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 Efraín\Desktop\_workspace\instrumentation\seed\250228_Febrero\Pad 2A\PZ CASAGRANDE\"/>
    </mc:Choice>
  </mc:AlternateContent>
  <xr:revisionPtr revIDLastSave="0" documentId="13_ncr:1_{A66B5B22-24E0-475D-804E-C10FA8DF1A10}" xr6:coauthVersionLast="47" xr6:coauthVersionMax="47" xr10:uidLastSave="{00000000-0000-0000-0000-000000000000}"/>
  <bookViews>
    <workbookView xWindow="4296" yWindow="780" windowWidth="17280" windowHeight="8880" tabRatio="832" activeTab="3" xr2:uid="{00000000-000D-0000-FFFF-FFFF00000000}"/>
  </bookViews>
  <sheets>
    <sheet name="MW-24" sheetId="50" r:id="rId1"/>
    <sheet name="MW-26" sheetId="65" r:id="rId2"/>
    <sheet name="MW-27" sheetId="66" r:id="rId3"/>
    <sheet name="MW-28" sheetId="67" r:id="rId4"/>
    <sheet name="MW-29" sheetId="68" r:id="rId5"/>
  </sheets>
  <definedNames>
    <definedName name="_xlnm._FilterDatabase" localSheetId="0" hidden="1">'MW-24'!#REF!</definedName>
    <definedName name="_xlnm._FilterDatabase" localSheetId="3" hidden="1">'MW-28'!#REF!</definedName>
    <definedName name="_xlnm._FilterDatabase" localSheetId="4" hidden="1">'MW-29'!#REF!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9" i="67" l="1"/>
  <c r="H259" i="67"/>
  <c r="J259" i="67"/>
  <c r="M259" i="67" s="1"/>
  <c r="F258" i="67"/>
  <c r="H258" i="67"/>
  <c r="J258" i="67"/>
  <c r="M258" i="67"/>
  <c r="N258" i="67"/>
  <c r="P258" i="67" s="1"/>
  <c r="O258" i="67"/>
  <c r="R258" i="67"/>
  <c r="S258" i="67"/>
  <c r="F257" i="67"/>
  <c r="H257" i="67"/>
  <c r="J257" i="67"/>
  <c r="M257" i="67" s="1"/>
  <c r="F256" i="67"/>
  <c r="H256" i="67"/>
  <c r="J256" i="67"/>
  <c r="M256" i="67" s="1"/>
  <c r="F255" i="67"/>
  <c r="H255" i="67"/>
  <c r="J255" i="67"/>
  <c r="M255" i="67"/>
  <c r="R255" i="67" s="1"/>
  <c r="N255" i="67"/>
  <c r="P255" i="67" s="1"/>
  <c r="O255" i="67"/>
  <c r="F254" i="67"/>
  <c r="H254" i="67"/>
  <c r="J254" i="67"/>
  <c r="M254" i="67"/>
  <c r="N254" i="67"/>
  <c r="O254" i="67"/>
  <c r="P254" i="67"/>
  <c r="R254" i="67"/>
  <c r="S254" i="67"/>
  <c r="F253" i="67"/>
  <c r="H253" i="67"/>
  <c r="J253" i="67"/>
  <c r="M253" i="67" s="1"/>
  <c r="F252" i="67"/>
  <c r="H252" i="67"/>
  <c r="J252" i="67"/>
  <c r="M252" i="67" s="1"/>
  <c r="F251" i="67"/>
  <c r="H251" i="67"/>
  <c r="J251" i="67"/>
  <c r="M251" i="67"/>
  <c r="R251" i="67" s="1"/>
  <c r="N251" i="67"/>
  <c r="P251" i="67" s="1"/>
  <c r="O251" i="67"/>
  <c r="F250" i="67"/>
  <c r="H250" i="67"/>
  <c r="J250" i="67"/>
  <c r="F249" i="67"/>
  <c r="H249" i="67"/>
  <c r="J249" i="67"/>
  <c r="F221" i="68"/>
  <c r="H221" i="68"/>
  <c r="J221" i="68"/>
  <c r="M221" i="68"/>
  <c r="R221" i="68" s="1"/>
  <c r="N221" i="68"/>
  <c r="P221" i="68" s="1"/>
  <c r="O221" i="68"/>
  <c r="F248" i="67"/>
  <c r="H248" i="67"/>
  <c r="J248" i="67"/>
  <c r="F248" i="66"/>
  <c r="H248" i="66"/>
  <c r="J248" i="66"/>
  <c r="M248" i="66" s="1"/>
  <c r="F211" i="65"/>
  <c r="H211" i="65"/>
  <c r="J211" i="65"/>
  <c r="M211" i="65" s="1"/>
  <c r="F252" i="50"/>
  <c r="H252" i="50"/>
  <c r="J252" i="50"/>
  <c r="M252" i="50"/>
  <c r="N252" i="50"/>
  <c r="P252" i="50" s="1"/>
  <c r="O252" i="50"/>
  <c r="R252" i="50"/>
  <c r="S252" i="50"/>
  <c r="F247" i="67"/>
  <c r="H247" i="67"/>
  <c r="J247" i="67"/>
  <c r="F220" i="68"/>
  <c r="H220" i="68"/>
  <c r="J220" i="68"/>
  <c r="M220" i="68" s="1"/>
  <c r="F246" i="67"/>
  <c r="H246" i="67"/>
  <c r="J246" i="67"/>
  <c r="J247" i="66"/>
  <c r="F247" i="66"/>
  <c r="H247" i="66"/>
  <c r="M247" i="66"/>
  <c r="F210" i="65"/>
  <c r="H210" i="65"/>
  <c r="J210" i="65"/>
  <c r="F251" i="50"/>
  <c r="H251" i="50"/>
  <c r="J251" i="50"/>
  <c r="M251" i="50" s="1"/>
  <c r="F219" i="68"/>
  <c r="H219" i="68"/>
  <c r="J219" i="68"/>
  <c r="M219" i="68" s="1"/>
  <c r="F245" i="67"/>
  <c r="H245" i="67"/>
  <c r="J245" i="67"/>
  <c r="F246" i="66"/>
  <c r="H246" i="66"/>
  <c r="J246" i="66"/>
  <c r="M246" i="66" s="1"/>
  <c r="F209" i="65"/>
  <c r="H209" i="65"/>
  <c r="J209" i="65"/>
  <c r="F250" i="50"/>
  <c r="H250" i="50"/>
  <c r="J250" i="50"/>
  <c r="M250" i="50" s="1"/>
  <c r="J218" i="68"/>
  <c r="M218" i="68" s="1"/>
  <c r="H218" i="68"/>
  <c r="F218" i="68"/>
  <c r="J244" i="67"/>
  <c r="H244" i="67"/>
  <c r="F244" i="67"/>
  <c r="J245" i="66"/>
  <c r="M245" i="66" s="1"/>
  <c r="H245" i="66"/>
  <c r="F245" i="66"/>
  <c r="J208" i="65"/>
  <c r="H208" i="65"/>
  <c r="F208" i="65"/>
  <c r="F249" i="50"/>
  <c r="H249" i="50"/>
  <c r="J249" i="50"/>
  <c r="M249" i="50" s="1"/>
  <c r="F217" i="68"/>
  <c r="H217" i="68"/>
  <c r="J217" i="68"/>
  <c r="M217" i="68"/>
  <c r="N217" i="68" s="1"/>
  <c r="P217" i="68" s="1"/>
  <c r="F243" i="67"/>
  <c r="H243" i="67"/>
  <c r="J243" i="67"/>
  <c r="F244" i="66"/>
  <c r="H244" i="66"/>
  <c r="J244" i="66"/>
  <c r="M244" i="66" s="1"/>
  <c r="F207" i="65"/>
  <c r="H207" i="65"/>
  <c r="J207" i="65"/>
  <c r="F248" i="50"/>
  <c r="H248" i="50"/>
  <c r="J248" i="50"/>
  <c r="M248" i="50" s="1"/>
  <c r="F247" i="50"/>
  <c r="H247" i="50"/>
  <c r="J247" i="50"/>
  <c r="M247" i="50"/>
  <c r="N247" i="50" s="1"/>
  <c r="P247" i="50" s="1"/>
  <c r="F206" i="65"/>
  <c r="H206" i="65"/>
  <c r="J206" i="65"/>
  <c r="F243" i="66"/>
  <c r="H243" i="66"/>
  <c r="J243" i="66"/>
  <c r="M243" i="66"/>
  <c r="N243" i="66" s="1"/>
  <c r="P243" i="66" s="1"/>
  <c r="F242" i="67"/>
  <c r="H242" i="67"/>
  <c r="J242" i="67"/>
  <c r="F216" i="68"/>
  <c r="H216" i="68"/>
  <c r="J216" i="68"/>
  <c r="M216" i="68" s="1"/>
  <c r="F246" i="50"/>
  <c r="H246" i="50"/>
  <c r="F205" i="65"/>
  <c r="H205" i="65"/>
  <c r="F242" i="66"/>
  <c r="H242" i="66"/>
  <c r="F241" i="67"/>
  <c r="H241" i="67"/>
  <c r="F215" i="68"/>
  <c r="H215" i="68"/>
  <c r="J215" i="68"/>
  <c r="M215" i="68"/>
  <c r="N215" i="68" s="1"/>
  <c r="P215" i="68" s="1"/>
  <c r="R215" i="68"/>
  <c r="S215" i="68" s="1"/>
  <c r="J241" i="67"/>
  <c r="J242" i="66"/>
  <c r="M242" i="66"/>
  <c r="N242" i="66" s="1"/>
  <c r="P242" i="66" s="1"/>
  <c r="J205" i="65"/>
  <c r="J246" i="50"/>
  <c r="M246" i="50" s="1"/>
  <c r="F214" i="68"/>
  <c r="H214" i="68"/>
  <c r="J214" i="68"/>
  <c r="M214" i="68"/>
  <c r="N214" i="68"/>
  <c r="O214" i="68"/>
  <c r="P214" i="68"/>
  <c r="R214" i="68"/>
  <c r="S214" i="68"/>
  <c r="F210" i="68"/>
  <c r="H210" i="68"/>
  <c r="J210" i="68"/>
  <c r="M210" i="68" s="1"/>
  <c r="F211" i="68"/>
  <c r="H211" i="68"/>
  <c r="J211" i="68"/>
  <c r="M211" i="68"/>
  <c r="N211" i="68" s="1"/>
  <c r="P211" i="68" s="1"/>
  <c r="F212" i="68"/>
  <c r="H212" i="68"/>
  <c r="J212" i="68"/>
  <c r="M212" i="68"/>
  <c r="R212" i="68" s="1"/>
  <c r="N212" i="68"/>
  <c r="P212" i="68" s="1"/>
  <c r="O212" i="68"/>
  <c r="F213" i="68"/>
  <c r="H213" i="68"/>
  <c r="J213" i="68"/>
  <c r="M213" i="68"/>
  <c r="O213" i="68" s="1"/>
  <c r="N213" i="68"/>
  <c r="P213" i="68" s="1"/>
  <c r="F240" i="67"/>
  <c r="H240" i="67"/>
  <c r="J240" i="67"/>
  <c r="F236" i="67"/>
  <c r="H236" i="67"/>
  <c r="J236" i="67"/>
  <c r="F237" i="67"/>
  <c r="H237" i="67"/>
  <c r="J237" i="67"/>
  <c r="F238" i="67"/>
  <c r="H238" i="67"/>
  <c r="J238" i="67"/>
  <c r="F239" i="67"/>
  <c r="H239" i="67"/>
  <c r="J239" i="67"/>
  <c r="F237" i="66"/>
  <c r="H237" i="66"/>
  <c r="J237" i="66"/>
  <c r="M237" i="66"/>
  <c r="F238" i="66"/>
  <c r="H238" i="66"/>
  <c r="J238" i="66"/>
  <c r="M238" i="66"/>
  <c r="N238" i="66"/>
  <c r="O238" i="66"/>
  <c r="P238" i="66"/>
  <c r="R238" i="66"/>
  <c r="S238" i="66"/>
  <c r="F239" i="66"/>
  <c r="H239" i="66"/>
  <c r="J239" i="66"/>
  <c r="M239" i="66" s="1"/>
  <c r="F240" i="66"/>
  <c r="H240" i="66"/>
  <c r="J240" i="66"/>
  <c r="M240" i="66"/>
  <c r="N240" i="66"/>
  <c r="O240" i="66"/>
  <c r="P240" i="66"/>
  <c r="R240" i="66"/>
  <c r="S240" i="66"/>
  <c r="F241" i="66"/>
  <c r="H241" i="66"/>
  <c r="J241" i="66"/>
  <c r="M241" i="66"/>
  <c r="N241" i="66" s="1"/>
  <c r="P241" i="66" s="1"/>
  <c r="F200" i="65"/>
  <c r="H200" i="65"/>
  <c r="J200" i="65"/>
  <c r="F201" i="65"/>
  <c r="H201" i="65"/>
  <c r="J201" i="65"/>
  <c r="F202" i="65"/>
  <c r="H202" i="65"/>
  <c r="J202" i="65"/>
  <c r="F203" i="65"/>
  <c r="H203" i="65"/>
  <c r="J203" i="65"/>
  <c r="F204" i="65"/>
  <c r="H204" i="65"/>
  <c r="J204" i="65"/>
  <c r="F241" i="50"/>
  <c r="H241" i="50"/>
  <c r="J241" i="50"/>
  <c r="M241" i="50"/>
  <c r="O241" i="50" s="1"/>
  <c r="N241" i="50"/>
  <c r="P241" i="50" s="1"/>
  <c r="F242" i="50"/>
  <c r="H242" i="50"/>
  <c r="J242" i="50"/>
  <c r="M242" i="50"/>
  <c r="R242" i="50" s="1"/>
  <c r="N242" i="50"/>
  <c r="P242" i="50" s="1"/>
  <c r="F243" i="50"/>
  <c r="H243" i="50"/>
  <c r="J243" i="50"/>
  <c r="M243" i="50" s="1"/>
  <c r="F244" i="50"/>
  <c r="H244" i="50"/>
  <c r="J244" i="50"/>
  <c r="M244" i="50"/>
  <c r="N244" i="50"/>
  <c r="O244" i="50"/>
  <c r="P244" i="50"/>
  <c r="R244" i="50"/>
  <c r="S244" i="50"/>
  <c r="F245" i="50"/>
  <c r="H245" i="50"/>
  <c r="J245" i="50"/>
  <c r="M245" i="50" s="1"/>
  <c r="N245" i="50" s="1"/>
  <c r="P245" i="50" s="1"/>
  <c r="F209" i="68"/>
  <c r="H209" i="68"/>
  <c r="J209" i="68"/>
  <c r="M209" i="68"/>
  <c r="N209" i="68"/>
  <c r="O209" i="68"/>
  <c r="P209" i="68"/>
  <c r="R209" i="68"/>
  <c r="S209" i="68"/>
  <c r="F235" i="67"/>
  <c r="H235" i="67"/>
  <c r="J235" i="67"/>
  <c r="F236" i="66"/>
  <c r="H236" i="66"/>
  <c r="J236" i="66"/>
  <c r="M236" i="66" s="1"/>
  <c r="F199" i="65"/>
  <c r="H199" i="65"/>
  <c r="J199" i="65"/>
  <c r="F240" i="50"/>
  <c r="H240" i="50"/>
  <c r="J240" i="50"/>
  <c r="M240" i="50"/>
  <c r="N240" i="50"/>
  <c r="O240" i="50"/>
  <c r="P240" i="50"/>
  <c r="R240" i="50"/>
  <c r="S240" i="50"/>
  <c r="F208" i="68"/>
  <c r="H208" i="68"/>
  <c r="J208" i="68"/>
  <c r="M208" i="68"/>
  <c r="N208" i="68"/>
  <c r="O208" i="68"/>
  <c r="P208" i="68"/>
  <c r="R208" i="68"/>
  <c r="S208" i="68"/>
  <c r="F234" i="67"/>
  <c r="H234" i="67"/>
  <c r="J234" i="67"/>
  <c r="F235" i="66"/>
  <c r="H235" i="66"/>
  <c r="J235" i="66"/>
  <c r="M235" i="66"/>
  <c r="N235" i="66"/>
  <c r="O235" i="66"/>
  <c r="P235" i="66"/>
  <c r="R235" i="66"/>
  <c r="S235" i="66"/>
  <c r="F198" i="65"/>
  <c r="H198" i="65"/>
  <c r="J198" i="65"/>
  <c r="F239" i="50"/>
  <c r="H239" i="50"/>
  <c r="J239" i="50"/>
  <c r="M239" i="50" s="1"/>
  <c r="F207" i="68"/>
  <c r="H207" i="68"/>
  <c r="J207" i="68"/>
  <c r="M207" i="68"/>
  <c r="N207" i="68" s="1"/>
  <c r="P207" i="68" s="1"/>
  <c r="F233" i="67"/>
  <c r="H233" i="67"/>
  <c r="J233" i="67"/>
  <c r="F234" i="66"/>
  <c r="H234" i="66"/>
  <c r="J234" i="66"/>
  <c r="M234" i="66"/>
  <c r="N234" i="66" s="1"/>
  <c r="P234" i="66" s="1"/>
  <c r="F197" i="65"/>
  <c r="H197" i="65"/>
  <c r="J197" i="65"/>
  <c r="F238" i="50"/>
  <c r="H238" i="50"/>
  <c r="J238" i="50"/>
  <c r="M238" i="50"/>
  <c r="N238" i="50"/>
  <c r="O238" i="50"/>
  <c r="P238" i="50"/>
  <c r="R238" i="50"/>
  <c r="S238" i="50"/>
  <c r="R259" i="67" l="1"/>
  <c r="N259" i="67"/>
  <c r="P259" i="67" s="1"/>
  <c r="O259" i="67"/>
  <c r="S259" i="67"/>
  <c r="N256" i="67"/>
  <c r="P256" i="67" s="1"/>
  <c r="O256" i="67"/>
  <c r="R256" i="67"/>
  <c r="S256" i="67" s="1"/>
  <c r="N257" i="67"/>
  <c r="P257" i="67" s="1"/>
  <c r="O257" i="67"/>
  <c r="R257" i="67"/>
  <c r="S257" i="67"/>
  <c r="S255" i="67"/>
  <c r="R253" i="67"/>
  <c r="S253" i="67" s="1"/>
  <c r="N253" i="67"/>
  <c r="P253" i="67" s="1"/>
  <c r="O253" i="67"/>
  <c r="R252" i="67"/>
  <c r="N252" i="67"/>
  <c r="P252" i="67" s="1"/>
  <c r="O252" i="67"/>
  <c r="S252" i="67"/>
  <c r="S251" i="67"/>
  <c r="S221" i="68"/>
  <c r="N248" i="66"/>
  <c r="P248" i="66" s="1"/>
  <c r="O248" i="66"/>
  <c r="R248" i="66"/>
  <c r="S248" i="66"/>
  <c r="R211" i="65"/>
  <c r="S211" i="65"/>
  <c r="N211" i="65"/>
  <c r="P211" i="65" s="1"/>
  <c r="O211" i="65"/>
  <c r="O220" i="68"/>
  <c r="R220" i="68"/>
  <c r="S220" i="68"/>
  <c r="N220" i="68"/>
  <c r="P220" i="68" s="1"/>
  <c r="N247" i="66"/>
  <c r="P247" i="66" s="1"/>
  <c r="O247" i="66"/>
  <c r="R247" i="66"/>
  <c r="S247" i="66" s="1"/>
  <c r="N251" i="50"/>
  <c r="P251" i="50" s="1"/>
  <c r="O251" i="50"/>
  <c r="R251" i="50"/>
  <c r="S251" i="50" s="1"/>
  <c r="N219" i="68"/>
  <c r="P219" i="68" s="1"/>
  <c r="O219" i="68"/>
  <c r="R219" i="68"/>
  <c r="S219" i="68" s="1"/>
  <c r="N246" i="66"/>
  <c r="P246" i="66" s="1"/>
  <c r="R246" i="66"/>
  <c r="O246" i="66"/>
  <c r="S246" i="66"/>
  <c r="N250" i="50"/>
  <c r="P250" i="50" s="1"/>
  <c r="S250" i="50"/>
  <c r="O250" i="50"/>
  <c r="R250" i="50"/>
  <c r="R249" i="50"/>
  <c r="O249" i="50"/>
  <c r="N249" i="50"/>
  <c r="P249" i="50" s="1"/>
  <c r="R218" i="68"/>
  <c r="S218" i="68" s="1"/>
  <c r="O218" i="68"/>
  <c r="N218" i="68"/>
  <c r="P218" i="68" s="1"/>
  <c r="R245" i="66"/>
  <c r="S245" i="66" s="1"/>
  <c r="O245" i="66"/>
  <c r="N245" i="66"/>
  <c r="P245" i="66" s="1"/>
  <c r="S249" i="50"/>
  <c r="O217" i="68"/>
  <c r="R217" i="68"/>
  <c r="S217" i="68" s="1"/>
  <c r="N244" i="66"/>
  <c r="P244" i="66" s="1"/>
  <c r="O244" i="66"/>
  <c r="R244" i="66"/>
  <c r="S244" i="66" s="1"/>
  <c r="N248" i="50"/>
  <c r="P248" i="50" s="1"/>
  <c r="R248" i="50"/>
  <c r="O248" i="50"/>
  <c r="S248" i="50"/>
  <c r="O242" i="50"/>
  <c r="R247" i="50"/>
  <c r="S247" i="50" s="1"/>
  <c r="O247" i="50"/>
  <c r="R243" i="66"/>
  <c r="S243" i="66" s="1"/>
  <c r="O243" i="66"/>
  <c r="R216" i="68"/>
  <c r="S216" i="68" s="1"/>
  <c r="N216" i="68"/>
  <c r="P216" i="68" s="1"/>
  <c r="O216" i="68"/>
  <c r="O215" i="68"/>
  <c r="R242" i="66"/>
  <c r="S242" i="66" s="1"/>
  <c r="O242" i="66"/>
  <c r="N246" i="50"/>
  <c r="P246" i="50" s="1"/>
  <c r="R246" i="50"/>
  <c r="O246" i="50"/>
  <c r="S246" i="50"/>
  <c r="R211" i="68"/>
  <c r="S211" i="68" s="1"/>
  <c r="R213" i="68"/>
  <c r="S213" i="68" s="1"/>
  <c r="O211" i="68"/>
  <c r="N210" i="68"/>
  <c r="P210" i="68" s="1"/>
  <c r="O210" i="68"/>
  <c r="R210" i="68"/>
  <c r="S210" i="68" s="1"/>
  <c r="S212" i="68"/>
  <c r="R239" i="66"/>
  <c r="N239" i="66"/>
  <c r="P239" i="66" s="1"/>
  <c r="O239" i="66"/>
  <c r="R237" i="66"/>
  <c r="S237" i="66" s="1"/>
  <c r="O237" i="66"/>
  <c r="N237" i="66"/>
  <c r="P237" i="66" s="1"/>
  <c r="R241" i="66"/>
  <c r="S241" i="66" s="1"/>
  <c r="S239" i="66"/>
  <c r="O241" i="66"/>
  <c r="R245" i="50"/>
  <c r="S245" i="50" s="1"/>
  <c r="O245" i="50"/>
  <c r="S242" i="50"/>
  <c r="N243" i="50"/>
  <c r="P243" i="50" s="1"/>
  <c r="O243" i="50"/>
  <c r="R243" i="50"/>
  <c r="S243" i="50" s="1"/>
  <c r="R241" i="50"/>
  <c r="S241" i="50" s="1"/>
  <c r="O236" i="66"/>
  <c r="R236" i="66"/>
  <c r="S236" i="66"/>
  <c r="N236" i="66"/>
  <c r="P236" i="66" s="1"/>
  <c r="N239" i="50"/>
  <c r="P239" i="50" s="1"/>
  <c r="O239" i="50"/>
  <c r="R239" i="50"/>
  <c r="S239" i="50"/>
  <c r="R207" i="68"/>
  <c r="S207" i="68" s="1"/>
  <c r="O207" i="68"/>
  <c r="R234" i="66"/>
  <c r="S234" i="66" s="1"/>
  <c r="O234" i="66"/>
  <c r="F206" i="68"/>
  <c r="H206" i="68"/>
  <c r="J206" i="68"/>
  <c r="M206" i="68"/>
  <c r="N206" i="68" s="1"/>
  <c r="P206" i="68" s="1"/>
  <c r="F232" i="67"/>
  <c r="H232" i="67"/>
  <c r="J232" i="67"/>
  <c r="F233" i="66"/>
  <c r="H233" i="66"/>
  <c r="J233" i="66"/>
  <c r="M233" i="66" s="1"/>
  <c r="F196" i="65"/>
  <c r="H196" i="65"/>
  <c r="J196" i="65"/>
  <c r="F237" i="50"/>
  <c r="H237" i="50"/>
  <c r="J237" i="50"/>
  <c r="M237" i="50" s="1"/>
  <c r="F205" i="68"/>
  <c r="H205" i="68"/>
  <c r="J205" i="68"/>
  <c r="M205" i="68"/>
  <c r="N205" i="68" s="1"/>
  <c r="P205" i="68" s="1"/>
  <c r="F231" i="67"/>
  <c r="H231" i="67"/>
  <c r="J231" i="67"/>
  <c r="F232" i="66"/>
  <c r="H232" i="66"/>
  <c r="J232" i="66"/>
  <c r="M232" i="66"/>
  <c r="O232" i="66" s="1"/>
  <c r="N232" i="66"/>
  <c r="P232" i="66" s="1"/>
  <c r="F195" i="65"/>
  <c r="H195" i="65"/>
  <c r="J195" i="65"/>
  <c r="F236" i="50"/>
  <c r="H236" i="50"/>
  <c r="J236" i="50"/>
  <c r="M236" i="50"/>
  <c r="N236" i="50"/>
  <c r="O236" i="50"/>
  <c r="P236" i="50"/>
  <c r="R236" i="50"/>
  <c r="S236" i="50"/>
  <c r="F204" i="68"/>
  <c r="H204" i="68"/>
  <c r="J204" i="68"/>
  <c r="M204" i="68"/>
  <c r="N204" i="68"/>
  <c r="O204" i="68"/>
  <c r="P204" i="68"/>
  <c r="R204" i="68"/>
  <c r="S204" i="68"/>
  <c r="F230" i="67"/>
  <c r="H230" i="67"/>
  <c r="J230" i="67"/>
  <c r="F231" i="66"/>
  <c r="H231" i="66"/>
  <c r="J231" i="66"/>
  <c r="M231" i="66" s="1"/>
  <c r="F194" i="65"/>
  <c r="H194" i="65"/>
  <c r="J194" i="65"/>
  <c r="F235" i="50"/>
  <c r="H235" i="50"/>
  <c r="J235" i="50"/>
  <c r="M235" i="50" s="1"/>
  <c r="F203" i="68"/>
  <c r="H203" i="68"/>
  <c r="J203" i="68"/>
  <c r="M203" i="68"/>
  <c r="N203" i="68" s="1"/>
  <c r="P203" i="68" s="1"/>
  <c r="F229" i="67"/>
  <c r="H229" i="67"/>
  <c r="J229" i="67"/>
  <c r="F230" i="66"/>
  <c r="H230" i="66"/>
  <c r="J230" i="66"/>
  <c r="F193" i="65"/>
  <c r="H193" i="65"/>
  <c r="J193" i="65"/>
  <c r="F234" i="50"/>
  <c r="H234" i="50"/>
  <c r="J234" i="50"/>
  <c r="M234" i="50"/>
  <c r="O234" i="50" s="1"/>
  <c r="N234" i="50"/>
  <c r="P234" i="50" s="1"/>
  <c r="F202" i="68"/>
  <c r="H202" i="68"/>
  <c r="J202" i="68"/>
  <c r="M202" i="68" s="1"/>
  <c r="F228" i="67"/>
  <c r="H228" i="67"/>
  <c r="J228" i="67"/>
  <c r="F229" i="66"/>
  <c r="H229" i="66"/>
  <c r="J229" i="66"/>
  <c r="F192" i="65"/>
  <c r="H192" i="65"/>
  <c r="J192" i="65"/>
  <c r="F233" i="50"/>
  <c r="H233" i="50"/>
  <c r="J233" i="50"/>
  <c r="M233" i="50"/>
  <c r="N233" i="50"/>
  <c r="O233" i="50"/>
  <c r="P233" i="50"/>
  <c r="R233" i="50"/>
  <c r="S233" i="50"/>
  <c r="F201" i="68"/>
  <c r="H201" i="68"/>
  <c r="J201" i="68"/>
  <c r="M201" i="68"/>
  <c r="R201" i="68" s="1"/>
  <c r="N201" i="68"/>
  <c r="P201" i="68" s="1"/>
  <c r="O201" i="68"/>
  <c r="F227" i="67"/>
  <c r="H227" i="67"/>
  <c r="J227" i="67"/>
  <c r="F228" i="66"/>
  <c r="H228" i="66"/>
  <c r="J228" i="66"/>
  <c r="F191" i="65"/>
  <c r="H191" i="65"/>
  <c r="J191" i="65"/>
  <c r="F232" i="50"/>
  <c r="H232" i="50"/>
  <c r="J232" i="50"/>
  <c r="M232" i="50"/>
  <c r="N232" i="50"/>
  <c r="O232" i="50"/>
  <c r="P232" i="50"/>
  <c r="R232" i="50"/>
  <c r="S232" i="50"/>
  <c r="F200" i="68"/>
  <c r="H200" i="68"/>
  <c r="J200" i="68"/>
  <c r="M200" i="68"/>
  <c r="O200" i="68" s="1"/>
  <c r="N200" i="68"/>
  <c r="P200" i="68" s="1"/>
  <c r="F226" i="67"/>
  <c r="H226" i="67"/>
  <c r="J226" i="67"/>
  <c r="F227" i="66"/>
  <c r="H227" i="66"/>
  <c r="J227" i="66"/>
  <c r="F190" i="65"/>
  <c r="H190" i="65"/>
  <c r="J190" i="65"/>
  <c r="F231" i="50"/>
  <c r="H231" i="50"/>
  <c r="J231" i="50"/>
  <c r="M231" i="50"/>
  <c r="N231" i="50"/>
  <c r="O231" i="50"/>
  <c r="P231" i="50"/>
  <c r="R231" i="50"/>
  <c r="S231" i="50"/>
  <c r="F199" i="68"/>
  <c r="H199" i="68"/>
  <c r="J199" i="68"/>
  <c r="M199" i="68" s="1"/>
  <c r="F225" i="67"/>
  <c r="H225" i="67"/>
  <c r="J225" i="67"/>
  <c r="F226" i="66"/>
  <c r="H226" i="66"/>
  <c r="J226" i="66"/>
  <c r="F189" i="65"/>
  <c r="H189" i="65"/>
  <c r="J189" i="65"/>
  <c r="F230" i="50"/>
  <c r="H230" i="50"/>
  <c r="J230" i="50"/>
  <c r="M230" i="50"/>
  <c r="O230" i="50" s="1"/>
  <c r="N230" i="50"/>
  <c r="P230" i="50" s="1"/>
  <c r="F198" i="68"/>
  <c r="H198" i="68"/>
  <c r="J198" i="68"/>
  <c r="M198" i="68" s="1"/>
  <c r="F224" i="67"/>
  <c r="H224" i="67"/>
  <c r="J224" i="67"/>
  <c r="F225" i="66"/>
  <c r="H225" i="66"/>
  <c r="J225" i="66"/>
  <c r="F188" i="65"/>
  <c r="H188" i="65"/>
  <c r="J188" i="65"/>
  <c r="F229" i="50"/>
  <c r="H229" i="50"/>
  <c r="J229" i="50"/>
  <c r="M229" i="50" s="1"/>
  <c r="R229" i="50" s="1"/>
  <c r="F197" i="68"/>
  <c r="H197" i="68"/>
  <c r="J197" i="68"/>
  <c r="M197" i="68" s="1"/>
  <c r="F223" i="67"/>
  <c r="H223" i="67"/>
  <c r="J223" i="67"/>
  <c r="F224" i="66"/>
  <c r="H224" i="66"/>
  <c r="J224" i="66"/>
  <c r="F187" i="65"/>
  <c r="H187" i="65"/>
  <c r="J187" i="65"/>
  <c r="F228" i="50"/>
  <c r="H228" i="50"/>
  <c r="J228" i="50"/>
  <c r="M228" i="50"/>
  <c r="R228" i="50" s="1"/>
  <c r="N228" i="50"/>
  <c r="O228" i="50"/>
  <c r="P228" i="50"/>
  <c r="F196" i="68"/>
  <c r="H196" i="68"/>
  <c r="J196" i="68"/>
  <c r="M196" i="68"/>
  <c r="R196" i="68" s="1"/>
  <c r="N196" i="68"/>
  <c r="P196" i="68" s="1"/>
  <c r="O196" i="68"/>
  <c r="F222" i="67"/>
  <c r="H222" i="67"/>
  <c r="J222" i="67"/>
  <c r="F223" i="66"/>
  <c r="H223" i="66"/>
  <c r="J223" i="66"/>
  <c r="F186" i="65"/>
  <c r="H186" i="65"/>
  <c r="J186" i="65"/>
  <c r="F227" i="50"/>
  <c r="H227" i="50"/>
  <c r="J227" i="50"/>
  <c r="M227" i="50"/>
  <c r="N227" i="50"/>
  <c r="O227" i="50"/>
  <c r="P227" i="50"/>
  <c r="R227" i="50"/>
  <c r="S227" i="50"/>
  <c r="J195" i="68"/>
  <c r="M195" i="68" s="1"/>
  <c r="H195" i="68"/>
  <c r="F195" i="68"/>
  <c r="F221" i="67"/>
  <c r="H221" i="67"/>
  <c r="J221" i="67"/>
  <c r="F222" i="66"/>
  <c r="H222" i="66"/>
  <c r="J222" i="66"/>
  <c r="F185" i="65"/>
  <c r="H185" i="65"/>
  <c r="J185" i="65"/>
  <c r="F226" i="50"/>
  <c r="H226" i="50"/>
  <c r="J226" i="50"/>
  <c r="M226" i="50"/>
  <c r="N226" i="50"/>
  <c r="O226" i="50"/>
  <c r="P226" i="50"/>
  <c r="R226" i="50"/>
  <c r="S226" i="50"/>
  <c r="F194" i="68"/>
  <c r="H194" i="68"/>
  <c r="J194" i="68"/>
  <c r="M194" i="68"/>
  <c r="R194" i="68" s="1"/>
  <c r="N194" i="68"/>
  <c r="P194" i="68" s="1"/>
  <c r="O194" i="68"/>
  <c r="F220" i="67"/>
  <c r="H220" i="67"/>
  <c r="J220" i="67"/>
  <c r="F221" i="66"/>
  <c r="H221" i="66"/>
  <c r="J221" i="66"/>
  <c r="F184" i="65"/>
  <c r="H184" i="65"/>
  <c r="J184" i="65"/>
  <c r="F225" i="50"/>
  <c r="H225" i="50"/>
  <c r="J225" i="50"/>
  <c r="M225" i="50"/>
  <c r="N225" i="50"/>
  <c r="O225" i="50"/>
  <c r="P225" i="50"/>
  <c r="R225" i="50"/>
  <c r="S225" i="50"/>
  <c r="F193" i="68"/>
  <c r="H193" i="68"/>
  <c r="J193" i="68"/>
  <c r="M193" i="68"/>
  <c r="N193" i="68"/>
  <c r="O193" i="68"/>
  <c r="P193" i="68"/>
  <c r="R193" i="68"/>
  <c r="S193" i="68"/>
  <c r="F219" i="67"/>
  <c r="H219" i="67"/>
  <c r="J219" i="67"/>
  <c r="F220" i="66"/>
  <c r="H220" i="66"/>
  <c r="J220" i="66"/>
  <c r="F183" i="65"/>
  <c r="H183" i="65"/>
  <c r="J183" i="65"/>
  <c r="F224" i="50"/>
  <c r="H224" i="50"/>
  <c r="J224" i="50"/>
  <c r="M224" i="50"/>
  <c r="N224" i="50"/>
  <c r="O224" i="50"/>
  <c r="P224" i="50"/>
  <c r="R224" i="50"/>
  <c r="S224" i="50"/>
  <c r="F192" i="68"/>
  <c r="H192" i="68"/>
  <c r="J192" i="68"/>
  <c r="M192" i="68" s="1"/>
  <c r="F218" i="67"/>
  <c r="H218" i="67"/>
  <c r="J218" i="67"/>
  <c r="F219" i="66"/>
  <c r="H219" i="66"/>
  <c r="J219" i="66"/>
  <c r="F182" i="65"/>
  <c r="H182" i="65"/>
  <c r="J182" i="65"/>
  <c r="F223" i="50"/>
  <c r="H223" i="50"/>
  <c r="J223" i="50"/>
  <c r="M223" i="50" s="1"/>
  <c r="F191" i="68"/>
  <c r="H191" i="68"/>
  <c r="J191" i="68"/>
  <c r="M191" i="68" s="1"/>
  <c r="F217" i="67"/>
  <c r="H217" i="67"/>
  <c r="J217" i="67"/>
  <c r="F218" i="66"/>
  <c r="H218" i="66"/>
  <c r="J218" i="66"/>
  <c r="F181" i="65"/>
  <c r="H181" i="65"/>
  <c r="J181" i="65"/>
  <c r="F222" i="50"/>
  <c r="H222" i="50"/>
  <c r="J222" i="50"/>
  <c r="M222" i="50" s="1"/>
  <c r="F190" i="68"/>
  <c r="H190" i="68"/>
  <c r="J190" i="68"/>
  <c r="M190" i="68" s="1"/>
  <c r="F216" i="67"/>
  <c r="H216" i="67"/>
  <c r="J216" i="67"/>
  <c r="F217" i="66"/>
  <c r="H217" i="66"/>
  <c r="J217" i="66"/>
  <c r="F180" i="65"/>
  <c r="H180" i="65"/>
  <c r="J180" i="65"/>
  <c r="F221" i="50"/>
  <c r="H221" i="50"/>
  <c r="J221" i="50"/>
  <c r="F188" i="68"/>
  <c r="H188" i="68"/>
  <c r="J188" i="68"/>
  <c r="F189" i="68"/>
  <c r="H189" i="68"/>
  <c r="J189" i="68"/>
  <c r="F214" i="67"/>
  <c r="H214" i="67"/>
  <c r="J214" i="67"/>
  <c r="F215" i="67"/>
  <c r="H215" i="67"/>
  <c r="J215" i="67"/>
  <c r="F215" i="66"/>
  <c r="H215" i="66"/>
  <c r="J215" i="66"/>
  <c r="F216" i="66"/>
  <c r="H216" i="66"/>
  <c r="J216" i="66"/>
  <c r="F178" i="65"/>
  <c r="H178" i="65"/>
  <c r="J178" i="65"/>
  <c r="F179" i="65"/>
  <c r="H179" i="65"/>
  <c r="J179" i="65"/>
  <c r="F219" i="50"/>
  <c r="H219" i="50"/>
  <c r="J219" i="50"/>
  <c r="F220" i="50"/>
  <c r="H220" i="50"/>
  <c r="J220" i="50"/>
  <c r="R206" i="68" l="1"/>
  <c r="S206" i="68" s="1"/>
  <c r="O206" i="68"/>
  <c r="N233" i="66"/>
  <c r="P233" i="66" s="1"/>
  <c r="O233" i="66"/>
  <c r="R233" i="66"/>
  <c r="S233" i="66" s="1"/>
  <c r="O237" i="50"/>
  <c r="N237" i="50"/>
  <c r="P237" i="50" s="1"/>
  <c r="R237" i="50"/>
  <c r="S237" i="50" s="1"/>
  <c r="R205" i="68"/>
  <c r="S205" i="68" s="1"/>
  <c r="O205" i="68"/>
  <c r="R232" i="66"/>
  <c r="S232" i="66" s="1"/>
  <c r="O231" i="66"/>
  <c r="N231" i="66"/>
  <c r="P231" i="66" s="1"/>
  <c r="R231" i="66"/>
  <c r="S231" i="66"/>
  <c r="N235" i="50"/>
  <c r="P235" i="50" s="1"/>
  <c r="O235" i="50"/>
  <c r="R235" i="50"/>
  <c r="S235" i="50" s="1"/>
  <c r="R203" i="68"/>
  <c r="S203" i="68" s="1"/>
  <c r="O203" i="68"/>
  <c r="R234" i="50"/>
  <c r="S234" i="50" s="1"/>
  <c r="O202" i="68"/>
  <c r="N202" i="68"/>
  <c r="P202" i="68" s="1"/>
  <c r="R202" i="68"/>
  <c r="S202" i="68" s="1"/>
  <c r="S201" i="68"/>
  <c r="R200" i="68"/>
  <c r="S200" i="68" s="1"/>
  <c r="N199" i="68"/>
  <c r="P199" i="68" s="1"/>
  <c r="O199" i="68"/>
  <c r="R199" i="68"/>
  <c r="S199" i="68"/>
  <c r="R230" i="50"/>
  <c r="S230" i="50" s="1"/>
  <c r="N198" i="68"/>
  <c r="P198" i="68" s="1"/>
  <c r="O198" i="68"/>
  <c r="R198" i="68"/>
  <c r="S198" i="68" s="1"/>
  <c r="O229" i="50"/>
  <c r="N229" i="50"/>
  <c r="P229" i="50" s="1"/>
  <c r="S229" i="50"/>
  <c r="N197" i="68"/>
  <c r="P197" i="68" s="1"/>
  <c r="O197" i="68"/>
  <c r="R197" i="68"/>
  <c r="S197" i="68"/>
  <c r="S228" i="50"/>
  <c r="S196" i="68"/>
  <c r="R195" i="68"/>
  <c r="S195" i="68" s="1"/>
  <c r="O195" i="68"/>
  <c r="N195" i="68"/>
  <c r="P195" i="68" s="1"/>
  <c r="S194" i="68"/>
  <c r="N192" i="68"/>
  <c r="P192" i="68" s="1"/>
  <c r="O192" i="68"/>
  <c r="R192" i="68"/>
  <c r="S192" i="68"/>
  <c r="N223" i="50"/>
  <c r="P223" i="50" s="1"/>
  <c r="O223" i="50"/>
  <c r="R223" i="50"/>
  <c r="S223" i="50" s="1"/>
  <c r="N191" i="68"/>
  <c r="P191" i="68" s="1"/>
  <c r="R191" i="68"/>
  <c r="S191" i="68" s="1"/>
  <c r="O191" i="68"/>
  <c r="O222" i="50"/>
  <c r="N222" i="50"/>
  <c r="P222" i="50" s="1"/>
  <c r="R222" i="50"/>
  <c r="S222" i="50" s="1"/>
  <c r="N190" i="68"/>
  <c r="P190" i="68" s="1"/>
  <c r="R190" i="68"/>
  <c r="S190" i="68" s="1"/>
  <c r="O190" i="68"/>
  <c r="F213" i="67"/>
  <c r="H213" i="67"/>
  <c r="J213" i="67"/>
  <c r="F214" i="66"/>
  <c r="H214" i="66"/>
  <c r="J214" i="66"/>
  <c r="F177" i="65"/>
  <c r="H177" i="65"/>
  <c r="J177" i="65"/>
  <c r="F218" i="50"/>
  <c r="H218" i="50"/>
  <c r="J218" i="50"/>
  <c r="F187" i="68"/>
  <c r="H187" i="68"/>
  <c r="J187" i="68"/>
  <c r="F211" i="67" l="1"/>
  <c r="H211" i="67"/>
  <c r="J211" i="67"/>
  <c r="F212" i="67"/>
  <c r="H212" i="67"/>
  <c r="J212" i="67"/>
  <c r="F212" i="66"/>
  <c r="H212" i="66"/>
  <c r="J212" i="66"/>
  <c r="F213" i="66"/>
  <c r="H213" i="66"/>
  <c r="J213" i="66"/>
  <c r="F175" i="65"/>
  <c r="H175" i="65"/>
  <c r="J175" i="65"/>
  <c r="F176" i="65"/>
  <c r="H176" i="65"/>
  <c r="J176" i="65"/>
  <c r="F216" i="50"/>
  <c r="H216" i="50"/>
  <c r="J216" i="50"/>
  <c r="F217" i="50"/>
  <c r="H217" i="50"/>
  <c r="J217" i="50"/>
  <c r="F185" i="68"/>
  <c r="H185" i="68"/>
  <c r="J185" i="68"/>
  <c r="F186" i="68"/>
  <c r="H186" i="68"/>
  <c r="J186" i="68"/>
  <c r="F184" i="68" l="1"/>
  <c r="H184" i="68"/>
  <c r="J184" i="68"/>
  <c r="F210" i="67"/>
  <c r="H210" i="67"/>
  <c r="J210" i="67"/>
  <c r="F211" i="66"/>
  <c r="H211" i="66"/>
  <c r="J211" i="66"/>
  <c r="F174" i="65"/>
  <c r="H174" i="65"/>
  <c r="J174" i="65"/>
  <c r="F215" i="50"/>
  <c r="H215" i="50"/>
  <c r="J215" i="50"/>
  <c r="F174" i="68" l="1"/>
  <c r="H174" i="68"/>
  <c r="J174" i="68"/>
  <c r="F175" i="68"/>
  <c r="H175" i="68"/>
  <c r="J175" i="68"/>
  <c r="F176" i="68"/>
  <c r="H176" i="68"/>
  <c r="J176" i="68"/>
  <c r="F177" i="68"/>
  <c r="H177" i="68"/>
  <c r="J177" i="68"/>
  <c r="F178" i="68"/>
  <c r="H178" i="68"/>
  <c r="J178" i="68"/>
  <c r="F179" i="68"/>
  <c r="H179" i="68"/>
  <c r="J179" i="68"/>
  <c r="F180" i="68"/>
  <c r="H180" i="68"/>
  <c r="J180" i="68"/>
  <c r="F181" i="68"/>
  <c r="H181" i="68"/>
  <c r="J181" i="68"/>
  <c r="F182" i="68"/>
  <c r="H182" i="68"/>
  <c r="J182" i="68"/>
  <c r="F183" i="68"/>
  <c r="H183" i="68"/>
  <c r="J183" i="68"/>
  <c r="F200" i="67"/>
  <c r="H200" i="67"/>
  <c r="J200" i="67"/>
  <c r="F201" i="67"/>
  <c r="H201" i="67"/>
  <c r="J201" i="67"/>
  <c r="F202" i="67"/>
  <c r="H202" i="67"/>
  <c r="J202" i="67"/>
  <c r="F203" i="67"/>
  <c r="H203" i="67"/>
  <c r="J203" i="67"/>
  <c r="F204" i="67"/>
  <c r="H204" i="67"/>
  <c r="J204" i="67"/>
  <c r="F205" i="67"/>
  <c r="H205" i="67"/>
  <c r="J205" i="67"/>
  <c r="F206" i="67"/>
  <c r="H206" i="67"/>
  <c r="J206" i="67"/>
  <c r="F207" i="67"/>
  <c r="H207" i="67"/>
  <c r="J207" i="67"/>
  <c r="F208" i="67"/>
  <c r="H208" i="67"/>
  <c r="J208" i="67"/>
  <c r="F209" i="67"/>
  <c r="H209" i="67"/>
  <c r="J209" i="67"/>
  <c r="F201" i="66"/>
  <c r="H201" i="66"/>
  <c r="J201" i="66"/>
  <c r="F202" i="66"/>
  <c r="H202" i="66"/>
  <c r="J202" i="66"/>
  <c r="F203" i="66"/>
  <c r="H203" i="66"/>
  <c r="J203" i="66"/>
  <c r="F204" i="66"/>
  <c r="H204" i="66"/>
  <c r="J204" i="66"/>
  <c r="F205" i="66"/>
  <c r="H205" i="66"/>
  <c r="J205" i="66"/>
  <c r="F206" i="66"/>
  <c r="H206" i="66"/>
  <c r="J206" i="66"/>
  <c r="F207" i="66"/>
  <c r="H207" i="66"/>
  <c r="J207" i="66"/>
  <c r="F208" i="66"/>
  <c r="H208" i="66"/>
  <c r="J208" i="66"/>
  <c r="F209" i="66"/>
  <c r="H209" i="66"/>
  <c r="J209" i="66"/>
  <c r="F210" i="66"/>
  <c r="H210" i="66"/>
  <c r="J210" i="66"/>
  <c r="F164" i="65"/>
  <c r="H164" i="65"/>
  <c r="J164" i="65"/>
  <c r="F165" i="65"/>
  <c r="H165" i="65"/>
  <c r="J165" i="65"/>
  <c r="F166" i="65"/>
  <c r="H166" i="65"/>
  <c r="J166" i="65"/>
  <c r="F167" i="65"/>
  <c r="H167" i="65"/>
  <c r="J167" i="65"/>
  <c r="F168" i="65"/>
  <c r="H168" i="65"/>
  <c r="J168" i="65"/>
  <c r="F169" i="65"/>
  <c r="H169" i="65"/>
  <c r="J169" i="65"/>
  <c r="F170" i="65"/>
  <c r="H170" i="65"/>
  <c r="J170" i="65"/>
  <c r="F171" i="65"/>
  <c r="H171" i="65"/>
  <c r="J171" i="65"/>
  <c r="F172" i="65"/>
  <c r="H172" i="65"/>
  <c r="J172" i="65"/>
  <c r="F173" i="65"/>
  <c r="H173" i="65"/>
  <c r="J173" i="65"/>
  <c r="F213" i="50"/>
  <c r="H213" i="50"/>
  <c r="J213" i="50"/>
  <c r="F214" i="50"/>
  <c r="H214" i="50"/>
  <c r="J214" i="50"/>
  <c r="F205" i="50"/>
  <c r="H205" i="50"/>
  <c r="J205" i="50"/>
  <c r="F206" i="50"/>
  <c r="H206" i="50"/>
  <c r="J206" i="50"/>
  <c r="F207" i="50"/>
  <c r="H207" i="50"/>
  <c r="J207" i="50"/>
  <c r="F208" i="50"/>
  <c r="H208" i="50"/>
  <c r="J208" i="50"/>
  <c r="F209" i="50"/>
  <c r="H209" i="50"/>
  <c r="J209" i="50"/>
  <c r="F210" i="50"/>
  <c r="H210" i="50"/>
  <c r="J210" i="50"/>
  <c r="F211" i="50"/>
  <c r="H211" i="50"/>
  <c r="J211" i="50"/>
  <c r="F212" i="50"/>
  <c r="H212" i="50"/>
  <c r="J212" i="50"/>
  <c r="F172" i="68" l="1"/>
  <c r="H172" i="68"/>
  <c r="J172" i="68"/>
  <c r="F173" i="68"/>
  <c r="H173" i="68"/>
  <c r="J173" i="68"/>
  <c r="F198" i="67"/>
  <c r="H198" i="67"/>
  <c r="J198" i="67"/>
  <c r="F199" i="67"/>
  <c r="H199" i="67"/>
  <c r="J199" i="67"/>
  <c r="F199" i="66"/>
  <c r="H199" i="66"/>
  <c r="J199" i="66"/>
  <c r="F200" i="66"/>
  <c r="H200" i="66"/>
  <c r="J200" i="66"/>
  <c r="F162" i="65"/>
  <c r="H162" i="65"/>
  <c r="J162" i="65"/>
  <c r="F163" i="65"/>
  <c r="H163" i="65"/>
  <c r="J163" i="65"/>
  <c r="F203" i="50"/>
  <c r="H203" i="50"/>
  <c r="J203" i="50"/>
  <c r="F204" i="50"/>
  <c r="H204" i="50"/>
  <c r="J204" i="50"/>
  <c r="F168" i="68" l="1"/>
  <c r="H168" i="68"/>
  <c r="J168" i="68"/>
  <c r="F169" i="68"/>
  <c r="H169" i="68"/>
  <c r="J169" i="68"/>
  <c r="F170" i="68"/>
  <c r="H170" i="68"/>
  <c r="J170" i="68"/>
  <c r="F171" i="68"/>
  <c r="H171" i="68"/>
  <c r="J171" i="68"/>
  <c r="F194" i="67"/>
  <c r="H194" i="67"/>
  <c r="J194" i="67"/>
  <c r="F195" i="67"/>
  <c r="H195" i="67"/>
  <c r="J195" i="67"/>
  <c r="F196" i="67"/>
  <c r="H196" i="67"/>
  <c r="J196" i="67"/>
  <c r="F197" i="67"/>
  <c r="H197" i="67"/>
  <c r="J197" i="67"/>
  <c r="F195" i="66"/>
  <c r="H195" i="66"/>
  <c r="J195" i="66"/>
  <c r="F196" i="66"/>
  <c r="H196" i="66"/>
  <c r="J196" i="66"/>
  <c r="F197" i="66"/>
  <c r="H197" i="66"/>
  <c r="J197" i="66"/>
  <c r="F198" i="66"/>
  <c r="H198" i="66"/>
  <c r="J198" i="66"/>
  <c r="F158" i="65"/>
  <c r="H158" i="65"/>
  <c r="J158" i="65"/>
  <c r="F159" i="65"/>
  <c r="H159" i="65"/>
  <c r="J159" i="65"/>
  <c r="F160" i="65"/>
  <c r="H160" i="65"/>
  <c r="J160" i="65"/>
  <c r="F161" i="65"/>
  <c r="H161" i="65"/>
  <c r="J161" i="65"/>
  <c r="F199" i="50"/>
  <c r="H199" i="50"/>
  <c r="J199" i="50"/>
  <c r="F200" i="50"/>
  <c r="H200" i="50"/>
  <c r="J200" i="50"/>
  <c r="F201" i="50"/>
  <c r="H201" i="50"/>
  <c r="J201" i="50"/>
  <c r="F202" i="50"/>
  <c r="H202" i="50"/>
  <c r="J202" i="50"/>
  <c r="F167" i="68" l="1"/>
  <c r="H167" i="68"/>
  <c r="J167" i="68"/>
  <c r="F193" i="67"/>
  <c r="H193" i="67"/>
  <c r="J193" i="67"/>
  <c r="F194" i="66"/>
  <c r="H194" i="66"/>
  <c r="J194" i="66"/>
  <c r="F157" i="65"/>
  <c r="H157" i="65"/>
  <c r="J157" i="65"/>
  <c r="F198" i="50"/>
  <c r="H198" i="50"/>
  <c r="J198" i="50"/>
  <c r="J154" i="65" l="1"/>
  <c r="J155" i="65"/>
  <c r="J156" i="65"/>
  <c r="F166" i="68" l="1"/>
  <c r="H166" i="68"/>
  <c r="J166" i="68"/>
  <c r="F162" i="68"/>
  <c r="H162" i="68"/>
  <c r="J162" i="68"/>
  <c r="F163" i="68"/>
  <c r="H163" i="68"/>
  <c r="J163" i="68"/>
  <c r="F164" i="68"/>
  <c r="H164" i="68"/>
  <c r="J164" i="68"/>
  <c r="F165" i="68"/>
  <c r="H165" i="68"/>
  <c r="J165" i="68"/>
  <c r="F192" i="67"/>
  <c r="H192" i="67"/>
  <c r="J192" i="67"/>
  <c r="F188" i="67"/>
  <c r="H188" i="67"/>
  <c r="J188" i="67"/>
  <c r="F189" i="67"/>
  <c r="H189" i="67"/>
  <c r="J189" i="67"/>
  <c r="F190" i="67"/>
  <c r="H190" i="67"/>
  <c r="J190" i="67"/>
  <c r="F191" i="67"/>
  <c r="H191" i="67"/>
  <c r="J191" i="67"/>
  <c r="F190" i="66"/>
  <c r="H190" i="66"/>
  <c r="J190" i="66"/>
  <c r="F191" i="66"/>
  <c r="H191" i="66"/>
  <c r="J191" i="66"/>
  <c r="F192" i="66"/>
  <c r="H192" i="66"/>
  <c r="J192" i="66"/>
  <c r="F193" i="66"/>
  <c r="H193" i="66"/>
  <c r="J193" i="66"/>
  <c r="F152" i="65"/>
  <c r="H152" i="65"/>
  <c r="J152" i="65"/>
  <c r="F153" i="65"/>
  <c r="H153" i="65"/>
  <c r="J153" i="65"/>
  <c r="F154" i="65"/>
  <c r="H154" i="65"/>
  <c r="F155" i="65"/>
  <c r="H155" i="65"/>
  <c r="F156" i="65"/>
  <c r="H156" i="65"/>
  <c r="F197" i="50"/>
  <c r="H197" i="50"/>
  <c r="J197" i="50"/>
  <c r="F193" i="50"/>
  <c r="H193" i="50"/>
  <c r="J193" i="50"/>
  <c r="F194" i="50"/>
  <c r="H194" i="50"/>
  <c r="J194" i="50"/>
  <c r="F195" i="50"/>
  <c r="H195" i="50"/>
  <c r="J195" i="50"/>
  <c r="F196" i="50"/>
  <c r="H196" i="50"/>
  <c r="J196" i="50"/>
  <c r="F159" i="68" l="1"/>
  <c r="H159" i="68"/>
  <c r="J159" i="68"/>
  <c r="F160" i="68"/>
  <c r="H160" i="68"/>
  <c r="J160" i="68"/>
  <c r="F161" i="68"/>
  <c r="H161" i="68"/>
  <c r="J161" i="68"/>
  <c r="F185" i="67"/>
  <c r="H185" i="67"/>
  <c r="J185" i="67"/>
  <c r="F186" i="67"/>
  <c r="H186" i="67"/>
  <c r="J186" i="67"/>
  <c r="F187" i="67"/>
  <c r="H187" i="67"/>
  <c r="J187" i="67"/>
  <c r="F187" i="66"/>
  <c r="H187" i="66"/>
  <c r="J187" i="66"/>
  <c r="F188" i="66"/>
  <c r="H188" i="66"/>
  <c r="J188" i="66"/>
  <c r="F189" i="66"/>
  <c r="H189" i="66"/>
  <c r="J189" i="66"/>
  <c r="F149" i="65"/>
  <c r="H149" i="65"/>
  <c r="J149" i="65"/>
  <c r="F150" i="65"/>
  <c r="H150" i="65"/>
  <c r="J150" i="65"/>
  <c r="F151" i="65"/>
  <c r="H151" i="65"/>
  <c r="J151" i="65"/>
  <c r="F190" i="50"/>
  <c r="H190" i="50"/>
  <c r="J190" i="50"/>
  <c r="F191" i="50"/>
  <c r="H191" i="50"/>
  <c r="J191" i="50"/>
  <c r="F192" i="50"/>
  <c r="H192" i="50"/>
  <c r="J192" i="50"/>
  <c r="F157" i="68" l="1"/>
  <c r="H157" i="68"/>
  <c r="J157" i="68"/>
  <c r="F158" i="68"/>
  <c r="H158" i="68"/>
  <c r="J158" i="68"/>
  <c r="F183" i="67"/>
  <c r="H183" i="67"/>
  <c r="J183" i="67"/>
  <c r="F184" i="67"/>
  <c r="H184" i="67"/>
  <c r="J184" i="67"/>
  <c r="F185" i="66"/>
  <c r="H185" i="66"/>
  <c r="J185" i="66"/>
  <c r="F186" i="66"/>
  <c r="H186" i="66"/>
  <c r="J186" i="66"/>
  <c r="F147" i="65"/>
  <c r="H147" i="65"/>
  <c r="J147" i="65"/>
  <c r="F148" i="65"/>
  <c r="H148" i="65"/>
  <c r="J148" i="65"/>
  <c r="F188" i="50"/>
  <c r="H188" i="50"/>
  <c r="J188" i="50"/>
  <c r="F189" i="50"/>
  <c r="H189" i="50"/>
  <c r="J189" i="50"/>
  <c r="F146" i="65"/>
  <c r="H146" i="65"/>
  <c r="J146" i="65"/>
  <c r="F187" i="50"/>
  <c r="H187" i="50"/>
  <c r="J187" i="50"/>
  <c r="F152" i="68"/>
  <c r="H152" i="68"/>
  <c r="J152" i="68"/>
  <c r="F153" i="68"/>
  <c r="H153" i="68"/>
  <c r="J153" i="68"/>
  <c r="F154" i="68"/>
  <c r="H154" i="68"/>
  <c r="J154" i="68"/>
  <c r="F155" i="68"/>
  <c r="H155" i="68"/>
  <c r="J155" i="68"/>
  <c r="F156" i="68"/>
  <c r="H156" i="68"/>
  <c r="J156" i="68"/>
  <c r="F178" i="67"/>
  <c r="H178" i="67"/>
  <c r="J178" i="67"/>
  <c r="F179" i="67"/>
  <c r="H179" i="67"/>
  <c r="J179" i="67"/>
  <c r="F180" i="67"/>
  <c r="H180" i="67"/>
  <c r="J180" i="67"/>
  <c r="F181" i="67"/>
  <c r="H181" i="67"/>
  <c r="J181" i="67"/>
  <c r="F182" i="67"/>
  <c r="H182" i="67"/>
  <c r="J182" i="67"/>
  <c r="F180" i="66"/>
  <c r="H180" i="66"/>
  <c r="J180" i="66"/>
  <c r="F181" i="66"/>
  <c r="H181" i="66"/>
  <c r="J181" i="66"/>
  <c r="F182" i="66"/>
  <c r="H182" i="66"/>
  <c r="J182" i="66"/>
  <c r="F183" i="66"/>
  <c r="H183" i="66"/>
  <c r="J183" i="66"/>
  <c r="F184" i="66"/>
  <c r="H184" i="66"/>
  <c r="J184" i="66"/>
  <c r="F142" i="65"/>
  <c r="H142" i="65"/>
  <c r="J142" i="65"/>
  <c r="F143" i="65"/>
  <c r="H143" i="65"/>
  <c r="J143" i="65"/>
  <c r="F144" i="65"/>
  <c r="H144" i="65"/>
  <c r="J144" i="65"/>
  <c r="F145" i="65"/>
  <c r="H145" i="65"/>
  <c r="J145" i="65"/>
  <c r="F183" i="50"/>
  <c r="H183" i="50"/>
  <c r="J183" i="50"/>
  <c r="F184" i="50"/>
  <c r="H184" i="50"/>
  <c r="J184" i="50"/>
  <c r="F185" i="50"/>
  <c r="H185" i="50"/>
  <c r="J185" i="50"/>
  <c r="F186" i="50"/>
  <c r="H186" i="50"/>
  <c r="J186" i="50"/>
  <c r="F150" i="68"/>
  <c r="H150" i="68"/>
  <c r="J150" i="68"/>
  <c r="F151" i="68"/>
  <c r="H151" i="68"/>
  <c r="J151" i="68"/>
  <c r="F176" i="67"/>
  <c r="H176" i="67"/>
  <c r="J176" i="67"/>
  <c r="F177" i="67"/>
  <c r="H177" i="67"/>
  <c r="J177" i="67"/>
  <c r="F178" i="66"/>
  <c r="H178" i="66"/>
  <c r="J178" i="66"/>
  <c r="F179" i="66"/>
  <c r="H179" i="66"/>
  <c r="J179" i="66"/>
  <c r="F140" i="65"/>
  <c r="H140" i="65"/>
  <c r="J140" i="65"/>
  <c r="F141" i="65"/>
  <c r="H141" i="65"/>
  <c r="J141" i="65"/>
  <c r="F181" i="50"/>
  <c r="H181" i="50"/>
  <c r="J181" i="50"/>
  <c r="F182" i="50"/>
  <c r="H182" i="50"/>
  <c r="J182" i="50"/>
  <c r="F147" i="68"/>
  <c r="H147" i="68"/>
  <c r="J147" i="68"/>
  <c r="F148" i="68"/>
  <c r="H148" i="68"/>
  <c r="J148" i="68"/>
  <c r="F149" i="68"/>
  <c r="H149" i="68"/>
  <c r="J149" i="68"/>
  <c r="F173" i="67"/>
  <c r="H173" i="67"/>
  <c r="J173" i="67"/>
  <c r="F174" i="67"/>
  <c r="H174" i="67"/>
  <c r="J174" i="67"/>
  <c r="F175" i="67"/>
  <c r="H175" i="67"/>
  <c r="J175" i="67"/>
  <c r="F175" i="66"/>
  <c r="H175" i="66"/>
  <c r="J175" i="66"/>
  <c r="F176" i="66"/>
  <c r="H176" i="66"/>
  <c r="J176" i="66"/>
  <c r="F177" i="66"/>
  <c r="H177" i="66"/>
  <c r="J177" i="66"/>
  <c r="F137" i="65"/>
  <c r="H137" i="65"/>
  <c r="J137" i="65"/>
  <c r="F138" i="65"/>
  <c r="H138" i="65"/>
  <c r="J138" i="65"/>
  <c r="F139" i="65"/>
  <c r="H139" i="65"/>
  <c r="J139" i="65"/>
  <c r="F178" i="50"/>
  <c r="H178" i="50"/>
  <c r="J178" i="50"/>
  <c r="F179" i="50"/>
  <c r="H179" i="50"/>
  <c r="J179" i="50"/>
  <c r="F180" i="50"/>
  <c r="H180" i="50"/>
  <c r="J180" i="50"/>
  <c r="F171" i="66"/>
  <c r="H171" i="66"/>
  <c r="J171" i="66"/>
  <c r="F172" i="66"/>
  <c r="H172" i="66"/>
  <c r="J172" i="66"/>
  <c r="F173" i="66"/>
  <c r="H173" i="66"/>
  <c r="J173" i="66"/>
  <c r="F174" i="66"/>
  <c r="H174" i="66"/>
  <c r="J174" i="66"/>
  <c r="F169" i="67"/>
  <c r="H169" i="67"/>
  <c r="J169" i="67"/>
  <c r="F170" i="67"/>
  <c r="H170" i="67"/>
  <c r="J170" i="67"/>
  <c r="F171" i="67"/>
  <c r="H171" i="67"/>
  <c r="J171" i="67"/>
  <c r="F172" i="67"/>
  <c r="H172" i="67"/>
  <c r="J172" i="67"/>
  <c r="F133" i="65"/>
  <c r="H133" i="65"/>
  <c r="J133" i="65"/>
  <c r="F134" i="65"/>
  <c r="H134" i="65"/>
  <c r="J134" i="65"/>
  <c r="F135" i="65"/>
  <c r="H135" i="65"/>
  <c r="J135" i="65"/>
  <c r="F136" i="65"/>
  <c r="H136" i="65"/>
  <c r="J136" i="65"/>
  <c r="F174" i="50"/>
  <c r="H174" i="50"/>
  <c r="J174" i="50"/>
  <c r="F175" i="50"/>
  <c r="H175" i="50"/>
  <c r="J175" i="50"/>
  <c r="F176" i="50"/>
  <c r="H176" i="50"/>
  <c r="J176" i="50"/>
  <c r="F177" i="50"/>
  <c r="H177" i="50"/>
  <c r="J177" i="50"/>
  <c r="F143" i="68"/>
  <c r="H143" i="68"/>
  <c r="J143" i="68"/>
  <c r="F144" i="68"/>
  <c r="H144" i="68"/>
  <c r="J144" i="68"/>
  <c r="F145" i="68"/>
  <c r="H145" i="68"/>
  <c r="J145" i="68"/>
  <c r="F146" i="68"/>
  <c r="H146" i="68"/>
  <c r="J146" i="68"/>
  <c r="F140" i="68"/>
  <c r="H140" i="68"/>
  <c r="J140" i="68"/>
  <c r="F141" i="68"/>
  <c r="H141" i="68"/>
  <c r="J141" i="68"/>
  <c r="F142" i="68"/>
  <c r="H142" i="68"/>
  <c r="J142" i="68"/>
  <c r="F137" i="68"/>
  <c r="H137" i="68"/>
  <c r="J137" i="68"/>
  <c r="F138" i="68"/>
  <c r="H138" i="68"/>
  <c r="J138" i="68"/>
  <c r="F139" i="68"/>
  <c r="H139" i="68"/>
  <c r="J139" i="68"/>
  <c r="F166" i="67"/>
  <c r="H166" i="67"/>
  <c r="J166" i="67"/>
  <c r="F167" i="67"/>
  <c r="H167" i="67"/>
  <c r="J167" i="67"/>
  <c r="F168" i="67"/>
  <c r="H168" i="67"/>
  <c r="J168" i="67"/>
  <c r="F163" i="67"/>
  <c r="H163" i="67"/>
  <c r="J163" i="67"/>
  <c r="F164" i="67"/>
  <c r="H164" i="67"/>
  <c r="J164" i="67"/>
  <c r="F165" i="67"/>
  <c r="H165" i="67"/>
  <c r="J165" i="67"/>
  <c r="F168" i="66"/>
  <c r="H168" i="66"/>
  <c r="J168" i="66"/>
  <c r="F169" i="66"/>
  <c r="H169" i="66"/>
  <c r="J169" i="66"/>
  <c r="F170" i="66"/>
  <c r="H170" i="66"/>
  <c r="J170" i="66"/>
  <c r="F165" i="66"/>
  <c r="H165" i="66"/>
  <c r="J165" i="66"/>
  <c r="F166" i="66"/>
  <c r="H166" i="66"/>
  <c r="J166" i="66"/>
  <c r="F167" i="66"/>
  <c r="H167" i="66"/>
  <c r="J167" i="66"/>
  <c r="F130" i="65"/>
  <c r="H130" i="65"/>
  <c r="J130" i="65"/>
  <c r="F131" i="65"/>
  <c r="H131" i="65"/>
  <c r="J131" i="65"/>
  <c r="F132" i="65"/>
  <c r="H132" i="65"/>
  <c r="J132" i="65"/>
  <c r="F127" i="65"/>
  <c r="H127" i="65"/>
  <c r="J127" i="65"/>
  <c r="F128" i="65"/>
  <c r="H128" i="65"/>
  <c r="J128" i="65"/>
  <c r="F129" i="65"/>
  <c r="H129" i="65"/>
  <c r="J129" i="65"/>
  <c r="F171" i="50"/>
  <c r="H171" i="50"/>
  <c r="J171" i="50"/>
  <c r="F172" i="50"/>
  <c r="H172" i="50"/>
  <c r="J172" i="50"/>
  <c r="F173" i="50"/>
  <c r="H173" i="50"/>
  <c r="J173" i="50"/>
  <c r="F168" i="50"/>
  <c r="H168" i="50"/>
  <c r="J168" i="50"/>
  <c r="F169" i="50"/>
  <c r="H169" i="50"/>
  <c r="J169" i="50"/>
  <c r="F170" i="50"/>
  <c r="H170" i="50"/>
  <c r="J170" i="50"/>
  <c r="F134" i="68"/>
  <c r="H134" i="68"/>
  <c r="J134" i="68"/>
  <c r="F135" i="68"/>
  <c r="H135" i="68"/>
  <c r="J135" i="68"/>
  <c r="F136" i="68"/>
  <c r="H136" i="68"/>
  <c r="J136" i="68"/>
  <c r="F160" i="67"/>
  <c r="H160" i="67"/>
  <c r="J160" i="67"/>
  <c r="F161" i="67"/>
  <c r="H161" i="67"/>
  <c r="J161" i="67"/>
  <c r="F162" i="67"/>
  <c r="H162" i="67"/>
  <c r="J162" i="67"/>
  <c r="F162" i="66"/>
  <c r="H162" i="66"/>
  <c r="J162" i="66"/>
  <c r="F163" i="66"/>
  <c r="H163" i="66"/>
  <c r="J163" i="66"/>
  <c r="F164" i="66"/>
  <c r="H164" i="66"/>
  <c r="J164" i="66"/>
  <c r="F124" i="65"/>
  <c r="H124" i="65"/>
  <c r="J124" i="65"/>
  <c r="F125" i="65"/>
  <c r="H125" i="65"/>
  <c r="J125" i="65"/>
  <c r="F126" i="65"/>
  <c r="H126" i="65"/>
  <c r="J126" i="65"/>
  <c r="F165" i="50"/>
  <c r="H165" i="50"/>
  <c r="J165" i="50"/>
  <c r="F166" i="50"/>
  <c r="H166" i="50"/>
  <c r="J166" i="50"/>
  <c r="F167" i="50"/>
  <c r="H167" i="50"/>
  <c r="J167" i="50"/>
  <c r="F131" i="68"/>
  <c r="H131" i="68"/>
  <c r="J131" i="68"/>
  <c r="F132" i="68"/>
  <c r="H132" i="68"/>
  <c r="J132" i="68"/>
  <c r="F133" i="68"/>
  <c r="H133" i="68"/>
  <c r="J133" i="68"/>
  <c r="F157" i="67"/>
  <c r="H157" i="67"/>
  <c r="J157" i="67"/>
  <c r="F158" i="67"/>
  <c r="H158" i="67"/>
  <c r="J158" i="67"/>
  <c r="F159" i="67"/>
  <c r="H159" i="67"/>
  <c r="J159" i="67"/>
  <c r="F159" i="66"/>
  <c r="H159" i="66"/>
  <c r="J159" i="66"/>
  <c r="F160" i="66"/>
  <c r="H160" i="66"/>
  <c r="J160" i="66"/>
  <c r="F161" i="66"/>
  <c r="H161" i="66"/>
  <c r="J161" i="66"/>
  <c r="F121" i="65"/>
  <c r="H121" i="65"/>
  <c r="J121" i="65"/>
  <c r="F122" i="65"/>
  <c r="H122" i="65"/>
  <c r="J122" i="65"/>
  <c r="F123" i="65"/>
  <c r="H123" i="65"/>
  <c r="J123" i="65"/>
  <c r="F162" i="50"/>
  <c r="H162" i="50"/>
  <c r="J162" i="50"/>
  <c r="F163" i="50"/>
  <c r="H163" i="50"/>
  <c r="J163" i="50"/>
  <c r="F164" i="50"/>
  <c r="H164" i="50"/>
  <c r="J164" i="50"/>
  <c r="F124" i="68"/>
  <c r="H124" i="68"/>
  <c r="J124" i="68"/>
  <c r="F125" i="68"/>
  <c r="H125" i="68"/>
  <c r="J125" i="68"/>
  <c r="F126" i="68"/>
  <c r="H126" i="68"/>
  <c r="J126" i="68"/>
  <c r="F127" i="68"/>
  <c r="H127" i="68"/>
  <c r="J127" i="68"/>
  <c r="F128" i="68"/>
  <c r="H128" i="68"/>
  <c r="J128" i="68"/>
  <c r="F129" i="68"/>
  <c r="H129" i="68"/>
  <c r="J129" i="68"/>
  <c r="F130" i="68"/>
  <c r="H130" i="68"/>
  <c r="J130" i="68"/>
  <c r="F150" i="67"/>
  <c r="H150" i="67"/>
  <c r="J150" i="67"/>
  <c r="F151" i="67"/>
  <c r="H151" i="67"/>
  <c r="J151" i="67"/>
  <c r="F152" i="67"/>
  <c r="H152" i="67"/>
  <c r="J152" i="67"/>
  <c r="F153" i="67"/>
  <c r="H153" i="67"/>
  <c r="J153" i="67"/>
  <c r="F154" i="67"/>
  <c r="H154" i="67"/>
  <c r="J154" i="67"/>
  <c r="F155" i="67"/>
  <c r="H155" i="67"/>
  <c r="J155" i="67"/>
  <c r="F156" i="67"/>
  <c r="H156" i="67"/>
  <c r="J156" i="67"/>
  <c r="F152" i="66"/>
  <c r="H152" i="66"/>
  <c r="J152" i="66"/>
  <c r="F153" i="66"/>
  <c r="H153" i="66"/>
  <c r="J153" i="66"/>
  <c r="F154" i="66"/>
  <c r="H154" i="66"/>
  <c r="J154" i="66"/>
  <c r="F155" i="66"/>
  <c r="H155" i="66"/>
  <c r="J155" i="66"/>
  <c r="F156" i="66"/>
  <c r="H156" i="66"/>
  <c r="J156" i="66"/>
  <c r="F157" i="66"/>
  <c r="H157" i="66"/>
  <c r="J157" i="66"/>
  <c r="F158" i="66"/>
  <c r="H158" i="66"/>
  <c r="J158" i="66"/>
  <c r="F114" i="65"/>
  <c r="H114" i="65"/>
  <c r="J114" i="65"/>
  <c r="F115" i="65"/>
  <c r="H115" i="65"/>
  <c r="J115" i="65"/>
  <c r="F116" i="65"/>
  <c r="H116" i="65"/>
  <c r="J116" i="65"/>
  <c r="F117" i="65"/>
  <c r="H117" i="65"/>
  <c r="J117" i="65"/>
  <c r="F118" i="65"/>
  <c r="H118" i="65"/>
  <c r="J118" i="65"/>
  <c r="F119" i="65"/>
  <c r="H119" i="65"/>
  <c r="J119" i="65"/>
  <c r="F120" i="65"/>
  <c r="H120" i="65"/>
  <c r="J120" i="65"/>
  <c r="F155" i="50"/>
  <c r="H155" i="50"/>
  <c r="J155" i="50"/>
  <c r="F156" i="50"/>
  <c r="H156" i="50"/>
  <c r="J156" i="50"/>
  <c r="F157" i="50"/>
  <c r="H157" i="50"/>
  <c r="J157" i="50"/>
  <c r="F158" i="50"/>
  <c r="H158" i="50"/>
  <c r="J158" i="50"/>
  <c r="F159" i="50"/>
  <c r="H159" i="50"/>
  <c r="J159" i="50"/>
  <c r="F160" i="50"/>
  <c r="H160" i="50"/>
  <c r="J160" i="50"/>
  <c r="F161" i="50"/>
  <c r="H161" i="50"/>
  <c r="J161" i="50"/>
  <c r="F143" i="67"/>
  <c r="H143" i="67"/>
  <c r="J143" i="67"/>
  <c r="F144" i="67"/>
  <c r="H144" i="67"/>
  <c r="J144" i="67"/>
  <c r="F145" i="67"/>
  <c r="H145" i="67"/>
  <c r="J145" i="67"/>
  <c r="F146" i="67"/>
  <c r="H146" i="67"/>
  <c r="J146" i="67"/>
  <c r="F147" i="67"/>
  <c r="H147" i="67"/>
  <c r="J147" i="67"/>
  <c r="F148" i="67"/>
  <c r="H148" i="67"/>
  <c r="J148" i="67"/>
  <c r="F149" i="67"/>
  <c r="H149" i="67"/>
  <c r="J149" i="67"/>
  <c r="F145" i="66"/>
  <c r="H145" i="66"/>
  <c r="J145" i="66"/>
  <c r="F146" i="66"/>
  <c r="H146" i="66"/>
  <c r="J146" i="66"/>
  <c r="F147" i="66"/>
  <c r="H147" i="66"/>
  <c r="J147" i="66"/>
  <c r="F148" i="66"/>
  <c r="H148" i="66"/>
  <c r="J148" i="66"/>
  <c r="F149" i="66"/>
  <c r="H149" i="66"/>
  <c r="J149" i="66"/>
  <c r="F150" i="66"/>
  <c r="H150" i="66"/>
  <c r="J150" i="66"/>
  <c r="F151" i="66"/>
  <c r="H151" i="66"/>
  <c r="J151" i="66"/>
  <c r="F107" i="65"/>
  <c r="H107" i="65"/>
  <c r="J107" i="65"/>
  <c r="F108" i="65"/>
  <c r="H108" i="65"/>
  <c r="J108" i="65"/>
  <c r="F109" i="65"/>
  <c r="H109" i="65"/>
  <c r="J109" i="65"/>
  <c r="F110" i="65"/>
  <c r="H110" i="65"/>
  <c r="J110" i="65"/>
  <c r="F111" i="65"/>
  <c r="H111" i="65"/>
  <c r="J111" i="65"/>
  <c r="F112" i="65"/>
  <c r="H112" i="65"/>
  <c r="J112" i="65"/>
  <c r="F113" i="65"/>
  <c r="H113" i="65"/>
  <c r="J113" i="65"/>
  <c r="F148" i="50"/>
  <c r="H148" i="50"/>
  <c r="J148" i="50"/>
  <c r="F149" i="50"/>
  <c r="H149" i="50"/>
  <c r="J149" i="50"/>
  <c r="F150" i="50"/>
  <c r="H150" i="50"/>
  <c r="J150" i="50"/>
  <c r="F151" i="50"/>
  <c r="H151" i="50"/>
  <c r="J151" i="50"/>
  <c r="F152" i="50"/>
  <c r="H152" i="50"/>
  <c r="J152" i="50"/>
  <c r="F153" i="50"/>
  <c r="H153" i="50"/>
  <c r="J153" i="50"/>
  <c r="F154" i="50"/>
  <c r="H154" i="50"/>
  <c r="J154" i="50"/>
  <c r="F117" i="68"/>
  <c r="H117" i="68"/>
  <c r="J117" i="68"/>
  <c r="F118" i="68"/>
  <c r="H118" i="68"/>
  <c r="J118" i="68"/>
  <c r="F119" i="68"/>
  <c r="H119" i="68"/>
  <c r="J119" i="68"/>
  <c r="F120" i="68"/>
  <c r="H120" i="68"/>
  <c r="J120" i="68"/>
  <c r="F121" i="68"/>
  <c r="H121" i="68"/>
  <c r="J121" i="68"/>
  <c r="F122" i="68"/>
  <c r="H122" i="68"/>
  <c r="J122" i="68"/>
  <c r="F123" i="68"/>
  <c r="H123" i="68"/>
  <c r="J123" i="68"/>
  <c r="F82" i="68"/>
  <c r="H82" i="68"/>
  <c r="J82" i="68"/>
  <c r="F83" i="68"/>
  <c r="H83" i="68"/>
  <c r="J83" i="68"/>
  <c r="F84" i="68"/>
  <c r="H84" i="68"/>
  <c r="J84" i="68"/>
  <c r="F85" i="68"/>
  <c r="H85" i="68"/>
  <c r="J85" i="68"/>
  <c r="F86" i="68"/>
  <c r="H86" i="68"/>
  <c r="J86" i="68"/>
  <c r="F87" i="68"/>
  <c r="H87" i="68"/>
  <c r="J87" i="68"/>
  <c r="F88" i="68"/>
  <c r="H88" i="68"/>
  <c r="J88" i="68"/>
  <c r="F89" i="68"/>
  <c r="H89" i="68"/>
  <c r="J89" i="68"/>
  <c r="F90" i="68"/>
  <c r="H90" i="68"/>
  <c r="J90" i="68"/>
  <c r="F91" i="68"/>
  <c r="H91" i="68"/>
  <c r="J91" i="68"/>
  <c r="F92" i="68"/>
  <c r="H92" i="68"/>
  <c r="J92" i="68"/>
  <c r="F93" i="68"/>
  <c r="H93" i="68"/>
  <c r="J93" i="68"/>
  <c r="F94" i="68"/>
  <c r="H94" i="68"/>
  <c r="J94" i="68"/>
  <c r="F95" i="68"/>
  <c r="H95" i="68"/>
  <c r="J95" i="68"/>
  <c r="F96" i="68"/>
  <c r="H96" i="68"/>
  <c r="J96" i="68"/>
  <c r="F97" i="68"/>
  <c r="H97" i="68"/>
  <c r="J97" i="68"/>
  <c r="F98" i="68"/>
  <c r="H98" i="68"/>
  <c r="J98" i="68"/>
  <c r="F99" i="68"/>
  <c r="H99" i="68"/>
  <c r="J99" i="68"/>
  <c r="F100" i="68"/>
  <c r="H100" i="68"/>
  <c r="J100" i="68"/>
  <c r="F101" i="68"/>
  <c r="H101" i="68"/>
  <c r="J101" i="68"/>
  <c r="F102" i="68"/>
  <c r="H102" i="68"/>
  <c r="J102" i="68"/>
  <c r="F103" i="68"/>
  <c r="H103" i="68"/>
  <c r="J103" i="68"/>
  <c r="F104" i="68"/>
  <c r="H104" i="68"/>
  <c r="J104" i="68"/>
  <c r="F105" i="68"/>
  <c r="H105" i="68"/>
  <c r="J105" i="68"/>
  <c r="F106" i="68"/>
  <c r="H106" i="68"/>
  <c r="J106" i="68"/>
  <c r="F107" i="68"/>
  <c r="H107" i="68"/>
  <c r="J107" i="68"/>
  <c r="F108" i="68"/>
  <c r="H108" i="68"/>
  <c r="J108" i="68"/>
  <c r="F109" i="68"/>
  <c r="H109" i="68"/>
  <c r="J109" i="68"/>
  <c r="F110" i="68"/>
  <c r="H110" i="68"/>
  <c r="J110" i="68"/>
  <c r="F111" i="68"/>
  <c r="H111" i="68"/>
  <c r="J111" i="68"/>
  <c r="F112" i="68"/>
  <c r="H112" i="68"/>
  <c r="J112" i="68"/>
  <c r="F113" i="68"/>
  <c r="H113" i="68"/>
  <c r="J113" i="68"/>
  <c r="F114" i="68"/>
  <c r="H114" i="68"/>
  <c r="J114" i="68"/>
  <c r="F115" i="68"/>
  <c r="H115" i="68"/>
  <c r="J115" i="68"/>
  <c r="F116" i="68"/>
  <c r="H116" i="68"/>
  <c r="J116" i="68"/>
  <c r="F108" i="67"/>
  <c r="H108" i="67"/>
  <c r="J108" i="67"/>
  <c r="F109" i="67"/>
  <c r="H109" i="67"/>
  <c r="J109" i="67"/>
  <c r="F110" i="67"/>
  <c r="H110" i="67"/>
  <c r="J110" i="67"/>
  <c r="F111" i="67"/>
  <c r="H111" i="67"/>
  <c r="J111" i="67"/>
  <c r="F112" i="67"/>
  <c r="H112" i="67"/>
  <c r="J112" i="67"/>
  <c r="F113" i="67"/>
  <c r="H113" i="67"/>
  <c r="J113" i="67"/>
  <c r="F114" i="67"/>
  <c r="H114" i="67"/>
  <c r="J114" i="67"/>
  <c r="F115" i="67"/>
  <c r="H115" i="67"/>
  <c r="J115" i="67"/>
  <c r="F116" i="67"/>
  <c r="H116" i="67"/>
  <c r="J116" i="67"/>
  <c r="F117" i="67"/>
  <c r="H117" i="67"/>
  <c r="J117" i="67"/>
  <c r="F118" i="67"/>
  <c r="H118" i="67"/>
  <c r="J118" i="67"/>
  <c r="F119" i="67"/>
  <c r="H119" i="67"/>
  <c r="J119" i="67"/>
  <c r="F120" i="67"/>
  <c r="H120" i="67"/>
  <c r="J120" i="67"/>
  <c r="F121" i="67"/>
  <c r="H121" i="67"/>
  <c r="J121" i="67"/>
  <c r="F122" i="67"/>
  <c r="H122" i="67"/>
  <c r="J122" i="67"/>
  <c r="F123" i="67"/>
  <c r="H123" i="67"/>
  <c r="J123" i="67"/>
  <c r="F124" i="67"/>
  <c r="H124" i="67"/>
  <c r="J124" i="67"/>
  <c r="F125" i="67"/>
  <c r="H125" i="67"/>
  <c r="J125" i="67"/>
  <c r="F126" i="67"/>
  <c r="H126" i="67"/>
  <c r="J126" i="67"/>
  <c r="F127" i="67"/>
  <c r="H127" i="67"/>
  <c r="J127" i="67"/>
  <c r="F128" i="67"/>
  <c r="H128" i="67"/>
  <c r="J128" i="67"/>
  <c r="F129" i="67"/>
  <c r="H129" i="67"/>
  <c r="J129" i="67"/>
  <c r="F130" i="67"/>
  <c r="H130" i="67"/>
  <c r="J130" i="67"/>
  <c r="F131" i="67"/>
  <c r="H131" i="67"/>
  <c r="J131" i="67"/>
  <c r="F132" i="67"/>
  <c r="H132" i="67"/>
  <c r="J132" i="67"/>
  <c r="F133" i="67"/>
  <c r="H133" i="67"/>
  <c r="J133" i="67"/>
  <c r="F134" i="67"/>
  <c r="H134" i="67"/>
  <c r="J134" i="67"/>
  <c r="F135" i="67"/>
  <c r="H135" i="67"/>
  <c r="J135" i="67"/>
  <c r="F136" i="67"/>
  <c r="H136" i="67"/>
  <c r="J136" i="67"/>
  <c r="F137" i="67"/>
  <c r="H137" i="67"/>
  <c r="J137" i="67"/>
  <c r="F138" i="67"/>
  <c r="H138" i="67"/>
  <c r="J138" i="67"/>
  <c r="F139" i="67"/>
  <c r="H139" i="67"/>
  <c r="J139" i="67"/>
  <c r="F140" i="67"/>
  <c r="H140" i="67"/>
  <c r="J140" i="67"/>
  <c r="F141" i="67"/>
  <c r="H141" i="67"/>
  <c r="J141" i="67"/>
  <c r="F142" i="67"/>
  <c r="H142" i="67"/>
  <c r="J142" i="67"/>
  <c r="F110" i="66"/>
  <c r="H110" i="66"/>
  <c r="J110" i="66"/>
  <c r="F111" i="66"/>
  <c r="H111" i="66"/>
  <c r="J111" i="66"/>
  <c r="F112" i="66"/>
  <c r="H112" i="66"/>
  <c r="J112" i="66"/>
  <c r="F113" i="66"/>
  <c r="H113" i="66"/>
  <c r="J113" i="66"/>
  <c r="F114" i="66"/>
  <c r="H114" i="66"/>
  <c r="J114" i="66"/>
  <c r="F115" i="66"/>
  <c r="H115" i="66"/>
  <c r="J115" i="66"/>
  <c r="F116" i="66"/>
  <c r="H116" i="66"/>
  <c r="J116" i="66"/>
  <c r="F117" i="66"/>
  <c r="H117" i="66"/>
  <c r="J117" i="66"/>
  <c r="F118" i="66"/>
  <c r="H118" i="66"/>
  <c r="J118" i="66"/>
  <c r="F119" i="66"/>
  <c r="H119" i="66"/>
  <c r="J119" i="66"/>
  <c r="F120" i="66"/>
  <c r="H120" i="66"/>
  <c r="J120" i="66"/>
  <c r="F121" i="66"/>
  <c r="H121" i="66"/>
  <c r="J121" i="66"/>
  <c r="F122" i="66"/>
  <c r="H122" i="66"/>
  <c r="J122" i="66"/>
  <c r="F123" i="66"/>
  <c r="H123" i="66"/>
  <c r="J123" i="66"/>
  <c r="F124" i="66"/>
  <c r="H124" i="66"/>
  <c r="J124" i="66"/>
  <c r="F125" i="66"/>
  <c r="H125" i="66"/>
  <c r="J125" i="66"/>
  <c r="F126" i="66"/>
  <c r="H126" i="66"/>
  <c r="J126" i="66"/>
  <c r="F127" i="66"/>
  <c r="H127" i="66"/>
  <c r="J127" i="66"/>
  <c r="F128" i="66"/>
  <c r="H128" i="66"/>
  <c r="J128" i="66"/>
  <c r="F129" i="66"/>
  <c r="H129" i="66"/>
  <c r="J129" i="66"/>
  <c r="F130" i="66"/>
  <c r="H130" i="66"/>
  <c r="J130" i="66"/>
  <c r="F131" i="66"/>
  <c r="H131" i="66"/>
  <c r="J131" i="66"/>
  <c r="F132" i="66"/>
  <c r="H132" i="66"/>
  <c r="J132" i="66"/>
  <c r="F133" i="66"/>
  <c r="H133" i="66"/>
  <c r="J133" i="66"/>
  <c r="F134" i="66"/>
  <c r="H134" i="66"/>
  <c r="J134" i="66"/>
  <c r="F135" i="66"/>
  <c r="H135" i="66"/>
  <c r="J135" i="66"/>
  <c r="F136" i="66"/>
  <c r="H136" i="66"/>
  <c r="J136" i="66"/>
  <c r="F137" i="66"/>
  <c r="H137" i="66"/>
  <c r="J137" i="66"/>
  <c r="F138" i="66"/>
  <c r="H138" i="66"/>
  <c r="J138" i="66"/>
  <c r="F139" i="66"/>
  <c r="H139" i="66"/>
  <c r="J139" i="66"/>
  <c r="F140" i="66"/>
  <c r="H140" i="66"/>
  <c r="J140" i="66"/>
  <c r="F141" i="66"/>
  <c r="H141" i="66"/>
  <c r="J141" i="66"/>
  <c r="F142" i="66"/>
  <c r="H142" i="66"/>
  <c r="J142" i="66"/>
  <c r="F143" i="66"/>
  <c r="H143" i="66"/>
  <c r="J143" i="66"/>
  <c r="F144" i="66"/>
  <c r="H144" i="66"/>
  <c r="J144" i="66"/>
  <c r="F72" i="65"/>
  <c r="H72" i="65"/>
  <c r="J72" i="65"/>
  <c r="F73" i="65"/>
  <c r="H73" i="65"/>
  <c r="J73" i="65"/>
  <c r="F74" i="65"/>
  <c r="H74" i="65"/>
  <c r="J74" i="65"/>
  <c r="F75" i="65"/>
  <c r="H75" i="65"/>
  <c r="J75" i="65"/>
  <c r="F76" i="65"/>
  <c r="H76" i="65"/>
  <c r="J76" i="65"/>
  <c r="F77" i="65"/>
  <c r="H77" i="65"/>
  <c r="J77" i="65"/>
  <c r="F78" i="65"/>
  <c r="H78" i="65"/>
  <c r="J78" i="65"/>
  <c r="F79" i="65"/>
  <c r="H79" i="65"/>
  <c r="J79" i="65"/>
  <c r="F80" i="65"/>
  <c r="H80" i="65"/>
  <c r="J80" i="65"/>
  <c r="F81" i="65"/>
  <c r="H81" i="65"/>
  <c r="J81" i="65"/>
  <c r="F82" i="65"/>
  <c r="H82" i="65"/>
  <c r="J82" i="65"/>
  <c r="F83" i="65"/>
  <c r="H83" i="65"/>
  <c r="J83" i="65"/>
  <c r="F84" i="65"/>
  <c r="H84" i="65"/>
  <c r="J84" i="65"/>
  <c r="F85" i="65"/>
  <c r="H85" i="65"/>
  <c r="J85" i="65"/>
  <c r="F86" i="65"/>
  <c r="H86" i="65"/>
  <c r="J86" i="65"/>
  <c r="F87" i="65"/>
  <c r="H87" i="65"/>
  <c r="J87" i="65"/>
  <c r="F88" i="65"/>
  <c r="H88" i="65"/>
  <c r="J88" i="65"/>
  <c r="F89" i="65"/>
  <c r="H89" i="65"/>
  <c r="J89" i="65"/>
  <c r="F90" i="65"/>
  <c r="H90" i="65"/>
  <c r="J90" i="65"/>
  <c r="F91" i="65"/>
  <c r="H91" i="65"/>
  <c r="J91" i="65"/>
  <c r="F92" i="65"/>
  <c r="H92" i="65"/>
  <c r="J92" i="65"/>
  <c r="F93" i="65"/>
  <c r="H93" i="65"/>
  <c r="J93" i="65"/>
  <c r="F94" i="65"/>
  <c r="H94" i="65"/>
  <c r="J94" i="65"/>
  <c r="F95" i="65"/>
  <c r="H95" i="65"/>
  <c r="J95" i="65"/>
  <c r="F96" i="65"/>
  <c r="H96" i="65"/>
  <c r="J96" i="65"/>
  <c r="F97" i="65"/>
  <c r="H97" i="65"/>
  <c r="J97" i="65"/>
  <c r="F98" i="65"/>
  <c r="H98" i="65"/>
  <c r="J98" i="65"/>
  <c r="F99" i="65"/>
  <c r="H99" i="65"/>
  <c r="J99" i="65"/>
  <c r="F100" i="65"/>
  <c r="H100" i="65"/>
  <c r="J100" i="65"/>
  <c r="F101" i="65"/>
  <c r="H101" i="65"/>
  <c r="J101" i="65"/>
  <c r="F102" i="65"/>
  <c r="H102" i="65"/>
  <c r="J102" i="65"/>
  <c r="F103" i="65"/>
  <c r="H103" i="65"/>
  <c r="J103" i="65"/>
  <c r="F104" i="65"/>
  <c r="H104" i="65"/>
  <c r="J104" i="65"/>
  <c r="F105" i="65"/>
  <c r="H105" i="65"/>
  <c r="J105" i="65"/>
  <c r="F106" i="65"/>
  <c r="H106" i="65"/>
  <c r="J106" i="65"/>
  <c r="F142" i="50" l="1"/>
  <c r="H142" i="50"/>
  <c r="J142" i="50"/>
  <c r="F143" i="50"/>
  <c r="H143" i="50"/>
  <c r="J143" i="50"/>
  <c r="F144" i="50"/>
  <c r="H144" i="50"/>
  <c r="J144" i="50"/>
  <c r="F145" i="50"/>
  <c r="H145" i="50"/>
  <c r="J145" i="50"/>
  <c r="F146" i="50"/>
  <c r="H146" i="50"/>
  <c r="J146" i="50"/>
  <c r="F147" i="50"/>
  <c r="H147" i="50"/>
  <c r="J147" i="50"/>
  <c r="F137" i="50"/>
  <c r="H137" i="50"/>
  <c r="J137" i="50"/>
  <c r="F138" i="50"/>
  <c r="H138" i="50"/>
  <c r="J138" i="50"/>
  <c r="F139" i="50"/>
  <c r="H139" i="50"/>
  <c r="J139" i="50"/>
  <c r="F140" i="50"/>
  <c r="H140" i="50"/>
  <c r="J140" i="50"/>
  <c r="F141" i="50"/>
  <c r="H141" i="50"/>
  <c r="J141" i="50"/>
  <c r="F121" i="50"/>
  <c r="H121" i="50"/>
  <c r="J121" i="50"/>
  <c r="F122" i="50"/>
  <c r="H122" i="50"/>
  <c r="J122" i="50"/>
  <c r="F123" i="50"/>
  <c r="H123" i="50"/>
  <c r="J123" i="50"/>
  <c r="F124" i="50"/>
  <c r="H124" i="50"/>
  <c r="J124" i="50"/>
  <c r="F125" i="50"/>
  <c r="H125" i="50"/>
  <c r="J125" i="50"/>
  <c r="F126" i="50"/>
  <c r="H126" i="50"/>
  <c r="J126" i="50"/>
  <c r="F127" i="50"/>
  <c r="H127" i="50"/>
  <c r="J127" i="50"/>
  <c r="F128" i="50"/>
  <c r="H128" i="50"/>
  <c r="J128" i="50"/>
  <c r="F129" i="50"/>
  <c r="H129" i="50"/>
  <c r="J129" i="50"/>
  <c r="F130" i="50"/>
  <c r="H130" i="50"/>
  <c r="J130" i="50"/>
  <c r="F131" i="50"/>
  <c r="H131" i="50"/>
  <c r="J131" i="50"/>
  <c r="F132" i="50"/>
  <c r="H132" i="50"/>
  <c r="J132" i="50"/>
  <c r="F133" i="50"/>
  <c r="H133" i="50"/>
  <c r="J133" i="50"/>
  <c r="F134" i="50"/>
  <c r="H134" i="50"/>
  <c r="J134" i="50"/>
  <c r="F135" i="50"/>
  <c r="H135" i="50"/>
  <c r="J135" i="50"/>
  <c r="F136" i="50"/>
  <c r="H136" i="50"/>
  <c r="J136" i="50"/>
  <c r="F113" i="50"/>
  <c r="H113" i="50"/>
  <c r="J113" i="50"/>
  <c r="F114" i="50"/>
  <c r="H114" i="50"/>
  <c r="J114" i="50"/>
  <c r="F115" i="50"/>
  <c r="H115" i="50"/>
  <c r="J115" i="50"/>
  <c r="F116" i="50"/>
  <c r="H116" i="50"/>
  <c r="J116" i="50"/>
  <c r="F117" i="50"/>
  <c r="H117" i="50"/>
  <c r="J117" i="50"/>
  <c r="F118" i="50"/>
  <c r="H118" i="50"/>
  <c r="J118" i="50"/>
  <c r="F119" i="50"/>
  <c r="H119" i="50"/>
  <c r="J119" i="50"/>
  <c r="F120" i="50"/>
  <c r="H120" i="50"/>
  <c r="J120" i="50"/>
  <c r="H16" i="68"/>
  <c r="H16" i="67"/>
  <c r="H16" i="66"/>
  <c r="H90" i="67"/>
  <c r="J90" i="67"/>
  <c r="J22" i="66"/>
  <c r="H16" i="65"/>
  <c r="J112" i="50"/>
  <c r="H112" i="50"/>
  <c r="F112" i="50"/>
  <c r="H16" i="50"/>
  <c r="M221" i="50" s="1"/>
  <c r="M249" i="67" l="1"/>
  <c r="M250" i="67"/>
  <c r="M248" i="67"/>
  <c r="M233" i="67"/>
  <c r="M237" i="67"/>
  <c r="M245" i="67"/>
  <c r="M229" i="67"/>
  <c r="M246" i="67"/>
  <c r="M244" i="67"/>
  <c r="M247" i="67"/>
  <c r="M227" i="67"/>
  <c r="M240" i="67"/>
  <c r="M226" i="67"/>
  <c r="M234" i="67"/>
  <c r="M221" i="67"/>
  <c r="M241" i="67"/>
  <c r="M236" i="67"/>
  <c r="M238" i="67"/>
  <c r="M235" i="67"/>
  <c r="M239" i="67"/>
  <c r="M242" i="67"/>
  <c r="M243" i="67"/>
  <c r="M220" i="67"/>
  <c r="M219" i="67"/>
  <c r="M230" i="67"/>
  <c r="M218" i="67"/>
  <c r="M216" i="67"/>
  <c r="M232" i="67"/>
  <c r="M228" i="67"/>
  <c r="M231" i="67"/>
  <c r="M217" i="67"/>
  <c r="M225" i="67"/>
  <c r="M223" i="67"/>
  <c r="M222" i="67"/>
  <c r="M224" i="67"/>
  <c r="M203" i="65"/>
  <c r="M204" i="65"/>
  <c r="M198" i="65"/>
  <c r="M199" i="65"/>
  <c r="M206" i="65"/>
  <c r="M197" i="65"/>
  <c r="M201" i="65"/>
  <c r="M202" i="65"/>
  <c r="M210" i="65"/>
  <c r="M200" i="65"/>
  <c r="M209" i="65"/>
  <c r="M194" i="65"/>
  <c r="M192" i="65"/>
  <c r="M186" i="65"/>
  <c r="M208" i="65"/>
  <c r="M207" i="65"/>
  <c r="M205" i="65"/>
  <c r="M193" i="65"/>
  <c r="M196" i="65"/>
  <c r="M190" i="65"/>
  <c r="M187" i="65"/>
  <c r="M185" i="65"/>
  <c r="M191" i="65"/>
  <c r="M188" i="65"/>
  <c r="M184" i="65"/>
  <c r="M189" i="65"/>
  <c r="M183" i="65"/>
  <c r="M181" i="65"/>
  <c r="M182" i="65"/>
  <c r="M195" i="65"/>
  <c r="M180" i="65"/>
  <c r="M220" i="66"/>
  <c r="M228" i="66"/>
  <c r="M223" i="66"/>
  <c r="M224" i="66"/>
  <c r="M230" i="66"/>
  <c r="M229" i="66"/>
  <c r="M227" i="66"/>
  <c r="M221" i="66"/>
  <c r="M219" i="66"/>
  <c r="M222" i="66"/>
  <c r="M225" i="66"/>
  <c r="M226" i="66"/>
  <c r="M218" i="66"/>
  <c r="M217" i="66"/>
  <c r="N221" i="50"/>
  <c r="P221" i="50" s="1"/>
  <c r="R221" i="50"/>
  <c r="S221" i="50" s="1"/>
  <c r="O221" i="50"/>
  <c r="M215" i="66"/>
  <c r="M214" i="66"/>
  <c r="M216" i="66"/>
  <c r="M212" i="66"/>
  <c r="M213" i="66"/>
  <c r="M211" i="66"/>
  <c r="M201" i="66"/>
  <c r="M209" i="66"/>
  <c r="M208" i="66"/>
  <c r="M205" i="66"/>
  <c r="M210" i="66"/>
  <c r="M206" i="66"/>
  <c r="M202" i="66"/>
  <c r="M203" i="66"/>
  <c r="M207" i="66"/>
  <c r="M204" i="66"/>
  <c r="M199" i="66"/>
  <c r="M198" i="66"/>
  <c r="M200" i="66"/>
  <c r="M196" i="66"/>
  <c r="M195" i="66"/>
  <c r="M197" i="66"/>
  <c r="M179" i="65"/>
  <c r="M178" i="65"/>
  <c r="M177" i="65"/>
  <c r="M175" i="65"/>
  <c r="M176" i="65"/>
  <c r="M174" i="65"/>
  <c r="M170" i="65"/>
  <c r="M169" i="65"/>
  <c r="M171" i="65"/>
  <c r="M173" i="65"/>
  <c r="M164" i="65"/>
  <c r="M172" i="65"/>
  <c r="M167" i="65"/>
  <c r="M166" i="65"/>
  <c r="M168" i="65"/>
  <c r="M165" i="65"/>
  <c r="M162" i="65"/>
  <c r="M163" i="65"/>
  <c r="M158" i="65"/>
  <c r="M161" i="65"/>
  <c r="M159" i="65"/>
  <c r="M160" i="65"/>
  <c r="M220" i="50"/>
  <c r="M219" i="50"/>
  <c r="M218" i="50"/>
  <c r="M216" i="50"/>
  <c r="M217" i="50"/>
  <c r="M213" i="50"/>
  <c r="M215" i="50"/>
  <c r="M210" i="50"/>
  <c r="M208" i="50"/>
  <c r="M214" i="50"/>
  <c r="M209" i="50"/>
  <c r="M207" i="50"/>
  <c r="M206" i="50"/>
  <c r="M205" i="50"/>
  <c r="M211" i="50"/>
  <c r="M212" i="50"/>
  <c r="M199" i="50"/>
  <c r="M203" i="50"/>
  <c r="M204" i="50"/>
  <c r="M200" i="50"/>
  <c r="M201" i="50"/>
  <c r="M202" i="50"/>
  <c r="M214" i="67"/>
  <c r="M215" i="67"/>
  <c r="M213" i="67"/>
  <c r="M212" i="67"/>
  <c r="M211" i="67"/>
  <c r="M201" i="67"/>
  <c r="M209" i="67"/>
  <c r="M210" i="67"/>
  <c r="M200" i="67"/>
  <c r="M202" i="67"/>
  <c r="M204" i="67"/>
  <c r="M208" i="67"/>
  <c r="M205" i="67"/>
  <c r="M206" i="67"/>
  <c r="M207" i="67"/>
  <c r="M203" i="67"/>
  <c r="M198" i="67"/>
  <c r="M199" i="67"/>
  <c r="M196" i="67"/>
  <c r="M195" i="67"/>
  <c r="M194" i="67"/>
  <c r="M197" i="67"/>
  <c r="M188" i="68"/>
  <c r="M189" i="68"/>
  <c r="M187" i="68"/>
  <c r="M186" i="68"/>
  <c r="M185" i="68"/>
  <c r="M184" i="68"/>
  <c r="M175" i="68"/>
  <c r="M177" i="68"/>
  <c r="M176" i="68"/>
  <c r="M182" i="68"/>
  <c r="M179" i="68"/>
  <c r="M178" i="68"/>
  <c r="M174" i="68"/>
  <c r="M181" i="68"/>
  <c r="M180" i="68"/>
  <c r="M183" i="68"/>
  <c r="M173" i="68"/>
  <c r="M171" i="68"/>
  <c r="M172" i="68"/>
  <c r="M168" i="68"/>
  <c r="M169" i="68"/>
  <c r="M170" i="68"/>
  <c r="M158" i="68"/>
  <c r="M167" i="68"/>
  <c r="M166" i="68"/>
  <c r="M152" i="68"/>
  <c r="R152" i="68" s="1"/>
  <c r="S152" i="68" s="1"/>
  <c r="M181" i="67"/>
  <c r="O181" i="67" s="1"/>
  <c r="M193" i="67"/>
  <c r="M192" i="67"/>
  <c r="M186" i="66"/>
  <c r="R186" i="66" s="1"/>
  <c r="S186" i="66" s="1"/>
  <c r="M194" i="66"/>
  <c r="M185" i="66"/>
  <c r="N185" i="66" s="1"/>
  <c r="P185" i="66" s="1"/>
  <c r="M141" i="65"/>
  <c r="M157" i="65"/>
  <c r="M188" i="50"/>
  <c r="R188" i="50" s="1"/>
  <c r="S188" i="50" s="1"/>
  <c r="M198" i="50"/>
  <c r="M197" i="50"/>
  <c r="O158" i="68"/>
  <c r="N158" i="68"/>
  <c r="P158" i="68" s="1"/>
  <c r="M138" i="68"/>
  <c r="O138" i="68" s="1"/>
  <c r="M164" i="68"/>
  <c r="M163" i="68"/>
  <c r="M165" i="68"/>
  <c r="M162" i="68"/>
  <c r="M159" i="68"/>
  <c r="M160" i="68"/>
  <c r="M161" i="68"/>
  <c r="M153" i="68"/>
  <c r="M148" i="68"/>
  <c r="R158" i="68"/>
  <c r="S158" i="68" s="1"/>
  <c r="M154" i="68"/>
  <c r="M149" i="68"/>
  <c r="N152" i="68"/>
  <c r="P152" i="68" s="1"/>
  <c r="M155" i="68"/>
  <c r="M147" i="68"/>
  <c r="M156" i="68"/>
  <c r="M151" i="68"/>
  <c r="M157" i="68"/>
  <c r="M150" i="68"/>
  <c r="M184" i="67"/>
  <c r="M183" i="67"/>
  <c r="O183" i="67" s="1"/>
  <c r="M175" i="67"/>
  <c r="O175" i="67" s="1"/>
  <c r="M178" i="67"/>
  <c r="M180" i="67"/>
  <c r="M168" i="67"/>
  <c r="N168" i="67" s="1"/>
  <c r="P168" i="67" s="1"/>
  <c r="M189" i="67"/>
  <c r="M190" i="67"/>
  <c r="M191" i="67"/>
  <c r="M188" i="67"/>
  <c r="M187" i="67"/>
  <c r="M185" i="67"/>
  <c r="M186" i="67"/>
  <c r="M177" i="67"/>
  <c r="M182" i="67"/>
  <c r="M176" i="67"/>
  <c r="R184" i="67"/>
  <c r="M179" i="67"/>
  <c r="M173" i="67"/>
  <c r="M174" i="67"/>
  <c r="M180" i="66"/>
  <c r="M179" i="66"/>
  <c r="O179" i="66" s="1"/>
  <c r="M182" i="66"/>
  <c r="M177" i="66"/>
  <c r="N177" i="66" s="1"/>
  <c r="P177" i="66" s="1"/>
  <c r="M175" i="66"/>
  <c r="M184" i="66"/>
  <c r="M163" i="66"/>
  <c r="R163" i="66" s="1"/>
  <c r="S163" i="66" s="1"/>
  <c r="M192" i="66"/>
  <c r="M191" i="66"/>
  <c r="M193" i="66"/>
  <c r="M190" i="66"/>
  <c r="M187" i="66"/>
  <c r="M189" i="66"/>
  <c r="M188" i="66"/>
  <c r="M176" i="66"/>
  <c r="M181" i="66"/>
  <c r="M183" i="66"/>
  <c r="M178" i="66"/>
  <c r="R141" i="65"/>
  <c r="S141" i="65" s="1"/>
  <c r="N141" i="65"/>
  <c r="P141" i="65" s="1"/>
  <c r="O141" i="65"/>
  <c r="M142" i="65"/>
  <c r="M148" i="65"/>
  <c r="M139" i="65"/>
  <c r="M145" i="65"/>
  <c r="M144" i="65"/>
  <c r="M125" i="65"/>
  <c r="N125" i="65" s="1"/>
  <c r="P125" i="65" s="1"/>
  <c r="M154" i="65"/>
  <c r="M155" i="65"/>
  <c r="M153" i="65"/>
  <c r="M156" i="65"/>
  <c r="M152" i="65"/>
  <c r="M151" i="65"/>
  <c r="M150" i="65"/>
  <c r="M149" i="65"/>
  <c r="M143" i="65"/>
  <c r="M137" i="65"/>
  <c r="M147" i="65"/>
  <c r="M140" i="65"/>
  <c r="M138" i="65"/>
  <c r="M146" i="65"/>
  <c r="M187" i="50"/>
  <c r="M189" i="50"/>
  <c r="R189" i="50" s="1"/>
  <c r="S189" i="50" s="1"/>
  <c r="M179" i="50"/>
  <c r="R179" i="50" s="1"/>
  <c r="S179" i="50" s="1"/>
  <c r="N188" i="50"/>
  <c r="P188" i="50" s="1"/>
  <c r="M185" i="50"/>
  <c r="M184" i="50"/>
  <c r="M167" i="50"/>
  <c r="N167" i="50" s="1"/>
  <c r="P167" i="50" s="1"/>
  <c r="M195" i="50"/>
  <c r="M194" i="50"/>
  <c r="M196" i="50"/>
  <c r="M193" i="50"/>
  <c r="M191" i="50"/>
  <c r="M190" i="50"/>
  <c r="M192" i="50"/>
  <c r="M182" i="50"/>
  <c r="M181" i="50"/>
  <c r="M183" i="50"/>
  <c r="M178" i="50"/>
  <c r="M186" i="50"/>
  <c r="M180" i="50"/>
  <c r="M172" i="66"/>
  <c r="O172" i="66" s="1"/>
  <c r="M119" i="68"/>
  <c r="O119" i="68" s="1"/>
  <c r="M144" i="68"/>
  <c r="N144" i="68" s="1"/>
  <c r="P144" i="68" s="1"/>
  <c r="M136" i="68"/>
  <c r="M125" i="68"/>
  <c r="R125" i="68" s="1"/>
  <c r="S125" i="68" s="1"/>
  <c r="M143" i="68"/>
  <c r="M142" i="68"/>
  <c r="M117" i="68"/>
  <c r="M141" i="68"/>
  <c r="M121" i="68"/>
  <c r="O121" i="68" s="1"/>
  <c r="M146" i="68"/>
  <c r="M140" i="68"/>
  <c r="M134" i="68"/>
  <c r="M145" i="68"/>
  <c r="M135" i="68"/>
  <c r="M139" i="68"/>
  <c r="M137" i="68"/>
  <c r="M167" i="67"/>
  <c r="N167" i="67" s="1"/>
  <c r="P167" i="67" s="1"/>
  <c r="M163" i="67"/>
  <c r="O163" i="67" s="1"/>
  <c r="M170" i="67"/>
  <c r="M171" i="67"/>
  <c r="M166" i="67"/>
  <c r="M169" i="67"/>
  <c r="M160" i="67"/>
  <c r="M165" i="67"/>
  <c r="M161" i="67"/>
  <c r="M162" i="67"/>
  <c r="M164" i="67"/>
  <c r="M172" i="67"/>
  <c r="O163" i="66"/>
  <c r="M173" i="66"/>
  <c r="R173" i="66" s="1"/>
  <c r="S173" i="66" s="1"/>
  <c r="M151" i="66"/>
  <c r="N151" i="66" s="1"/>
  <c r="P151" i="66" s="1"/>
  <c r="M152" i="66"/>
  <c r="O152" i="66" s="1"/>
  <c r="M174" i="66"/>
  <c r="M154" i="66"/>
  <c r="M147" i="66"/>
  <c r="N147" i="66" s="1"/>
  <c r="P147" i="66" s="1"/>
  <c r="M166" i="66"/>
  <c r="M171" i="66"/>
  <c r="M155" i="66"/>
  <c r="R155" i="66" s="1"/>
  <c r="S155" i="66" s="1"/>
  <c r="M146" i="66"/>
  <c r="R146" i="66" s="1"/>
  <c r="S146" i="66" s="1"/>
  <c r="N163" i="66"/>
  <c r="P163" i="66" s="1"/>
  <c r="M167" i="66"/>
  <c r="M170" i="66"/>
  <c r="M168" i="66"/>
  <c r="M156" i="66"/>
  <c r="M157" i="66"/>
  <c r="M169" i="66"/>
  <c r="M164" i="66"/>
  <c r="M162" i="66"/>
  <c r="M165" i="66"/>
  <c r="M120" i="65"/>
  <c r="R120" i="65" s="1"/>
  <c r="S120" i="65" s="1"/>
  <c r="M131" i="65"/>
  <c r="M129" i="65"/>
  <c r="M124" i="65"/>
  <c r="M127" i="65"/>
  <c r="M109" i="65"/>
  <c r="O109" i="65" s="1"/>
  <c r="M133" i="65"/>
  <c r="M136" i="65"/>
  <c r="M130" i="65"/>
  <c r="M126" i="65"/>
  <c r="M119" i="65"/>
  <c r="N119" i="65" s="1"/>
  <c r="P119" i="65" s="1"/>
  <c r="M128" i="65"/>
  <c r="M134" i="65"/>
  <c r="M118" i="65"/>
  <c r="N118" i="65" s="1"/>
  <c r="P118" i="65" s="1"/>
  <c r="M132" i="65"/>
  <c r="M135" i="65"/>
  <c r="M177" i="50"/>
  <c r="M176" i="50"/>
  <c r="M171" i="50"/>
  <c r="M174" i="50"/>
  <c r="M165" i="50"/>
  <c r="M168" i="50"/>
  <c r="O167" i="50"/>
  <c r="M172" i="50"/>
  <c r="M169" i="50"/>
  <c r="M173" i="50"/>
  <c r="M170" i="50"/>
  <c r="M175" i="50"/>
  <c r="M166" i="50"/>
  <c r="R119" i="68"/>
  <c r="S119" i="68" s="1"/>
  <c r="M124" i="68"/>
  <c r="M130" i="68"/>
  <c r="M123" i="68"/>
  <c r="M122" i="68"/>
  <c r="N117" i="68"/>
  <c r="P117" i="68" s="1"/>
  <c r="M129" i="68"/>
  <c r="M133" i="68"/>
  <c r="M132" i="68"/>
  <c r="M128" i="68"/>
  <c r="M131" i="68"/>
  <c r="M120" i="68"/>
  <c r="M127" i="68"/>
  <c r="M126" i="68"/>
  <c r="M118" i="68"/>
  <c r="M150" i="67"/>
  <c r="M148" i="67"/>
  <c r="M157" i="67"/>
  <c r="M152" i="67"/>
  <c r="M159" i="67"/>
  <c r="M149" i="67"/>
  <c r="M153" i="67"/>
  <c r="M145" i="67"/>
  <c r="M155" i="67"/>
  <c r="M154" i="67"/>
  <c r="M143" i="67"/>
  <c r="M144" i="67"/>
  <c r="M147" i="67"/>
  <c r="M156" i="67"/>
  <c r="M151" i="67"/>
  <c r="M158" i="67"/>
  <c r="M146" i="67"/>
  <c r="R156" i="66"/>
  <c r="S156" i="66" s="1"/>
  <c r="M145" i="66"/>
  <c r="M158" i="66"/>
  <c r="M160" i="66"/>
  <c r="M161" i="66"/>
  <c r="M159" i="66"/>
  <c r="M149" i="66"/>
  <c r="M148" i="66"/>
  <c r="M153" i="66"/>
  <c r="M150" i="66"/>
  <c r="M112" i="65"/>
  <c r="M110" i="65"/>
  <c r="M121" i="65"/>
  <c r="M108" i="65"/>
  <c r="M114" i="65"/>
  <c r="M117" i="65"/>
  <c r="M123" i="65"/>
  <c r="M122" i="65"/>
  <c r="M113" i="65"/>
  <c r="M111" i="65"/>
  <c r="M116" i="65"/>
  <c r="M115" i="65"/>
  <c r="M107" i="65"/>
  <c r="M158" i="50"/>
  <c r="M159" i="50"/>
  <c r="M152" i="50"/>
  <c r="M163" i="50"/>
  <c r="M150" i="50"/>
  <c r="M156" i="50"/>
  <c r="M151" i="50"/>
  <c r="M154" i="50"/>
  <c r="M148" i="50"/>
  <c r="M149" i="50"/>
  <c r="M119" i="50"/>
  <c r="N119" i="50" s="1"/>
  <c r="P119" i="50" s="1"/>
  <c r="M115" i="50"/>
  <c r="R115" i="50" s="1"/>
  <c r="S115" i="50" s="1"/>
  <c r="M135" i="50"/>
  <c r="N135" i="50" s="1"/>
  <c r="P135" i="50" s="1"/>
  <c r="M131" i="50"/>
  <c r="O131" i="50" s="1"/>
  <c r="M127" i="50"/>
  <c r="O127" i="50" s="1"/>
  <c r="M123" i="50"/>
  <c r="N123" i="50" s="1"/>
  <c r="P123" i="50" s="1"/>
  <c r="M140" i="50"/>
  <c r="O140" i="50" s="1"/>
  <c r="M147" i="50"/>
  <c r="N147" i="50" s="1"/>
  <c r="P147" i="50" s="1"/>
  <c r="M143" i="50"/>
  <c r="R143" i="50" s="1"/>
  <c r="S143" i="50" s="1"/>
  <c r="M164" i="50"/>
  <c r="M161" i="50"/>
  <c r="M153" i="50"/>
  <c r="M160" i="50"/>
  <c r="M157" i="50"/>
  <c r="M162" i="50"/>
  <c r="M155" i="50"/>
  <c r="M90" i="68"/>
  <c r="M86" i="68"/>
  <c r="M101" i="68"/>
  <c r="M102" i="68"/>
  <c r="M82" i="68"/>
  <c r="M107" i="68"/>
  <c r="M91" i="68"/>
  <c r="M109" i="68"/>
  <c r="M85" i="68"/>
  <c r="M104" i="68"/>
  <c r="M84" i="68"/>
  <c r="M106" i="68"/>
  <c r="M95" i="68"/>
  <c r="M108" i="68"/>
  <c r="M115" i="68"/>
  <c r="M98" i="68"/>
  <c r="M114" i="68"/>
  <c r="M103" i="68"/>
  <c r="M89" i="68"/>
  <c r="M105" i="68"/>
  <c r="M113" i="68"/>
  <c r="M100" i="68"/>
  <c r="M87" i="68"/>
  <c r="M83" i="68"/>
  <c r="M93" i="68"/>
  <c r="M110" i="68"/>
  <c r="M94" i="68"/>
  <c r="M116" i="68"/>
  <c r="M99" i="68"/>
  <c r="M88" i="68"/>
  <c r="M97" i="68"/>
  <c r="M112" i="68"/>
  <c r="M96" i="68"/>
  <c r="M111" i="68"/>
  <c r="M92" i="68"/>
  <c r="M109" i="67"/>
  <c r="M117" i="67"/>
  <c r="M129" i="67"/>
  <c r="M112" i="67"/>
  <c r="M130" i="67"/>
  <c r="M113" i="67"/>
  <c r="M131" i="67"/>
  <c r="M114" i="67"/>
  <c r="M132" i="67"/>
  <c r="M115" i="67"/>
  <c r="M141" i="67"/>
  <c r="M125" i="67"/>
  <c r="M142" i="67"/>
  <c r="M126" i="67"/>
  <c r="M108" i="67"/>
  <c r="M127" i="67"/>
  <c r="M110" i="67"/>
  <c r="M128" i="67"/>
  <c r="M111" i="67"/>
  <c r="M137" i="67"/>
  <c r="M121" i="67"/>
  <c r="M138" i="67"/>
  <c r="M122" i="67"/>
  <c r="M139" i="67"/>
  <c r="M123" i="67"/>
  <c r="M140" i="67"/>
  <c r="M124" i="67"/>
  <c r="M133" i="67"/>
  <c r="M116" i="67"/>
  <c r="M134" i="67"/>
  <c r="M118" i="67"/>
  <c r="M135" i="67"/>
  <c r="M119" i="67"/>
  <c r="M136" i="67"/>
  <c r="M120" i="67"/>
  <c r="M117" i="66"/>
  <c r="M133" i="66"/>
  <c r="M141" i="66"/>
  <c r="M131" i="66"/>
  <c r="M113" i="66"/>
  <c r="M128" i="66"/>
  <c r="M110" i="66"/>
  <c r="M129" i="66"/>
  <c r="M111" i="66"/>
  <c r="M130" i="66"/>
  <c r="M112" i="66"/>
  <c r="M118" i="66"/>
  <c r="M134" i="66"/>
  <c r="M115" i="66"/>
  <c r="M116" i="66"/>
  <c r="M125" i="66"/>
  <c r="M127" i="66"/>
  <c r="M142" i="66"/>
  <c r="M123" i="66"/>
  <c r="M143" i="66"/>
  <c r="M124" i="66"/>
  <c r="M144" i="66"/>
  <c r="M126" i="66"/>
  <c r="M136" i="66"/>
  <c r="M114" i="66"/>
  <c r="M135" i="66"/>
  <c r="M140" i="66"/>
  <c r="M122" i="66"/>
  <c r="M137" i="66"/>
  <c r="M119" i="66"/>
  <c r="M138" i="66"/>
  <c r="M120" i="66"/>
  <c r="M139" i="66"/>
  <c r="M121" i="66"/>
  <c r="M132" i="66"/>
  <c r="M90" i="65"/>
  <c r="M74" i="65"/>
  <c r="M98" i="65"/>
  <c r="M82" i="65"/>
  <c r="M106" i="65"/>
  <c r="M104" i="65"/>
  <c r="M86" i="65"/>
  <c r="M101" i="65"/>
  <c r="M83" i="65"/>
  <c r="M102" i="65"/>
  <c r="M84" i="65"/>
  <c r="M99" i="65"/>
  <c r="M79" i="65"/>
  <c r="M100" i="65"/>
  <c r="M80" i="65"/>
  <c r="M96" i="65"/>
  <c r="M81" i="65"/>
  <c r="M97" i="65"/>
  <c r="M78" i="65"/>
  <c r="M94" i="65"/>
  <c r="M75" i="65"/>
  <c r="M95" i="65"/>
  <c r="M76" i="65"/>
  <c r="M92" i="65"/>
  <c r="M77" i="65"/>
  <c r="M93" i="65"/>
  <c r="M73" i="65"/>
  <c r="M89" i="65"/>
  <c r="M91" i="65"/>
  <c r="M105" i="65"/>
  <c r="M87" i="65"/>
  <c r="M72" i="65"/>
  <c r="M88" i="65"/>
  <c r="M103" i="65"/>
  <c r="M85" i="65"/>
  <c r="M112" i="50"/>
  <c r="N112" i="50" s="1"/>
  <c r="P112" i="50" s="1"/>
  <c r="M120" i="50"/>
  <c r="O120" i="50" s="1"/>
  <c r="M116" i="50"/>
  <c r="O116" i="50" s="1"/>
  <c r="M136" i="50"/>
  <c r="O136" i="50" s="1"/>
  <c r="M132" i="50"/>
  <c r="N132" i="50" s="1"/>
  <c r="P132" i="50" s="1"/>
  <c r="M128" i="50"/>
  <c r="O128" i="50" s="1"/>
  <c r="M124" i="50"/>
  <c r="O124" i="50" s="1"/>
  <c r="M141" i="50"/>
  <c r="N141" i="50" s="1"/>
  <c r="P141" i="50" s="1"/>
  <c r="M137" i="50"/>
  <c r="N137" i="50" s="1"/>
  <c r="P137" i="50" s="1"/>
  <c r="M144" i="50"/>
  <c r="R144" i="50" s="1"/>
  <c r="S144" i="50" s="1"/>
  <c r="M117" i="50"/>
  <c r="N117" i="50" s="1"/>
  <c r="P117" i="50" s="1"/>
  <c r="M113" i="50"/>
  <c r="N113" i="50" s="1"/>
  <c r="P113" i="50" s="1"/>
  <c r="M133" i="50"/>
  <c r="N133" i="50" s="1"/>
  <c r="P133" i="50" s="1"/>
  <c r="M129" i="50"/>
  <c r="N129" i="50" s="1"/>
  <c r="P129" i="50" s="1"/>
  <c r="M125" i="50"/>
  <c r="N125" i="50" s="1"/>
  <c r="P125" i="50" s="1"/>
  <c r="M121" i="50"/>
  <c r="N121" i="50" s="1"/>
  <c r="P121" i="50" s="1"/>
  <c r="M138" i="50"/>
  <c r="N138" i="50" s="1"/>
  <c r="P138" i="50" s="1"/>
  <c r="M145" i="50"/>
  <c r="O145" i="50" s="1"/>
  <c r="M118" i="50"/>
  <c r="R118" i="50" s="1"/>
  <c r="S118" i="50" s="1"/>
  <c r="M114" i="50"/>
  <c r="O114" i="50" s="1"/>
  <c r="M134" i="50"/>
  <c r="N134" i="50" s="1"/>
  <c r="P134" i="50" s="1"/>
  <c r="M130" i="50"/>
  <c r="N130" i="50" s="1"/>
  <c r="P130" i="50" s="1"/>
  <c r="M126" i="50"/>
  <c r="N126" i="50" s="1"/>
  <c r="P126" i="50" s="1"/>
  <c r="M122" i="50"/>
  <c r="R122" i="50" s="1"/>
  <c r="S122" i="50" s="1"/>
  <c r="M139" i="50"/>
  <c r="N139" i="50" s="1"/>
  <c r="P139" i="50" s="1"/>
  <c r="M146" i="50"/>
  <c r="N146" i="50" s="1"/>
  <c r="P146" i="50" s="1"/>
  <c r="M142" i="50"/>
  <c r="N142" i="50" s="1"/>
  <c r="P142" i="50" s="1"/>
  <c r="N136" i="50"/>
  <c r="P136" i="50" s="1"/>
  <c r="M22" i="66"/>
  <c r="O22" i="66" s="1"/>
  <c r="N250" i="67" l="1"/>
  <c r="P250" i="67" s="1"/>
  <c r="O250" i="67"/>
  <c r="R250" i="67"/>
  <c r="S250" i="67" s="1"/>
  <c r="R249" i="67"/>
  <c r="S249" i="67" s="1"/>
  <c r="N249" i="67"/>
  <c r="P249" i="67" s="1"/>
  <c r="O249" i="67"/>
  <c r="N181" i="67"/>
  <c r="P181" i="67" s="1"/>
  <c r="N236" i="67"/>
  <c r="P236" i="67" s="1"/>
  <c r="O236" i="67"/>
  <c r="R236" i="67"/>
  <c r="S236" i="67" s="1"/>
  <c r="N223" i="67"/>
  <c r="P223" i="67" s="1"/>
  <c r="O223" i="67"/>
  <c r="R223" i="67"/>
  <c r="S223" i="67" s="1"/>
  <c r="N221" i="67"/>
  <c r="P221" i="67" s="1"/>
  <c r="R221" i="67"/>
  <c r="S221" i="67" s="1"/>
  <c r="O221" i="67"/>
  <c r="O228" i="67"/>
  <c r="R228" i="67"/>
  <c r="S228" i="67" s="1"/>
  <c r="N228" i="67"/>
  <c r="P228" i="67" s="1"/>
  <c r="N226" i="67"/>
  <c r="P226" i="67" s="1"/>
  <c r="R226" i="67"/>
  <c r="S226" i="67" s="1"/>
  <c r="O226" i="67"/>
  <c r="N216" i="67"/>
  <c r="P216" i="67" s="1"/>
  <c r="O216" i="67"/>
  <c r="R216" i="67"/>
  <c r="S216" i="67" s="1"/>
  <c r="O227" i="67"/>
  <c r="N227" i="67"/>
  <c r="P227" i="67" s="1"/>
  <c r="R227" i="67"/>
  <c r="S227" i="67" s="1"/>
  <c r="N241" i="67"/>
  <c r="P241" i="67" s="1"/>
  <c r="O241" i="67"/>
  <c r="R241" i="67"/>
  <c r="S241" i="67" s="1"/>
  <c r="N231" i="67"/>
  <c r="P231" i="67" s="1"/>
  <c r="R231" i="67"/>
  <c r="S231" i="67" s="1"/>
  <c r="O231" i="67"/>
  <c r="N218" i="67"/>
  <c r="P218" i="67" s="1"/>
  <c r="R218" i="67"/>
  <c r="S218" i="67" s="1"/>
  <c r="O218" i="67"/>
  <c r="R247" i="67"/>
  <c r="S247" i="67" s="1"/>
  <c r="O247" i="67"/>
  <c r="N247" i="67"/>
  <c r="P247" i="67" s="1"/>
  <c r="N230" i="67"/>
  <c r="P230" i="67" s="1"/>
  <c r="O230" i="67"/>
  <c r="R230" i="67"/>
  <c r="S230" i="67" s="1"/>
  <c r="R244" i="67"/>
  <c r="S244" i="67" s="1"/>
  <c r="O244" i="67"/>
  <c r="N244" i="67"/>
  <c r="P244" i="67" s="1"/>
  <c r="R217" i="67"/>
  <c r="S217" i="67" s="1"/>
  <c r="O217" i="67"/>
  <c r="N217" i="67"/>
  <c r="P217" i="67" s="1"/>
  <c r="N240" i="67"/>
  <c r="P240" i="67" s="1"/>
  <c r="R240" i="67"/>
  <c r="S240" i="67" s="1"/>
  <c r="O240" i="67"/>
  <c r="R181" i="67"/>
  <c r="S181" i="67" s="1"/>
  <c r="O219" i="67"/>
  <c r="N219" i="67"/>
  <c r="P219" i="67" s="1"/>
  <c r="R219" i="67"/>
  <c r="S219" i="67" s="1"/>
  <c r="R246" i="67"/>
  <c r="S246" i="67" s="1"/>
  <c r="O246" i="67"/>
  <c r="N246" i="67"/>
  <c r="P246" i="67" s="1"/>
  <c r="O220" i="67"/>
  <c r="R220" i="67"/>
  <c r="S220" i="67" s="1"/>
  <c r="N220" i="67"/>
  <c r="P220" i="67" s="1"/>
  <c r="R229" i="67"/>
  <c r="S229" i="67" s="1"/>
  <c r="N229" i="67"/>
  <c r="P229" i="67" s="1"/>
  <c r="O229" i="67"/>
  <c r="R238" i="67"/>
  <c r="S238" i="67" s="1"/>
  <c r="N238" i="67"/>
  <c r="P238" i="67" s="1"/>
  <c r="O238" i="67"/>
  <c r="N225" i="67"/>
  <c r="P225" i="67" s="1"/>
  <c r="O225" i="67"/>
  <c r="R225" i="67"/>
  <c r="S225" i="67" s="1"/>
  <c r="R234" i="67"/>
  <c r="O234" i="67"/>
  <c r="N234" i="67"/>
  <c r="P234" i="67" s="1"/>
  <c r="S234" i="67"/>
  <c r="N243" i="67"/>
  <c r="P243" i="67" s="1"/>
  <c r="R243" i="67"/>
  <c r="S243" i="67" s="1"/>
  <c r="O243" i="67"/>
  <c r="N245" i="67"/>
  <c r="P245" i="67" s="1"/>
  <c r="O245" i="67"/>
  <c r="R245" i="67"/>
  <c r="S245" i="67" s="1"/>
  <c r="O222" i="67"/>
  <c r="N222" i="67"/>
  <c r="P222" i="67" s="1"/>
  <c r="R222" i="67"/>
  <c r="S222" i="67" s="1"/>
  <c r="O242" i="67"/>
  <c r="N242" i="67"/>
  <c r="P242" i="67" s="1"/>
  <c r="R242" i="67"/>
  <c r="S242" i="67" s="1"/>
  <c r="N237" i="67"/>
  <c r="P237" i="67" s="1"/>
  <c r="O237" i="67"/>
  <c r="R237" i="67"/>
  <c r="S237" i="67" s="1"/>
  <c r="N232" i="67"/>
  <c r="P232" i="67" s="1"/>
  <c r="R232" i="67"/>
  <c r="S232" i="67" s="1"/>
  <c r="O232" i="67"/>
  <c r="R239" i="67"/>
  <c r="S239" i="67" s="1"/>
  <c r="N239" i="67"/>
  <c r="P239" i="67" s="1"/>
  <c r="O239" i="67"/>
  <c r="R233" i="67"/>
  <c r="N233" i="67"/>
  <c r="P233" i="67" s="1"/>
  <c r="O233" i="67"/>
  <c r="S233" i="67"/>
  <c r="N224" i="67"/>
  <c r="P224" i="67" s="1"/>
  <c r="O224" i="67"/>
  <c r="R224" i="67"/>
  <c r="S224" i="67" s="1"/>
  <c r="R235" i="67"/>
  <c r="S235" i="67" s="1"/>
  <c r="N235" i="67"/>
  <c r="P235" i="67" s="1"/>
  <c r="O235" i="67"/>
  <c r="N248" i="67"/>
  <c r="P248" i="67" s="1"/>
  <c r="O248" i="67"/>
  <c r="R248" i="67"/>
  <c r="S248" i="67" s="1"/>
  <c r="O207" i="65"/>
  <c r="R207" i="65"/>
  <c r="S207" i="65"/>
  <c r="N207" i="65"/>
  <c r="P207" i="65" s="1"/>
  <c r="N180" i="65"/>
  <c r="P180" i="65" s="1"/>
  <c r="R180" i="65"/>
  <c r="S180" i="65" s="1"/>
  <c r="O180" i="65"/>
  <c r="N208" i="65"/>
  <c r="P208" i="65" s="1"/>
  <c r="R208" i="65"/>
  <c r="S208" i="65" s="1"/>
  <c r="O208" i="65"/>
  <c r="R183" i="65"/>
  <c r="O183" i="65"/>
  <c r="N183" i="65"/>
  <c r="P183" i="65" s="1"/>
  <c r="S183" i="65"/>
  <c r="N189" i="65"/>
  <c r="P189" i="65" s="1"/>
  <c r="O189" i="65"/>
  <c r="R189" i="65"/>
  <c r="S189" i="65" s="1"/>
  <c r="N200" i="65"/>
  <c r="P200" i="65" s="1"/>
  <c r="O200" i="65"/>
  <c r="R200" i="65"/>
  <c r="S200" i="65" s="1"/>
  <c r="O209" i="65"/>
  <c r="R209" i="65"/>
  <c r="S209" i="65" s="1"/>
  <c r="N209" i="65"/>
  <c r="P209" i="65" s="1"/>
  <c r="R184" i="65"/>
  <c r="N184" i="65"/>
  <c r="P184" i="65" s="1"/>
  <c r="O184" i="65"/>
  <c r="S184" i="65"/>
  <c r="R210" i="65"/>
  <c r="S210" i="65" s="1"/>
  <c r="O210" i="65"/>
  <c r="N210" i="65"/>
  <c r="P210" i="65" s="1"/>
  <c r="O195" i="65"/>
  <c r="N195" i="65"/>
  <c r="P195" i="65" s="1"/>
  <c r="R195" i="65"/>
  <c r="S195" i="65" s="1"/>
  <c r="N181" i="65"/>
  <c r="P181" i="65" s="1"/>
  <c r="O181" i="65"/>
  <c r="R181" i="65"/>
  <c r="S181" i="65" s="1"/>
  <c r="R187" i="65"/>
  <c r="S187" i="65" s="1"/>
  <c r="O187" i="65"/>
  <c r="N187" i="65"/>
  <c r="P187" i="65" s="1"/>
  <c r="O206" i="65"/>
  <c r="R206" i="65"/>
  <c r="S206" i="65" s="1"/>
  <c r="N206" i="65"/>
  <c r="P206" i="65" s="1"/>
  <c r="N197" i="65"/>
  <c r="P197" i="65" s="1"/>
  <c r="O197" i="65"/>
  <c r="R197" i="65"/>
  <c r="S197" i="65" s="1"/>
  <c r="O190" i="65"/>
  <c r="N190" i="65"/>
  <c r="P190" i="65" s="1"/>
  <c r="R190" i="65"/>
  <c r="S190" i="65" s="1"/>
  <c r="N199" i="65"/>
  <c r="P199" i="65" s="1"/>
  <c r="R199" i="65"/>
  <c r="S199" i="65"/>
  <c r="O199" i="65"/>
  <c r="R194" i="65"/>
  <c r="N194" i="65"/>
  <c r="P194" i="65" s="1"/>
  <c r="O194" i="65"/>
  <c r="S194" i="65"/>
  <c r="O188" i="65"/>
  <c r="N188" i="65"/>
  <c r="P188" i="65" s="1"/>
  <c r="R188" i="65"/>
  <c r="S188" i="65" s="1"/>
  <c r="O191" i="65"/>
  <c r="N191" i="65"/>
  <c r="P191" i="65" s="1"/>
  <c r="R191" i="65"/>
  <c r="S191" i="65" s="1"/>
  <c r="O196" i="65"/>
  <c r="N196" i="65"/>
  <c r="P196" i="65" s="1"/>
  <c r="R196" i="65"/>
  <c r="S196" i="65"/>
  <c r="O198" i="65"/>
  <c r="N198" i="65"/>
  <c r="P198" i="65" s="1"/>
  <c r="R198" i="65"/>
  <c r="S198" i="65" s="1"/>
  <c r="R182" i="65"/>
  <c r="S182" i="65"/>
  <c r="N182" i="65"/>
  <c r="P182" i="65" s="1"/>
  <c r="O182" i="65"/>
  <c r="O202" i="65"/>
  <c r="N202" i="65"/>
  <c r="P202" i="65" s="1"/>
  <c r="R202" i="65"/>
  <c r="S202" i="65" s="1"/>
  <c r="O201" i="65"/>
  <c r="R201" i="65"/>
  <c r="S201" i="65" s="1"/>
  <c r="N201" i="65"/>
  <c r="P201" i="65" s="1"/>
  <c r="R185" i="65"/>
  <c r="N185" i="65"/>
  <c r="P185" i="65" s="1"/>
  <c r="O185" i="65"/>
  <c r="S185" i="65"/>
  <c r="O193" i="65"/>
  <c r="N193" i="65"/>
  <c r="P193" i="65" s="1"/>
  <c r="R193" i="65"/>
  <c r="S193" i="65" s="1"/>
  <c r="N204" i="65"/>
  <c r="P204" i="65" s="1"/>
  <c r="R204" i="65"/>
  <c r="S204" i="65" s="1"/>
  <c r="O204" i="65"/>
  <c r="O186" i="65"/>
  <c r="N186" i="65"/>
  <c r="P186" i="65" s="1"/>
  <c r="R186" i="65"/>
  <c r="S186" i="65" s="1"/>
  <c r="N192" i="65"/>
  <c r="P192" i="65" s="1"/>
  <c r="O192" i="65"/>
  <c r="R192" i="65"/>
  <c r="S192" i="65" s="1"/>
  <c r="O205" i="65"/>
  <c r="N205" i="65"/>
  <c r="P205" i="65" s="1"/>
  <c r="R205" i="65"/>
  <c r="S205" i="65"/>
  <c r="O203" i="65"/>
  <c r="R203" i="65"/>
  <c r="N203" i="65"/>
  <c r="P203" i="65" s="1"/>
  <c r="S203" i="65"/>
  <c r="O220" i="66"/>
  <c r="N220" i="66"/>
  <c r="P220" i="66" s="1"/>
  <c r="R220" i="66"/>
  <c r="S220" i="66" s="1"/>
  <c r="N217" i="66"/>
  <c r="P217" i="66" s="1"/>
  <c r="O217" i="66"/>
  <c r="R217" i="66"/>
  <c r="S217" i="66" s="1"/>
  <c r="O218" i="66"/>
  <c r="R218" i="66"/>
  <c r="N218" i="66"/>
  <c r="P218" i="66" s="1"/>
  <c r="S218" i="66"/>
  <c r="N226" i="66"/>
  <c r="P226" i="66" s="1"/>
  <c r="O226" i="66"/>
  <c r="R226" i="66"/>
  <c r="S226" i="66" s="1"/>
  <c r="O225" i="66"/>
  <c r="N225" i="66"/>
  <c r="P225" i="66" s="1"/>
  <c r="R225" i="66"/>
  <c r="S225" i="66" s="1"/>
  <c r="N222" i="66"/>
  <c r="P222" i="66" s="1"/>
  <c r="O222" i="66"/>
  <c r="R222" i="66"/>
  <c r="S222" i="66" s="1"/>
  <c r="N152" i="66"/>
  <c r="P152" i="66" s="1"/>
  <c r="R219" i="66"/>
  <c r="O219" i="66"/>
  <c r="N219" i="66"/>
  <c r="P219" i="66" s="1"/>
  <c r="S219" i="66"/>
  <c r="N221" i="66"/>
  <c r="P221" i="66" s="1"/>
  <c r="R221" i="66"/>
  <c r="S221" i="66" s="1"/>
  <c r="O221" i="66"/>
  <c r="O227" i="66"/>
  <c r="N227" i="66"/>
  <c r="P227" i="66" s="1"/>
  <c r="R227" i="66"/>
  <c r="S227" i="66" s="1"/>
  <c r="O229" i="66"/>
  <c r="N229" i="66"/>
  <c r="P229" i="66" s="1"/>
  <c r="R229" i="66"/>
  <c r="S229" i="66" s="1"/>
  <c r="R230" i="66"/>
  <c r="N230" i="66"/>
  <c r="P230" i="66" s="1"/>
  <c r="O230" i="66"/>
  <c r="S230" i="66"/>
  <c r="N224" i="66"/>
  <c r="P224" i="66" s="1"/>
  <c r="O224" i="66"/>
  <c r="R224" i="66"/>
  <c r="S224" i="66"/>
  <c r="R223" i="66"/>
  <c r="O223" i="66"/>
  <c r="N223" i="66"/>
  <c r="P223" i="66" s="1"/>
  <c r="S223" i="66"/>
  <c r="N228" i="66"/>
  <c r="P228" i="66" s="1"/>
  <c r="O228" i="66"/>
  <c r="R228" i="66"/>
  <c r="S228" i="66"/>
  <c r="O188" i="50"/>
  <c r="N184" i="68"/>
  <c r="P184" i="68" s="1"/>
  <c r="R184" i="68"/>
  <c r="O184" i="68"/>
  <c r="S184" i="68"/>
  <c r="N203" i="50"/>
  <c r="P203" i="50" s="1"/>
  <c r="R203" i="50"/>
  <c r="S203" i="50" s="1"/>
  <c r="O203" i="50"/>
  <c r="N197" i="66"/>
  <c r="P197" i="66" s="1"/>
  <c r="R197" i="66"/>
  <c r="S197" i="66" s="1"/>
  <c r="O197" i="66"/>
  <c r="R141" i="50"/>
  <c r="S141" i="50" s="1"/>
  <c r="N186" i="66"/>
  <c r="P186" i="66" s="1"/>
  <c r="R183" i="68"/>
  <c r="N183" i="68"/>
  <c r="P183" i="68" s="1"/>
  <c r="S183" i="68"/>
  <c r="O183" i="68"/>
  <c r="O177" i="68"/>
  <c r="R177" i="68"/>
  <c r="S177" i="68" s="1"/>
  <c r="N177" i="68"/>
  <c r="P177" i="68" s="1"/>
  <c r="O197" i="67"/>
  <c r="N197" i="67"/>
  <c r="P197" i="67" s="1"/>
  <c r="R197" i="67"/>
  <c r="S197" i="67" s="1"/>
  <c r="O206" i="67"/>
  <c r="N206" i="67"/>
  <c r="P206" i="67" s="1"/>
  <c r="R206" i="67"/>
  <c r="S206" i="67" s="1"/>
  <c r="O201" i="67"/>
  <c r="N201" i="67"/>
  <c r="P201" i="67" s="1"/>
  <c r="R201" i="67"/>
  <c r="S201" i="67" s="1"/>
  <c r="R200" i="50"/>
  <c r="S200" i="50" s="1"/>
  <c r="O200" i="50"/>
  <c r="N200" i="50"/>
  <c r="P200" i="50" s="1"/>
  <c r="N207" i="50"/>
  <c r="P207" i="50" s="1"/>
  <c r="O207" i="50"/>
  <c r="R207" i="50"/>
  <c r="S207" i="50" s="1"/>
  <c r="N216" i="50"/>
  <c r="P216" i="50" s="1"/>
  <c r="R216" i="50"/>
  <c r="S216" i="50" s="1"/>
  <c r="O216" i="50"/>
  <c r="O163" i="65"/>
  <c r="R163" i="65"/>
  <c r="S163" i="65" s="1"/>
  <c r="N163" i="65"/>
  <c r="P163" i="65" s="1"/>
  <c r="R173" i="65"/>
  <c r="S173" i="65" s="1"/>
  <c r="O173" i="65"/>
  <c r="N173" i="65"/>
  <c r="P173" i="65" s="1"/>
  <c r="N178" i="65"/>
  <c r="P178" i="65" s="1"/>
  <c r="O178" i="65"/>
  <c r="R178" i="65"/>
  <c r="S178" i="65" s="1"/>
  <c r="R204" i="66"/>
  <c r="S204" i="66" s="1"/>
  <c r="O204" i="66"/>
  <c r="N204" i="66"/>
  <c r="P204" i="66" s="1"/>
  <c r="N209" i="66"/>
  <c r="P209" i="66" s="1"/>
  <c r="O209" i="66"/>
  <c r="R209" i="66"/>
  <c r="S209" i="66" s="1"/>
  <c r="R170" i="68"/>
  <c r="S170" i="68" s="1"/>
  <c r="O170" i="68"/>
  <c r="N170" i="68"/>
  <c r="P170" i="68" s="1"/>
  <c r="R208" i="67"/>
  <c r="S208" i="67" s="1"/>
  <c r="O208" i="67"/>
  <c r="N208" i="67"/>
  <c r="P208" i="67" s="1"/>
  <c r="N219" i="50"/>
  <c r="P219" i="50" s="1"/>
  <c r="R219" i="50"/>
  <c r="S219" i="50" s="1"/>
  <c r="O219" i="50"/>
  <c r="R147" i="50"/>
  <c r="S147" i="50" s="1"/>
  <c r="R180" i="68"/>
  <c r="N180" i="68"/>
  <c r="P180" i="68" s="1"/>
  <c r="S180" i="68"/>
  <c r="O180" i="68"/>
  <c r="R175" i="68"/>
  <c r="S175" i="68" s="1"/>
  <c r="N175" i="68"/>
  <c r="P175" i="68" s="1"/>
  <c r="O175" i="68"/>
  <c r="N194" i="67"/>
  <c r="P194" i="67" s="1"/>
  <c r="R194" i="67"/>
  <c r="S194" i="67" s="1"/>
  <c r="O194" i="67"/>
  <c r="O205" i="67"/>
  <c r="N205" i="67"/>
  <c r="P205" i="67" s="1"/>
  <c r="R205" i="67"/>
  <c r="S205" i="67" s="1"/>
  <c r="N211" i="67"/>
  <c r="P211" i="67" s="1"/>
  <c r="R211" i="67"/>
  <c r="S211" i="67" s="1"/>
  <c r="O211" i="67"/>
  <c r="R204" i="50"/>
  <c r="S204" i="50" s="1"/>
  <c r="O204" i="50"/>
  <c r="N204" i="50"/>
  <c r="P204" i="50" s="1"/>
  <c r="R209" i="50"/>
  <c r="S209" i="50" s="1"/>
  <c r="O209" i="50"/>
  <c r="N209" i="50"/>
  <c r="P209" i="50" s="1"/>
  <c r="R218" i="50"/>
  <c r="S218" i="50" s="1"/>
  <c r="N218" i="50"/>
  <c r="P218" i="50" s="1"/>
  <c r="O218" i="50"/>
  <c r="N162" i="65"/>
  <c r="P162" i="65" s="1"/>
  <c r="O162" i="65"/>
  <c r="R162" i="65"/>
  <c r="S162" i="65" s="1"/>
  <c r="O171" i="65"/>
  <c r="N171" i="65"/>
  <c r="P171" i="65" s="1"/>
  <c r="R171" i="65"/>
  <c r="S171" i="65" s="1"/>
  <c r="O179" i="65"/>
  <c r="N179" i="65"/>
  <c r="P179" i="65" s="1"/>
  <c r="R179" i="65"/>
  <c r="S179" i="65" s="1"/>
  <c r="R207" i="66"/>
  <c r="S207" i="66" s="1"/>
  <c r="N207" i="66"/>
  <c r="P207" i="66" s="1"/>
  <c r="O207" i="66"/>
  <c r="N201" i="66"/>
  <c r="P201" i="66" s="1"/>
  <c r="R201" i="66"/>
  <c r="O201" i="66"/>
  <c r="S201" i="66"/>
  <c r="N168" i="65"/>
  <c r="P168" i="65" s="1"/>
  <c r="O168" i="65"/>
  <c r="R168" i="65"/>
  <c r="S168" i="65" s="1"/>
  <c r="N170" i="65"/>
  <c r="P170" i="65" s="1"/>
  <c r="O170" i="65"/>
  <c r="R170" i="65"/>
  <c r="S170" i="65" s="1"/>
  <c r="N195" i="66"/>
  <c r="P195" i="66" s="1"/>
  <c r="R195" i="66"/>
  <c r="S195" i="66"/>
  <c r="O195" i="66"/>
  <c r="R202" i="66"/>
  <c r="S202" i="66" s="1"/>
  <c r="N202" i="66"/>
  <c r="P202" i="66" s="1"/>
  <c r="O202" i="66"/>
  <c r="O213" i="66"/>
  <c r="N213" i="66"/>
  <c r="P213" i="66" s="1"/>
  <c r="R213" i="66"/>
  <c r="S213" i="66" s="1"/>
  <c r="O195" i="67"/>
  <c r="N195" i="67"/>
  <c r="P195" i="67" s="1"/>
  <c r="R195" i="67"/>
  <c r="S195" i="67" s="1"/>
  <c r="O165" i="65"/>
  <c r="N165" i="65"/>
  <c r="P165" i="65" s="1"/>
  <c r="R165" i="65"/>
  <c r="S165" i="65" s="1"/>
  <c r="R169" i="68"/>
  <c r="S169" i="68" s="1"/>
  <c r="N169" i="68"/>
  <c r="P169" i="68" s="1"/>
  <c r="O169" i="68"/>
  <c r="O185" i="68"/>
  <c r="R185" i="68"/>
  <c r="S185" i="68" s="1"/>
  <c r="N185" i="68"/>
  <c r="P185" i="68" s="1"/>
  <c r="O204" i="67"/>
  <c r="N204" i="67"/>
  <c r="P204" i="67" s="1"/>
  <c r="R204" i="67"/>
  <c r="S204" i="67" s="1"/>
  <c r="N208" i="50"/>
  <c r="P208" i="50" s="1"/>
  <c r="R208" i="50"/>
  <c r="S208" i="50" s="1"/>
  <c r="O208" i="50"/>
  <c r="N168" i="68"/>
  <c r="P168" i="68" s="1"/>
  <c r="O168" i="68"/>
  <c r="R168" i="68"/>
  <c r="S168" i="68" s="1"/>
  <c r="N178" i="68"/>
  <c r="P178" i="68" s="1"/>
  <c r="R178" i="68"/>
  <c r="S178" i="68" s="1"/>
  <c r="O178" i="68"/>
  <c r="N186" i="68"/>
  <c r="P186" i="68" s="1"/>
  <c r="O186" i="68"/>
  <c r="R186" i="68"/>
  <c r="S186" i="68"/>
  <c r="R199" i="67"/>
  <c r="S199" i="67" s="1"/>
  <c r="O199" i="67"/>
  <c r="N199" i="67"/>
  <c r="P199" i="67" s="1"/>
  <c r="N202" i="67"/>
  <c r="P202" i="67" s="1"/>
  <c r="R202" i="67"/>
  <c r="S202" i="67" s="1"/>
  <c r="O202" i="67"/>
  <c r="R215" i="67"/>
  <c r="S215" i="67" s="1"/>
  <c r="O215" i="67"/>
  <c r="N215" i="67"/>
  <c r="P215" i="67" s="1"/>
  <c r="O212" i="50"/>
  <c r="N212" i="50"/>
  <c r="P212" i="50" s="1"/>
  <c r="R212" i="50"/>
  <c r="S212" i="50" s="1"/>
  <c r="O210" i="50"/>
  <c r="N210" i="50"/>
  <c r="P210" i="50" s="1"/>
  <c r="R210" i="50"/>
  <c r="S210" i="50"/>
  <c r="O160" i="65"/>
  <c r="N160" i="65"/>
  <c r="P160" i="65" s="1"/>
  <c r="R160" i="65"/>
  <c r="S160" i="65" s="1"/>
  <c r="O166" i="65"/>
  <c r="R166" i="65"/>
  <c r="S166" i="65" s="1"/>
  <c r="N166" i="65"/>
  <c r="P166" i="65" s="1"/>
  <c r="O174" i="65"/>
  <c r="S174" i="65"/>
  <c r="N174" i="65"/>
  <c r="P174" i="65" s="1"/>
  <c r="R174" i="65"/>
  <c r="R196" i="66"/>
  <c r="S196" i="66" s="1"/>
  <c r="O196" i="66"/>
  <c r="N196" i="66"/>
  <c r="P196" i="66" s="1"/>
  <c r="O206" i="66"/>
  <c r="R206" i="66"/>
  <c r="S206" i="66" s="1"/>
  <c r="N206" i="66"/>
  <c r="P206" i="66" s="1"/>
  <c r="N212" i="66"/>
  <c r="P212" i="66" s="1"/>
  <c r="R212" i="66"/>
  <c r="S212" i="66" s="1"/>
  <c r="O212" i="66"/>
  <c r="O181" i="68"/>
  <c r="R181" i="68"/>
  <c r="S181" i="68" s="1"/>
  <c r="N181" i="68"/>
  <c r="P181" i="68" s="1"/>
  <c r="N212" i="67"/>
  <c r="P212" i="67" s="1"/>
  <c r="R212" i="67"/>
  <c r="S212" i="67" s="1"/>
  <c r="O212" i="67"/>
  <c r="R214" i="50"/>
  <c r="S214" i="50" s="1"/>
  <c r="O214" i="50"/>
  <c r="N214" i="50"/>
  <c r="P214" i="50" s="1"/>
  <c r="O169" i="65"/>
  <c r="N169" i="65"/>
  <c r="P169" i="65" s="1"/>
  <c r="R169" i="65"/>
  <c r="S169" i="65" s="1"/>
  <c r="N174" i="68"/>
  <c r="P174" i="68" s="1"/>
  <c r="R174" i="68"/>
  <c r="O174" i="68"/>
  <c r="S174" i="68"/>
  <c r="N196" i="67"/>
  <c r="P196" i="67" s="1"/>
  <c r="O196" i="67"/>
  <c r="R196" i="67"/>
  <c r="S196" i="67" s="1"/>
  <c r="N213" i="67"/>
  <c r="P213" i="67" s="1"/>
  <c r="R213" i="67"/>
  <c r="S213" i="67" s="1"/>
  <c r="O213" i="67"/>
  <c r="N199" i="50"/>
  <c r="P199" i="50" s="1"/>
  <c r="O199" i="50"/>
  <c r="R199" i="50"/>
  <c r="S199" i="50" s="1"/>
  <c r="N220" i="50"/>
  <c r="P220" i="50" s="1"/>
  <c r="R220" i="50"/>
  <c r="S220" i="50" s="1"/>
  <c r="O220" i="50"/>
  <c r="N114" i="50"/>
  <c r="P114" i="50" s="1"/>
  <c r="O185" i="66"/>
  <c r="N172" i="68"/>
  <c r="P172" i="68" s="1"/>
  <c r="S172" i="68"/>
  <c r="R172" i="68"/>
  <c r="O172" i="68"/>
  <c r="R179" i="68"/>
  <c r="S179" i="68" s="1"/>
  <c r="N179" i="68"/>
  <c r="P179" i="68" s="1"/>
  <c r="O179" i="68"/>
  <c r="N187" i="68"/>
  <c r="P187" i="68" s="1"/>
  <c r="O187" i="68"/>
  <c r="R187" i="68"/>
  <c r="S187" i="68"/>
  <c r="N198" i="67"/>
  <c r="P198" i="67" s="1"/>
  <c r="R198" i="67"/>
  <c r="S198" i="67" s="1"/>
  <c r="O198" i="67"/>
  <c r="N200" i="67"/>
  <c r="P200" i="67" s="1"/>
  <c r="O200" i="67"/>
  <c r="R200" i="67"/>
  <c r="S200" i="67" s="1"/>
  <c r="N214" i="67"/>
  <c r="P214" i="67" s="1"/>
  <c r="O214" i="67"/>
  <c r="R214" i="67"/>
  <c r="S214" i="67" s="1"/>
  <c r="R211" i="50"/>
  <c r="S211" i="50" s="1"/>
  <c r="O211" i="50"/>
  <c r="N211" i="50"/>
  <c r="P211" i="50" s="1"/>
  <c r="N215" i="50"/>
  <c r="P215" i="50" s="1"/>
  <c r="R215" i="50"/>
  <c r="O215" i="50"/>
  <c r="S215" i="50"/>
  <c r="O159" i="65"/>
  <c r="R159" i="65"/>
  <c r="S159" i="65" s="1"/>
  <c r="N159" i="65"/>
  <c r="P159" i="65" s="1"/>
  <c r="R167" i="65"/>
  <c r="S167" i="65" s="1"/>
  <c r="N167" i="65"/>
  <c r="P167" i="65" s="1"/>
  <c r="O167" i="65"/>
  <c r="N176" i="65"/>
  <c r="P176" i="65" s="1"/>
  <c r="O176" i="65"/>
  <c r="R176" i="65"/>
  <c r="S176" i="65" s="1"/>
  <c r="O200" i="66"/>
  <c r="R200" i="66"/>
  <c r="S200" i="66" s="1"/>
  <c r="N200" i="66"/>
  <c r="P200" i="66" s="1"/>
  <c r="R210" i="66"/>
  <c r="S210" i="66" s="1"/>
  <c r="N210" i="66"/>
  <c r="P210" i="66" s="1"/>
  <c r="O210" i="66"/>
  <c r="O216" i="66"/>
  <c r="R216" i="66"/>
  <c r="S216" i="66" s="1"/>
  <c r="N216" i="66"/>
  <c r="P216" i="66" s="1"/>
  <c r="N211" i="66"/>
  <c r="P211" i="66" s="1"/>
  <c r="O211" i="66"/>
  <c r="R211" i="66"/>
  <c r="S211" i="66" s="1"/>
  <c r="R136" i="50"/>
  <c r="S136" i="50" s="1"/>
  <c r="O171" i="68"/>
  <c r="N171" i="68"/>
  <c r="P171" i="68" s="1"/>
  <c r="R171" i="68"/>
  <c r="S171" i="68"/>
  <c r="S182" i="68"/>
  <c r="O182" i="68"/>
  <c r="N182" i="68"/>
  <c r="P182" i="68" s="1"/>
  <c r="R182" i="68"/>
  <c r="R189" i="68"/>
  <c r="S189" i="68" s="1"/>
  <c r="N189" i="68"/>
  <c r="P189" i="68" s="1"/>
  <c r="O189" i="68"/>
  <c r="R203" i="67"/>
  <c r="S203" i="67" s="1"/>
  <c r="N203" i="67"/>
  <c r="P203" i="67" s="1"/>
  <c r="O203" i="67"/>
  <c r="N210" i="67"/>
  <c r="P210" i="67" s="1"/>
  <c r="R210" i="67"/>
  <c r="S210" i="67" s="1"/>
  <c r="O210" i="67"/>
  <c r="R202" i="50"/>
  <c r="S202" i="50" s="1"/>
  <c r="N202" i="50"/>
  <c r="P202" i="50" s="1"/>
  <c r="O202" i="50"/>
  <c r="N213" i="50"/>
  <c r="P213" i="50" s="1"/>
  <c r="O213" i="50"/>
  <c r="R213" i="50"/>
  <c r="S213" i="50" s="1"/>
  <c r="R161" i="65"/>
  <c r="S161" i="65" s="1"/>
  <c r="O161" i="65"/>
  <c r="N161" i="65"/>
  <c r="P161" i="65" s="1"/>
  <c r="N172" i="65"/>
  <c r="P172" i="65" s="1"/>
  <c r="R172" i="65"/>
  <c r="S172" i="65" s="1"/>
  <c r="O172" i="65"/>
  <c r="N175" i="65"/>
  <c r="P175" i="65" s="1"/>
  <c r="R175" i="65"/>
  <c r="S175" i="65" s="1"/>
  <c r="O175" i="65"/>
  <c r="O198" i="66"/>
  <c r="R198" i="66"/>
  <c r="S198" i="66" s="1"/>
  <c r="N198" i="66"/>
  <c r="P198" i="66" s="1"/>
  <c r="N205" i="66"/>
  <c r="P205" i="66" s="1"/>
  <c r="R205" i="66"/>
  <c r="S205" i="66" s="1"/>
  <c r="O205" i="66"/>
  <c r="N214" i="66"/>
  <c r="P214" i="66" s="1"/>
  <c r="O214" i="66"/>
  <c r="R214" i="66"/>
  <c r="S214" i="66" s="1"/>
  <c r="O203" i="66"/>
  <c r="R203" i="66"/>
  <c r="S203" i="66" s="1"/>
  <c r="N203" i="66"/>
  <c r="P203" i="66" s="1"/>
  <c r="O186" i="66"/>
  <c r="O205" i="50"/>
  <c r="N205" i="50"/>
  <c r="P205" i="50" s="1"/>
  <c r="R205" i="50"/>
  <c r="S205" i="50" s="1"/>
  <c r="R131" i="50"/>
  <c r="S131" i="50" s="1"/>
  <c r="R167" i="50"/>
  <c r="S167" i="50" s="1"/>
  <c r="O168" i="67"/>
  <c r="R173" i="68"/>
  <c r="N173" i="68"/>
  <c r="P173" i="68" s="1"/>
  <c r="S173" i="68"/>
  <c r="O173" i="68"/>
  <c r="O176" i="68"/>
  <c r="R176" i="68"/>
  <c r="N176" i="68"/>
  <c r="P176" i="68" s="1"/>
  <c r="S176" i="68"/>
  <c r="N188" i="68"/>
  <c r="P188" i="68" s="1"/>
  <c r="R188" i="68"/>
  <c r="S188" i="68" s="1"/>
  <c r="O188" i="68"/>
  <c r="O207" i="67"/>
  <c r="R207" i="67"/>
  <c r="S207" i="67" s="1"/>
  <c r="N207" i="67"/>
  <c r="P207" i="67" s="1"/>
  <c r="O209" i="67"/>
  <c r="R209" i="67"/>
  <c r="S209" i="67" s="1"/>
  <c r="N209" i="67"/>
  <c r="P209" i="67" s="1"/>
  <c r="R201" i="50"/>
  <c r="S201" i="50" s="1"/>
  <c r="N201" i="50"/>
  <c r="P201" i="50" s="1"/>
  <c r="O201" i="50"/>
  <c r="O206" i="50"/>
  <c r="N206" i="50"/>
  <c r="P206" i="50" s="1"/>
  <c r="S206" i="50"/>
  <c r="R206" i="50"/>
  <c r="R217" i="50"/>
  <c r="S217" i="50" s="1"/>
  <c r="N217" i="50"/>
  <c r="P217" i="50" s="1"/>
  <c r="O217" i="50"/>
  <c r="N158" i="65"/>
  <c r="P158" i="65" s="1"/>
  <c r="O158" i="65"/>
  <c r="R158" i="65"/>
  <c r="S158" i="65" s="1"/>
  <c r="N164" i="65"/>
  <c r="P164" i="65" s="1"/>
  <c r="O164" i="65"/>
  <c r="R164" i="65"/>
  <c r="S164" i="65" s="1"/>
  <c r="R177" i="65"/>
  <c r="S177" i="65" s="1"/>
  <c r="O177" i="65"/>
  <c r="N177" i="65"/>
  <c r="P177" i="65" s="1"/>
  <c r="N199" i="66"/>
  <c r="P199" i="66" s="1"/>
  <c r="R199" i="66"/>
  <c r="S199" i="66" s="1"/>
  <c r="O199" i="66"/>
  <c r="O208" i="66"/>
  <c r="R208" i="66"/>
  <c r="S208" i="66" s="1"/>
  <c r="N208" i="66"/>
  <c r="P208" i="66" s="1"/>
  <c r="N215" i="66"/>
  <c r="P215" i="66" s="1"/>
  <c r="R215" i="66"/>
  <c r="S215" i="66" s="1"/>
  <c r="O215" i="66"/>
  <c r="N166" i="68"/>
  <c r="P166" i="68" s="1"/>
  <c r="R166" i="68"/>
  <c r="S166" i="68" s="1"/>
  <c r="O166" i="68"/>
  <c r="N121" i="68"/>
  <c r="P121" i="68" s="1"/>
  <c r="O152" i="68"/>
  <c r="N167" i="68"/>
  <c r="P167" i="68" s="1"/>
  <c r="O167" i="68"/>
  <c r="R167" i="68"/>
  <c r="S167" i="68" s="1"/>
  <c r="N119" i="68"/>
  <c r="P119" i="68" s="1"/>
  <c r="N138" i="68"/>
  <c r="P138" i="68" s="1"/>
  <c r="R168" i="67"/>
  <c r="S168" i="67" s="1"/>
  <c r="N192" i="67"/>
  <c r="P192" i="67" s="1"/>
  <c r="R192" i="67"/>
  <c r="S192" i="67" s="1"/>
  <c r="O192" i="67"/>
  <c r="N193" i="67"/>
  <c r="P193" i="67" s="1"/>
  <c r="R193" i="67"/>
  <c r="S193" i="67" s="1"/>
  <c r="O193" i="67"/>
  <c r="R185" i="66"/>
  <c r="S185" i="66" s="1"/>
  <c r="R194" i="66"/>
  <c r="S194" i="66" s="1"/>
  <c r="N194" i="66"/>
  <c r="P194" i="66" s="1"/>
  <c r="O194" i="66"/>
  <c r="N120" i="65"/>
  <c r="P120" i="65" s="1"/>
  <c r="R125" i="65"/>
  <c r="S125" i="65" s="1"/>
  <c r="R157" i="65"/>
  <c r="S157" i="65" s="1"/>
  <c r="N157" i="65"/>
  <c r="P157" i="65" s="1"/>
  <c r="O157" i="65"/>
  <c r="R109" i="65"/>
  <c r="S109" i="65" s="1"/>
  <c r="O125" i="65"/>
  <c r="N197" i="50"/>
  <c r="P197" i="50" s="1"/>
  <c r="O197" i="50"/>
  <c r="R197" i="50"/>
  <c r="S197" i="50" s="1"/>
  <c r="O123" i="50"/>
  <c r="R198" i="50"/>
  <c r="S198" i="50" s="1"/>
  <c r="O198" i="50"/>
  <c r="N198" i="50"/>
  <c r="P198" i="50" s="1"/>
  <c r="R138" i="68"/>
  <c r="S138" i="68" s="1"/>
  <c r="R165" i="68"/>
  <c r="S165" i="68" s="1"/>
  <c r="N165" i="68"/>
  <c r="P165" i="68" s="1"/>
  <c r="O165" i="68"/>
  <c r="R151" i="68"/>
  <c r="S151" i="68" s="1"/>
  <c r="N151" i="68"/>
  <c r="P151" i="68" s="1"/>
  <c r="O151" i="68"/>
  <c r="N148" i="68"/>
  <c r="P148" i="68" s="1"/>
  <c r="O148" i="68"/>
  <c r="R148" i="68"/>
  <c r="S148" i="68" s="1"/>
  <c r="N159" i="68"/>
  <c r="P159" i="68" s="1"/>
  <c r="O159" i="68"/>
  <c r="R159" i="68"/>
  <c r="S159" i="68" s="1"/>
  <c r="R163" i="68"/>
  <c r="S163" i="68" s="1"/>
  <c r="O163" i="68"/>
  <c r="N163" i="68"/>
  <c r="P163" i="68" s="1"/>
  <c r="N155" i="68"/>
  <c r="P155" i="68" s="1"/>
  <c r="O155" i="68"/>
  <c r="R155" i="68"/>
  <c r="S155" i="68" s="1"/>
  <c r="N160" i="68"/>
  <c r="P160" i="68" s="1"/>
  <c r="R160" i="68"/>
  <c r="S160" i="68" s="1"/>
  <c r="O160" i="68"/>
  <c r="O156" i="68"/>
  <c r="N156" i="68"/>
  <c r="P156" i="68" s="1"/>
  <c r="R156" i="68"/>
  <c r="S156" i="68" s="1"/>
  <c r="O149" i="68"/>
  <c r="R149" i="68"/>
  <c r="S149" i="68" s="1"/>
  <c r="N149" i="68"/>
  <c r="P149" i="68" s="1"/>
  <c r="N153" i="68"/>
  <c r="P153" i="68" s="1"/>
  <c r="R153" i="68"/>
  <c r="S153" i="68" s="1"/>
  <c r="O153" i="68"/>
  <c r="O162" i="68"/>
  <c r="N162" i="68"/>
  <c r="P162" i="68" s="1"/>
  <c r="R162" i="68"/>
  <c r="S162" i="68" s="1"/>
  <c r="N164" i="68"/>
  <c r="P164" i="68" s="1"/>
  <c r="R164" i="68"/>
  <c r="S164" i="68" s="1"/>
  <c r="O164" i="68"/>
  <c r="O157" i="68"/>
  <c r="N157" i="68"/>
  <c r="P157" i="68" s="1"/>
  <c r="R157" i="68"/>
  <c r="S157" i="68" s="1"/>
  <c r="N150" i="68"/>
  <c r="P150" i="68" s="1"/>
  <c r="O150" i="68"/>
  <c r="R150" i="68"/>
  <c r="S150" i="68" s="1"/>
  <c r="R147" i="68"/>
  <c r="S147" i="68" s="1"/>
  <c r="N147" i="68"/>
  <c r="P147" i="68" s="1"/>
  <c r="O147" i="68"/>
  <c r="O154" i="68"/>
  <c r="N154" i="68"/>
  <c r="P154" i="68" s="1"/>
  <c r="R154" i="68"/>
  <c r="S154" i="68" s="1"/>
  <c r="N161" i="68"/>
  <c r="P161" i="68" s="1"/>
  <c r="R161" i="68"/>
  <c r="S161" i="68" s="1"/>
  <c r="O161" i="68"/>
  <c r="N184" i="67"/>
  <c r="P184" i="67" s="1"/>
  <c r="O184" i="67"/>
  <c r="S184" i="67"/>
  <c r="N175" i="67"/>
  <c r="P175" i="67" s="1"/>
  <c r="R175" i="67"/>
  <c r="S175" i="67" s="1"/>
  <c r="R180" i="67"/>
  <c r="S180" i="67" s="1"/>
  <c r="O180" i="67"/>
  <c r="N180" i="67"/>
  <c r="P180" i="67" s="1"/>
  <c r="O178" i="67"/>
  <c r="N178" i="67"/>
  <c r="P178" i="67" s="1"/>
  <c r="R178" i="67"/>
  <c r="S178" i="67" s="1"/>
  <c r="N183" i="67"/>
  <c r="P183" i="67" s="1"/>
  <c r="R183" i="67"/>
  <c r="S183" i="67" s="1"/>
  <c r="N174" i="67"/>
  <c r="P174" i="67" s="1"/>
  <c r="R174" i="67"/>
  <c r="S174" i="67" s="1"/>
  <c r="O174" i="67"/>
  <c r="R173" i="67"/>
  <c r="S173" i="67" s="1"/>
  <c r="O173" i="67"/>
  <c r="N173" i="67"/>
  <c r="P173" i="67" s="1"/>
  <c r="N176" i="67"/>
  <c r="P176" i="67" s="1"/>
  <c r="O176" i="67"/>
  <c r="R176" i="67"/>
  <c r="S176" i="67" s="1"/>
  <c r="R188" i="67"/>
  <c r="S188" i="67" s="1"/>
  <c r="O188" i="67"/>
  <c r="N188" i="67"/>
  <c r="P188" i="67" s="1"/>
  <c r="R189" i="67"/>
  <c r="S189" i="67" s="1"/>
  <c r="N189" i="67"/>
  <c r="P189" i="67" s="1"/>
  <c r="O189" i="67"/>
  <c r="N187" i="67"/>
  <c r="P187" i="67" s="1"/>
  <c r="R187" i="67"/>
  <c r="S187" i="67" s="1"/>
  <c r="O187" i="67"/>
  <c r="N179" i="67"/>
  <c r="P179" i="67" s="1"/>
  <c r="R179" i="67"/>
  <c r="S179" i="67" s="1"/>
  <c r="O179" i="67"/>
  <c r="O182" i="67"/>
  <c r="R182" i="67"/>
  <c r="S182" i="67" s="1"/>
  <c r="N182" i="67"/>
  <c r="P182" i="67" s="1"/>
  <c r="N186" i="67"/>
  <c r="P186" i="67" s="1"/>
  <c r="R186" i="67"/>
  <c r="S186" i="67" s="1"/>
  <c r="O186" i="67"/>
  <c r="N190" i="67"/>
  <c r="P190" i="67" s="1"/>
  <c r="R190" i="67"/>
  <c r="S190" i="67" s="1"/>
  <c r="O190" i="67"/>
  <c r="O177" i="67"/>
  <c r="R177" i="67"/>
  <c r="S177" i="67" s="1"/>
  <c r="N177" i="67"/>
  <c r="P177" i="67" s="1"/>
  <c r="N185" i="67"/>
  <c r="P185" i="67" s="1"/>
  <c r="O185" i="67"/>
  <c r="R185" i="67"/>
  <c r="S185" i="67" s="1"/>
  <c r="O191" i="67"/>
  <c r="R191" i="67"/>
  <c r="S191" i="67" s="1"/>
  <c r="N191" i="67"/>
  <c r="P191" i="67" s="1"/>
  <c r="N179" i="66"/>
  <c r="P179" i="66" s="1"/>
  <c r="R179" i="66"/>
  <c r="S179" i="66" s="1"/>
  <c r="R152" i="66"/>
  <c r="S152" i="66" s="1"/>
  <c r="O182" i="66"/>
  <c r="N182" i="66"/>
  <c r="P182" i="66" s="1"/>
  <c r="R182" i="66"/>
  <c r="S182" i="66" s="1"/>
  <c r="R172" i="66"/>
  <c r="S172" i="66" s="1"/>
  <c r="R177" i="66"/>
  <c r="S177" i="66" s="1"/>
  <c r="O177" i="66"/>
  <c r="N180" i="66"/>
  <c r="P180" i="66" s="1"/>
  <c r="O180" i="66"/>
  <c r="R180" i="66"/>
  <c r="S180" i="66" s="1"/>
  <c r="R181" i="66"/>
  <c r="S181" i="66" s="1"/>
  <c r="O181" i="66"/>
  <c r="N181" i="66"/>
  <c r="P181" i="66" s="1"/>
  <c r="N175" i="66"/>
  <c r="P175" i="66" s="1"/>
  <c r="O175" i="66"/>
  <c r="R175" i="66"/>
  <c r="S175" i="66" s="1"/>
  <c r="N176" i="66"/>
  <c r="P176" i="66" s="1"/>
  <c r="R176" i="66"/>
  <c r="S176" i="66" s="1"/>
  <c r="O176" i="66"/>
  <c r="R190" i="66"/>
  <c r="S190" i="66" s="1"/>
  <c r="N190" i="66"/>
  <c r="P190" i="66" s="1"/>
  <c r="O190" i="66"/>
  <c r="N192" i="66"/>
  <c r="P192" i="66" s="1"/>
  <c r="R192" i="66"/>
  <c r="S192" i="66" s="1"/>
  <c r="O192" i="66"/>
  <c r="N187" i="66"/>
  <c r="P187" i="66" s="1"/>
  <c r="O187" i="66"/>
  <c r="R187" i="66"/>
  <c r="S187" i="66" s="1"/>
  <c r="N178" i="66"/>
  <c r="P178" i="66" s="1"/>
  <c r="R178" i="66"/>
  <c r="S178" i="66" s="1"/>
  <c r="O178" i="66"/>
  <c r="R188" i="66"/>
  <c r="S188" i="66" s="1"/>
  <c r="N188" i="66"/>
  <c r="P188" i="66" s="1"/>
  <c r="O188" i="66"/>
  <c r="N191" i="66"/>
  <c r="P191" i="66" s="1"/>
  <c r="R191" i="66"/>
  <c r="S191" i="66" s="1"/>
  <c r="O191" i="66"/>
  <c r="O183" i="66"/>
  <c r="R183" i="66"/>
  <c r="S183" i="66" s="1"/>
  <c r="N183" i="66"/>
  <c r="P183" i="66" s="1"/>
  <c r="R189" i="66"/>
  <c r="S189" i="66" s="1"/>
  <c r="N189" i="66"/>
  <c r="P189" i="66" s="1"/>
  <c r="O189" i="66"/>
  <c r="R193" i="66"/>
  <c r="S193" i="66" s="1"/>
  <c r="N193" i="66"/>
  <c r="P193" i="66" s="1"/>
  <c r="O193" i="66"/>
  <c r="O184" i="66"/>
  <c r="N184" i="66"/>
  <c r="P184" i="66" s="1"/>
  <c r="R184" i="66"/>
  <c r="S184" i="66" s="1"/>
  <c r="N146" i="65"/>
  <c r="P146" i="65" s="1"/>
  <c r="R146" i="65"/>
  <c r="S146" i="65" s="1"/>
  <c r="O146" i="65"/>
  <c r="R137" i="65"/>
  <c r="S137" i="65" s="1"/>
  <c r="N137" i="65"/>
  <c r="P137" i="65" s="1"/>
  <c r="O137" i="65"/>
  <c r="R151" i="65"/>
  <c r="S151" i="65" s="1"/>
  <c r="N151" i="65"/>
  <c r="P151" i="65" s="1"/>
  <c r="O151" i="65"/>
  <c r="O142" i="65"/>
  <c r="N142" i="65"/>
  <c r="P142" i="65" s="1"/>
  <c r="R142" i="65"/>
  <c r="S142" i="65" s="1"/>
  <c r="N138" i="65"/>
  <c r="P138" i="65" s="1"/>
  <c r="O138" i="65"/>
  <c r="R138" i="65"/>
  <c r="S138" i="65" s="1"/>
  <c r="N143" i="65"/>
  <c r="P143" i="65" s="1"/>
  <c r="R143" i="65"/>
  <c r="S143" i="65" s="1"/>
  <c r="O143" i="65"/>
  <c r="O152" i="65"/>
  <c r="N152" i="65"/>
  <c r="P152" i="65" s="1"/>
  <c r="R152" i="65"/>
  <c r="S152" i="65" s="1"/>
  <c r="R155" i="65"/>
  <c r="S155" i="65" s="1"/>
  <c r="N155" i="65"/>
  <c r="P155" i="65" s="1"/>
  <c r="O155" i="65"/>
  <c r="R145" i="65"/>
  <c r="S145" i="65" s="1"/>
  <c r="N145" i="65"/>
  <c r="P145" i="65" s="1"/>
  <c r="O145" i="65"/>
  <c r="N144" i="65"/>
  <c r="P144" i="65" s="1"/>
  <c r="O144" i="65"/>
  <c r="R144" i="65"/>
  <c r="S144" i="65" s="1"/>
  <c r="R118" i="65"/>
  <c r="S118" i="65" s="1"/>
  <c r="O118" i="65"/>
  <c r="O140" i="65"/>
  <c r="R140" i="65"/>
  <c r="S140" i="65" s="1"/>
  <c r="N140" i="65"/>
  <c r="P140" i="65" s="1"/>
  <c r="N149" i="65"/>
  <c r="P149" i="65" s="1"/>
  <c r="O149" i="65"/>
  <c r="R149" i="65"/>
  <c r="S149" i="65" s="1"/>
  <c r="N156" i="65"/>
  <c r="P156" i="65" s="1"/>
  <c r="O156" i="65"/>
  <c r="R156" i="65"/>
  <c r="S156" i="65" s="1"/>
  <c r="N154" i="65"/>
  <c r="P154" i="65" s="1"/>
  <c r="R154" i="65"/>
  <c r="S154" i="65" s="1"/>
  <c r="O154" i="65"/>
  <c r="O139" i="65"/>
  <c r="N139" i="65"/>
  <c r="P139" i="65" s="1"/>
  <c r="R139" i="65"/>
  <c r="S139" i="65" s="1"/>
  <c r="N109" i="65"/>
  <c r="P109" i="65" s="1"/>
  <c r="O147" i="65"/>
  <c r="R147" i="65"/>
  <c r="S147" i="65" s="1"/>
  <c r="N147" i="65"/>
  <c r="P147" i="65" s="1"/>
  <c r="R150" i="65"/>
  <c r="S150" i="65" s="1"/>
  <c r="N150" i="65"/>
  <c r="P150" i="65" s="1"/>
  <c r="O150" i="65"/>
  <c r="O153" i="65"/>
  <c r="N153" i="65"/>
  <c r="P153" i="65" s="1"/>
  <c r="R153" i="65"/>
  <c r="S153" i="65" s="1"/>
  <c r="R148" i="65"/>
  <c r="S148" i="65" s="1"/>
  <c r="O148" i="65"/>
  <c r="N148" i="65"/>
  <c r="P148" i="65" s="1"/>
  <c r="O125" i="50"/>
  <c r="N140" i="50"/>
  <c r="P140" i="50" s="1"/>
  <c r="N116" i="50"/>
  <c r="P116" i="50" s="1"/>
  <c r="O189" i="50"/>
  <c r="N187" i="50"/>
  <c r="P187" i="50" s="1"/>
  <c r="R187" i="50"/>
  <c r="S187" i="50" s="1"/>
  <c r="R135" i="50"/>
  <c r="S135" i="50" s="1"/>
  <c r="O142" i="50"/>
  <c r="N189" i="50"/>
  <c r="P189" i="50" s="1"/>
  <c r="O187" i="50"/>
  <c r="R126" i="50"/>
  <c r="S126" i="50" s="1"/>
  <c r="O139" i="50"/>
  <c r="R146" i="50"/>
  <c r="S146" i="50" s="1"/>
  <c r="R128" i="50"/>
  <c r="S128" i="50" s="1"/>
  <c r="O179" i="50"/>
  <c r="N179" i="50"/>
  <c r="P179" i="50" s="1"/>
  <c r="R181" i="50"/>
  <c r="S181" i="50" s="1"/>
  <c r="O181" i="50"/>
  <c r="N181" i="50"/>
  <c r="P181" i="50" s="1"/>
  <c r="N118" i="50"/>
  <c r="P118" i="50" s="1"/>
  <c r="O135" i="50"/>
  <c r="R140" i="50"/>
  <c r="S140" i="50" s="1"/>
  <c r="N124" i="50"/>
  <c r="P124" i="50" s="1"/>
  <c r="R186" i="50"/>
  <c r="S186" i="50" s="1"/>
  <c r="N186" i="50"/>
  <c r="P186" i="50" s="1"/>
  <c r="O186" i="50"/>
  <c r="O182" i="50"/>
  <c r="N182" i="50"/>
  <c r="P182" i="50" s="1"/>
  <c r="R182" i="50"/>
  <c r="S182" i="50" s="1"/>
  <c r="O191" i="50"/>
  <c r="R191" i="50"/>
  <c r="S191" i="50" s="1"/>
  <c r="N191" i="50"/>
  <c r="P191" i="50" s="1"/>
  <c r="O194" i="50"/>
  <c r="R194" i="50"/>
  <c r="S194" i="50" s="1"/>
  <c r="N194" i="50"/>
  <c r="P194" i="50" s="1"/>
  <c r="R185" i="50"/>
  <c r="S185" i="50" s="1"/>
  <c r="O185" i="50"/>
  <c r="N185" i="50"/>
  <c r="P185" i="50" s="1"/>
  <c r="R180" i="50"/>
  <c r="S180" i="50" s="1"/>
  <c r="O180" i="50"/>
  <c r="N180" i="50"/>
  <c r="P180" i="50" s="1"/>
  <c r="N190" i="50"/>
  <c r="P190" i="50" s="1"/>
  <c r="R190" i="50"/>
  <c r="S190" i="50" s="1"/>
  <c r="O190" i="50"/>
  <c r="R196" i="50"/>
  <c r="S196" i="50" s="1"/>
  <c r="N196" i="50"/>
  <c r="P196" i="50" s="1"/>
  <c r="O196" i="50"/>
  <c r="O184" i="50"/>
  <c r="N184" i="50"/>
  <c r="P184" i="50" s="1"/>
  <c r="R184" i="50"/>
  <c r="S184" i="50" s="1"/>
  <c r="R116" i="50"/>
  <c r="S116" i="50" s="1"/>
  <c r="O118" i="50"/>
  <c r="O126" i="50"/>
  <c r="R124" i="50"/>
  <c r="S124" i="50" s="1"/>
  <c r="R117" i="50"/>
  <c r="S117" i="50" s="1"/>
  <c r="N178" i="50"/>
  <c r="P178" i="50" s="1"/>
  <c r="O178" i="50"/>
  <c r="R178" i="50"/>
  <c r="S178" i="50" s="1"/>
  <c r="N193" i="50"/>
  <c r="P193" i="50" s="1"/>
  <c r="O193" i="50"/>
  <c r="R193" i="50"/>
  <c r="S193" i="50" s="1"/>
  <c r="N195" i="50"/>
  <c r="P195" i="50" s="1"/>
  <c r="O195" i="50"/>
  <c r="R195" i="50"/>
  <c r="S195" i="50" s="1"/>
  <c r="O117" i="50"/>
  <c r="R142" i="50"/>
  <c r="S142" i="50" s="1"/>
  <c r="R125" i="50"/>
  <c r="S125" i="50" s="1"/>
  <c r="N183" i="50"/>
  <c r="P183" i="50" s="1"/>
  <c r="O183" i="50"/>
  <c r="R183" i="50"/>
  <c r="S183" i="50" s="1"/>
  <c r="N192" i="50"/>
  <c r="P192" i="50" s="1"/>
  <c r="O192" i="50"/>
  <c r="R192" i="50"/>
  <c r="S192" i="50" s="1"/>
  <c r="R144" i="68"/>
  <c r="S144" i="68" s="1"/>
  <c r="O144" i="68"/>
  <c r="O151" i="66"/>
  <c r="N172" i="66"/>
  <c r="P172" i="66" s="1"/>
  <c r="R151" i="66"/>
  <c r="S151" i="66" s="1"/>
  <c r="R130" i="50"/>
  <c r="S130" i="50" s="1"/>
  <c r="O115" i="50"/>
  <c r="O133" i="50"/>
  <c r="R136" i="68"/>
  <c r="S136" i="68" s="1"/>
  <c r="O136" i="68"/>
  <c r="N136" i="68"/>
  <c r="P136" i="68" s="1"/>
  <c r="N145" i="68"/>
  <c r="P145" i="68" s="1"/>
  <c r="O145" i="68"/>
  <c r="R145" i="68"/>
  <c r="S145" i="68" s="1"/>
  <c r="N142" i="68"/>
  <c r="P142" i="68" s="1"/>
  <c r="O142" i="68"/>
  <c r="R142" i="68"/>
  <c r="S142" i="68" s="1"/>
  <c r="N137" i="68"/>
  <c r="P137" i="68" s="1"/>
  <c r="O137" i="68"/>
  <c r="R137" i="68"/>
  <c r="S137" i="68" s="1"/>
  <c r="R121" i="68"/>
  <c r="S121" i="68" s="1"/>
  <c r="N139" i="68"/>
  <c r="P139" i="68" s="1"/>
  <c r="O139" i="68"/>
  <c r="R139" i="68"/>
  <c r="S139" i="68" s="1"/>
  <c r="N140" i="68"/>
  <c r="P140" i="68" s="1"/>
  <c r="R140" i="68"/>
  <c r="S140" i="68" s="1"/>
  <c r="O140" i="68"/>
  <c r="R117" i="68"/>
  <c r="S117" i="68" s="1"/>
  <c r="O117" i="68"/>
  <c r="N134" i="68"/>
  <c r="P134" i="68" s="1"/>
  <c r="R134" i="68"/>
  <c r="S134" i="68" s="1"/>
  <c r="O134" i="68"/>
  <c r="N143" i="68"/>
  <c r="P143" i="68" s="1"/>
  <c r="O143" i="68"/>
  <c r="R143" i="68"/>
  <c r="S143" i="68" s="1"/>
  <c r="R135" i="68"/>
  <c r="S135" i="68" s="1"/>
  <c r="N135" i="68"/>
  <c r="P135" i="68" s="1"/>
  <c r="O135" i="68"/>
  <c r="R146" i="68"/>
  <c r="S146" i="68" s="1"/>
  <c r="O146" i="68"/>
  <c r="N146" i="68"/>
  <c r="P146" i="68" s="1"/>
  <c r="O141" i="68"/>
  <c r="N141" i="68"/>
  <c r="P141" i="68" s="1"/>
  <c r="R141" i="68"/>
  <c r="S141" i="68" s="1"/>
  <c r="O125" i="68"/>
  <c r="N125" i="68"/>
  <c r="P125" i="68" s="1"/>
  <c r="N163" i="67"/>
  <c r="P163" i="67" s="1"/>
  <c r="R163" i="67"/>
  <c r="S163" i="67" s="1"/>
  <c r="R167" i="67"/>
  <c r="S167" i="67" s="1"/>
  <c r="O167" i="67"/>
  <c r="N162" i="67"/>
  <c r="P162" i="67" s="1"/>
  <c r="R162" i="67"/>
  <c r="S162" i="67" s="1"/>
  <c r="O162" i="67"/>
  <c r="N171" i="67"/>
  <c r="P171" i="67" s="1"/>
  <c r="O171" i="67"/>
  <c r="R171" i="67"/>
  <c r="S171" i="67" s="1"/>
  <c r="N161" i="67"/>
  <c r="P161" i="67" s="1"/>
  <c r="O161" i="67"/>
  <c r="R161" i="67"/>
  <c r="S161" i="67" s="1"/>
  <c r="R170" i="67"/>
  <c r="S170" i="67" s="1"/>
  <c r="N170" i="67"/>
  <c r="P170" i="67" s="1"/>
  <c r="O170" i="67"/>
  <c r="R172" i="67"/>
  <c r="S172" i="67" s="1"/>
  <c r="O172" i="67"/>
  <c r="N172" i="67"/>
  <c r="P172" i="67" s="1"/>
  <c r="N165" i="67"/>
  <c r="P165" i="67" s="1"/>
  <c r="O165" i="67"/>
  <c r="R165" i="67"/>
  <c r="S165" i="67" s="1"/>
  <c r="N169" i="67"/>
  <c r="P169" i="67" s="1"/>
  <c r="O169" i="67"/>
  <c r="R169" i="67"/>
  <c r="S169" i="67" s="1"/>
  <c r="R164" i="67"/>
  <c r="S164" i="67" s="1"/>
  <c r="N164" i="67"/>
  <c r="P164" i="67" s="1"/>
  <c r="O164" i="67"/>
  <c r="N160" i="67"/>
  <c r="P160" i="67" s="1"/>
  <c r="R160" i="67"/>
  <c r="S160" i="67" s="1"/>
  <c r="O160" i="67"/>
  <c r="N166" i="67"/>
  <c r="P166" i="67" s="1"/>
  <c r="R166" i="67"/>
  <c r="S166" i="67" s="1"/>
  <c r="O166" i="67"/>
  <c r="N173" i="66"/>
  <c r="P173" i="66" s="1"/>
  <c r="O173" i="66"/>
  <c r="N165" i="66"/>
  <c r="P165" i="66" s="1"/>
  <c r="R165" i="66"/>
  <c r="S165" i="66" s="1"/>
  <c r="O165" i="66"/>
  <c r="R154" i="66"/>
  <c r="N154" i="66"/>
  <c r="P154" i="66" s="1"/>
  <c r="O154" i="66"/>
  <c r="N169" i="66"/>
  <c r="P169" i="66" s="1"/>
  <c r="R169" i="66"/>
  <c r="S169" i="66" s="1"/>
  <c r="O169" i="66"/>
  <c r="R170" i="66"/>
  <c r="S170" i="66" s="1"/>
  <c r="O170" i="66"/>
  <c r="N170" i="66"/>
  <c r="P170" i="66" s="1"/>
  <c r="O166" i="66"/>
  <c r="R166" i="66"/>
  <c r="S166" i="66" s="1"/>
  <c r="N166" i="66"/>
  <c r="P166" i="66" s="1"/>
  <c r="R147" i="66"/>
  <c r="S147" i="66" s="1"/>
  <c r="O147" i="66"/>
  <c r="N167" i="66"/>
  <c r="P167" i="66" s="1"/>
  <c r="O167" i="66"/>
  <c r="R167" i="66"/>
  <c r="S167" i="66" s="1"/>
  <c r="O146" i="66"/>
  <c r="N146" i="66"/>
  <c r="P146" i="66" s="1"/>
  <c r="N162" i="66"/>
  <c r="P162" i="66" s="1"/>
  <c r="R162" i="66"/>
  <c r="S162" i="66" s="1"/>
  <c r="O162" i="66"/>
  <c r="N156" i="66"/>
  <c r="P156" i="66" s="1"/>
  <c r="O156" i="66"/>
  <c r="N155" i="66"/>
  <c r="P155" i="66" s="1"/>
  <c r="O155" i="66"/>
  <c r="N174" i="66"/>
  <c r="P174" i="66" s="1"/>
  <c r="R174" i="66"/>
  <c r="S174" i="66" s="1"/>
  <c r="O174" i="66"/>
  <c r="O157" i="66"/>
  <c r="N157" i="66"/>
  <c r="P157" i="66" s="1"/>
  <c r="N22" i="66"/>
  <c r="P22" i="66" s="1"/>
  <c r="S154" i="66"/>
  <c r="R157" i="66"/>
  <c r="S157" i="66" s="1"/>
  <c r="O164" i="66"/>
  <c r="R164" i="66"/>
  <c r="S164" i="66" s="1"/>
  <c r="N164" i="66"/>
  <c r="P164" i="66" s="1"/>
  <c r="N168" i="66"/>
  <c r="P168" i="66" s="1"/>
  <c r="O168" i="66"/>
  <c r="R168" i="66"/>
  <c r="S168" i="66" s="1"/>
  <c r="R171" i="66"/>
  <c r="S171" i="66" s="1"/>
  <c r="N171" i="66"/>
  <c r="P171" i="66" s="1"/>
  <c r="O171" i="66"/>
  <c r="N132" i="65"/>
  <c r="P132" i="65" s="1"/>
  <c r="R132" i="65"/>
  <c r="S132" i="65" s="1"/>
  <c r="O132" i="65"/>
  <c r="N128" i="65"/>
  <c r="P128" i="65" s="1"/>
  <c r="O128" i="65"/>
  <c r="R128" i="65"/>
  <c r="S128" i="65" s="1"/>
  <c r="N136" i="65"/>
  <c r="P136" i="65" s="1"/>
  <c r="O136" i="65"/>
  <c r="R136" i="65"/>
  <c r="S136" i="65" s="1"/>
  <c r="N124" i="65"/>
  <c r="P124" i="65" s="1"/>
  <c r="R124" i="65"/>
  <c r="S124" i="65" s="1"/>
  <c r="O124" i="65"/>
  <c r="R119" i="65"/>
  <c r="S119" i="65" s="1"/>
  <c r="O119" i="65"/>
  <c r="N133" i="65"/>
  <c r="P133" i="65" s="1"/>
  <c r="R133" i="65"/>
  <c r="S133" i="65" s="1"/>
  <c r="O133" i="65"/>
  <c r="O129" i="65"/>
  <c r="N129" i="65"/>
  <c r="P129" i="65" s="1"/>
  <c r="R129" i="65"/>
  <c r="S129" i="65" s="1"/>
  <c r="N134" i="65"/>
  <c r="P134" i="65" s="1"/>
  <c r="R134" i="65"/>
  <c r="S134" i="65" s="1"/>
  <c r="O134" i="65"/>
  <c r="N130" i="65"/>
  <c r="P130" i="65" s="1"/>
  <c r="R130" i="65"/>
  <c r="S130" i="65" s="1"/>
  <c r="O130" i="65"/>
  <c r="N127" i="65"/>
  <c r="P127" i="65" s="1"/>
  <c r="O127" i="65"/>
  <c r="R127" i="65"/>
  <c r="S127" i="65" s="1"/>
  <c r="O120" i="65"/>
  <c r="N135" i="65"/>
  <c r="P135" i="65" s="1"/>
  <c r="R135" i="65"/>
  <c r="S135" i="65" s="1"/>
  <c r="O135" i="65"/>
  <c r="R126" i="65"/>
  <c r="S126" i="65" s="1"/>
  <c r="N126" i="65"/>
  <c r="P126" i="65" s="1"/>
  <c r="O126" i="65"/>
  <c r="N131" i="65"/>
  <c r="P131" i="65" s="1"/>
  <c r="O131" i="65"/>
  <c r="R131" i="65"/>
  <c r="S131" i="65" s="1"/>
  <c r="R119" i="50"/>
  <c r="S119" i="50" s="1"/>
  <c r="R134" i="50"/>
  <c r="S134" i="50" s="1"/>
  <c r="R132" i="50"/>
  <c r="S132" i="50" s="1"/>
  <c r="R138" i="50"/>
  <c r="S138" i="50" s="1"/>
  <c r="R137" i="50"/>
  <c r="S137" i="50" s="1"/>
  <c r="O175" i="50"/>
  <c r="N175" i="50"/>
  <c r="P175" i="50" s="1"/>
  <c r="R175" i="50"/>
  <c r="S175" i="50" s="1"/>
  <c r="N169" i="50"/>
  <c r="P169" i="50" s="1"/>
  <c r="O169" i="50"/>
  <c r="R169" i="50"/>
  <c r="S169" i="50" s="1"/>
  <c r="N174" i="50"/>
  <c r="P174" i="50" s="1"/>
  <c r="R174" i="50"/>
  <c r="S174" i="50" s="1"/>
  <c r="O174" i="50"/>
  <c r="R133" i="50"/>
  <c r="S133" i="50" s="1"/>
  <c r="N127" i="50"/>
  <c r="P127" i="50" s="1"/>
  <c r="O137" i="50"/>
  <c r="O143" i="50"/>
  <c r="R139" i="50"/>
  <c r="S139" i="50" s="1"/>
  <c r="O132" i="50"/>
  <c r="N170" i="50"/>
  <c r="P170" i="50" s="1"/>
  <c r="O170" i="50"/>
  <c r="R170" i="50"/>
  <c r="S170" i="50" s="1"/>
  <c r="N165" i="50"/>
  <c r="P165" i="50" s="1"/>
  <c r="O165" i="50"/>
  <c r="R165" i="50"/>
  <c r="S165" i="50" s="1"/>
  <c r="N171" i="50"/>
  <c r="P171" i="50" s="1"/>
  <c r="R171" i="50"/>
  <c r="S171" i="50" s="1"/>
  <c r="O171" i="50"/>
  <c r="O112" i="50"/>
  <c r="R113" i="50"/>
  <c r="S113" i="50" s="1"/>
  <c r="O119" i="50"/>
  <c r="O121" i="50"/>
  <c r="N131" i="50"/>
  <c r="P131" i="50" s="1"/>
  <c r="O134" i="50"/>
  <c r="R127" i="50"/>
  <c r="S127" i="50" s="1"/>
  <c r="O138" i="50"/>
  <c r="O147" i="50"/>
  <c r="N143" i="50"/>
  <c r="P143" i="50" s="1"/>
  <c r="N176" i="50"/>
  <c r="P176" i="50" s="1"/>
  <c r="O176" i="50"/>
  <c r="R176" i="50"/>
  <c r="S176" i="50" s="1"/>
  <c r="R168" i="50"/>
  <c r="S168" i="50" s="1"/>
  <c r="N168" i="50"/>
  <c r="P168" i="50" s="1"/>
  <c r="O168" i="50"/>
  <c r="N172" i="50"/>
  <c r="P172" i="50" s="1"/>
  <c r="O172" i="50"/>
  <c r="R172" i="50"/>
  <c r="S172" i="50" s="1"/>
  <c r="R112" i="50"/>
  <c r="S112" i="50" s="1"/>
  <c r="N166" i="50"/>
  <c r="P166" i="50" s="1"/>
  <c r="O166" i="50"/>
  <c r="R166" i="50"/>
  <c r="S166" i="50" s="1"/>
  <c r="O173" i="50"/>
  <c r="R173" i="50"/>
  <c r="S173" i="50" s="1"/>
  <c r="N173" i="50"/>
  <c r="P173" i="50" s="1"/>
  <c r="N177" i="50"/>
  <c r="P177" i="50" s="1"/>
  <c r="O177" i="50"/>
  <c r="R177" i="50"/>
  <c r="S177" i="50" s="1"/>
  <c r="N131" i="68"/>
  <c r="P131" i="68" s="1"/>
  <c r="R131" i="68"/>
  <c r="S131" i="68" s="1"/>
  <c r="O131" i="68"/>
  <c r="N126" i="68"/>
  <c r="P126" i="68" s="1"/>
  <c r="O126" i="68"/>
  <c r="R126" i="68"/>
  <c r="S126" i="68" s="1"/>
  <c r="N128" i="68"/>
  <c r="P128" i="68" s="1"/>
  <c r="O128" i="68"/>
  <c r="R128" i="68"/>
  <c r="S128" i="68" s="1"/>
  <c r="R124" i="68"/>
  <c r="S124" i="68" s="1"/>
  <c r="O124" i="68"/>
  <c r="N124" i="68"/>
  <c r="P124" i="68" s="1"/>
  <c r="N129" i="68"/>
  <c r="P129" i="68" s="1"/>
  <c r="O129" i="68"/>
  <c r="R129" i="68"/>
  <c r="S129" i="68" s="1"/>
  <c r="N127" i="68"/>
  <c r="P127" i="68" s="1"/>
  <c r="O127" i="68"/>
  <c r="R127" i="68"/>
  <c r="S127" i="68" s="1"/>
  <c r="R132" i="68"/>
  <c r="S132" i="68" s="1"/>
  <c r="O132" i="68"/>
  <c r="N132" i="68"/>
  <c r="P132" i="68" s="1"/>
  <c r="N122" i="68"/>
  <c r="P122" i="68" s="1"/>
  <c r="R122" i="68"/>
  <c r="S122" i="68" s="1"/>
  <c r="O122" i="68"/>
  <c r="N118" i="68"/>
  <c r="P118" i="68" s="1"/>
  <c r="R118" i="68"/>
  <c r="S118" i="68" s="1"/>
  <c r="O118" i="68"/>
  <c r="N130" i="68"/>
  <c r="P130" i="68" s="1"/>
  <c r="O130" i="68"/>
  <c r="R130" i="68"/>
  <c r="S130" i="68" s="1"/>
  <c r="R120" i="68"/>
  <c r="S120" i="68" s="1"/>
  <c r="O120" i="68"/>
  <c r="N120" i="68"/>
  <c r="P120" i="68" s="1"/>
  <c r="N133" i="68"/>
  <c r="P133" i="68" s="1"/>
  <c r="R133" i="68"/>
  <c r="S133" i="68" s="1"/>
  <c r="O133" i="68"/>
  <c r="R123" i="68"/>
  <c r="S123" i="68" s="1"/>
  <c r="N123" i="68"/>
  <c r="P123" i="68" s="1"/>
  <c r="O123" i="68"/>
  <c r="O158" i="67"/>
  <c r="R158" i="67"/>
  <c r="S158" i="67" s="1"/>
  <c r="N158" i="67"/>
  <c r="P158" i="67" s="1"/>
  <c r="N144" i="67"/>
  <c r="P144" i="67" s="1"/>
  <c r="R144" i="67"/>
  <c r="S144" i="67" s="1"/>
  <c r="O144" i="67"/>
  <c r="N145" i="67"/>
  <c r="P145" i="67" s="1"/>
  <c r="O145" i="67"/>
  <c r="R145" i="67"/>
  <c r="S145" i="67" s="1"/>
  <c r="R152" i="67"/>
  <c r="S152" i="67" s="1"/>
  <c r="O152" i="67"/>
  <c r="N152" i="67"/>
  <c r="P152" i="67" s="1"/>
  <c r="N151" i="67"/>
  <c r="P151" i="67" s="1"/>
  <c r="O151" i="67"/>
  <c r="R151" i="67"/>
  <c r="S151" i="67" s="1"/>
  <c r="R143" i="67"/>
  <c r="S143" i="67" s="1"/>
  <c r="O143" i="67"/>
  <c r="N143" i="67"/>
  <c r="P143" i="67" s="1"/>
  <c r="N153" i="67"/>
  <c r="P153" i="67" s="1"/>
  <c r="O153" i="67"/>
  <c r="R153" i="67"/>
  <c r="S153" i="67" s="1"/>
  <c r="N157" i="67"/>
  <c r="P157" i="67" s="1"/>
  <c r="O157" i="67"/>
  <c r="R157" i="67"/>
  <c r="S157" i="67" s="1"/>
  <c r="O156" i="67"/>
  <c r="R156" i="67"/>
  <c r="S156" i="67" s="1"/>
  <c r="N156" i="67"/>
  <c r="P156" i="67" s="1"/>
  <c r="N154" i="67"/>
  <c r="P154" i="67" s="1"/>
  <c r="O154" i="67"/>
  <c r="R154" i="67"/>
  <c r="S154" i="67" s="1"/>
  <c r="R149" i="67"/>
  <c r="S149" i="67" s="1"/>
  <c r="N149" i="67"/>
  <c r="P149" i="67" s="1"/>
  <c r="O149" i="67"/>
  <c r="N148" i="67"/>
  <c r="P148" i="67" s="1"/>
  <c r="O148" i="67"/>
  <c r="R148" i="67"/>
  <c r="S148" i="67" s="1"/>
  <c r="O146" i="67"/>
  <c r="R146" i="67"/>
  <c r="S146" i="67" s="1"/>
  <c r="N146" i="67"/>
  <c r="P146" i="67" s="1"/>
  <c r="R147" i="67"/>
  <c r="S147" i="67" s="1"/>
  <c r="N147" i="67"/>
  <c r="P147" i="67" s="1"/>
  <c r="O147" i="67"/>
  <c r="N155" i="67"/>
  <c r="P155" i="67" s="1"/>
  <c r="O155" i="67"/>
  <c r="R155" i="67"/>
  <c r="S155" i="67" s="1"/>
  <c r="R159" i="67"/>
  <c r="S159" i="67" s="1"/>
  <c r="N159" i="67"/>
  <c r="P159" i="67" s="1"/>
  <c r="O159" i="67"/>
  <c r="N150" i="67"/>
  <c r="P150" i="67" s="1"/>
  <c r="R150" i="67"/>
  <c r="S150" i="67" s="1"/>
  <c r="O150" i="67"/>
  <c r="R150" i="66"/>
  <c r="S150" i="66" s="1"/>
  <c r="N150" i="66"/>
  <c r="P150" i="66" s="1"/>
  <c r="O150" i="66"/>
  <c r="R160" i="66"/>
  <c r="S160" i="66" s="1"/>
  <c r="N160" i="66"/>
  <c r="P160" i="66" s="1"/>
  <c r="O160" i="66"/>
  <c r="O149" i="66"/>
  <c r="R149" i="66"/>
  <c r="S149" i="66" s="1"/>
  <c r="N149" i="66"/>
  <c r="P149" i="66" s="1"/>
  <c r="O161" i="66"/>
  <c r="N161" i="66"/>
  <c r="P161" i="66" s="1"/>
  <c r="R161" i="66"/>
  <c r="S161" i="66" s="1"/>
  <c r="R153" i="66"/>
  <c r="S153" i="66" s="1"/>
  <c r="N153" i="66"/>
  <c r="P153" i="66" s="1"/>
  <c r="O153" i="66"/>
  <c r="N158" i="66"/>
  <c r="P158" i="66" s="1"/>
  <c r="O158" i="66"/>
  <c r="R158" i="66"/>
  <c r="S158" i="66" s="1"/>
  <c r="O148" i="66"/>
  <c r="R148" i="66"/>
  <c r="S148" i="66" s="1"/>
  <c r="N148" i="66"/>
  <c r="P148" i="66" s="1"/>
  <c r="N159" i="66"/>
  <c r="P159" i="66" s="1"/>
  <c r="O159" i="66"/>
  <c r="R159" i="66"/>
  <c r="S159" i="66" s="1"/>
  <c r="O145" i="66"/>
  <c r="N145" i="66"/>
  <c r="P145" i="66" s="1"/>
  <c r="R145" i="66"/>
  <c r="S145" i="66" s="1"/>
  <c r="O116" i="65"/>
  <c r="N116" i="65"/>
  <c r="P116" i="65" s="1"/>
  <c r="R116" i="65"/>
  <c r="S116" i="65" s="1"/>
  <c r="O113" i="65"/>
  <c r="N113" i="65"/>
  <c r="P113" i="65" s="1"/>
  <c r="R113" i="65"/>
  <c r="S113" i="65" s="1"/>
  <c r="R110" i="65"/>
  <c r="S110" i="65" s="1"/>
  <c r="O110" i="65"/>
  <c r="N110" i="65"/>
  <c r="P110" i="65" s="1"/>
  <c r="R111" i="65"/>
  <c r="S111" i="65" s="1"/>
  <c r="O111" i="65"/>
  <c r="N111" i="65"/>
  <c r="P111" i="65" s="1"/>
  <c r="O122" i="65"/>
  <c r="R122" i="65"/>
  <c r="S122" i="65" s="1"/>
  <c r="N122" i="65"/>
  <c r="P122" i="65" s="1"/>
  <c r="N114" i="65"/>
  <c r="P114" i="65" s="1"/>
  <c r="R114" i="65"/>
  <c r="S114" i="65" s="1"/>
  <c r="O114" i="65"/>
  <c r="N112" i="65"/>
  <c r="P112" i="65" s="1"/>
  <c r="O112" i="65"/>
  <c r="R112" i="65"/>
  <c r="S112" i="65" s="1"/>
  <c r="O107" i="65"/>
  <c r="N107" i="65"/>
  <c r="P107" i="65" s="1"/>
  <c r="R107" i="65"/>
  <c r="S107" i="65" s="1"/>
  <c r="N123" i="65"/>
  <c r="P123" i="65" s="1"/>
  <c r="O123" i="65"/>
  <c r="R123" i="65"/>
  <c r="S123" i="65" s="1"/>
  <c r="N108" i="65"/>
  <c r="P108" i="65" s="1"/>
  <c r="O108" i="65"/>
  <c r="R108" i="65"/>
  <c r="S108" i="65" s="1"/>
  <c r="N115" i="65"/>
  <c r="P115" i="65" s="1"/>
  <c r="R115" i="65"/>
  <c r="S115" i="65" s="1"/>
  <c r="O115" i="65"/>
  <c r="N117" i="65"/>
  <c r="P117" i="65" s="1"/>
  <c r="O117" i="65"/>
  <c r="R117" i="65"/>
  <c r="S117" i="65" s="1"/>
  <c r="N121" i="65"/>
  <c r="P121" i="65" s="1"/>
  <c r="R121" i="65"/>
  <c r="S121" i="65" s="1"/>
  <c r="O121" i="65"/>
  <c r="O164" i="50"/>
  <c r="R164" i="50"/>
  <c r="S164" i="50" s="1"/>
  <c r="N164" i="50"/>
  <c r="P164" i="50" s="1"/>
  <c r="R154" i="50"/>
  <c r="S154" i="50" s="1"/>
  <c r="N154" i="50"/>
  <c r="P154" i="50" s="1"/>
  <c r="O154" i="50"/>
  <c r="R163" i="50"/>
  <c r="S163" i="50" s="1"/>
  <c r="O163" i="50"/>
  <c r="N163" i="50"/>
  <c r="P163" i="50" s="1"/>
  <c r="R129" i="50"/>
  <c r="S129" i="50" s="1"/>
  <c r="O129" i="50"/>
  <c r="R123" i="50"/>
  <c r="S123" i="50" s="1"/>
  <c r="R145" i="50"/>
  <c r="S145" i="50" s="1"/>
  <c r="N144" i="50"/>
  <c r="P144" i="50" s="1"/>
  <c r="N128" i="50"/>
  <c r="P128" i="50" s="1"/>
  <c r="R160" i="50"/>
  <c r="S160" i="50" s="1"/>
  <c r="N160" i="50"/>
  <c r="P160" i="50" s="1"/>
  <c r="O160" i="50"/>
  <c r="N151" i="50"/>
  <c r="P151" i="50" s="1"/>
  <c r="R151" i="50"/>
  <c r="S151" i="50" s="1"/>
  <c r="O151" i="50"/>
  <c r="N152" i="50"/>
  <c r="P152" i="50" s="1"/>
  <c r="O152" i="50"/>
  <c r="R152" i="50"/>
  <c r="S152" i="50" s="1"/>
  <c r="N157" i="50"/>
  <c r="P157" i="50" s="1"/>
  <c r="O157" i="50"/>
  <c r="R157" i="50"/>
  <c r="S157" i="50" s="1"/>
  <c r="R120" i="50"/>
  <c r="S120" i="50" s="1"/>
  <c r="N115" i="50"/>
  <c r="P115" i="50" s="1"/>
  <c r="O130" i="50"/>
  <c r="N145" i="50"/>
  <c r="P145" i="50" s="1"/>
  <c r="O144" i="50"/>
  <c r="N155" i="50"/>
  <c r="P155" i="50" s="1"/>
  <c r="O155" i="50"/>
  <c r="R155" i="50"/>
  <c r="S155" i="50" s="1"/>
  <c r="O153" i="50"/>
  <c r="R153" i="50"/>
  <c r="S153" i="50" s="1"/>
  <c r="N153" i="50"/>
  <c r="P153" i="50" s="1"/>
  <c r="R149" i="50"/>
  <c r="S149" i="50" s="1"/>
  <c r="N149" i="50"/>
  <c r="P149" i="50" s="1"/>
  <c r="O149" i="50"/>
  <c r="R156" i="50"/>
  <c r="S156" i="50" s="1"/>
  <c r="O156" i="50"/>
  <c r="N156" i="50"/>
  <c r="P156" i="50" s="1"/>
  <c r="N159" i="50"/>
  <c r="P159" i="50" s="1"/>
  <c r="R159" i="50"/>
  <c r="S159" i="50" s="1"/>
  <c r="O159" i="50"/>
  <c r="O146" i="50"/>
  <c r="N120" i="50"/>
  <c r="P120" i="50" s="1"/>
  <c r="R162" i="50"/>
  <c r="S162" i="50" s="1"/>
  <c r="N162" i="50"/>
  <c r="P162" i="50" s="1"/>
  <c r="O162" i="50"/>
  <c r="O161" i="50"/>
  <c r="N161" i="50"/>
  <c r="P161" i="50" s="1"/>
  <c r="R161" i="50"/>
  <c r="S161" i="50" s="1"/>
  <c r="N148" i="50"/>
  <c r="P148" i="50" s="1"/>
  <c r="R148" i="50"/>
  <c r="S148" i="50" s="1"/>
  <c r="O148" i="50"/>
  <c r="R150" i="50"/>
  <c r="S150" i="50" s="1"/>
  <c r="O150" i="50"/>
  <c r="N150" i="50"/>
  <c r="P150" i="50" s="1"/>
  <c r="O158" i="50"/>
  <c r="R158" i="50"/>
  <c r="S158" i="50" s="1"/>
  <c r="N158" i="50"/>
  <c r="P158" i="50" s="1"/>
  <c r="O112" i="68"/>
  <c r="R112" i="68"/>
  <c r="S112" i="68" s="1"/>
  <c r="N112" i="68"/>
  <c r="P112" i="68" s="1"/>
  <c r="O83" i="68"/>
  <c r="R83" i="68"/>
  <c r="S83" i="68" s="1"/>
  <c r="N83" i="68"/>
  <c r="P83" i="68" s="1"/>
  <c r="N106" i="68"/>
  <c r="P106" i="68" s="1"/>
  <c r="R106" i="68"/>
  <c r="S106" i="68" s="1"/>
  <c r="O106" i="68"/>
  <c r="O109" i="68"/>
  <c r="N109" i="68"/>
  <c r="P109" i="68" s="1"/>
  <c r="R109" i="68"/>
  <c r="S109" i="68" s="1"/>
  <c r="R102" i="68"/>
  <c r="S102" i="68" s="1"/>
  <c r="O102" i="68"/>
  <c r="N102" i="68"/>
  <c r="P102" i="68" s="1"/>
  <c r="N92" i="68"/>
  <c r="P92" i="68" s="1"/>
  <c r="R92" i="68"/>
  <c r="S92" i="68" s="1"/>
  <c r="O92" i="68"/>
  <c r="N97" i="68"/>
  <c r="P97" i="68" s="1"/>
  <c r="O97" i="68"/>
  <c r="R97" i="68"/>
  <c r="S97" i="68" s="1"/>
  <c r="R94" i="68"/>
  <c r="S94" i="68" s="1"/>
  <c r="N94" i="68"/>
  <c r="P94" i="68" s="1"/>
  <c r="O94" i="68"/>
  <c r="N87" i="68"/>
  <c r="P87" i="68" s="1"/>
  <c r="O87" i="68"/>
  <c r="R87" i="68"/>
  <c r="S87" i="68" s="1"/>
  <c r="N89" i="68"/>
  <c r="P89" i="68" s="1"/>
  <c r="R89" i="68"/>
  <c r="S89" i="68" s="1"/>
  <c r="O89" i="68"/>
  <c r="R115" i="68"/>
  <c r="S115" i="68" s="1"/>
  <c r="O115" i="68"/>
  <c r="N115" i="68"/>
  <c r="P115" i="68" s="1"/>
  <c r="N84" i="68"/>
  <c r="P84" i="68" s="1"/>
  <c r="O84" i="68"/>
  <c r="R84" i="68"/>
  <c r="S84" i="68" s="1"/>
  <c r="R91" i="68"/>
  <c r="S91" i="68" s="1"/>
  <c r="N91" i="68"/>
  <c r="P91" i="68" s="1"/>
  <c r="O91" i="68"/>
  <c r="R101" i="68"/>
  <c r="S101" i="68" s="1"/>
  <c r="N101" i="68"/>
  <c r="P101" i="68" s="1"/>
  <c r="O101" i="68"/>
  <c r="N105" i="68"/>
  <c r="P105" i="68" s="1"/>
  <c r="R105" i="68"/>
  <c r="S105" i="68" s="1"/>
  <c r="O105" i="68"/>
  <c r="R111" i="68"/>
  <c r="S111" i="68" s="1"/>
  <c r="N111" i="68"/>
  <c r="P111" i="68" s="1"/>
  <c r="O111" i="68"/>
  <c r="O88" i="68"/>
  <c r="R88" i="68"/>
  <c r="S88" i="68" s="1"/>
  <c r="N88" i="68"/>
  <c r="P88" i="68" s="1"/>
  <c r="R110" i="68"/>
  <c r="S110" i="68" s="1"/>
  <c r="O110" i="68"/>
  <c r="N110" i="68"/>
  <c r="P110" i="68" s="1"/>
  <c r="R100" i="68"/>
  <c r="S100" i="68" s="1"/>
  <c r="O100" i="68"/>
  <c r="N100" i="68"/>
  <c r="P100" i="68" s="1"/>
  <c r="N103" i="68"/>
  <c r="P103" i="68" s="1"/>
  <c r="O103" i="68"/>
  <c r="R103" i="68"/>
  <c r="S103" i="68" s="1"/>
  <c r="O108" i="68"/>
  <c r="N108" i="68"/>
  <c r="P108" i="68" s="1"/>
  <c r="R108" i="68"/>
  <c r="S108" i="68" s="1"/>
  <c r="O104" i="68"/>
  <c r="R104" i="68"/>
  <c r="S104" i="68" s="1"/>
  <c r="N104" i="68"/>
  <c r="P104" i="68" s="1"/>
  <c r="O107" i="68"/>
  <c r="N107" i="68"/>
  <c r="P107" i="68" s="1"/>
  <c r="R107" i="68"/>
  <c r="S107" i="68" s="1"/>
  <c r="R86" i="68"/>
  <c r="S86" i="68" s="1"/>
  <c r="O86" i="68"/>
  <c r="N86" i="68"/>
  <c r="P86" i="68" s="1"/>
  <c r="R116" i="68"/>
  <c r="S116" i="68" s="1"/>
  <c r="O116" i="68"/>
  <c r="N116" i="68"/>
  <c r="P116" i="68" s="1"/>
  <c r="O98" i="68"/>
  <c r="R98" i="68"/>
  <c r="S98" i="68" s="1"/>
  <c r="N98" i="68"/>
  <c r="P98" i="68" s="1"/>
  <c r="O96" i="68"/>
  <c r="N96" i="68"/>
  <c r="P96" i="68" s="1"/>
  <c r="R96" i="68"/>
  <c r="S96" i="68" s="1"/>
  <c r="O99" i="68"/>
  <c r="R99" i="68"/>
  <c r="S99" i="68" s="1"/>
  <c r="N99" i="68"/>
  <c r="P99" i="68" s="1"/>
  <c r="O93" i="68"/>
  <c r="N93" i="68"/>
  <c r="P93" i="68" s="1"/>
  <c r="R93" i="68"/>
  <c r="S93" i="68" s="1"/>
  <c r="N113" i="68"/>
  <c r="P113" i="68" s="1"/>
  <c r="R113" i="68"/>
  <c r="S113" i="68" s="1"/>
  <c r="O113" i="68"/>
  <c r="N114" i="68"/>
  <c r="P114" i="68" s="1"/>
  <c r="O114" i="68"/>
  <c r="R114" i="68"/>
  <c r="S114" i="68" s="1"/>
  <c r="R95" i="68"/>
  <c r="S95" i="68" s="1"/>
  <c r="O95" i="68"/>
  <c r="N95" i="68"/>
  <c r="P95" i="68" s="1"/>
  <c r="R85" i="68"/>
  <c r="S85" i="68" s="1"/>
  <c r="N85" i="68"/>
  <c r="P85" i="68" s="1"/>
  <c r="O85" i="68"/>
  <c r="N82" i="68"/>
  <c r="P82" i="68" s="1"/>
  <c r="O82" i="68"/>
  <c r="R82" i="68"/>
  <c r="S82" i="68" s="1"/>
  <c r="R90" i="68"/>
  <c r="S90" i="68" s="1"/>
  <c r="N90" i="68"/>
  <c r="P90" i="68" s="1"/>
  <c r="O90" i="68"/>
  <c r="R135" i="67"/>
  <c r="S135" i="67" s="1"/>
  <c r="N135" i="67"/>
  <c r="P135" i="67" s="1"/>
  <c r="O135" i="67"/>
  <c r="N133" i="67"/>
  <c r="P133" i="67" s="1"/>
  <c r="O133" i="67"/>
  <c r="R133" i="67"/>
  <c r="S133" i="67" s="1"/>
  <c r="N139" i="67"/>
  <c r="P139" i="67" s="1"/>
  <c r="R139" i="67"/>
  <c r="S139" i="67" s="1"/>
  <c r="O139" i="67"/>
  <c r="N137" i="67"/>
  <c r="P137" i="67" s="1"/>
  <c r="O137" i="67"/>
  <c r="R137" i="67"/>
  <c r="S137" i="67" s="1"/>
  <c r="O127" i="67"/>
  <c r="R127" i="67"/>
  <c r="S127" i="67" s="1"/>
  <c r="N127" i="67"/>
  <c r="P127" i="67" s="1"/>
  <c r="N125" i="67"/>
  <c r="P125" i="67" s="1"/>
  <c r="R125" i="67"/>
  <c r="S125" i="67" s="1"/>
  <c r="O125" i="67"/>
  <c r="R114" i="67"/>
  <c r="S114" i="67" s="1"/>
  <c r="N114" i="67"/>
  <c r="P114" i="67" s="1"/>
  <c r="O114" i="67"/>
  <c r="N112" i="67"/>
  <c r="P112" i="67" s="1"/>
  <c r="O112" i="67"/>
  <c r="R112" i="67"/>
  <c r="S112" i="67" s="1"/>
  <c r="O120" i="67"/>
  <c r="R120" i="67"/>
  <c r="S120" i="67" s="1"/>
  <c r="N120" i="67"/>
  <c r="P120" i="67" s="1"/>
  <c r="R118" i="67"/>
  <c r="S118" i="67" s="1"/>
  <c r="N118" i="67"/>
  <c r="P118" i="67" s="1"/>
  <c r="O118" i="67"/>
  <c r="R124" i="67"/>
  <c r="S124" i="67" s="1"/>
  <c r="O124" i="67"/>
  <c r="N124" i="67"/>
  <c r="P124" i="67" s="1"/>
  <c r="R122" i="67"/>
  <c r="S122" i="67" s="1"/>
  <c r="N122" i="67"/>
  <c r="P122" i="67" s="1"/>
  <c r="O122" i="67"/>
  <c r="O111" i="67"/>
  <c r="N111" i="67"/>
  <c r="P111" i="67" s="1"/>
  <c r="R111" i="67"/>
  <c r="S111" i="67" s="1"/>
  <c r="O108" i="67"/>
  <c r="N108" i="67"/>
  <c r="P108" i="67" s="1"/>
  <c r="R108" i="67"/>
  <c r="S108" i="67" s="1"/>
  <c r="N141" i="67"/>
  <c r="P141" i="67" s="1"/>
  <c r="R141" i="67"/>
  <c r="S141" i="67" s="1"/>
  <c r="O141" i="67"/>
  <c r="O131" i="67"/>
  <c r="N131" i="67"/>
  <c r="P131" i="67" s="1"/>
  <c r="R131" i="67"/>
  <c r="S131" i="67" s="1"/>
  <c r="N129" i="67"/>
  <c r="P129" i="67" s="1"/>
  <c r="O129" i="67"/>
  <c r="R129" i="67"/>
  <c r="S129" i="67" s="1"/>
  <c r="O136" i="67"/>
  <c r="N136" i="67"/>
  <c r="P136" i="67" s="1"/>
  <c r="R136" i="67"/>
  <c r="S136" i="67" s="1"/>
  <c r="O134" i="67"/>
  <c r="R134" i="67"/>
  <c r="S134" i="67" s="1"/>
  <c r="N134" i="67"/>
  <c r="P134" i="67" s="1"/>
  <c r="O140" i="67"/>
  <c r="N140" i="67"/>
  <c r="P140" i="67" s="1"/>
  <c r="R140" i="67"/>
  <c r="S140" i="67" s="1"/>
  <c r="R138" i="67"/>
  <c r="S138" i="67" s="1"/>
  <c r="N138" i="67"/>
  <c r="P138" i="67" s="1"/>
  <c r="O138" i="67"/>
  <c r="O128" i="67"/>
  <c r="N128" i="67"/>
  <c r="P128" i="67" s="1"/>
  <c r="R128" i="67"/>
  <c r="S128" i="67" s="1"/>
  <c r="O126" i="67"/>
  <c r="R126" i="67"/>
  <c r="S126" i="67" s="1"/>
  <c r="N126" i="67"/>
  <c r="P126" i="67" s="1"/>
  <c r="R115" i="67"/>
  <c r="S115" i="67" s="1"/>
  <c r="O115" i="67"/>
  <c r="N115" i="67"/>
  <c r="P115" i="67" s="1"/>
  <c r="N113" i="67"/>
  <c r="P113" i="67" s="1"/>
  <c r="R113" i="67"/>
  <c r="S113" i="67" s="1"/>
  <c r="O113" i="67"/>
  <c r="N117" i="67"/>
  <c r="P117" i="67" s="1"/>
  <c r="R117" i="67"/>
  <c r="S117" i="67" s="1"/>
  <c r="O117" i="67"/>
  <c r="O119" i="67"/>
  <c r="R119" i="67"/>
  <c r="S119" i="67" s="1"/>
  <c r="N119" i="67"/>
  <c r="P119" i="67" s="1"/>
  <c r="O116" i="67"/>
  <c r="N116" i="67"/>
  <c r="P116" i="67" s="1"/>
  <c r="R116" i="67"/>
  <c r="S116" i="67" s="1"/>
  <c r="O123" i="67"/>
  <c r="N123" i="67"/>
  <c r="P123" i="67" s="1"/>
  <c r="R123" i="67"/>
  <c r="S123" i="67" s="1"/>
  <c r="N121" i="67"/>
  <c r="P121" i="67" s="1"/>
  <c r="R121" i="67"/>
  <c r="S121" i="67" s="1"/>
  <c r="O121" i="67"/>
  <c r="N110" i="67"/>
  <c r="P110" i="67" s="1"/>
  <c r="O110" i="67"/>
  <c r="R110" i="67"/>
  <c r="S110" i="67" s="1"/>
  <c r="R142" i="67"/>
  <c r="S142" i="67" s="1"/>
  <c r="N142" i="67"/>
  <c r="P142" i="67" s="1"/>
  <c r="O142" i="67"/>
  <c r="N132" i="67"/>
  <c r="P132" i="67" s="1"/>
  <c r="R132" i="67"/>
  <c r="S132" i="67" s="1"/>
  <c r="O132" i="67"/>
  <c r="N130" i="67"/>
  <c r="P130" i="67" s="1"/>
  <c r="O130" i="67"/>
  <c r="R130" i="67"/>
  <c r="S130" i="67" s="1"/>
  <c r="N109" i="67"/>
  <c r="P109" i="67" s="1"/>
  <c r="R109" i="67"/>
  <c r="S109" i="67" s="1"/>
  <c r="O109" i="67"/>
  <c r="O136" i="66"/>
  <c r="R136" i="66"/>
  <c r="S136" i="66" s="1"/>
  <c r="N136" i="66"/>
  <c r="P136" i="66" s="1"/>
  <c r="R143" i="66"/>
  <c r="S143" i="66" s="1"/>
  <c r="N143" i="66"/>
  <c r="P143" i="66" s="1"/>
  <c r="O143" i="66"/>
  <c r="R129" i="66"/>
  <c r="S129" i="66" s="1"/>
  <c r="N129" i="66"/>
  <c r="P129" i="66" s="1"/>
  <c r="O129" i="66"/>
  <c r="R132" i="66"/>
  <c r="S132" i="66" s="1"/>
  <c r="N132" i="66"/>
  <c r="P132" i="66" s="1"/>
  <c r="O132" i="66"/>
  <c r="R138" i="66"/>
  <c r="S138" i="66" s="1"/>
  <c r="O138" i="66"/>
  <c r="N138" i="66"/>
  <c r="P138" i="66" s="1"/>
  <c r="O140" i="66"/>
  <c r="N140" i="66"/>
  <c r="P140" i="66" s="1"/>
  <c r="R140" i="66"/>
  <c r="S140" i="66" s="1"/>
  <c r="O126" i="66"/>
  <c r="N126" i="66"/>
  <c r="P126" i="66" s="1"/>
  <c r="R126" i="66"/>
  <c r="S126" i="66" s="1"/>
  <c r="R123" i="66"/>
  <c r="S123" i="66" s="1"/>
  <c r="N123" i="66"/>
  <c r="P123" i="66" s="1"/>
  <c r="O123" i="66"/>
  <c r="R116" i="66"/>
  <c r="S116" i="66" s="1"/>
  <c r="N116" i="66"/>
  <c r="P116" i="66" s="1"/>
  <c r="O116" i="66"/>
  <c r="N112" i="66"/>
  <c r="P112" i="66" s="1"/>
  <c r="O112" i="66"/>
  <c r="R112" i="66"/>
  <c r="S112" i="66" s="1"/>
  <c r="O110" i="66"/>
  <c r="R110" i="66"/>
  <c r="S110" i="66" s="1"/>
  <c r="N110" i="66"/>
  <c r="P110" i="66" s="1"/>
  <c r="O141" i="66"/>
  <c r="N141" i="66"/>
  <c r="P141" i="66" s="1"/>
  <c r="R141" i="66"/>
  <c r="S141" i="66" s="1"/>
  <c r="R122" i="66"/>
  <c r="S122" i="66" s="1"/>
  <c r="O122" i="66"/>
  <c r="N122" i="66"/>
  <c r="P122" i="66" s="1"/>
  <c r="R118" i="66"/>
  <c r="S118" i="66" s="1"/>
  <c r="N118" i="66"/>
  <c r="P118" i="66" s="1"/>
  <c r="O118" i="66"/>
  <c r="R22" i="66"/>
  <c r="S22" i="66" s="1"/>
  <c r="R121" i="66"/>
  <c r="S121" i="66" s="1"/>
  <c r="O121" i="66"/>
  <c r="N121" i="66"/>
  <c r="P121" i="66" s="1"/>
  <c r="R119" i="66"/>
  <c r="S119" i="66" s="1"/>
  <c r="O119" i="66"/>
  <c r="N119" i="66"/>
  <c r="P119" i="66" s="1"/>
  <c r="N135" i="66"/>
  <c r="P135" i="66" s="1"/>
  <c r="O135" i="66"/>
  <c r="R135" i="66"/>
  <c r="S135" i="66" s="1"/>
  <c r="N144" i="66"/>
  <c r="P144" i="66" s="1"/>
  <c r="R144" i="66"/>
  <c r="S144" i="66" s="1"/>
  <c r="O144" i="66"/>
  <c r="O142" i="66"/>
  <c r="R142" i="66"/>
  <c r="S142" i="66" s="1"/>
  <c r="N142" i="66"/>
  <c r="P142" i="66" s="1"/>
  <c r="R115" i="66"/>
  <c r="S115" i="66" s="1"/>
  <c r="N115" i="66"/>
  <c r="P115" i="66" s="1"/>
  <c r="O115" i="66"/>
  <c r="N130" i="66"/>
  <c r="P130" i="66" s="1"/>
  <c r="O130" i="66"/>
  <c r="R130" i="66"/>
  <c r="S130" i="66" s="1"/>
  <c r="N128" i="66"/>
  <c r="P128" i="66" s="1"/>
  <c r="O128" i="66"/>
  <c r="R128" i="66"/>
  <c r="S128" i="66" s="1"/>
  <c r="O133" i="66"/>
  <c r="N133" i="66"/>
  <c r="P133" i="66" s="1"/>
  <c r="R133" i="66"/>
  <c r="S133" i="66" s="1"/>
  <c r="O120" i="66"/>
  <c r="R120" i="66"/>
  <c r="S120" i="66" s="1"/>
  <c r="N120" i="66"/>
  <c r="P120" i="66" s="1"/>
  <c r="O125" i="66"/>
  <c r="R125" i="66"/>
  <c r="S125" i="66" s="1"/>
  <c r="N125" i="66"/>
  <c r="P125" i="66" s="1"/>
  <c r="O131" i="66"/>
  <c r="N131" i="66"/>
  <c r="P131" i="66" s="1"/>
  <c r="R131" i="66"/>
  <c r="S131" i="66" s="1"/>
  <c r="O139" i="66"/>
  <c r="R139" i="66"/>
  <c r="S139" i="66" s="1"/>
  <c r="N139" i="66"/>
  <c r="P139" i="66" s="1"/>
  <c r="O137" i="66"/>
  <c r="N137" i="66"/>
  <c r="P137" i="66" s="1"/>
  <c r="R137" i="66"/>
  <c r="S137" i="66" s="1"/>
  <c r="N114" i="66"/>
  <c r="P114" i="66" s="1"/>
  <c r="O114" i="66"/>
  <c r="R114" i="66"/>
  <c r="S114" i="66" s="1"/>
  <c r="O124" i="66"/>
  <c r="N124" i="66"/>
  <c r="P124" i="66" s="1"/>
  <c r="R124" i="66"/>
  <c r="S124" i="66" s="1"/>
  <c r="O127" i="66"/>
  <c r="N127" i="66"/>
  <c r="P127" i="66" s="1"/>
  <c r="R127" i="66"/>
  <c r="S127" i="66" s="1"/>
  <c r="N134" i="66"/>
  <c r="P134" i="66" s="1"/>
  <c r="R134" i="66"/>
  <c r="S134" i="66" s="1"/>
  <c r="O134" i="66"/>
  <c r="R111" i="66"/>
  <c r="S111" i="66" s="1"/>
  <c r="N111" i="66"/>
  <c r="P111" i="66" s="1"/>
  <c r="O111" i="66"/>
  <c r="N113" i="66"/>
  <c r="P113" i="66" s="1"/>
  <c r="O113" i="66"/>
  <c r="R113" i="66"/>
  <c r="S113" i="66" s="1"/>
  <c r="O117" i="66"/>
  <c r="R117" i="66"/>
  <c r="S117" i="66" s="1"/>
  <c r="N117" i="66"/>
  <c r="P117" i="66" s="1"/>
  <c r="N72" i="65"/>
  <c r="P72" i="65" s="1"/>
  <c r="O72" i="65"/>
  <c r="R72" i="65"/>
  <c r="S72" i="65" s="1"/>
  <c r="N89" i="65"/>
  <c r="P89" i="65" s="1"/>
  <c r="O89" i="65"/>
  <c r="R89" i="65"/>
  <c r="S89" i="65" s="1"/>
  <c r="O92" i="65"/>
  <c r="R92" i="65"/>
  <c r="S92" i="65" s="1"/>
  <c r="N92" i="65"/>
  <c r="P92" i="65" s="1"/>
  <c r="N94" i="65"/>
  <c r="P94" i="65" s="1"/>
  <c r="R94" i="65"/>
  <c r="S94" i="65" s="1"/>
  <c r="O94" i="65"/>
  <c r="O96" i="65"/>
  <c r="R96" i="65"/>
  <c r="S96" i="65" s="1"/>
  <c r="N96" i="65"/>
  <c r="P96" i="65" s="1"/>
  <c r="O99" i="65"/>
  <c r="R99" i="65"/>
  <c r="S99" i="65" s="1"/>
  <c r="N99" i="65"/>
  <c r="P99" i="65" s="1"/>
  <c r="R101" i="65"/>
  <c r="S101" i="65" s="1"/>
  <c r="N101" i="65"/>
  <c r="P101" i="65" s="1"/>
  <c r="O101" i="65"/>
  <c r="N82" i="65"/>
  <c r="P82" i="65" s="1"/>
  <c r="R82" i="65"/>
  <c r="S82" i="65" s="1"/>
  <c r="O82" i="65"/>
  <c r="R85" i="65"/>
  <c r="S85" i="65" s="1"/>
  <c r="N85" i="65"/>
  <c r="P85" i="65" s="1"/>
  <c r="O85" i="65"/>
  <c r="O87" i="65"/>
  <c r="R87" i="65"/>
  <c r="S87" i="65" s="1"/>
  <c r="N87" i="65"/>
  <c r="P87" i="65" s="1"/>
  <c r="R73" i="65"/>
  <c r="S73" i="65" s="1"/>
  <c r="N73" i="65"/>
  <c r="P73" i="65" s="1"/>
  <c r="O73" i="65"/>
  <c r="N76" i="65"/>
  <c r="P76" i="65" s="1"/>
  <c r="O76" i="65"/>
  <c r="R76" i="65"/>
  <c r="S76" i="65" s="1"/>
  <c r="N78" i="65"/>
  <c r="P78" i="65" s="1"/>
  <c r="R78" i="65"/>
  <c r="S78" i="65" s="1"/>
  <c r="O78" i="65"/>
  <c r="N80" i="65"/>
  <c r="P80" i="65" s="1"/>
  <c r="O80" i="65"/>
  <c r="R80" i="65"/>
  <c r="S80" i="65" s="1"/>
  <c r="R84" i="65"/>
  <c r="S84" i="65" s="1"/>
  <c r="N84" i="65"/>
  <c r="P84" i="65" s="1"/>
  <c r="O84" i="65"/>
  <c r="O86" i="65"/>
  <c r="N86" i="65"/>
  <c r="P86" i="65" s="1"/>
  <c r="R86" i="65"/>
  <c r="S86" i="65" s="1"/>
  <c r="N98" i="65"/>
  <c r="P98" i="65" s="1"/>
  <c r="O98" i="65"/>
  <c r="R98" i="65"/>
  <c r="S98" i="65" s="1"/>
  <c r="O103" i="65"/>
  <c r="R103" i="65"/>
  <c r="S103" i="65" s="1"/>
  <c r="N103" i="65"/>
  <c r="P103" i="65" s="1"/>
  <c r="O105" i="65"/>
  <c r="R105" i="65"/>
  <c r="S105" i="65" s="1"/>
  <c r="N105" i="65"/>
  <c r="P105" i="65" s="1"/>
  <c r="O93" i="65"/>
  <c r="R93" i="65"/>
  <c r="S93" i="65" s="1"/>
  <c r="N93" i="65"/>
  <c r="P93" i="65" s="1"/>
  <c r="R95" i="65"/>
  <c r="S95" i="65" s="1"/>
  <c r="N95" i="65"/>
  <c r="P95" i="65" s="1"/>
  <c r="O95" i="65"/>
  <c r="R97" i="65"/>
  <c r="S97" i="65" s="1"/>
  <c r="N97" i="65"/>
  <c r="P97" i="65" s="1"/>
  <c r="O97" i="65"/>
  <c r="R100" i="65"/>
  <c r="S100" i="65" s="1"/>
  <c r="N100" i="65"/>
  <c r="P100" i="65" s="1"/>
  <c r="O100" i="65"/>
  <c r="N102" i="65"/>
  <c r="P102" i="65" s="1"/>
  <c r="R102" i="65"/>
  <c r="S102" i="65" s="1"/>
  <c r="O102" i="65"/>
  <c r="N104" i="65"/>
  <c r="P104" i="65" s="1"/>
  <c r="O104" i="65"/>
  <c r="R104" i="65"/>
  <c r="S104" i="65" s="1"/>
  <c r="N74" i="65"/>
  <c r="P74" i="65" s="1"/>
  <c r="O74" i="65"/>
  <c r="R74" i="65"/>
  <c r="S74" i="65" s="1"/>
  <c r="R88" i="65"/>
  <c r="S88" i="65" s="1"/>
  <c r="N88" i="65"/>
  <c r="P88" i="65" s="1"/>
  <c r="O88" i="65"/>
  <c r="O91" i="65"/>
  <c r="R91" i="65"/>
  <c r="S91" i="65" s="1"/>
  <c r="N91" i="65"/>
  <c r="P91" i="65" s="1"/>
  <c r="O77" i="65"/>
  <c r="R77" i="65"/>
  <c r="S77" i="65" s="1"/>
  <c r="N77" i="65"/>
  <c r="P77" i="65" s="1"/>
  <c r="O75" i="65"/>
  <c r="R75" i="65"/>
  <c r="S75" i="65" s="1"/>
  <c r="N75" i="65"/>
  <c r="P75" i="65" s="1"/>
  <c r="O81" i="65"/>
  <c r="R81" i="65"/>
  <c r="S81" i="65" s="1"/>
  <c r="N81" i="65"/>
  <c r="P81" i="65" s="1"/>
  <c r="R79" i="65"/>
  <c r="S79" i="65" s="1"/>
  <c r="N79" i="65"/>
  <c r="P79" i="65" s="1"/>
  <c r="O79" i="65"/>
  <c r="R83" i="65"/>
  <c r="S83" i="65" s="1"/>
  <c r="N83" i="65"/>
  <c r="P83" i="65" s="1"/>
  <c r="O83" i="65"/>
  <c r="N106" i="65"/>
  <c r="P106" i="65" s="1"/>
  <c r="O106" i="65"/>
  <c r="R106" i="65"/>
  <c r="S106" i="65" s="1"/>
  <c r="N90" i="65"/>
  <c r="P90" i="65" s="1"/>
  <c r="R90" i="65"/>
  <c r="S90" i="65" s="1"/>
  <c r="O90" i="65"/>
  <c r="O113" i="50"/>
  <c r="R114" i="50"/>
  <c r="S114" i="50" s="1"/>
  <c r="R121" i="50"/>
  <c r="S121" i="50" s="1"/>
  <c r="O122" i="50"/>
  <c r="O141" i="50"/>
  <c r="N122" i="50"/>
  <c r="P122" i="50" s="1"/>
  <c r="J22" i="50"/>
  <c r="H35" i="65"/>
  <c r="J22" i="68"/>
  <c r="J81" i="68"/>
  <c r="H81" i="68"/>
  <c r="F81" i="68"/>
  <c r="J80" i="68"/>
  <c r="H80" i="68"/>
  <c r="F80" i="68"/>
  <c r="J79" i="68"/>
  <c r="H79" i="68"/>
  <c r="F79" i="68"/>
  <c r="J78" i="68"/>
  <c r="H78" i="68"/>
  <c r="F78" i="68"/>
  <c r="J77" i="68"/>
  <c r="H77" i="68"/>
  <c r="F77" i="68"/>
  <c r="J76" i="68"/>
  <c r="H76" i="68"/>
  <c r="F76" i="68"/>
  <c r="J75" i="68"/>
  <c r="H75" i="68"/>
  <c r="F75" i="68"/>
  <c r="J74" i="68"/>
  <c r="H74" i="68"/>
  <c r="F74" i="68"/>
  <c r="J73" i="68"/>
  <c r="H73" i="68"/>
  <c r="F73" i="68"/>
  <c r="J72" i="68"/>
  <c r="H72" i="68"/>
  <c r="F72" i="68"/>
  <c r="J71" i="68"/>
  <c r="H71" i="68"/>
  <c r="F71" i="68"/>
  <c r="J70" i="68"/>
  <c r="H70" i="68"/>
  <c r="F70" i="68"/>
  <c r="J69" i="68"/>
  <c r="H69" i="68"/>
  <c r="F69" i="68"/>
  <c r="J68" i="68"/>
  <c r="H68" i="68"/>
  <c r="F68" i="68"/>
  <c r="J67" i="68"/>
  <c r="H67" i="68"/>
  <c r="F67" i="68"/>
  <c r="J66" i="68"/>
  <c r="H66" i="68"/>
  <c r="F66" i="68"/>
  <c r="J65" i="68"/>
  <c r="H65" i="68"/>
  <c r="F65" i="68"/>
  <c r="J64" i="68"/>
  <c r="H64" i="68"/>
  <c r="F64" i="68"/>
  <c r="J63" i="68"/>
  <c r="H63" i="68"/>
  <c r="F63" i="68"/>
  <c r="J62" i="68"/>
  <c r="H62" i="68"/>
  <c r="F62" i="68"/>
  <c r="J61" i="68"/>
  <c r="H61" i="68"/>
  <c r="F61" i="68"/>
  <c r="J60" i="68"/>
  <c r="H60" i="68"/>
  <c r="F60" i="68"/>
  <c r="J59" i="68"/>
  <c r="H59" i="68"/>
  <c r="F59" i="68"/>
  <c r="J58" i="68"/>
  <c r="H58" i="68"/>
  <c r="F58" i="68"/>
  <c r="J57" i="68"/>
  <c r="H57" i="68"/>
  <c r="F57" i="68"/>
  <c r="J56" i="68"/>
  <c r="H56" i="68"/>
  <c r="F56" i="68"/>
  <c r="J55" i="68"/>
  <c r="H55" i="68"/>
  <c r="F55" i="68"/>
  <c r="J54" i="68"/>
  <c r="H54" i="68"/>
  <c r="F54" i="68"/>
  <c r="J53" i="68"/>
  <c r="H53" i="68"/>
  <c r="F53" i="68"/>
  <c r="J52" i="68"/>
  <c r="H52" i="68"/>
  <c r="F52" i="68"/>
  <c r="J51" i="68"/>
  <c r="H51" i="68"/>
  <c r="F51" i="68"/>
  <c r="J50" i="68"/>
  <c r="H50" i="68"/>
  <c r="F50" i="68"/>
  <c r="J49" i="68"/>
  <c r="H49" i="68"/>
  <c r="F49" i="68"/>
  <c r="J48" i="68"/>
  <c r="H48" i="68"/>
  <c r="F48" i="68"/>
  <c r="J47" i="68"/>
  <c r="H47" i="68"/>
  <c r="F47" i="68"/>
  <c r="J46" i="68"/>
  <c r="H46" i="68"/>
  <c r="F46" i="68"/>
  <c r="J45" i="68"/>
  <c r="H45" i="68"/>
  <c r="F45" i="68"/>
  <c r="J44" i="68"/>
  <c r="H44" i="68"/>
  <c r="F44" i="68"/>
  <c r="J43" i="68"/>
  <c r="H43" i="68"/>
  <c r="F43" i="68"/>
  <c r="J42" i="68"/>
  <c r="H42" i="68"/>
  <c r="F42" i="68"/>
  <c r="J41" i="68"/>
  <c r="H41" i="68"/>
  <c r="F41" i="68"/>
  <c r="J40" i="68"/>
  <c r="H40" i="68"/>
  <c r="F40" i="68"/>
  <c r="J39" i="68"/>
  <c r="H39" i="68"/>
  <c r="F39" i="68"/>
  <c r="J38" i="68"/>
  <c r="H38" i="68"/>
  <c r="F38" i="68"/>
  <c r="J37" i="68"/>
  <c r="H37" i="68"/>
  <c r="F37" i="68"/>
  <c r="J36" i="68"/>
  <c r="H36" i="68"/>
  <c r="F36" i="68"/>
  <c r="J35" i="68"/>
  <c r="H35" i="68"/>
  <c r="F35" i="68"/>
  <c r="J34" i="68"/>
  <c r="H34" i="68"/>
  <c r="F34" i="68"/>
  <c r="J33" i="68"/>
  <c r="H33" i="68"/>
  <c r="F33" i="68"/>
  <c r="J32" i="68"/>
  <c r="H32" i="68"/>
  <c r="F32" i="68"/>
  <c r="J31" i="68"/>
  <c r="H31" i="68"/>
  <c r="F31" i="68"/>
  <c r="J30" i="68"/>
  <c r="H30" i="68"/>
  <c r="F30" i="68"/>
  <c r="J29" i="68"/>
  <c r="H29" i="68"/>
  <c r="F29" i="68"/>
  <c r="J28" i="68"/>
  <c r="H28" i="68"/>
  <c r="F28" i="68"/>
  <c r="J27" i="68"/>
  <c r="H27" i="68"/>
  <c r="F27" i="68"/>
  <c r="J26" i="68"/>
  <c r="H26" i="68"/>
  <c r="F26" i="68"/>
  <c r="J25" i="68"/>
  <c r="H25" i="68"/>
  <c r="F25" i="68"/>
  <c r="J24" i="68"/>
  <c r="H24" i="68"/>
  <c r="F24" i="68"/>
  <c r="J23" i="68"/>
  <c r="H23" i="68"/>
  <c r="F23" i="68"/>
  <c r="H22" i="68"/>
  <c r="F22" i="68"/>
  <c r="H22" i="65"/>
  <c r="H36" i="65"/>
  <c r="H37" i="65"/>
  <c r="H38" i="65"/>
  <c r="H39" i="65"/>
  <c r="H40" i="65"/>
  <c r="H41" i="65"/>
  <c r="H42" i="65"/>
  <c r="H43" i="65"/>
  <c r="H44" i="65"/>
  <c r="H45" i="65"/>
  <c r="H46" i="65"/>
  <c r="H47" i="65"/>
  <c r="H48" i="65"/>
  <c r="H49" i="65"/>
  <c r="H50" i="65"/>
  <c r="H51" i="65"/>
  <c r="H52" i="65"/>
  <c r="H53" i="65"/>
  <c r="H54" i="65"/>
  <c r="H55" i="65"/>
  <c r="H56" i="65"/>
  <c r="H57" i="65"/>
  <c r="H58" i="65"/>
  <c r="H59" i="65"/>
  <c r="H60" i="65"/>
  <c r="H61" i="65"/>
  <c r="H62" i="65"/>
  <c r="H63" i="65"/>
  <c r="H64" i="65"/>
  <c r="H65" i="65"/>
  <c r="H66" i="65"/>
  <c r="H67" i="65"/>
  <c r="H68" i="65"/>
  <c r="H69" i="65"/>
  <c r="H70" i="65"/>
  <c r="H71" i="65"/>
  <c r="H23" i="65"/>
  <c r="H24" i="65"/>
  <c r="H25" i="65"/>
  <c r="H26" i="65"/>
  <c r="H27" i="65"/>
  <c r="H28" i="65"/>
  <c r="H29" i="65"/>
  <c r="H30" i="65"/>
  <c r="H31" i="65"/>
  <c r="H32" i="65"/>
  <c r="H33" i="65"/>
  <c r="H34" i="65"/>
  <c r="J107" i="67"/>
  <c r="H107" i="67"/>
  <c r="F107" i="67"/>
  <c r="J106" i="67"/>
  <c r="H106" i="67"/>
  <c r="F106" i="67"/>
  <c r="J105" i="67"/>
  <c r="H105" i="67"/>
  <c r="F105" i="67"/>
  <c r="J104" i="67"/>
  <c r="H104" i="67"/>
  <c r="F104" i="67"/>
  <c r="J103" i="67"/>
  <c r="H103" i="67"/>
  <c r="F103" i="67"/>
  <c r="J102" i="67"/>
  <c r="H102" i="67"/>
  <c r="F102" i="67"/>
  <c r="J101" i="67"/>
  <c r="H101" i="67"/>
  <c r="F101" i="67"/>
  <c r="J100" i="67"/>
  <c r="H100" i="67"/>
  <c r="F100" i="67"/>
  <c r="J99" i="67"/>
  <c r="H99" i="67"/>
  <c r="F99" i="67"/>
  <c r="J98" i="67"/>
  <c r="H98" i="67"/>
  <c r="F98" i="67"/>
  <c r="J97" i="67"/>
  <c r="H97" i="67"/>
  <c r="F97" i="67"/>
  <c r="J96" i="67"/>
  <c r="H96" i="67"/>
  <c r="F96" i="67"/>
  <c r="J95" i="67"/>
  <c r="H95" i="67"/>
  <c r="F95" i="67"/>
  <c r="J94" i="67"/>
  <c r="H94" i="67"/>
  <c r="F94" i="67"/>
  <c r="J93" i="67"/>
  <c r="H93" i="67"/>
  <c r="F93" i="67"/>
  <c r="J92" i="67"/>
  <c r="H92" i="67"/>
  <c r="F92" i="67"/>
  <c r="J91" i="67"/>
  <c r="H91" i="67"/>
  <c r="F91" i="67"/>
  <c r="F90" i="67"/>
  <c r="J89" i="67"/>
  <c r="H89" i="67"/>
  <c r="F89" i="67"/>
  <c r="J88" i="67"/>
  <c r="H88" i="67"/>
  <c r="F88" i="67"/>
  <c r="J87" i="67"/>
  <c r="H87" i="67"/>
  <c r="F87" i="67"/>
  <c r="J86" i="67"/>
  <c r="H86" i="67"/>
  <c r="F86" i="67"/>
  <c r="J85" i="67"/>
  <c r="H85" i="67"/>
  <c r="F85" i="67"/>
  <c r="J84" i="67"/>
  <c r="H84" i="67"/>
  <c r="F84" i="67"/>
  <c r="J83" i="67"/>
  <c r="H83" i="67"/>
  <c r="F83" i="67"/>
  <c r="J82" i="67"/>
  <c r="H82" i="67"/>
  <c r="F82" i="67"/>
  <c r="J81" i="67"/>
  <c r="H81" i="67"/>
  <c r="F81" i="67"/>
  <c r="J80" i="67"/>
  <c r="H80" i="67"/>
  <c r="F80" i="67"/>
  <c r="J79" i="67"/>
  <c r="H79" i="67"/>
  <c r="F79" i="67"/>
  <c r="J78" i="67"/>
  <c r="H78" i="67"/>
  <c r="F78" i="67"/>
  <c r="J77" i="67"/>
  <c r="H77" i="67"/>
  <c r="F77" i="67"/>
  <c r="J76" i="67"/>
  <c r="H76" i="67"/>
  <c r="F76" i="67"/>
  <c r="J75" i="67"/>
  <c r="H75" i="67"/>
  <c r="F75" i="67"/>
  <c r="J74" i="67"/>
  <c r="H74" i="67"/>
  <c r="F74" i="67"/>
  <c r="J73" i="67"/>
  <c r="H73" i="67"/>
  <c r="F73" i="67"/>
  <c r="J72" i="67"/>
  <c r="H72" i="67"/>
  <c r="F72" i="67"/>
  <c r="J71" i="67"/>
  <c r="H71" i="67"/>
  <c r="F71" i="67"/>
  <c r="J70" i="67"/>
  <c r="H70" i="67"/>
  <c r="F70" i="67"/>
  <c r="J69" i="67"/>
  <c r="H69" i="67"/>
  <c r="F69" i="67"/>
  <c r="J68" i="67"/>
  <c r="H68" i="67"/>
  <c r="F68" i="67"/>
  <c r="J67" i="67"/>
  <c r="H67" i="67"/>
  <c r="F67" i="67"/>
  <c r="J66" i="67"/>
  <c r="H66" i="67"/>
  <c r="F66" i="67"/>
  <c r="J65" i="67"/>
  <c r="H65" i="67"/>
  <c r="F65" i="67"/>
  <c r="J64" i="67"/>
  <c r="H64" i="67"/>
  <c r="F64" i="67"/>
  <c r="J63" i="67"/>
  <c r="H63" i="67"/>
  <c r="F63" i="67"/>
  <c r="J62" i="67"/>
  <c r="H62" i="67"/>
  <c r="F62" i="67"/>
  <c r="J61" i="67"/>
  <c r="H61" i="67"/>
  <c r="F61" i="67"/>
  <c r="J60" i="67"/>
  <c r="H60" i="67"/>
  <c r="F60" i="67"/>
  <c r="J59" i="67"/>
  <c r="H59" i="67"/>
  <c r="F59" i="67"/>
  <c r="J58" i="67"/>
  <c r="H58" i="67"/>
  <c r="F58" i="67"/>
  <c r="J57" i="67"/>
  <c r="H57" i="67"/>
  <c r="F57" i="67"/>
  <c r="J56" i="67"/>
  <c r="H56" i="67"/>
  <c r="F56" i="67"/>
  <c r="J55" i="67"/>
  <c r="H55" i="67"/>
  <c r="F55" i="67"/>
  <c r="J54" i="67"/>
  <c r="H54" i="67"/>
  <c r="F54" i="67"/>
  <c r="J53" i="67"/>
  <c r="H53" i="67"/>
  <c r="F53" i="67"/>
  <c r="J52" i="67"/>
  <c r="H52" i="67"/>
  <c r="F52" i="67"/>
  <c r="J51" i="67"/>
  <c r="H51" i="67"/>
  <c r="F51" i="67"/>
  <c r="J50" i="67"/>
  <c r="H50" i="67"/>
  <c r="F50" i="67"/>
  <c r="J49" i="67"/>
  <c r="H49" i="67"/>
  <c r="F49" i="67"/>
  <c r="J48" i="67"/>
  <c r="H48" i="67"/>
  <c r="F48" i="67"/>
  <c r="J47" i="67"/>
  <c r="H47" i="67"/>
  <c r="F47" i="67"/>
  <c r="J46" i="67"/>
  <c r="H46" i="67"/>
  <c r="F46" i="67"/>
  <c r="J45" i="67"/>
  <c r="H45" i="67"/>
  <c r="F45" i="67"/>
  <c r="J44" i="67"/>
  <c r="H44" i="67"/>
  <c r="F44" i="67"/>
  <c r="J43" i="67"/>
  <c r="H43" i="67"/>
  <c r="F43" i="67"/>
  <c r="J42" i="67"/>
  <c r="H42" i="67"/>
  <c r="F42" i="67"/>
  <c r="J41" i="67"/>
  <c r="H41" i="67"/>
  <c r="F41" i="67"/>
  <c r="J40" i="67"/>
  <c r="H40" i="67"/>
  <c r="F40" i="67"/>
  <c r="J39" i="67"/>
  <c r="H39" i="67"/>
  <c r="F39" i="67"/>
  <c r="J38" i="67"/>
  <c r="H38" i="67"/>
  <c r="F38" i="67"/>
  <c r="J37" i="67"/>
  <c r="H37" i="67"/>
  <c r="F37" i="67"/>
  <c r="J36" i="67"/>
  <c r="H36" i="67"/>
  <c r="F36" i="67"/>
  <c r="J35" i="67"/>
  <c r="H35" i="67"/>
  <c r="F35" i="67"/>
  <c r="J34" i="67"/>
  <c r="H34" i="67"/>
  <c r="F34" i="67"/>
  <c r="J33" i="67"/>
  <c r="H33" i="67"/>
  <c r="F33" i="67"/>
  <c r="J32" i="67"/>
  <c r="H32" i="67"/>
  <c r="F32" i="67"/>
  <c r="J31" i="67"/>
  <c r="H31" i="67"/>
  <c r="F31" i="67"/>
  <c r="J30" i="67"/>
  <c r="H30" i="67"/>
  <c r="F30" i="67"/>
  <c r="J29" i="67"/>
  <c r="H29" i="67"/>
  <c r="F29" i="67"/>
  <c r="J28" i="67"/>
  <c r="H28" i="67"/>
  <c r="F28" i="67"/>
  <c r="J27" i="67"/>
  <c r="H27" i="67"/>
  <c r="F27" i="67"/>
  <c r="J26" i="67"/>
  <c r="H26" i="67"/>
  <c r="F26" i="67"/>
  <c r="J25" i="67"/>
  <c r="H25" i="67"/>
  <c r="F25" i="67"/>
  <c r="J24" i="67"/>
  <c r="H24" i="67"/>
  <c r="F24" i="67"/>
  <c r="J23" i="67"/>
  <c r="H23" i="67"/>
  <c r="F23" i="67"/>
  <c r="J22" i="67"/>
  <c r="H22" i="67"/>
  <c r="F22" i="67"/>
  <c r="J109" i="66"/>
  <c r="H109" i="66"/>
  <c r="F109" i="66"/>
  <c r="J108" i="66"/>
  <c r="H108" i="66"/>
  <c r="F108" i="66"/>
  <c r="J107" i="66"/>
  <c r="H107" i="66"/>
  <c r="F107" i="66"/>
  <c r="J106" i="66"/>
  <c r="H106" i="66"/>
  <c r="F106" i="66"/>
  <c r="J105" i="66"/>
  <c r="H105" i="66"/>
  <c r="F105" i="66"/>
  <c r="J104" i="66"/>
  <c r="H104" i="66"/>
  <c r="F104" i="66"/>
  <c r="J103" i="66"/>
  <c r="H103" i="66"/>
  <c r="F103" i="66"/>
  <c r="J102" i="66"/>
  <c r="H102" i="66"/>
  <c r="F102" i="66"/>
  <c r="J101" i="66"/>
  <c r="H101" i="66"/>
  <c r="F101" i="66"/>
  <c r="J100" i="66"/>
  <c r="H100" i="66"/>
  <c r="F100" i="66"/>
  <c r="J99" i="66"/>
  <c r="H99" i="66"/>
  <c r="F99" i="66"/>
  <c r="J98" i="66"/>
  <c r="H98" i="66"/>
  <c r="F98" i="66"/>
  <c r="J97" i="66"/>
  <c r="H97" i="66"/>
  <c r="F97" i="66"/>
  <c r="J96" i="66"/>
  <c r="H96" i="66"/>
  <c r="F96" i="66"/>
  <c r="J95" i="66"/>
  <c r="H95" i="66"/>
  <c r="F95" i="66"/>
  <c r="J94" i="66"/>
  <c r="H94" i="66"/>
  <c r="F94" i="66"/>
  <c r="J93" i="66"/>
  <c r="H93" i="66"/>
  <c r="F93" i="66"/>
  <c r="J92" i="66"/>
  <c r="H92" i="66"/>
  <c r="F92" i="66"/>
  <c r="J91" i="66"/>
  <c r="H91" i="66"/>
  <c r="F91" i="66"/>
  <c r="J90" i="66"/>
  <c r="H90" i="66"/>
  <c r="F90" i="66"/>
  <c r="J89" i="66"/>
  <c r="H89" i="66"/>
  <c r="F89" i="66"/>
  <c r="J88" i="66"/>
  <c r="H88" i="66"/>
  <c r="F88" i="66"/>
  <c r="J87" i="66"/>
  <c r="H87" i="66"/>
  <c r="F87" i="66"/>
  <c r="J86" i="66"/>
  <c r="H86" i="66"/>
  <c r="F86" i="66"/>
  <c r="J85" i="66"/>
  <c r="H85" i="66"/>
  <c r="F85" i="66"/>
  <c r="J84" i="66"/>
  <c r="H84" i="66"/>
  <c r="F84" i="66"/>
  <c r="J83" i="66"/>
  <c r="H83" i="66"/>
  <c r="F83" i="66"/>
  <c r="J82" i="66"/>
  <c r="H82" i="66"/>
  <c r="F82" i="66"/>
  <c r="J81" i="66"/>
  <c r="H81" i="66"/>
  <c r="F81" i="66"/>
  <c r="J80" i="66"/>
  <c r="H80" i="66"/>
  <c r="F80" i="66"/>
  <c r="J79" i="66"/>
  <c r="H79" i="66"/>
  <c r="F79" i="66"/>
  <c r="J78" i="66"/>
  <c r="H78" i="66"/>
  <c r="F78" i="66"/>
  <c r="J77" i="66"/>
  <c r="H77" i="66"/>
  <c r="F77" i="66"/>
  <c r="J76" i="66"/>
  <c r="H76" i="66"/>
  <c r="F76" i="66"/>
  <c r="J75" i="66"/>
  <c r="H75" i="66"/>
  <c r="F75" i="66"/>
  <c r="J74" i="66"/>
  <c r="H74" i="66"/>
  <c r="F74" i="66"/>
  <c r="J73" i="66"/>
  <c r="H73" i="66"/>
  <c r="F73" i="66"/>
  <c r="J72" i="66"/>
  <c r="H72" i="66"/>
  <c r="F72" i="66"/>
  <c r="J71" i="66"/>
  <c r="H71" i="66"/>
  <c r="F71" i="66"/>
  <c r="J70" i="66"/>
  <c r="H70" i="66"/>
  <c r="F70" i="66"/>
  <c r="J69" i="66"/>
  <c r="H69" i="66"/>
  <c r="F69" i="66"/>
  <c r="J68" i="66"/>
  <c r="H68" i="66"/>
  <c r="F68" i="66"/>
  <c r="J67" i="66"/>
  <c r="H67" i="66"/>
  <c r="F67" i="66"/>
  <c r="J66" i="66"/>
  <c r="H66" i="66"/>
  <c r="F66" i="66"/>
  <c r="J65" i="66"/>
  <c r="H65" i="66"/>
  <c r="F65" i="66"/>
  <c r="J64" i="66"/>
  <c r="H64" i="66"/>
  <c r="F64" i="66"/>
  <c r="J63" i="66"/>
  <c r="H63" i="66"/>
  <c r="F63" i="66"/>
  <c r="J62" i="66"/>
  <c r="H62" i="66"/>
  <c r="F62" i="66"/>
  <c r="J61" i="66"/>
  <c r="H61" i="66"/>
  <c r="F61" i="66"/>
  <c r="J60" i="66"/>
  <c r="H60" i="66"/>
  <c r="F60" i="66"/>
  <c r="J59" i="66"/>
  <c r="H59" i="66"/>
  <c r="F59" i="66"/>
  <c r="J58" i="66"/>
  <c r="H58" i="66"/>
  <c r="F58" i="66"/>
  <c r="J57" i="66"/>
  <c r="H57" i="66"/>
  <c r="F57" i="66"/>
  <c r="J56" i="66"/>
  <c r="H56" i="66"/>
  <c r="F56" i="66"/>
  <c r="J55" i="66"/>
  <c r="H55" i="66"/>
  <c r="F55" i="66"/>
  <c r="J54" i="66"/>
  <c r="H54" i="66"/>
  <c r="F54" i="66"/>
  <c r="J53" i="66"/>
  <c r="H53" i="66"/>
  <c r="F53" i="66"/>
  <c r="J52" i="66"/>
  <c r="H52" i="66"/>
  <c r="F52" i="66"/>
  <c r="J51" i="66"/>
  <c r="H51" i="66"/>
  <c r="F51" i="66"/>
  <c r="J50" i="66"/>
  <c r="H50" i="66"/>
  <c r="F50" i="66"/>
  <c r="J49" i="66"/>
  <c r="H49" i="66"/>
  <c r="F49" i="66"/>
  <c r="J48" i="66"/>
  <c r="H48" i="66"/>
  <c r="F48" i="66"/>
  <c r="J47" i="66"/>
  <c r="H47" i="66"/>
  <c r="F47" i="66"/>
  <c r="J46" i="66"/>
  <c r="H46" i="66"/>
  <c r="F46" i="66"/>
  <c r="J45" i="66"/>
  <c r="H45" i="66"/>
  <c r="F45" i="66"/>
  <c r="J44" i="66"/>
  <c r="H44" i="66"/>
  <c r="F44" i="66"/>
  <c r="J43" i="66"/>
  <c r="H43" i="66"/>
  <c r="F43" i="66"/>
  <c r="J42" i="66"/>
  <c r="H42" i="66"/>
  <c r="F42" i="66"/>
  <c r="J41" i="66"/>
  <c r="H41" i="66"/>
  <c r="F41" i="66"/>
  <c r="J40" i="66"/>
  <c r="H40" i="66"/>
  <c r="F40" i="66"/>
  <c r="J39" i="66"/>
  <c r="H39" i="66"/>
  <c r="F39" i="66"/>
  <c r="J38" i="66"/>
  <c r="H38" i="66"/>
  <c r="F38" i="66"/>
  <c r="J37" i="66"/>
  <c r="H37" i="66"/>
  <c r="F37" i="66"/>
  <c r="J36" i="66"/>
  <c r="H36" i="66"/>
  <c r="F36" i="66"/>
  <c r="J35" i="66"/>
  <c r="H35" i="66"/>
  <c r="F35" i="66"/>
  <c r="J34" i="66"/>
  <c r="H34" i="66"/>
  <c r="F34" i="66"/>
  <c r="J33" i="66"/>
  <c r="H33" i="66"/>
  <c r="F33" i="66"/>
  <c r="J32" i="66"/>
  <c r="H32" i="66"/>
  <c r="F32" i="66"/>
  <c r="J31" i="66"/>
  <c r="H31" i="66"/>
  <c r="F31" i="66"/>
  <c r="J30" i="66"/>
  <c r="H30" i="66"/>
  <c r="F30" i="66"/>
  <c r="J29" i="66"/>
  <c r="H29" i="66"/>
  <c r="F29" i="66"/>
  <c r="J28" i="66"/>
  <c r="H28" i="66"/>
  <c r="F28" i="66"/>
  <c r="J27" i="66"/>
  <c r="H27" i="66"/>
  <c r="F27" i="66"/>
  <c r="J26" i="66"/>
  <c r="H26" i="66"/>
  <c r="F26" i="66"/>
  <c r="J25" i="66"/>
  <c r="H25" i="66"/>
  <c r="F25" i="66"/>
  <c r="J24" i="66"/>
  <c r="H24" i="66"/>
  <c r="F24" i="66"/>
  <c r="J23" i="66"/>
  <c r="H23" i="66"/>
  <c r="F23" i="66"/>
  <c r="H22" i="66"/>
  <c r="F22" i="66"/>
  <c r="J71" i="65"/>
  <c r="F71" i="65"/>
  <c r="J70" i="65"/>
  <c r="F70" i="65"/>
  <c r="J69" i="65"/>
  <c r="F69" i="65"/>
  <c r="J68" i="65"/>
  <c r="F68" i="65"/>
  <c r="J67" i="65"/>
  <c r="F67" i="65"/>
  <c r="J66" i="65"/>
  <c r="F66" i="65"/>
  <c r="J65" i="65"/>
  <c r="F65" i="65"/>
  <c r="J64" i="65"/>
  <c r="F64" i="65"/>
  <c r="J63" i="65"/>
  <c r="F63" i="65"/>
  <c r="J62" i="65"/>
  <c r="F62" i="65"/>
  <c r="J61" i="65"/>
  <c r="F61" i="65"/>
  <c r="J60" i="65"/>
  <c r="F60" i="65"/>
  <c r="J59" i="65"/>
  <c r="F59" i="65"/>
  <c r="J58" i="65"/>
  <c r="F58" i="65"/>
  <c r="J57" i="65"/>
  <c r="F57" i="65"/>
  <c r="J56" i="65"/>
  <c r="F56" i="65"/>
  <c r="J55" i="65"/>
  <c r="F55" i="65"/>
  <c r="J54" i="65"/>
  <c r="F54" i="65"/>
  <c r="J53" i="65"/>
  <c r="F53" i="65"/>
  <c r="J52" i="65"/>
  <c r="F52" i="65"/>
  <c r="J51" i="65"/>
  <c r="F51" i="65"/>
  <c r="J50" i="65"/>
  <c r="F50" i="65"/>
  <c r="J49" i="65"/>
  <c r="F49" i="65"/>
  <c r="J48" i="65"/>
  <c r="F48" i="65"/>
  <c r="J47" i="65"/>
  <c r="F47" i="65"/>
  <c r="J46" i="65"/>
  <c r="F46" i="65"/>
  <c r="J45" i="65"/>
  <c r="F45" i="65"/>
  <c r="J44" i="65"/>
  <c r="F44" i="65"/>
  <c r="J43" i="65"/>
  <c r="F43" i="65"/>
  <c r="J42" i="65"/>
  <c r="F42" i="65"/>
  <c r="J41" i="65"/>
  <c r="F41" i="65"/>
  <c r="J40" i="65"/>
  <c r="F40" i="65"/>
  <c r="J39" i="65"/>
  <c r="F39" i="65"/>
  <c r="J38" i="65"/>
  <c r="F38" i="65"/>
  <c r="J37" i="65"/>
  <c r="F37" i="65"/>
  <c r="J36" i="65"/>
  <c r="F36" i="65"/>
  <c r="J35" i="65"/>
  <c r="F35" i="65"/>
  <c r="J34" i="65"/>
  <c r="F34" i="65"/>
  <c r="J33" i="65"/>
  <c r="F33" i="65"/>
  <c r="J32" i="65"/>
  <c r="F32" i="65"/>
  <c r="J31" i="65"/>
  <c r="F31" i="65"/>
  <c r="J30" i="65"/>
  <c r="F30" i="65"/>
  <c r="J29" i="65"/>
  <c r="F29" i="65"/>
  <c r="J28" i="65"/>
  <c r="F28" i="65"/>
  <c r="J27" i="65"/>
  <c r="F27" i="65"/>
  <c r="J26" i="65"/>
  <c r="F26" i="65"/>
  <c r="J25" i="65"/>
  <c r="F25" i="65"/>
  <c r="J24" i="65"/>
  <c r="F24" i="65"/>
  <c r="J23" i="65"/>
  <c r="F23" i="65"/>
  <c r="J22" i="65"/>
  <c r="F22" i="65"/>
  <c r="J23" i="50"/>
  <c r="J24" i="50"/>
  <c r="J25" i="50"/>
  <c r="J26" i="50"/>
  <c r="J27" i="50"/>
  <c r="J28" i="50"/>
  <c r="J29" i="50"/>
  <c r="J30" i="50"/>
  <c r="J31" i="50"/>
  <c r="J32" i="50"/>
  <c r="J33" i="50"/>
  <c r="J34" i="50"/>
  <c r="J35" i="50"/>
  <c r="J36" i="50"/>
  <c r="J37" i="50"/>
  <c r="J38" i="50"/>
  <c r="J39" i="50"/>
  <c r="J40" i="50"/>
  <c r="J41" i="50"/>
  <c r="J42" i="50"/>
  <c r="J43" i="50"/>
  <c r="J44" i="50"/>
  <c r="J45" i="50"/>
  <c r="J46" i="50"/>
  <c r="J47" i="50"/>
  <c r="J48" i="50"/>
  <c r="J49" i="50"/>
  <c r="J50" i="50"/>
  <c r="J51" i="50"/>
  <c r="J52" i="50"/>
  <c r="J53" i="50"/>
  <c r="J54" i="50"/>
  <c r="J55" i="50"/>
  <c r="J56" i="50"/>
  <c r="J57" i="50"/>
  <c r="J58" i="50"/>
  <c r="J59" i="50"/>
  <c r="J60" i="50"/>
  <c r="J61" i="50"/>
  <c r="J62" i="50"/>
  <c r="J63" i="50"/>
  <c r="J64" i="50"/>
  <c r="J65" i="50"/>
  <c r="J66" i="50"/>
  <c r="J67" i="50"/>
  <c r="J68" i="50"/>
  <c r="J69" i="50"/>
  <c r="J70" i="50"/>
  <c r="J71" i="50"/>
  <c r="J72" i="50"/>
  <c r="J73" i="50"/>
  <c r="J74" i="50"/>
  <c r="J75" i="50"/>
  <c r="J76" i="50"/>
  <c r="J77" i="50"/>
  <c r="J78" i="50"/>
  <c r="J79" i="50"/>
  <c r="J80" i="50"/>
  <c r="J81" i="50"/>
  <c r="J82" i="50"/>
  <c r="J83" i="50"/>
  <c r="J84" i="50"/>
  <c r="J85" i="50"/>
  <c r="J86" i="50"/>
  <c r="J87" i="50"/>
  <c r="J88" i="50"/>
  <c r="J89" i="50"/>
  <c r="J90" i="50"/>
  <c r="J91" i="50"/>
  <c r="J92" i="50"/>
  <c r="J93" i="50"/>
  <c r="J94" i="50"/>
  <c r="J95" i="50"/>
  <c r="J96" i="50"/>
  <c r="J97" i="50"/>
  <c r="J98" i="50"/>
  <c r="J99" i="50"/>
  <c r="J100" i="50"/>
  <c r="J101" i="50"/>
  <c r="J102" i="50"/>
  <c r="J103" i="50"/>
  <c r="J104" i="50"/>
  <c r="J105" i="50"/>
  <c r="J106" i="50"/>
  <c r="J107" i="50"/>
  <c r="J108" i="50"/>
  <c r="J109" i="50"/>
  <c r="J110" i="50"/>
  <c r="J111" i="50"/>
  <c r="F23" i="50"/>
  <c r="F24" i="50"/>
  <c r="F25" i="50"/>
  <c r="F26" i="50"/>
  <c r="F27" i="50"/>
  <c r="F28" i="50"/>
  <c r="F29" i="50"/>
  <c r="F30" i="50"/>
  <c r="F31" i="50"/>
  <c r="F32" i="50"/>
  <c r="F33" i="50"/>
  <c r="F34" i="50"/>
  <c r="F35" i="50"/>
  <c r="F36" i="50"/>
  <c r="F37" i="50"/>
  <c r="F38" i="50"/>
  <c r="F39" i="50"/>
  <c r="F40" i="50"/>
  <c r="F41" i="50"/>
  <c r="F42" i="50"/>
  <c r="F43" i="50"/>
  <c r="F44" i="50"/>
  <c r="F45" i="50"/>
  <c r="F46" i="50"/>
  <c r="F47" i="50"/>
  <c r="F48" i="50"/>
  <c r="F49" i="50"/>
  <c r="F50" i="50"/>
  <c r="F51" i="50"/>
  <c r="F52" i="50"/>
  <c r="F53" i="50"/>
  <c r="F54" i="50"/>
  <c r="F55" i="50"/>
  <c r="F56" i="50"/>
  <c r="F57" i="50"/>
  <c r="F58" i="50"/>
  <c r="F59" i="50"/>
  <c r="F60" i="50"/>
  <c r="F61" i="50"/>
  <c r="F62" i="50"/>
  <c r="F63" i="50"/>
  <c r="F64" i="50"/>
  <c r="F65" i="50"/>
  <c r="F66" i="50"/>
  <c r="F67" i="50"/>
  <c r="F68" i="50"/>
  <c r="F69" i="50"/>
  <c r="F70" i="50"/>
  <c r="F71" i="50"/>
  <c r="F72" i="50"/>
  <c r="F73" i="50"/>
  <c r="F74" i="50"/>
  <c r="F75" i="50"/>
  <c r="F76" i="50"/>
  <c r="F77" i="50"/>
  <c r="F78" i="50"/>
  <c r="F79" i="50"/>
  <c r="F80" i="50"/>
  <c r="F81" i="50"/>
  <c r="F82" i="50"/>
  <c r="F83" i="50"/>
  <c r="F84" i="50"/>
  <c r="F85" i="50"/>
  <c r="F86" i="50"/>
  <c r="F87" i="50"/>
  <c r="F88" i="50"/>
  <c r="F89" i="50"/>
  <c r="F90" i="50"/>
  <c r="F91" i="50"/>
  <c r="F92" i="50"/>
  <c r="F93" i="50"/>
  <c r="F94" i="50"/>
  <c r="F95" i="50"/>
  <c r="F96" i="50"/>
  <c r="F97" i="50"/>
  <c r="F98" i="50"/>
  <c r="F99" i="50"/>
  <c r="F100" i="50"/>
  <c r="F101" i="50"/>
  <c r="F102" i="50"/>
  <c r="F103" i="50"/>
  <c r="F104" i="50"/>
  <c r="F105" i="50"/>
  <c r="F106" i="50"/>
  <c r="F107" i="50"/>
  <c r="F108" i="50"/>
  <c r="F109" i="50"/>
  <c r="F110" i="50"/>
  <c r="F111" i="50"/>
  <c r="F22" i="50"/>
  <c r="M22" i="65" l="1"/>
  <c r="M40" i="65"/>
  <c r="R40" i="65" s="1"/>
  <c r="S40" i="65" s="1"/>
  <c r="M23" i="65"/>
  <c r="N23" i="65" s="1"/>
  <c r="P23" i="65" s="1"/>
  <c r="M25" i="65"/>
  <c r="R25" i="65" s="1"/>
  <c r="M31" i="65"/>
  <c r="R31" i="65" s="1"/>
  <c r="S31" i="65" s="1"/>
  <c r="M49" i="65"/>
  <c r="R49" i="65" s="1"/>
  <c r="S49" i="65" s="1"/>
  <c r="M31" i="68"/>
  <c r="O31" i="68" s="1"/>
  <c r="M54" i="66"/>
  <c r="R54" i="66" s="1"/>
  <c r="M35" i="68"/>
  <c r="O35" i="68" s="1"/>
  <c r="M25" i="68"/>
  <c r="O25" i="68" s="1"/>
  <c r="M26" i="68"/>
  <c r="O26" i="68" s="1"/>
  <c r="M34" i="68"/>
  <c r="R34" i="68" s="1"/>
  <c r="S34" i="68" s="1"/>
  <c r="M52" i="68"/>
  <c r="O52" i="68" s="1"/>
  <c r="M67" i="68"/>
  <c r="O67" i="68" s="1"/>
  <c r="M75" i="68"/>
  <c r="O75" i="68" s="1"/>
  <c r="M37" i="68"/>
  <c r="O37" i="68" s="1"/>
  <c r="M49" i="68"/>
  <c r="O49" i="68" s="1"/>
  <c r="M63" i="68"/>
  <c r="O63" i="68" s="1"/>
  <c r="M70" i="68"/>
  <c r="O70" i="68" s="1"/>
  <c r="M72" i="68"/>
  <c r="O72" i="68" s="1"/>
  <c r="M23" i="68"/>
  <c r="N23" i="68" s="1"/>
  <c r="P23" i="68" s="1"/>
  <c r="M51" i="68"/>
  <c r="M54" i="68"/>
  <c r="O54" i="68" s="1"/>
  <c r="M62" i="68"/>
  <c r="M65" i="68"/>
  <c r="O65" i="68" s="1"/>
  <c r="M66" i="68"/>
  <c r="M69" i="68"/>
  <c r="M74" i="68"/>
  <c r="M79" i="68"/>
  <c r="M38" i="68"/>
  <c r="R38" i="68" s="1"/>
  <c r="S38" i="68" s="1"/>
  <c r="M76" i="68"/>
  <c r="O76" i="68" s="1"/>
  <c r="M78" i="68"/>
  <c r="M24" i="68"/>
  <c r="M36" i="68"/>
  <c r="R36" i="68" s="1"/>
  <c r="S36" i="68" s="1"/>
  <c r="M45" i="68"/>
  <c r="M48" i="68"/>
  <c r="O48" i="68" s="1"/>
  <c r="M71" i="68"/>
  <c r="O71" i="68" s="1"/>
  <c r="M40" i="68"/>
  <c r="R40" i="68" s="1"/>
  <c r="S40" i="68" s="1"/>
  <c r="M42" i="68"/>
  <c r="O42" i="68" s="1"/>
  <c r="M50" i="68"/>
  <c r="M53" i="68"/>
  <c r="M61" i="68"/>
  <c r="M64" i="68"/>
  <c r="M68" i="68"/>
  <c r="M73" i="68"/>
  <c r="M56" i="68"/>
  <c r="M59" i="68"/>
  <c r="M28" i="68"/>
  <c r="O28" i="68" s="1"/>
  <c r="M29" i="68"/>
  <c r="O29" i="68" s="1"/>
  <c r="M22" i="68"/>
  <c r="R22" i="68" s="1"/>
  <c r="S22" i="68" s="1"/>
  <c r="M33" i="68"/>
  <c r="N33" i="68" s="1"/>
  <c r="P33" i="68" s="1"/>
  <c r="M44" i="68"/>
  <c r="M47" i="68"/>
  <c r="M55" i="68"/>
  <c r="M58" i="68"/>
  <c r="M81" i="68"/>
  <c r="N81" i="68" s="1"/>
  <c r="P81" i="68" s="1"/>
  <c r="M27" i="68"/>
  <c r="O27" i="68" s="1"/>
  <c r="M77" i="68"/>
  <c r="O77" i="68" s="1"/>
  <c r="M80" i="68"/>
  <c r="M39" i="68"/>
  <c r="O39" i="68" s="1"/>
  <c r="M41" i="68"/>
  <c r="O41" i="68" s="1"/>
  <c r="M43" i="68"/>
  <c r="M46" i="68"/>
  <c r="M57" i="68"/>
  <c r="M60" i="68"/>
  <c r="O60" i="68" s="1"/>
  <c r="M30" i="68"/>
  <c r="O30" i="68" s="1"/>
  <c r="M32" i="68"/>
  <c r="O32" i="68" s="1"/>
  <c r="M22" i="67"/>
  <c r="O22" i="67" s="1"/>
  <c r="M57" i="67"/>
  <c r="N57" i="67" s="1"/>
  <c r="P57" i="67" s="1"/>
  <c r="M63" i="67"/>
  <c r="N63" i="67" s="1"/>
  <c r="P63" i="67" s="1"/>
  <c r="M90" i="66"/>
  <c r="O90" i="66" s="1"/>
  <c r="M80" i="66"/>
  <c r="O80" i="66" s="1"/>
  <c r="M78" i="66"/>
  <c r="R78" i="66" s="1"/>
  <c r="M98" i="66"/>
  <c r="N98" i="66" s="1"/>
  <c r="P98" i="66" s="1"/>
  <c r="M45" i="66"/>
  <c r="R45" i="66" s="1"/>
  <c r="M92" i="66"/>
  <c r="O92" i="66" s="1"/>
  <c r="M66" i="66"/>
  <c r="R66" i="66" s="1"/>
  <c r="S66" i="66" s="1"/>
  <c r="M107" i="66"/>
  <c r="N107" i="66" s="1"/>
  <c r="P107" i="66" s="1"/>
  <c r="M55" i="66"/>
  <c r="R55" i="66" s="1"/>
  <c r="M43" i="66"/>
  <c r="R43" i="66" s="1"/>
  <c r="M74" i="67"/>
  <c r="N74" i="67" s="1"/>
  <c r="P74" i="67" s="1"/>
  <c r="M76" i="67"/>
  <c r="O76" i="67" s="1"/>
  <c r="M78" i="67"/>
  <c r="O78" i="67" s="1"/>
  <c r="M54" i="67"/>
  <c r="O54" i="67" s="1"/>
  <c r="M86" i="67"/>
  <c r="R86" i="67" s="1"/>
  <c r="S86" i="67" s="1"/>
  <c r="M88" i="67"/>
  <c r="O88" i="67" s="1"/>
  <c r="M93" i="67"/>
  <c r="O93" i="67" s="1"/>
  <c r="M56" i="67"/>
  <c r="O56" i="67" s="1"/>
  <c r="M96" i="67"/>
  <c r="R96" i="67" s="1"/>
  <c r="S96" i="67" s="1"/>
  <c r="M98" i="67"/>
  <c r="O98" i="67" s="1"/>
  <c r="M100" i="67"/>
  <c r="R100" i="67" s="1"/>
  <c r="S100" i="67" s="1"/>
  <c r="M91" i="67"/>
  <c r="O91" i="67" s="1"/>
  <c r="M23" i="67"/>
  <c r="N23" i="67" s="1"/>
  <c r="P23" i="67" s="1"/>
  <c r="M60" i="67"/>
  <c r="R60" i="67" s="1"/>
  <c r="S60" i="67" s="1"/>
  <c r="M62" i="67"/>
  <c r="R62" i="67" s="1"/>
  <c r="S62" i="67" s="1"/>
  <c r="M26" i="67"/>
  <c r="M28" i="67"/>
  <c r="R28" i="67" s="1"/>
  <c r="S28" i="67" s="1"/>
  <c r="M29" i="67"/>
  <c r="R29" i="67" s="1"/>
  <c r="S29" i="67" s="1"/>
  <c r="M31" i="67"/>
  <c r="N31" i="67" s="1"/>
  <c r="P31" i="67" s="1"/>
  <c r="M33" i="67"/>
  <c r="R33" i="67" s="1"/>
  <c r="S33" i="67" s="1"/>
  <c r="M35" i="67"/>
  <c r="R35" i="67" s="1"/>
  <c r="S35" i="67" s="1"/>
  <c r="M37" i="67"/>
  <c r="O37" i="67" s="1"/>
  <c r="M39" i="67"/>
  <c r="O39" i="67" s="1"/>
  <c r="M41" i="67"/>
  <c r="N41" i="67" s="1"/>
  <c r="P41" i="67" s="1"/>
  <c r="M43" i="67"/>
  <c r="R43" i="67" s="1"/>
  <c r="S43" i="67" s="1"/>
  <c r="M45" i="67"/>
  <c r="R45" i="67" s="1"/>
  <c r="S45" i="67" s="1"/>
  <c r="M47" i="67"/>
  <c r="R47" i="67" s="1"/>
  <c r="S47" i="67" s="1"/>
  <c r="M67" i="67"/>
  <c r="N67" i="67" s="1"/>
  <c r="P67" i="67" s="1"/>
  <c r="M71" i="67"/>
  <c r="R71" i="67" s="1"/>
  <c r="S71" i="67" s="1"/>
  <c r="M73" i="67"/>
  <c r="R73" i="67" s="1"/>
  <c r="S73" i="67" s="1"/>
  <c r="M51" i="67"/>
  <c r="R51" i="67" s="1"/>
  <c r="S51" i="67" s="1"/>
  <c r="M53" i="67"/>
  <c r="R53" i="67" s="1"/>
  <c r="S53" i="67" s="1"/>
  <c r="M79" i="67"/>
  <c r="N79" i="67" s="1"/>
  <c r="P79" i="67" s="1"/>
  <c r="M81" i="67"/>
  <c r="N81" i="67" s="1"/>
  <c r="P81" i="67" s="1"/>
  <c r="M83" i="67"/>
  <c r="O83" i="67" s="1"/>
  <c r="M85" i="67"/>
  <c r="N85" i="67" s="1"/>
  <c r="P85" i="67" s="1"/>
  <c r="M101" i="67"/>
  <c r="R101" i="67" s="1"/>
  <c r="M95" i="67"/>
  <c r="M25" i="67"/>
  <c r="O25" i="67" s="1"/>
  <c r="M27" i="67"/>
  <c r="R27" i="67" s="1"/>
  <c r="S27" i="67" s="1"/>
  <c r="M30" i="67"/>
  <c r="R30" i="67" s="1"/>
  <c r="S30" i="67" s="1"/>
  <c r="M32" i="67"/>
  <c r="O32" i="67" s="1"/>
  <c r="M34" i="67"/>
  <c r="N34" i="67" s="1"/>
  <c r="P34" i="67" s="1"/>
  <c r="M36" i="67"/>
  <c r="R36" i="67" s="1"/>
  <c r="S36" i="67" s="1"/>
  <c r="M38" i="67"/>
  <c r="R38" i="67" s="1"/>
  <c r="S38" i="67" s="1"/>
  <c r="M40" i="67"/>
  <c r="R40" i="67" s="1"/>
  <c r="S40" i="67" s="1"/>
  <c r="M42" i="67"/>
  <c r="R42" i="67" s="1"/>
  <c r="S42" i="67" s="1"/>
  <c r="M44" i="67"/>
  <c r="R44" i="67" s="1"/>
  <c r="S44" i="67" s="1"/>
  <c r="M46" i="67"/>
  <c r="R46" i="67" s="1"/>
  <c r="S46" i="67" s="1"/>
  <c r="M48" i="67"/>
  <c r="M50" i="67"/>
  <c r="O50" i="67" s="1"/>
  <c r="M65" i="67"/>
  <c r="R65" i="67" s="1"/>
  <c r="S65" i="67" s="1"/>
  <c r="M66" i="67"/>
  <c r="R66" i="67" s="1"/>
  <c r="S66" i="67" s="1"/>
  <c r="M77" i="67"/>
  <c r="M89" i="67"/>
  <c r="M99" i="67"/>
  <c r="M105" i="67"/>
  <c r="M52" i="67"/>
  <c r="M64" i="67"/>
  <c r="M75" i="67"/>
  <c r="M87" i="67"/>
  <c r="M97" i="67"/>
  <c r="M104" i="67"/>
  <c r="M49" i="67"/>
  <c r="M61" i="67"/>
  <c r="M72" i="67"/>
  <c r="M84" i="67"/>
  <c r="M94" i="67"/>
  <c r="M107" i="67"/>
  <c r="M103" i="67"/>
  <c r="M59" i="67"/>
  <c r="M70" i="67"/>
  <c r="M82" i="67"/>
  <c r="M92" i="67"/>
  <c r="M102" i="67"/>
  <c r="M24" i="67"/>
  <c r="M58" i="67"/>
  <c r="M69" i="67"/>
  <c r="M68" i="67"/>
  <c r="M80" i="67"/>
  <c r="M90" i="67"/>
  <c r="M106" i="67"/>
  <c r="M55" i="67"/>
  <c r="M68" i="66"/>
  <c r="O68" i="66" s="1"/>
  <c r="M25" i="66"/>
  <c r="R25" i="66" s="1"/>
  <c r="S25" i="66" s="1"/>
  <c r="M57" i="66"/>
  <c r="R57" i="66" s="1"/>
  <c r="M42" i="66"/>
  <c r="R42" i="66" s="1"/>
  <c r="M87" i="66"/>
  <c r="N87" i="66" s="1"/>
  <c r="P87" i="66" s="1"/>
  <c r="M23" i="66"/>
  <c r="O23" i="66" s="1"/>
  <c r="M58" i="65"/>
  <c r="R58" i="65" s="1"/>
  <c r="S58" i="65" s="1"/>
  <c r="M65" i="65"/>
  <c r="R65" i="65" s="1"/>
  <c r="S65" i="65" s="1"/>
  <c r="M99" i="66"/>
  <c r="M89" i="66"/>
  <c r="M46" i="66"/>
  <c r="M58" i="66"/>
  <c r="M69" i="66"/>
  <c r="M81" i="66"/>
  <c r="M93" i="66"/>
  <c r="M102" i="66"/>
  <c r="M44" i="66"/>
  <c r="M56" i="66"/>
  <c r="M67" i="66"/>
  <c r="M79" i="66"/>
  <c r="M88" i="66"/>
  <c r="M97" i="66"/>
  <c r="M101" i="66"/>
  <c r="M104" i="66"/>
  <c r="M77" i="66"/>
  <c r="M96" i="66"/>
  <c r="M53" i="66"/>
  <c r="M106" i="66"/>
  <c r="M76" i="66"/>
  <c r="M86" i="66"/>
  <c r="M52" i="66"/>
  <c r="M64" i="66"/>
  <c r="M75" i="66"/>
  <c r="M65" i="66"/>
  <c r="M51" i="66"/>
  <c r="M63" i="66"/>
  <c r="M74" i="66"/>
  <c r="M95" i="66"/>
  <c r="M100" i="66"/>
  <c r="M103" i="66"/>
  <c r="M105" i="66"/>
  <c r="M109" i="66"/>
  <c r="M26" i="66"/>
  <c r="M27" i="66"/>
  <c r="M28" i="66"/>
  <c r="M29" i="66"/>
  <c r="M30" i="66"/>
  <c r="M31" i="66"/>
  <c r="M32" i="66"/>
  <c r="M33" i="66"/>
  <c r="M34" i="66"/>
  <c r="M35" i="66"/>
  <c r="M36" i="66"/>
  <c r="M37" i="66"/>
  <c r="M38" i="66"/>
  <c r="M39" i="66"/>
  <c r="M40" i="66"/>
  <c r="M41" i="66"/>
  <c r="M24" i="66"/>
  <c r="M50" i="66"/>
  <c r="S54" i="66"/>
  <c r="M62" i="66"/>
  <c r="M73" i="66"/>
  <c r="M85" i="66"/>
  <c r="M91" i="66"/>
  <c r="M49" i="66"/>
  <c r="M61" i="66"/>
  <c r="M72" i="66"/>
  <c r="M84" i="66"/>
  <c r="M94" i="66"/>
  <c r="M48" i="66"/>
  <c r="M60" i="66"/>
  <c r="M71" i="66"/>
  <c r="M83" i="66"/>
  <c r="M108" i="66"/>
  <c r="M47" i="66"/>
  <c r="M59" i="66"/>
  <c r="M70" i="66"/>
  <c r="M82" i="66"/>
  <c r="N22" i="65"/>
  <c r="P22" i="65" s="1"/>
  <c r="R22" i="65"/>
  <c r="S22" i="65" s="1"/>
  <c r="O22" i="65"/>
  <c r="M29" i="65"/>
  <c r="R29" i="65" s="1"/>
  <c r="S29" i="65" s="1"/>
  <c r="M38" i="65"/>
  <c r="R38" i="65" s="1"/>
  <c r="S38" i="65" s="1"/>
  <c r="M47" i="65"/>
  <c r="R47" i="65" s="1"/>
  <c r="S47" i="65" s="1"/>
  <c r="M56" i="65"/>
  <c r="R56" i="65" s="1"/>
  <c r="S56" i="65" s="1"/>
  <c r="M63" i="65"/>
  <c r="O63" i="65" s="1"/>
  <c r="M69" i="65"/>
  <c r="R69" i="65" s="1"/>
  <c r="S69" i="65" s="1"/>
  <c r="M33" i="65"/>
  <c r="R33" i="65" s="1"/>
  <c r="M42" i="65"/>
  <c r="N42" i="65" s="1"/>
  <c r="P42" i="65" s="1"/>
  <c r="M51" i="65"/>
  <c r="R51" i="65" s="1"/>
  <c r="S51" i="65" s="1"/>
  <c r="M60" i="65"/>
  <c r="O60" i="65" s="1"/>
  <c r="M66" i="65"/>
  <c r="R66" i="65" s="1"/>
  <c r="S66" i="65" s="1"/>
  <c r="M71" i="65"/>
  <c r="R71" i="65" s="1"/>
  <c r="S71" i="65" s="1"/>
  <c r="M27" i="65"/>
  <c r="R27" i="65" s="1"/>
  <c r="S27" i="65" s="1"/>
  <c r="M35" i="65"/>
  <c r="R35" i="65" s="1"/>
  <c r="S35" i="65" s="1"/>
  <c r="M44" i="65"/>
  <c r="R44" i="65" s="1"/>
  <c r="S44" i="65" s="1"/>
  <c r="M53" i="65"/>
  <c r="R53" i="65" s="1"/>
  <c r="S53" i="65" s="1"/>
  <c r="M62" i="65"/>
  <c r="O62" i="65" s="1"/>
  <c r="M37" i="65"/>
  <c r="R37" i="65" s="1"/>
  <c r="S37" i="65" s="1"/>
  <c r="M46" i="65"/>
  <c r="R46" i="65" s="1"/>
  <c r="S46" i="65" s="1"/>
  <c r="M55" i="65"/>
  <c r="R55" i="65" s="1"/>
  <c r="S55" i="65" s="1"/>
  <c r="M64" i="65"/>
  <c r="R64" i="65" s="1"/>
  <c r="S64" i="65" s="1"/>
  <c r="M68" i="65"/>
  <c r="R68" i="65" s="1"/>
  <c r="S68" i="65" s="1"/>
  <c r="M30" i="65"/>
  <c r="O30" i="65" s="1"/>
  <c r="M39" i="65"/>
  <c r="R39" i="65" s="1"/>
  <c r="M48" i="65"/>
  <c r="R48" i="65" s="1"/>
  <c r="M57" i="65"/>
  <c r="O57" i="65" s="1"/>
  <c r="M70" i="65"/>
  <c r="O70" i="65" s="1"/>
  <c r="M32" i="65"/>
  <c r="R32" i="65" s="1"/>
  <c r="S32" i="65" s="1"/>
  <c r="M41" i="65"/>
  <c r="R41" i="65" s="1"/>
  <c r="S41" i="65" s="1"/>
  <c r="M50" i="65"/>
  <c r="R50" i="65" s="1"/>
  <c r="S50" i="65" s="1"/>
  <c r="M59" i="65"/>
  <c r="R59" i="65" s="1"/>
  <c r="S59" i="65" s="1"/>
  <c r="M34" i="65"/>
  <c r="R34" i="65" s="1"/>
  <c r="S34" i="65" s="1"/>
  <c r="M43" i="65"/>
  <c r="R43" i="65" s="1"/>
  <c r="S43" i="65" s="1"/>
  <c r="M52" i="65"/>
  <c r="R52" i="65" s="1"/>
  <c r="S52" i="65" s="1"/>
  <c r="M61" i="65"/>
  <c r="R61" i="65" s="1"/>
  <c r="S61" i="65" s="1"/>
  <c r="M26" i="65"/>
  <c r="N26" i="65" s="1"/>
  <c r="P26" i="65" s="1"/>
  <c r="M67" i="65"/>
  <c r="O67" i="65" s="1"/>
  <c r="M28" i="65"/>
  <c r="O28" i="65" s="1"/>
  <c r="M36" i="65"/>
  <c r="R36" i="65" s="1"/>
  <c r="M45" i="65"/>
  <c r="R45" i="65" s="1"/>
  <c r="M54" i="65"/>
  <c r="R54" i="65" s="1"/>
  <c r="O31" i="65"/>
  <c r="O40" i="65"/>
  <c r="N40" i="65"/>
  <c r="P40" i="65" s="1"/>
  <c r="M24" i="65"/>
  <c r="H24" i="50"/>
  <c r="H25" i="50"/>
  <c r="H26" i="50"/>
  <c r="H27" i="50"/>
  <c r="H28" i="50"/>
  <c r="H29" i="50"/>
  <c r="H30" i="50"/>
  <c r="H31" i="50"/>
  <c r="H32" i="50"/>
  <c r="H33" i="50"/>
  <c r="H34" i="50"/>
  <c r="H35" i="50"/>
  <c r="H36" i="50"/>
  <c r="H37" i="50"/>
  <c r="H38" i="50"/>
  <c r="H39" i="50"/>
  <c r="H40" i="50"/>
  <c r="H41" i="50"/>
  <c r="H42" i="50"/>
  <c r="H43" i="50"/>
  <c r="H44" i="50"/>
  <c r="H45" i="50"/>
  <c r="H46" i="50"/>
  <c r="H47" i="50"/>
  <c r="H48" i="50"/>
  <c r="H49" i="50"/>
  <c r="H50" i="50"/>
  <c r="H51" i="50"/>
  <c r="H52" i="50"/>
  <c r="H53" i="50"/>
  <c r="H54" i="50"/>
  <c r="H55" i="50"/>
  <c r="H56" i="50"/>
  <c r="H57" i="50"/>
  <c r="H58" i="50"/>
  <c r="H59" i="50"/>
  <c r="H60" i="50"/>
  <c r="H61" i="50"/>
  <c r="H62" i="50"/>
  <c r="H63" i="50"/>
  <c r="H64" i="50"/>
  <c r="H65" i="50"/>
  <c r="H66" i="50"/>
  <c r="H67" i="50"/>
  <c r="H68" i="50"/>
  <c r="H69" i="50"/>
  <c r="H70" i="50"/>
  <c r="H71" i="50"/>
  <c r="H72" i="50"/>
  <c r="H73" i="50"/>
  <c r="H74" i="50"/>
  <c r="H75" i="50"/>
  <c r="H76" i="50"/>
  <c r="H77" i="50"/>
  <c r="H78" i="50"/>
  <c r="H79" i="50"/>
  <c r="H80" i="50"/>
  <c r="H81" i="50"/>
  <c r="H82" i="50"/>
  <c r="H83" i="50"/>
  <c r="H84" i="50"/>
  <c r="H85" i="50"/>
  <c r="H86" i="50"/>
  <c r="H87" i="50"/>
  <c r="H88" i="50"/>
  <c r="H89" i="50"/>
  <c r="H90" i="50"/>
  <c r="H91" i="50"/>
  <c r="H92" i="50"/>
  <c r="H93" i="50"/>
  <c r="H94" i="50"/>
  <c r="H95" i="50"/>
  <c r="H96" i="50"/>
  <c r="H97" i="50"/>
  <c r="H98" i="50"/>
  <c r="H99" i="50"/>
  <c r="H100" i="50"/>
  <c r="H101" i="50"/>
  <c r="H102" i="50"/>
  <c r="H103" i="50"/>
  <c r="H104" i="50"/>
  <c r="H105" i="50"/>
  <c r="H106" i="50"/>
  <c r="H107" i="50"/>
  <c r="H108" i="50"/>
  <c r="H109" i="50"/>
  <c r="H110" i="50"/>
  <c r="H111" i="50"/>
  <c r="H23" i="50"/>
  <c r="H22" i="50"/>
  <c r="N49" i="65" l="1"/>
  <c r="P49" i="65" s="1"/>
  <c r="O23" i="65"/>
  <c r="O25" i="65"/>
  <c r="R23" i="65"/>
  <c r="S23" i="65" s="1"/>
  <c r="N31" i="65"/>
  <c r="P31" i="65" s="1"/>
  <c r="S25" i="65"/>
  <c r="N25" i="65"/>
  <c r="P25" i="65" s="1"/>
  <c r="O54" i="66"/>
  <c r="N31" i="68"/>
  <c r="P31" i="68" s="1"/>
  <c r="R31" i="68"/>
  <c r="S31" i="68" s="1"/>
  <c r="N25" i="68"/>
  <c r="P25" i="68" s="1"/>
  <c r="R25" i="68"/>
  <c r="S25" i="68" s="1"/>
  <c r="O66" i="66"/>
  <c r="R35" i="68"/>
  <c r="S35" i="68" s="1"/>
  <c r="N35" i="68"/>
  <c r="P35" i="68" s="1"/>
  <c r="N54" i="66"/>
  <c r="P54" i="66" s="1"/>
  <c r="N68" i="66"/>
  <c r="P68" i="66" s="1"/>
  <c r="N80" i="66"/>
  <c r="P80" i="66" s="1"/>
  <c r="O49" i="65"/>
  <c r="R26" i="68"/>
  <c r="S26" i="68" s="1"/>
  <c r="N26" i="68"/>
  <c r="P26" i="68" s="1"/>
  <c r="N66" i="66"/>
  <c r="P66" i="66" s="1"/>
  <c r="R107" i="66"/>
  <c r="S107" i="66" s="1"/>
  <c r="O98" i="66"/>
  <c r="S42" i="66"/>
  <c r="O44" i="65"/>
  <c r="N67" i="68"/>
  <c r="P67" i="68" s="1"/>
  <c r="R52" i="68"/>
  <c r="S52" i="68" s="1"/>
  <c r="N76" i="68"/>
  <c r="P76" i="68" s="1"/>
  <c r="N54" i="68"/>
  <c r="P54" i="68" s="1"/>
  <c r="N37" i="68"/>
  <c r="P37" i="68" s="1"/>
  <c r="O34" i="68"/>
  <c r="N40" i="68"/>
  <c r="P40" i="68" s="1"/>
  <c r="N34" i="68"/>
  <c r="P34" i="68" s="1"/>
  <c r="R37" i="68"/>
  <c r="S37" i="68" s="1"/>
  <c r="O23" i="68"/>
  <c r="R75" i="68"/>
  <c r="S75" i="68" s="1"/>
  <c r="R76" i="68"/>
  <c r="S76" i="68" s="1"/>
  <c r="N28" i="68"/>
  <c r="P28" i="68" s="1"/>
  <c r="O22" i="68"/>
  <c r="R54" i="68"/>
  <c r="S54" i="68" s="1"/>
  <c r="N63" i="68"/>
  <c r="P63" i="68" s="1"/>
  <c r="R48" i="68"/>
  <c r="S48" i="68" s="1"/>
  <c r="R49" i="68"/>
  <c r="S49" i="68" s="1"/>
  <c r="N77" i="68"/>
  <c r="P77" i="68" s="1"/>
  <c r="O40" i="68"/>
  <c r="N48" i="68"/>
  <c r="P48" i="68" s="1"/>
  <c r="O38" i="68"/>
  <c r="N75" i="68"/>
  <c r="P75" i="68" s="1"/>
  <c r="R23" i="68"/>
  <c r="S23" i="68" s="1"/>
  <c r="R67" i="68"/>
  <c r="S67" i="68" s="1"/>
  <c r="R71" i="68"/>
  <c r="S71" i="68" s="1"/>
  <c r="O33" i="67"/>
  <c r="R98" i="66"/>
  <c r="S98" i="66" s="1"/>
  <c r="O25" i="66"/>
  <c r="R80" i="66"/>
  <c r="S80" i="66" s="1"/>
  <c r="O107" i="66"/>
  <c r="R92" i="66"/>
  <c r="S92" i="66" s="1"/>
  <c r="R90" i="66"/>
  <c r="S90" i="66" s="1"/>
  <c r="N90" i="66"/>
  <c r="P90" i="66" s="1"/>
  <c r="N92" i="66"/>
  <c r="P92" i="66" s="1"/>
  <c r="N29" i="65"/>
  <c r="P29" i="65" s="1"/>
  <c r="O29" i="65"/>
  <c r="N72" i="68"/>
  <c r="P72" i="68" s="1"/>
  <c r="N41" i="68"/>
  <c r="P41" i="68" s="1"/>
  <c r="N52" i="68"/>
  <c r="P52" i="68" s="1"/>
  <c r="R41" i="68"/>
  <c r="S41" i="68" s="1"/>
  <c r="N42" i="68"/>
  <c r="P42" i="68" s="1"/>
  <c r="R72" i="68"/>
  <c r="S72" i="68" s="1"/>
  <c r="N49" i="68"/>
  <c r="P49" i="68" s="1"/>
  <c r="R70" i="68"/>
  <c r="S70" i="68" s="1"/>
  <c r="N70" i="68"/>
  <c r="P70" i="68" s="1"/>
  <c r="R42" i="68"/>
  <c r="S42" i="68" s="1"/>
  <c r="N22" i="68"/>
  <c r="P22" i="68" s="1"/>
  <c r="R65" i="68"/>
  <c r="S65" i="68" s="1"/>
  <c r="N65" i="68"/>
  <c r="P65" i="68" s="1"/>
  <c r="R63" i="68"/>
  <c r="S63" i="68" s="1"/>
  <c r="R60" i="68"/>
  <c r="S60" i="68" s="1"/>
  <c r="N60" i="68"/>
  <c r="P60" i="68" s="1"/>
  <c r="R28" i="68"/>
  <c r="S28" i="68" s="1"/>
  <c r="O36" i="68"/>
  <c r="N30" i="68"/>
  <c r="P30" i="68" s="1"/>
  <c r="R32" i="68"/>
  <c r="S32" i="68" s="1"/>
  <c r="R30" i="68"/>
  <c r="S30" i="68" s="1"/>
  <c r="N32" i="68"/>
  <c r="P32" i="68" s="1"/>
  <c r="R77" i="68"/>
  <c r="S77" i="68" s="1"/>
  <c r="O79" i="68"/>
  <c r="N79" i="68"/>
  <c r="P79" i="68" s="1"/>
  <c r="R79" i="68"/>
  <c r="S79" i="68" s="1"/>
  <c r="N27" i="68"/>
  <c r="P27" i="68" s="1"/>
  <c r="O58" i="68"/>
  <c r="R58" i="68"/>
  <c r="S58" i="68" s="1"/>
  <c r="N58" i="68"/>
  <c r="P58" i="68" s="1"/>
  <c r="O73" i="68"/>
  <c r="R73" i="68"/>
  <c r="S73" i="68" s="1"/>
  <c r="N73" i="68"/>
  <c r="P73" i="68" s="1"/>
  <c r="R24" i="68"/>
  <c r="S24" i="68" s="1"/>
  <c r="O24" i="68"/>
  <c r="O74" i="68"/>
  <c r="R74" i="68"/>
  <c r="S74" i="68" s="1"/>
  <c r="N74" i="68"/>
  <c r="P74" i="68" s="1"/>
  <c r="N39" i="68"/>
  <c r="P39" i="68" s="1"/>
  <c r="R27" i="68"/>
  <c r="S27" i="68" s="1"/>
  <c r="O55" i="68"/>
  <c r="R55" i="68"/>
  <c r="S55" i="68" s="1"/>
  <c r="N55" i="68"/>
  <c r="P55" i="68" s="1"/>
  <c r="O68" i="68"/>
  <c r="R68" i="68"/>
  <c r="S68" i="68" s="1"/>
  <c r="N68" i="68"/>
  <c r="P68" i="68" s="1"/>
  <c r="O69" i="68"/>
  <c r="R69" i="68"/>
  <c r="S69" i="68" s="1"/>
  <c r="N69" i="68"/>
  <c r="P69" i="68" s="1"/>
  <c r="O57" i="68"/>
  <c r="N57" i="68"/>
  <c r="P57" i="68" s="1"/>
  <c r="R57" i="68"/>
  <c r="S57" i="68" s="1"/>
  <c r="O47" i="68"/>
  <c r="R47" i="68"/>
  <c r="S47" i="68" s="1"/>
  <c r="N47" i="68"/>
  <c r="P47" i="68" s="1"/>
  <c r="O59" i="68"/>
  <c r="R59" i="68"/>
  <c r="S59" i="68" s="1"/>
  <c r="N59" i="68"/>
  <c r="P59" i="68" s="1"/>
  <c r="O64" i="68"/>
  <c r="R64" i="68"/>
  <c r="S64" i="68" s="1"/>
  <c r="N64" i="68"/>
  <c r="P64" i="68" s="1"/>
  <c r="O66" i="68"/>
  <c r="N66" i="68"/>
  <c r="P66" i="68" s="1"/>
  <c r="R66" i="68"/>
  <c r="S66" i="68" s="1"/>
  <c r="R39" i="68"/>
  <c r="S39" i="68" s="1"/>
  <c r="O80" i="68"/>
  <c r="R80" i="68"/>
  <c r="S80" i="68" s="1"/>
  <c r="N80" i="68"/>
  <c r="P80" i="68" s="1"/>
  <c r="O44" i="68"/>
  <c r="R44" i="68"/>
  <c r="S44" i="68" s="1"/>
  <c r="N44" i="68"/>
  <c r="P44" i="68" s="1"/>
  <c r="O56" i="68"/>
  <c r="R56" i="68"/>
  <c r="S56" i="68" s="1"/>
  <c r="N56" i="68"/>
  <c r="P56" i="68" s="1"/>
  <c r="O61" i="68"/>
  <c r="R61" i="68"/>
  <c r="S61" i="68" s="1"/>
  <c r="N61" i="68"/>
  <c r="P61" i="68" s="1"/>
  <c r="N71" i="68"/>
  <c r="P71" i="68" s="1"/>
  <c r="O33" i="68"/>
  <c r="R33" i="68"/>
  <c r="S33" i="68" s="1"/>
  <c r="O53" i="68"/>
  <c r="R53" i="68"/>
  <c r="S53" i="68" s="1"/>
  <c r="N53" i="68"/>
  <c r="P53" i="68" s="1"/>
  <c r="O62" i="68"/>
  <c r="R62" i="68"/>
  <c r="S62" i="68" s="1"/>
  <c r="N62" i="68"/>
  <c r="P62" i="68" s="1"/>
  <c r="N38" i="68"/>
  <c r="P38" i="68" s="1"/>
  <c r="O46" i="68"/>
  <c r="N46" i="68"/>
  <c r="P46" i="68" s="1"/>
  <c r="R46" i="68"/>
  <c r="S46" i="68" s="1"/>
  <c r="O50" i="68"/>
  <c r="R50" i="68"/>
  <c r="S50" i="68" s="1"/>
  <c r="N50" i="68"/>
  <c r="P50" i="68" s="1"/>
  <c r="O78" i="68"/>
  <c r="R78" i="68"/>
  <c r="S78" i="68" s="1"/>
  <c r="N78" i="68"/>
  <c r="P78" i="68" s="1"/>
  <c r="N24" i="68"/>
  <c r="P24" i="68" s="1"/>
  <c r="O43" i="68"/>
  <c r="N43" i="68"/>
  <c r="P43" i="68" s="1"/>
  <c r="R43" i="68"/>
  <c r="S43" i="68" s="1"/>
  <c r="O51" i="68"/>
  <c r="N51" i="68"/>
  <c r="P51" i="68" s="1"/>
  <c r="R51" i="68"/>
  <c r="S51" i="68" s="1"/>
  <c r="N29" i="68"/>
  <c r="P29" i="68" s="1"/>
  <c r="R29" i="68"/>
  <c r="S29" i="68" s="1"/>
  <c r="N36" i="68"/>
  <c r="P36" i="68" s="1"/>
  <c r="O81" i="68"/>
  <c r="R81" i="68"/>
  <c r="S81" i="68" s="1"/>
  <c r="O45" i="68"/>
  <c r="R45" i="68"/>
  <c r="S45" i="68" s="1"/>
  <c r="N45" i="68"/>
  <c r="P45" i="68" s="1"/>
  <c r="N78" i="67"/>
  <c r="P78" i="67" s="1"/>
  <c r="O57" i="67"/>
  <c r="O74" i="67"/>
  <c r="N53" i="67"/>
  <c r="P53" i="67" s="1"/>
  <c r="O53" i="67"/>
  <c r="N33" i="67"/>
  <c r="P33" i="67" s="1"/>
  <c r="R74" i="67"/>
  <c r="S74" i="67" s="1"/>
  <c r="R57" i="67"/>
  <c r="S57" i="67" s="1"/>
  <c r="R78" i="67"/>
  <c r="S78" i="67" s="1"/>
  <c r="R37" i="67"/>
  <c r="S37" i="67" s="1"/>
  <c r="N36" i="67"/>
  <c r="P36" i="67" s="1"/>
  <c r="N37" i="67"/>
  <c r="P37" i="67" s="1"/>
  <c r="N22" i="67"/>
  <c r="P22" i="67" s="1"/>
  <c r="N35" i="67"/>
  <c r="P35" i="67" s="1"/>
  <c r="N66" i="67"/>
  <c r="P66" i="67" s="1"/>
  <c r="O36" i="67"/>
  <c r="O96" i="67"/>
  <c r="O86" i="67"/>
  <c r="N96" i="67"/>
  <c r="P96" i="67" s="1"/>
  <c r="R85" i="67"/>
  <c r="S85" i="67" s="1"/>
  <c r="N86" i="67"/>
  <c r="P86" i="67" s="1"/>
  <c r="O81" i="67"/>
  <c r="R39" i="67"/>
  <c r="S39" i="67" s="1"/>
  <c r="N54" i="67"/>
  <c r="P54" i="67" s="1"/>
  <c r="R83" i="67"/>
  <c r="S83" i="67" s="1"/>
  <c r="R81" i="67"/>
  <c r="S81" i="67" s="1"/>
  <c r="O79" i="67"/>
  <c r="R23" i="67"/>
  <c r="S23" i="67" s="1"/>
  <c r="R91" i="67"/>
  <c r="S91" i="67" s="1"/>
  <c r="O41" i="67"/>
  <c r="R32" i="67"/>
  <c r="S32" i="67" s="1"/>
  <c r="O100" i="67"/>
  <c r="N65" i="67"/>
  <c r="P65" i="67" s="1"/>
  <c r="N71" i="67"/>
  <c r="P71" i="67" s="1"/>
  <c r="N100" i="67"/>
  <c r="P100" i="67" s="1"/>
  <c r="N50" i="67"/>
  <c r="P50" i="67" s="1"/>
  <c r="O63" i="67"/>
  <c r="O71" i="67"/>
  <c r="O51" i="67"/>
  <c r="N51" i="67"/>
  <c r="P51" i="67" s="1"/>
  <c r="R22" i="67"/>
  <c r="S22" i="67" s="1"/>
  <c r="N101" i="67"/>
  <c r="P101" i="67" s="1"/>
  <c r="R41" i="67"/>
  <c r="S41" i="67" s="1"/>
  <c r="R31" i="67"/>
  <c r="S31" i="67" s="1"/>
  <c r="O73" i="67"/>
  <c r="R63" i="67"/>
  <c r="S63" i="67" s="1"/>
  <c r="R98" i="67"/>
  <c r="S98" i="67" s="1"/>
  <c r="O31" i="67"/>
  <c r="O101" i="67"/>
  <c r="N39" i="67"/>
  <c r="P39" i="67" s="1"/>
  <c r="N28" i="67"/>
  <c r="P28" i="67" s="1"/>
  <c r="N30" i="67"/>
  <c r="P30" i="67" s="1"/>
  <c r="O66" i="67"/>
  <c r="O28" i="67"/>
  <c r="O30" i="67"/>
  <c r="N78" i="66"/>
  <c r="P78" i="66" s="1"/>
  <c r="S57" i="66"/>
  <c r="N57" i="66"/>
  <c r="P57" i="66" s="1"/>
  <c r="N55" i="66"/>
  <c r="P55" i="66" s="1"/>
  <c r="O55" i="66"/>
  <c r="S78" i="66"/>
  <c r="N45" i="66"/>
  <c r="P45" i="66" s="1"/>
  <c r="S55" i="66"/>
  <c r="N42" i="66"/>
  <c r="P42" i="66" s="1"/>
  <c r="N43" i="66"/>
  <c r="P43" i="66" s="1"/>
  <c r="O45" i="66"/>
  <c r="S43" i="66"/>
  <c r="S45" i="66"/>
  <c r="O43" i="66"/>
  <c r="O78" i="66"/>
  <c r="R68" i="66"/>
  <c r="S68" i="66" s="1"/>
  <c r="O52" i="65"/>
  <c r="O61" i="65"/>
  <c r="N64" i="65"/>
  <c r="P64" i="65" s="1"/>
  <c r="O46" i="65"/>
  <c r="O68" i="65"/>
  <c r="R63" i="65"/>
  <c r="S63" i="65" s="1"/>
  <c r="N68" i="65"/>
  <c r="P68" i="65" s="1"/>
  <c r="N50" i="65"/>
  <c r="P50" i="65" s="1"/>
  <c r="N46" i="65"/>
  <c r="P46" i="65" s="1"/>
  <c r="N44" i="65"/>
  <c r="P44" i="65" s="1"/>
  <c r="R30" i="65"/>
  <c r="S30" i="65" s="1"/>
  <c r="N65" i="65"/>
  <c r="P65" i="65" s="1"/>
  <c r="N63" i="65"/>
  <c r="P63" i="65" s="1"/>
  <c r="O65" i="65"/>
  <c r="O65" i="67"/>
  <c r="R79" i="67"/>
  <c r="S79" i="67" s="1"/>
  <c r="N29" i="67"/>
  <c r="P29" i="67" s="1"/>
  <c r="N76" i="67"/>
  <c r="P76" i="67" s="1"/>
  <c r="O29" i="67"/>
  <c r="N98" i="67"/>
  <c r="P98" i="67" s="1"/>
  <c r="R76" i="67"/>
  <c r="S76" i="67" s="1"/>
  <c r="O85" i="67"/>
  <c r="N73" i="67"/>
  <c r="P73" i="67" s="1"/>
  <c r="O23" i="67"/>
  <c r="N83" i="67"/>
  <c r="P83" i="67" s="1"/>
  <c r="O35" i="67"/>
  <c r="R34" i="67"/>
  <c r="S34" i="67" s="1"/>
  <c r="S101" i="67"/>
  <c r="N46" i="67"/>
  <c r="P46" i="67" s="1"/>
  <c r="N38" i="67"/>
  <c r="P38" i="67" s="1"/>
  <c r="N60" i="67"/>
  <c r="P60" i="67" s="1"/>
  <c r="N43" i="67"/>
  <c r="P43" i="67" s="1"/>
  <c r="O38" i="67"/>
  <c r="O60" i="67"/>
  <c r="O43" i="67"/>
  <c r="N91" i="67"/>
  <c r="P91" i="67" s="1"/>
  <c r="N32" i="67"/>
  <c r="P32" i="67" s="1"/>
  <c r="O34" i="67"/>
  <c r="O46" i="67"/>
  <c r="R93" i="67"/>
  <c r="S93" i="67" s="1"/>
  <c r="R25" i="67"/>
  <c r="S25" i="67" s="1"/>
  <c r="R56" i="67"/>
  <c r="S56" i="67" s="1"/>
  <c r="O67" i="67"/>
  <c r="N56" i="67"/>
  <c r="P56" i="67" s="1"/>
  <c r="N62" i="67"/>
  <c r="P62" i="67" s="1"/>
  <c r="R67" i="67"/>
  <c r="S67" i="67" s="1"/>
  <c r="N48" i="67"/>
  <c r="P48" i="67" s="1"/>
  <c r="R50" i="67"/>
  <c r="S50" i="67" s="1"/>
  <c r="O62" i="67"/>
  <c r="O48" i="67"/>
  <c r="N95" i="67"/>
  <c r="P95" i="67" s="1"/>
  <c r="N47" i="67"/>
  <c r="P47" i="67" s="1"/>
  <c r="R48" i="67"/>
  <c r="S48" i="67" s="1"/>
  <c r="N44" i="67"/>
  <c r="P44" i="67" s="1"/>
  <c r="R54" i="67"/>
  <c r="S54" i="67" s="1"/>
  <c r="O95" i="67"/>
  <c r="O47" i="67"/>
  <c r="O44" i="67"/>
  <c r="N27" i="67"/>
  <c r="P27" i="67" s="1"/>
  <c r="R95" i="67"/>
  <c r="S95" i="67" s="1"/>
  <c r="N26" i="67"/>
  <c r="P26" i="67" s="1"/>
  <c r="N40" i="67"/>
  <c r="P40" i="67" s="1"/>
  <c r="O27" i="67"/>
  <c r="N45" i="67"/>
  <c r="P45" i="67" s="1"/>
  <c r="O26" i="67"/>
  <c r="O40" i="67"/>
  <c r="N88" i="67"/>
  <c r="P88" i="67" s="1"/>
  <c r="N42" i="67"/>
  <c r="P42" i="67" s="1"/>
  <c r="N93" i="67"/>
  <c r="P93" i="67" s="1"/>
  <c r="O45" i="67"/>
  <c r="R26" i="67"/>
  <c r="S26" i="67" s="1"/>
  <c r="R88" i="67"/>
  <c r="S88" i="67" s="1"/>
  <c r="N25" i="67"/>
  <c r="P25" i="67" s="1"/>
  <c r="O42" i="67"/>
  <c r="R106" i="67"/>
  <c r="S106" i="67" s="1"/>
  <c r="O106" i="67"/>
  <c r="N106" i="67"/>
  <c r="P106" i="67" s="1"/>
  <c r="R102" i="67"/>
  <c r="S102" i="67" s="1"/>
  <c r="O102" i="67"/>
  <c r="N102" i="67"/>
  <c r="P102" i="67" s="1"/>
  <c r="N75" i="67"/>
  <c r="P75" i="67" s="1"/>
  <c r="R75" i="67"/>
  <c r="S75" i="67" s="1"/>
  <c r="O75" i="67"/>
  <c r="R77" i="67"/>
  <c r="S77" i="67" s="1"/>
  <c r="O77" i="67"/>
  <c r="N77" i="67"/>
  <c r="P77" i="67" s="1"/>
  <c r="O90" i="67"/>
  <c r="N90" i="67"/>
  <c r="P90" i="67" s="1"/>
  <c r="R90" i="67"/>
  <c r="S90" i="67" s="1"/>
  <c r="R92" i="67"/>
  <c r="S92" i="67" s="1"/>
  <c r="O92" i="67"/>
  <c r="N92" i="67"/>
  <c r="P92" i="67" s="1"/>
  <c r="R49" i="67"/>
  <c r="S49" i="67" s="1"/>
  <c r="O49" i="67"/>
  <c r="N49" i="67"/>
  <c r="P49" i="67" s="1"/>
  <c r="N64" i="67"/>
  <c r="P64" i="67" s="1"/>
  <c r="R64" i="67"/>
  <c r="S64" i="67" s="1"/>
  <c r="O64" i="67"/>
  <c r="O80" i="67"/>
  <c r="N80" i="67"/>
  <c r="P80" i="67" s="1"/>
  <c r="R80" i="67"/>
  <c r="S80" i="67" s="1"/>
  <c r="R82" i="67"/>
  <c r="S82" i="67" s="1"/>
  <c r="O82" i="67"/>
  <c r="N82" i="67"/>
  <c r="P82" i="67" s="1"/>
  <c r="R59" i="67"/>
  <c r="S59" i="67" s="1"/>
  <c r="O59" i="67"/>
  <c r="N59" i="67"/>
  <c r="P59" i="67" s="1"/>
  <c r="R55" i="67"/>
  <c r="S55" i="67" s="1"/>
  <c r="O55" i="67"/>
  <c r="N55" i="67"/>
  <c r="P55" i="67" s="1"/>
  <c r="R94" i="67"/>
  <c r="S94" i="67" s="1"/>
  <c r="O94" i="67"/>
  <c r="N94" i="67"/>
  <c r="P94" i="67" s="1"/>
  <c r="R70" i="67"/>
  <c r="S70" i="67" s="1"/>
  <c r="O70" i="67"/>
  <c r="N70" i="67"/>
  <c r="P70" i="67" s="1"/>
  <c r="O68" i="67"/>
  <c r="N68" i="67"/>
  <c r="P68" i="67" s="1"/>
  <c r="R68" i="67"/>
  <c r="S68" i="67" s="1"/>
  <c r="R52" i="67"/>
  <c r="S52" i="67" s="1"/>
  <c r="O52" i="67"/>
  <c r="N52" i="67"/>
  <c r="P52" i="67" s="1"/>
  <c r="R103" i="67"/>
  <c r="S103" i="67" s="1"/>
  <c r="O103" i="67"/>
  <c r="N103" i="67"/>
  <c r="P103" i="67" s="1"/>
  <c r="R84" i="67"/>
  <c r="S84" i="67" s="1"/>
  <c r="O84" i="67"/>
  <c r="N84" i="67"/>
  <c r="P84" i="67" s="1"/>
  <c r="R69" i="67"/>
  <c r="S69" i="67" s="1"/>
  <c r="O69" i="67"/>
  <c r="N69" i="67"/>
  <c r="P69" i="67" s="1"/>
  <c r="R58" i="67"/>
  <c r="S58" i="67" s="1"/>
  <c r="O58" i="67"/>
  <c r="N58" i="67"/>
  <c r="P58" i="67" s="1"/>
  <c r="R72" i="67"/>
  <c r="S72" i="67" s="1"/>
  <c r="O72" i="67"/>
  <c r="N72" i="67"/>
  <c r="P72" i="67" s="1"/>
  <c r="R104" i="67"/>
  <c r="S104" i="67" s="1"/>
  <c r="O104" i="67"/>
  <c r="N104" i="67"/>
  <c r="P104" i="67" s="1"/>
  <c r="R105" i="67"/>
  <c r="S105" i="67" s="1"/>
  <c r="O105" i="67"/>
  <c r="N105" i="67"/>
  <c r="P105" i="67" s="1"/>
  <c r="R99" i="67"/>
  <c r="S99" i="67" s="1"/>
  <c r="O99" i="67"/>
  <c r="N99" i="67"/>
  <c r="P99" i="67" s="1"/>
  <c r="R107" i="67"/>
  <c r="S107" i="67" s="1"/>
  <c r="O107" i="67"/>
  <c r="N107" i="67"/>
  <c r="P107" i="67" s="1"/>
  <c r="O24" i="67"/>
  <c r="N24" i="67"/>
  <c r="P24" i="67" s="1"/>
  <c r="R24" i="67"/>
  <c r="S24" i="67" s="1"/>
  <c r="N97" i="67"/>
  <c r="P97" i="67" s="1"/>
  <c r="R97" i="67"/>
  <c r="S97" i="67" s="1"/>
  <c r="O97" i="67"/>
  <c r="R61" i="67"/>
  <c r="S61" i="67" s="1"/>
  <c r="O61" i="67"/>
  <c r="N61" i="67"/>
  <c r="P61" i="67" s="1"/>
  <c r="N87" i="67"/>
  <c r="P87" i="67" s="1"/>
  <c r="R87" i="67"/>
  <c r="S87" i="67" s="1"/>
  <c r="O87" i="67"/>
  <c r="R89" i="67"/>
  <c r="S89" i="67" s="1"/>
  <c r="O89" i="67"/>
  <c r="N89" i="67"/>
  <c r="P89" i="67" s="1"/>
  <c r="N32" i="65"/>
  <c r="P32" i="65" s="1"/>
  <c r="O64" i="65"/>
  <c r="N61" i="65"/>
  <c r="P61" i="65" s="1"/>
  <c r="N52" i="65"/>
  <c r="P52" i="65" s="1"/>
  <c r="O50" i="65"/>
  <c r="N41" i="65"/>
  <c r="P41" i="65" s="1"/>
  <c r="O41" i="65"/>
  <c r="O57" i="66"/>
  <c r="N23" i="66"/>
  <c r="P23" i="66" s="1"/>
  <c r="R23" i="66"/>
  <c r="S23" i="66" s="1"/>
  <c r="R87" i="66"/>
  <c r="S87" i="66" s="1"/>
  <c r="O87" i="66"/>
  <c r="O42" i="66"/>
  <c r="N25" i="66"/>
  <c r="P25" i="66" s="1"/>
  <c r="O58" i="65"/>
  <c r="O34" i="65"/>
  <c r="N71" i="65"/>
  <c r="P71" i="65" s="1"/>
  <c r="O71" i="65"/>
  <c r="N43" i="65"/>
  <c r="P43" i="65" s="1"/>
  <c r="O26" i="65"/>
  <c r="O43" i="65"/>
  <c r="N70" i="65"/>
  <c r="P70" i="65" s="1"/>
  <c r="S39" i="65"/>
  <c r="O32" i="65"/>
  <c r="O39" i="65"/>
  <c r="R57" i="65"/>
  <c r="S57" i="65" s="1"/>
  <c r="N67" i="65"/>
  <c r="P67" i="65" s="1"/>
  <c r="N58" i="65"/>
  <c r="P58" i="65" s="1"/>
  <c r="N34" i="65"/>
  <c r="P34" i="65" s="1"/>
  <c r="R71" i="66"/>
  <c r="S71" i="66" s="1"/>
  <c r="N71" i="66"/>
  <c r="P71" i="66" s="1"/>
  <c r="O71" i="66"/>
  <c r="O24" i="66"/>
  <c r="N24" i="66"/>
  <c r="P24" i="66" s="1"/>
  <c r="R24" i="66"/>
  <c r="S24" i="66" s="1"/>
  <c r="R33" i="66"/>
  <c r="S33" i="66" s="1"/>
  <c r="O33" i="66"/>
  <c r="N33" i="66"/>
  <c r="P33" i="66" s="1"/>
  <c r="R64" i="66"/>
  <c r="S64" i="66" s="1"/>
  <c r="O64" i="66"/>
  <c r="N64" i="66"/>
  <c r="P64" i="66" s="1"/>
  <c r="R60" i="66"/>
  <c r="S60" i="66" s="1"/>
  <c r="N60" i="66"/>
  <c r="P60" i="66" s="1"/>
  <c r="O60" i="66"/>
  <c r="R32" i="66"/>
  <c r="S32" i="66" s="1"/>
  <c r="O32" i="66"/>
  <c r="N32" i="66"/>
  <c r="P32" i="66" s="1"/>
  <c r="N109" i="66"/>
  <c r="P109" i="66" s="1"/>
  <c r="O109" i="66"/>
  <c r="R109" i="66"/>
  <c r="S109" i="66" s="1"/>
  <c r="R79" i="66"/>
  <c r="S79" i="66" s="1"/>
  <c r="O79" i="66"/>
  <c r="N79" i="66"/>
  <c r="P79" i="66" s="1"/>
  <c r="N89" i="66"/>
  <c r="P89" i="66" s="1"/>
  <c r="R89" i="66"/>
  <c r="S89" i="66" s="1"/>
  <c r="O89" i="66"/>
  <c r="N106" i="66"/>
  <c r="P106" i="66" s="1"/>
  <c r="O106" i="66"/>
  <c r="R106" i="66"/>
  <c r="S106" i="66" s="1"/>
  <c r="N91" i="66"/>
  <c r="P91" i="66" s="1"/>
  <c r="R91" i="66"/>
  <c r="S91" i="66" s="1"/>
  <c r="O91" i="66"/>
  <c r="R30" i="66"/>
  <c r="S30" i="66" s="1"/>
  <c r="O30" i="66"/>
  <c r="N30" i="66"/>
  <c r="P30" i="66" s="1"/>
  <c r="N103" i="66"/>
  <c r="P103" i="66" s="1"/>
  <c r="R103" i="66"/>
  <c r="S103" i="66" s="1"/>
  <c r="O103" i="66"/>
  <c r="N104" i="66"/>
  <c r="P104" i="66" s="1"/>
  <c r="R104" i="66"/>
  <c r="S104" i="66" s="1"/>
  <c r="O104" i="66"/>
  <c r="R67" i="66"/>
  <c r="S67" i="66" s="1"/>
  <c r="O67" i="66"/>
  <c r="N67" i="66"/>
  <c r="P67" i="66" s="1"/>
  <c r="R48" i="66"/>
  <c r="S48" i="66" s="1"/>
  <c r="N48" i="66"/>
  <c r="P48" i="66" s="1"/>
  <c r="O48" i="66"/>
  <c r="N99" i="66"/>
  <c r="P99" i="66" s="1"/>
  <c r="R99" i="66"/>
  <c r="S99" i="66" s="1"/>
  <c r="O99" i="66"/>
  <c r="R82" i="66"/>
  <c r="S82" i="66" s="1"/>
  <c r="O82" i="66"/>
  <c r="N82" i="66"/>
  <c r="P82" i="66" s="1"/>
  <c r="R41" i="66"/>
  <c r="S41" i="66" s="1"/>
  <c r="O41" i="66"/>
  <c r="N41" i="66"/>
  <c r="P41" i="66" s="1"/>
  <c r="R29" i="66"/>
  <c r="S29" i="66" s="1"/>
  <c r="O29" i="66"/>
  <c r="N29" i="66"/>
  <c r="P29" i="66" s="1"/>
  <c r="N100" i="66"/>
  <c r="P100" i="66" s="1"/>
  <c r="O100" i="66"/>
  <c r="R100" i="66"/>
  <c r="S100" i="66" s="1"/>
  <c r="R53" i="66"/>
  <c r="S53" i="66" s="1"/>
  <c r="O53" i="66"/>
  <c r="N53" i="66"/>
  <c r="P53" i="66" s="1"/>
  <c r="N101" i="66"/>
  <c r="P101" i="66" s="1"/>
  <c r="O101" i="66"/>
  <c r="R101" i="66"/>
  <c r="S101" i="66" s="1"/>
  <c r="R77" i="66"/>
  <c r="S77" i="66" s="1"/>
  <c r="N77" i="66"/>
  <c r="P77" i="66" s="1"/>
  <c r="O77" i="66"/>
  <c r="R70" i="66"/>
  <c r="S70" i="66" s="1"/>
  <c r="O70" i="66"/>
  <c r="N70" i="66"/>
  <c r="P70" i="66" s="1"/>
  <c r="N85" i="66"/>
  <c r="P85" i="66" s="1"/>
  <c r="R85" i="66"/>
  <c r="S85" i="66" s="1"/>
  <c r="O85" i="66"/>
  <c r="R40" i="66"/>
  <c r="S40" i="66" s="1"/>
  <c r="O40" i="66"/>
  <c r="N40" i="66"/>
  <c r="P40" i="66" s="1"/>
  <c r="N95" i="66"/>
  <c r="P95" i="66" s="1"/>
  <c r="R95" i="66"/>
  <c r="S95" i="66" s="1"/>
  <c r="O95" i="66"/>
  <c r="R56" i="66"/>
  <c r="S56" i="66" s="1"/>
  <c r="O56" i="66"/>
  <c r="N56" i="66"/>
  <c r="P56" i="66" s="1"/>
  <c r="N102" i="66"/>
  <c r="P102" i="66" s="1"/>
  <c r="R102" i="66"/>
  <c r="S102" i="66" s="1"/>
  <c r="O102" i="66"/>
  <c r="N105" i="66"/>
  <c r="P105" i="66" s="1"/>
  <c r="R105" i="66"/>
  <c r="S105" i="66" s="1"/>
  <c r="O105" i="66"/>
  <c r="R59" i="66"/>
  <c r="S59" i="66" s="1"/>
  <c r="O59" i="66"/>
  <c r="N59" i="66"/>
  <c r="P59" i="66" s="1"/>
  <c r="N94" i="66"/>
  <c r="P94" i="66" s="1"/>
  <c r="R94" i="66"/>
  <c r="S94" i="66" s="1"/>
  <c r="O94" i="66"/>
  <c r="R73" i="66"/>
  <c r="S73" i="66" s="1"/>
  <c r="O73" i="66"/>
  <c r="N73" i="66"/>
  <c r="P73" i="66" s="1"/>
  <c r="R39" i="66"/>
  <c r="S39" i="66" s="1"/>
  <c r="O39" i="66"/>
  <c r="N39" i="66"/>
  <c r="P39" i="66" s="1"/>
  <c r="R28" i="66"/>
  <c r="S28" i="66" s="1"/>
  <c r="O28" i="66"/>
  <c r="N28" i="66"/>
  <c r="P28" i="66" s="1"/>
  <c r="R65" i="66"/>
  <c r="S65" i="66" s="1"/>
  <c r="O65" i="66"/>
  <c r="N65" i="66"/>
  <c r="P65" i="66" s="1"/>
  <c r="N86" i="66"/>
  <c r="P86" i="66" s="1"/>
  <c r="R86" i="66"/>
  <c r="S86" i="66" s="1"/>
  <c r="O86" i="66"/>
  <c r="N97" i="66"/>
  <c r="P97" i="66" s="1"/>
  <c r="O97" i="66"/>
  <c r="R97" i="66"/>
  <c r="S97" i="66" s="1"/>
  <c r="N93" i="66"/>
  <c r="P93" i="66" s="1"/>
  <c r="R93" i="66"/>
  <c r="S93" i="66" s="1"/>
  <c r="O93" i="66"/>
  <c r="R52" i="66"/>
  <c r="S52" i="66" s="1"/>
  <c r="O52" i="66"/>
  <c r="N52" i="66"/>
  <c r="P52" i="66" s="1"/>
  <c r="R47" i="66"/>
  <c r="S47" i="66" s="1"/>
  <c r="O47" i="66"/>
  <c r="N47" i="66"/>
  <c r="P47" i="66" s="1"/>
  <c r="R84" i="66"/>
  <c r="S84" i="66" s="1"/>
  <c r="O84" i="66"/>
  <c r="N84" i="66"/>
  <c r="P84" i="66" s="1"/>
  <c r="R38" i="66"/>
  <c r="S38" i="66" s="1"/>
  <c r="O38" i="66"/>
  <c r="N38" i="66"/>
  <c r="P38" i="66" s="1"/>
  <c r="R27" i="66"/>
  <c r="S27" i="66" s="1"/>
  <c r="O27" i="66"/>
  <c r="N27" i="66"/>
  <c r="P27" i="66" s="1"/>
  <c r="R74" i="66"/>
  <c r="S74" i="66" s="1"/>
  <c r="O74" i="66"/>
  <c r="N74" i="66"/>
  <c r="P74" i="66" s="1"/>
  <c r="R44" i="66"/>
  <c r="S44" i="66" s="1"/>
  <c r="N44" i="66"/>
  <c r="P44" i="66" s="1"/>
  <c r="O44" i="66"/>
  <c r="R81" i="66"/>
  <c r="S81" i="66" s="1"/>
  <c r="O81" i="66"/>
  <c r="N81" i="66"/>
  <c r="P81" i="66" s="1"/>
  <c r="R31" i="66"/>
  <c r="S31" i="66" s="1"/>
  <c r="O31" i="66"/>
  <c r="N31" i="66"/>
  <c r="P31" i="66" s="1"/>
  <c r="R72" i="66"/>
  <c r="S72" i="66" s="1"/>
  <c r="O72" i="66"/>
  <c r="N72" i="66"/>
  <c r="P72" i="66" s="1"/>
  <c r="R62" i="66"/>
  <c r="S62" i="66" s="1"/>
  <c r="O62" i="66"/>
  <c r="N62" i="66"/>
  <c r="P62" i="66" s="1"/>
  <c r="R37" i="66"/>
  <c r="S37" i="66" s="1"/>
  <c r="O37" i="66"/>
  <c r="N37" i="66"/>
  <c r="P37" i="66" s="1"/>
  <c r="R26" i="66"/>
  <c r="S26" i="66" s="1"/>
  <c r="O26" i="66"/>
  <c r="N26" i="66"/>
  <c r="P26" i="66" s="1"/>
  <c r="R69" i="66"/>
  <c r="S69" i="66" s="1"/>
  <c r="O69" i="66"/>
  <c r="N69" i="66"/>
  <c r="P69" i="66" s="1"/>
  <c r="R61" i="66"/>
  <c r="S61" i="66" s="1"/>
  <c r="O61" i="66"/>
  <c r="N61" i="66"/>
  <c r="P61" i="66" s="1"/>
  <c r="N96" i="66"/>
  <c r="P96" i="66" s="1"/>
  <c r="R96" i="66"/>
  <c r="S96" i="66" s="1"/>
  <c r="O96" i="66"/>
  <c r="N108" i="66"/>
  <c r="P108" i="66" s="1"/>
  <c r="R108" i="66"/>
  <c r="S108" i="66" s="1"/>
  <c r="O108" i="66"/>
  <c r="R49" i="66"/>
  <c r="S49" i="66" s="1"/>
  <c r="O49" i="66"/>
  <c r="N49" i="66"/>
  <c r="P49" i="66" s="1"/>
  <c r="R50" i="66"/>
  <c r="S50" i="66" s="1"/>
  <c r="O50" i="66"/>
  <c r="N50" i="66"/>
  <c r="P50" i="66" s="1"/>
  <c r="R35" i="66"/>
  <c r="S35" i="66" s="1"/>
  <c r="O35" i="66"/>
  <c r="N35" i="66"/>
  <c r="P35" i="66" s="1"/>
  <c r="R75" i="66"/>
  <c r="S75" i="66" s="1"/>
  <c r="O75" i="66"/>
  <c r="N75" i="66"/>
  <c r="P75" i="66" s="1"/>
  <c r="R46" i="66"/>
  <c r="S46" i="66" s="1"/>
  <c r="N46" i="66"/>
  <c r="P46" i="66" s="1"/>
  <c r="O46" i="66"/>
  <c r="R36" i="66"/>
  <c r="S36" i="66" s="1"/>
  <c r="O36" i="66"/>
  <c r="N36" i="66"/>
  <c r="P36" i="66" s="1"/>
  <c r="R63" i="66"/>
  <c r="S63" i="66" s="1"/>
  <c r="O63" i="66"/>
  <c r="N63" i="66"/>
  <c r="P63" i="66" s="1"/>
  <c r="R76" i="66"/>
  <c r="S76" i="66" s="1"/>
  <c r="O76" i="66"/>
  <c r="N76" i="66"/>
  <c r="P76" i="66" s="1"/>
  <c r="R58" i="66"/>
  <c r="S58" i="66" s="1"/>
  <c r="O58" i="66"/>
  <c r="N58" i="66"/>
  <c r="P58" i="66" s="1"/>
  <c r="R83" i="66"/>
  <c r="S83" i="66" s="1"/>
  <c r="N83" i="66"/>
  <c r="P83" i="66" s="1"/>
  <c r="O83" i="66"/>
  <c r="R34" i="66"/>
  <c r="S34" i="66" s="1"/>
  <c r="O34" i="66"/>
  <c r="N34" i="66"/>
  <c r="P34" i="66" s="1"/>
  <c r="R51" i="66"/>
  <c r="S51" i="66" s="1"/>
  <c r="O51" i="66"/>
  <c r="N51" i="66"/>
  <c r="P51" i="66" s="1"/>
  <c r="N88" i="66"/>
  <c r="P88" i="66" s="1"/>
  <c r="R88" i="66"/>
  <c r="S88" i="66" s="1"/>
  <c r="O88" i="66"/>
  <c r="N53" i="65"/>
  <c r="P53" i="65" s="1"/>
  <c r="S48" i="65"/>
  <c r="S45" i="65"/>
  <c r="R60" i="65"/>
  <c r="S60" i="65" s="1"/>
  <c r="S54" i="65"/>
  <c r="O53" i="65"/>
  <c r="N54" i="65"/>
  <c r="P54" i="65" s="1"/>
  <c r="N48" i="65"/>
  <c r="P48" i="65" s="1"/>
  <c r="O54" i="65"/>
  <c r="N55" i="65"/>
  <c r="P55" i="65" s="1"/>
  <c r="O48" i="65"/>
  <c r="O55" i="65"/>
  <c r="N60" i="65"/>
  <c r="P60" i="65" s="1"/>
  <c r="N57" i="65"/>
  <c r="P57" i="65" s="1"/>
  <c r="N69" i="65"/>
  <c r="P69" i="65" s="1"/>
  <c r="O69" i="65"/>
  <c r="N45" i="65"/>
  <c r="P45" i="65" s="1"/>
  <c r="N30" i="65"/>
  <c r="P30" i="65" s="1"/>
  <c r="N66" i="65"/>
  <c r="P66" i="65" s="1"/>
  <c r="O45" i="65"/>
  <c r="N62" i="65"/>
  <c r="P62" i="65" s="1"/>
  <c r="O66" i="65"/>
  <c r="N39" i="65"/>
  <c r="P39" i="65" s="1"/>
  <c r="S36" i="65"/>
  <c r="O33" i="65"/>
  <c r="O42" i="65"/>
  <c r="O35" i="65"/>
  <c r="O47" i="65"/>
  <c r="N47" i="65"/>
  <c r="P47" i="65" s="1"/>
  <c r="O36" i="65"/>
  <c r="N27" i="65"/>
  <c r="P27" i="65" s="1"/>
  <c r="S33" i="65"/>
  <c r="O27" i="65"/>
  <c r="R28" i="65"/>
  <c r="S28" i="65" s="1"/>
  <c r="N37" i="65"/>
  <c r="P37" i="65" s="1"/>
  <c r="N59" i="65"/>
  <c r="P59" i="65" s="1"/>
  <c r="O37" i="65"/>
  <c r="R42" i="65"/>
  <c r="S42" i="65" s="1"/>
  <c r="O59" i="65"/>
  <c r="R67" i="65"/>
  <c r="S67" i="65" s="1"/>
  <c r="N36" i="65"/>
  <c r="P36" i="65" s="1"/>
  <c r="N28" i="65"/>
  <c r="P28" i="65" s="1"/>
  <c r="N51" i="65"/>
  <c r="P51" i="65" s="1"/>
  <c r="N56" i="65"/>
  <c r="P56" i="65" s="1"/>
  <c r="N38" i="65"/>
  <c r="P38" i="65" s="1"/>
  <c r="R70" i="65"/>
  <c r="S70" i="65" s="1"/>
  <c r="O51" i="65"/>
  <c r="O56" i="65"/>
  <c r="O38" i="65"/>
  <c r="R26" i="65"/>
  <c r="S26" i="65" s="1"/>
  <c r="R62" i="65"/>
  <c r="S62" i="65" s="1"/>
  <c r="N33" i="65"/>
  <c r="P33" i="65" s="1"/>
  <c r="N35" i="65"/>
  <c r="P35" i="65" s="1"/>
  <c r="N24" i="65"/>
  <c r="P24" i="65" s="1"/>
  <c r="O24" i="65"/>
  <c r="R24" i="65"/>
  <c r="S24" i="65" s="1"/>
  <c r="M22" i="50" l="1"/>
  <c r="R22" i="50" s="1"/>
  <c r="S22" i="50" s="1"/>
  <c r="M41" i="50"/>
  <c r="M43" i="50"/>
  <c r="M47" i="50"/>
  <c r="M72" i="50"/>
  <c r="M94" i="50"/>
  <c r="M24" i="50"/>
  <c r="M69" i="50"/>
  <c r="M67" i="50"/>
  <c r="M104" i="50"/>
  <c r="M74" i="50"/>
  <c r="M93" i="50"/>
  <c r="M38" i="50"/>
  <c r="M36" i="50"/>
  <c r="M64" i="50"/>
  <c r="M107" i="50"/>
  <c r="M37" i="50"/>
  <c r="M86" i="50"/>
  <c r="M23" i="50"/>
  <c r="M30" i="50"/>
  <c r="M87" i="50"/>
  <c r="M110" i="50"/>
  <c r="M68" i="50"/>
  <c r="M34" i="50"/>
  <c r="M105" i="50"/>
  <c r="M109" i="50"/>
  <c r="M32" i="50"/>
  <c r="M108" i="50"/>
  <c r="M84" i="50"/>
  <c r="M62" i="50"/>
  <c r="M29" i="50"/>
  <c r="M85" i="50"/>
  <c r="M63" i="50"/>
  <c r="M40" i="50"/>
  <c r="M83" i="50"/>
  <c r="M61" i="50"/>
  <c r="M89" i="50"/>
  <c r="M51" i="50"/>
  <c r="M28" i="50"/>
  <c r="M103" i="50"/>
  <c r="M82" i="50"/>
  <c r="M60" i="50"/>
  <c r="M25" i="50"/>
  <c r="M77" i="50"/>
  <c r="M27" i="50"/>
  <c r="M96" i="50"/>
  <c r="M102" i="50"/>
  <c r="M81" i="50"/>
  <c r="M57" i="50"/>
  <c r="M75" i="50"/>
  <c r="M101" i="50"/>
  <c r="M79" i="50"/>
  <c r="M52" i="50"/>
  <c r="M99" i="50"/>
  <c r="M50" i="50"/>
  <c r="M65" i="50"/>
  <c r="M80" i="50"/>
  <c r="M58" i="50"/>
  <c r="M35" i="50"/>
  <c r="M98" i="50"/>
  <c r="M53" i="50"/>
  <c r="M95" i="50"/>
  <c r="M46" i="50"/>
  <c r="M44" i="50"/>
  <c r="M90" i="50"/>
  <c r="M78" i="50"/>
  <c r="M56" i="50"/>
  <c r="M45" i="50"/>
  <c r="M33" i="50"/>
  <c r="M73" i="50"/>
  <c r="M39" i="50"/>
  <c r="M42" i="50"/>
  <c r="M106" i="50"/>
  <c r="M88" i="50"/>
  <c r="M66" i="50"/>
  <c r="M55" i="50"/>
  <c r="M31" i="50"/>
  <c r="M97" i="50"/>
  <c r="M76" i="50"/>
  <c r="M54" i="50"/>
  <c r="M92" i="50"/>
  <c r="M71" i="50"/>
  <c r="M49" i="50"/>
  <c r="M26" i="50"/>
  <c r="M111" i="50"/>
  <c r="M100" i="50"/>
  <c r="M91" i="50"/>
  <c r="M70" i="50"/>
  <c r="M59" i="50"/>
  <c r="M48" i="50"/>
  <c r="O22" i="50" l="1"/>
  <c r="R111" i="50"/>
  <c r="S111" i="50" s="1"/>
  <c r="R99" i="50"/>
  <c r="S99" i="50" s="1"/>
  <c r="R95" i="50"/>
  <c r="S95" i="50" s="1"/>
  <c r="R89" i="50"/>
  <c r="S89" i="50" s="1"/>
  <c r="R54" i="50"/>
  <c r="S54" i="50" s="1"/>
  <c r="R75" i="50"/>
  <c r="S75" i="50" s="1"/>
  <c r="R60" i="50"/>
  <c r="S60" i="50" s="1"/>
  <c r="R83" i="50"/>
  <c r="S83" i="50" s="1"/>
  <c r="R108" i="50"/>
  <c r="S108" i="50" s="1"/>
  <c r="R105" i="50"/>
  <c r="S105" i="50" s="1"/>
  <c r="R93" i="50"/>
  <c r="S93" i="50" s="1"/>
  <c r="R88" i="50"/>
  <c r="S88" i="50" s="1"/>
  <c r="R25" i="50"/>
  <c r="S25" i="50" s="1"/>
  <c r="R84" i="50"/>
  <c r="S84" i="50" s="1"/>
  <c r="R38" i="50"/>
  <c r="S38" i="50" s="1"/>
  <c r="R106" i="50"/>
  <c r="S106" i="50" s="1"/>
  <c r="R76" i="50"/>
  <c r="S76" i="50" s="1"/>
  <c r="R53" i="50"/>
  <c r="S53" i="50" s="1"/>
  <c r="R82" i="50"/>
  <c r="S82" i="50" s="1"/>
  <c r="R31" i="50"/>
  <c r="S31" i="50" s="1"/>
  <c r="R27" i="50"/>
  <c r="S27" i="50" s="1"/>
  <c r="R55" i="50"/>
  <c r="S55" i="50" s="1"/>
  <c r="R29" i="50"/>
  <c r="S29" i="50" s="1"/>
  <c r="R80" i="50"/>
  <c r="S80" i="50" s="1"/>
  <c r="R30" i="50"/>
  <c r="S30" i="50" s="1"/>
  <c r="R46" i="50"/>
  <c r="S46" i="50" s="1"/>
  <c r="R51" i="50"/>
  <c r="S51" i="50" s="1"/>
  <c r="R78" i="50"/>
  <c r="S78" i="50" s="1"/>
  <c r="R66" i="50"/>
  <c r="S66" i="50" s="1"/>
  <c r="R62" i="50"/>
  <c r="S62" i="50" s="1"/>
  <c r="R97" i="50"/>
  <c r="S97" i="50" s="1"/>
  <c r="R103" i="50"/>
  <c r="S103" i="50" s="1"/>
  <c r="R81" i="50"/>
  <c r="S81" i="50" s="1"/>
  <c r="R63" i="50"/>
  <c r="S63" i="50" s="1"/>
  <c r="R68" i="50"/>
  <c r="S68" i="50" s="1"/>
  <c r="R37" i="50"/>
  <c r="S37" i="50" s="1"/>
  <c r="R109" i="50"/>
  <c r="S109" i="50" s="1"/>
  <c r="R42" i="50"/>
  <c r="S42" i="50" s="1"/>
  <c r="R48" i="50"/>
  <c r="S48" i="50" s="1"/>
  <c r="R59" i="50"/>
  <c r="S59" i="50" s="1"/>
  <c r="R26" i="50"/>
  <c r="S26" i="50" s="1"/>
  <c r="R98" i="50"/>
  <c r="S98" i="50" s="1"/>
  <c r="R65" i="50"/>
  <c r="S65" i="50" s="1"/>
  <c r="R52" i="50"/>
  <c r="S52" i="50" s="1"/>
  <c r="R102" i="50"/>
  <c r="S102" i="50" s="1"/>
  <c r="R85" i="50"/>
  <c r="S85" i="50" s="1"/>
  <c r="R56" i="50"/>
  <c r="S56" i="50" s="1"/>
  <c r="R77" i="50"/>
  <c r="S77" i="50" s="1"/>
  <c r="R87" i="50"/>
  <c r="S87" i="50" s="1"/>
  <c r="R90" i="50"/>
  <c r="S90" i="50" s="1"/>
  <c r="R40" i="50"/>
  <c r="S40" i="50" s="1"/>
  <c r="R86" i="50"/>
  <c r="S86" i="50" s="1"/>
  <c r="R49" i="50"/>
  <c r="S49" i="50" s="1"/>
  <c r="R73" i="50"/>
  <c r="S73" i="50" s="1"/>
  <c r="R79" i="50"/>
  <c r="S79" i="50" s="1"/>
  <c r="R110" i="50"/>
  <c r="S110" i="50" s="1"/>
  <c r="R107" i="50"/>
  <c r="S107" i="50" s="1"/>
  <c r="R91" i="50"/>
  <c r="S91" i="50" s="1"/>
  <c r="R71" i="50"/>
  <c r="S71" i="50" s="1"/>
  <c r="R33" i="50"/>
  <c r="S33" i="50" s="1"/>
  <c r="R44" i="50"/>
  <c r="S44" i="50" s="1"/>
  <c r="R101" i="50"/>
  <c r="S101" i="50" s="1"/>
  <c r="R64" i="50"/>
  <c r="S64" i="50" s="1"/>
  <c r="R35" i="50"/>
  <c r="S35" i="50" s="1"/>
  <c r="R58" i="50"/>
  <c r="S58" i="50" s="1"/>
  <c r="R61" i="50"/>
  <c r="S61" i="50" s="1"/>
  <c r="R39" i="50"/>
  <c r="S39" i="50" s="1"/>
  <c r="R57" i="50"/>
  <c r="S57" i="50" s="1"/>
  <c r="R34" i="50"/>
  <c r="S34" i="50" s="1"/>
  <c r="R70" i="50"/>
  <c r="S70" i="50" s="1"/>
  <c r="R100" i="50"/>
  <c r="S100" i="50" s="1"/>
  <c r="R92" i="50"/>
  <c r="S92" i="50" s="1"/>
  <c r="R45" i="50"/>
  <c r="S45" i="50" s="1"/>
  <c r="R50" i="50"/>
  <c r="S50" i="50" s="1"/>
  <c r="R96" i="50"/>
  <c r="S96" i="50" s="1"/>
  <c r="R28" i="50"/>
  <c r="S28" i="50" s="1"/>
  <c r="R32" i="50"/>
  <c r="S32" i="50" s="1"/>
  <c r="R36" i="50"/>
  <c r="S36" i="50" s="1"/>
  <c r="R23" i="50"/>
  <c r="S23" i="50" s="1"/>
  <c r="N74" i="50"/>
  <c r="P74" i="50" s="1"/>
  <c r="R74" i="50"/>
  <c r="S74" i="50" s="1"/>
  <c r="O72" i="50"/>
  <c r="R72" i="50"/>
  <c r="S72" i="50" s="1"/>
  <c r="O94" i="50"/>
  <c r="R94" i="50"/>
  <c r="S94" i="50" s="1"/>
  <c r="N104" i="50"/>
  <c r="P104" i="50" s="1"/>
  <c r="R104" i="50"/>
  <c r="S104" i="50" s="1"/>
  <c r="N24" i="50"/>
  <c r="P24" i="50" s="1"/>
  <c r="R24" i="50"/>
  <c r="S24" i="50" s="1"/>
  <c r="O47" i="50"/>
  <c r="R47" i="50"/>
  <c r="S47" i="50" s="1"/>
  <c r="O67" i="50"/>
  <c r="R67" i="50"/>
  <c r="S67" i="50" s="1"/>
  <c r="O69" i="50"/>
  <c r="R69" i="50"/>
  <c r="S69" i="50" s="1"/>
  <c r="N43" i="50"/>
  <c r="P43" i="50" s="1"/>
  <c r="R43" i="50"/>
  <c r="S43" i="50" s="1"/>
  <c r="N41" i="50"/>
  <c r="P41" i="50" s="1"/>
  <c r="R41" i="50"/>
  <c r="S41" i="50" s="1"/>
  <c r="O41" i="50"/>
  <c r="O43" i="50"/>
  <c r="N47" i="50"/>
  <c r="P47" i="50" s="1"/>
  <c r="O74" i="50"/>
  <c r="N72" i="50"/>
  <c r="P72" i="50" s="1"/>
  <c r="O24" i="50"/>
  <c r="N94" i="50"/>
  <c r="P94" i="50" s="1"/>
  <c r="N69" i="50"/>
  <c r="P69" i="50" s="1"/>
  <c r="O104" i="50"/>
  <c r="N67" i="50"/>
  <c r="P67" i="50" s="1"/>
  <c r="N22" i="50"/>
  <c r="P22" i="50" s="1"/>
  <c r="N91" i="50"/>
  <c r="P91" i="50" s="1"/>
  <c r="O91" i="50"/>
  <c r="N82" i="50"/>
  <c r="P82" i="50" s="1"/>
  <c r="O82" i="50"/>
  <c r="O58" i="50"/>
  <c r="N58" i="50"/>
  <c r="P58" i="50" s="1"/>
  <c r="N101" i="50"/>
  <c r="P101" i="50" s="1"/>
  <c r="O101" i="50"/>
  <c r="O63" i="50"/>
  <c r="N63" i="50"/>
  <c r="P63" i="50" s="1"/>
  <c r="N64" i="50"/>
  <c r="P64" i="50" s="1"/>
  <c r="O64" i="50"/>
  <c r="N31" i="50"/>
  <c r="P31" i="50" s="1"/>
  <c r="O31" i="50"/>
  <c r="O73" i="50"/>
  <c r="N73" i="50"/>
  <c r="P73" i="50" s="1"/>
  <c r="N80" i="50"/>
  <c r="P80" i="50" s="1"/>
  <c r="O80" i="50"/>
  <c r="N99" i="50"/>
  <c r="P99" i="50" s="1"/>
  <c r="O99" i="50"/>
  <c r="N96" i="50"/>
  <c r="P96" i="50" s="1"/>
  <c r="O96" i="50"/>
  <c r="O28" i="50"/>
  <c r="N28" i="50"/>
  <c r="P28" i="50" s="1"/>
  <c r="O85" i="50"/>
  <c r="N85" i="50"/>
  <c r="P85" i="50" s="1"/>
  <c r="N36" i="50"/>
  <c r="P36" i="50" s="1"/>
  <c r="O36" i="50"/>
  <c r="O33" i="50"/>
  <c r="N33" i="50"/>
  <c r="P33" i="50" s="1"/>
  <c r="O27" i="50"/>
  <c r="N27" i="50"/>
  <c r="P27" i="50" s="1"/>
  <c r="O51" i="50"/>
  <c r="N51" i="50"/>
  <c r="P51" i="50" s="1"/>
  <c r="O87" i="50"/>
  <c r="N87" i="50"/>
  <c r="P87" i="50" s="1"/>
  <c r="N89" i="50"/>
  <c r="P89" i="50" s="1"/>
  <c r="O89" i="50"/>
  <c r="N48" i="50"/>
  <c r="P48" i="50" s="1"/>
  <c r="O48" i="50"/>
  <c r="O54" i="50"/>
  <c r="N54" i="50"/>
  <c r="P54" i="50" s="1"/>
  <c r="N66" i="50"/>
  <c r="P66" i="50" s="1"/>
  <c r="O66" i="50"/>
  <c r="O56" i="50"/>
  <c r="N56" i="50"/>
  <c r="P56" i="50" s="1"/>
  <c r="O23" i="50"/>
  <c r="N23" i="50"/>
  <c r="P23" i="50" s="1"/>
  <c r="N55" i="50"/>
  <c r="P55" i="50" s="1"/>
  <c r="O55" i="50"/>
  <c r="O45" i="50"/>
  <c r="N45" i="50"/>
  <c r="P45" i="50" s="1"/>
  <c r="N53" i="50"/>
  <c r="P53" i="50" s="1"/>
  <c r="O53" i="50"/>
  <c r="N77" i="50"/>
  <c r="P77" i="50" s="1"/>
  <c r="O77" i="50"/>
  <c r="O30" i="50"/>
  <c r="N30" i="50"/>
  <c r="P30" i="50" s="1"/>
  <c r="N59" i="50"/>
  <c r="P59" i="50" s="1"/>
  <c r="O59" i="50"/>
  <c r="O76" i="50"/>
  <c r="N76" i="50"/>
  <c r="P76" i="50" s="1"/>
  <c r="N88" i="50"/>
  <c r="P88" i="50" s="1"/>
  <c r="O88" i="50"/>
  <c r="O78" i="50"/>
  <c r="N78" i="50"/>
  <c r="P78" i="50" s="1"/>
  <c r="N44" i="50"/>
  <c r="P44" i="50" s="1"/>
  <c r="O44" i="50"/>
  <c r="N25" i="50"/>
  <c r="P25" i="50" s="1"/>
  <c r="O25" i="50"/>
  <c r="O61" i="50"/>
  <c r="N61" i="50"/>
  <c r="P61" i="50" s="1"/>
  <c r="O34" i="50"/>
  <c r="N34" i="50"/>
  <c r="P34" i="50" s="1"/>
  <c r="N105" i="50"/>
  <c r="P105" i="50" s="1"/>
  <c r="O105" i="50"/>
  <c r="N70" i="50"/>
  <c r="P70" i="50" s="1"/>
  <c r="O70" i="50"/>
  <c r="N26" i="50"/>
  <c r="P26" i="50" s="1"/>
  <c r="O26" i="50"/>
  <c r="O97" i="50"/>
  <c r="N97" i="50"/>
  <c r="P97" i="50" s="1"/>
  <c r="O42" i="50"/>
  <c r="N42" i="50"/>
  <c r="P42" i="50" s="1"/>
  <c r="O90" i="50"/>
  <c r="N90" i="50"/>
  <c r="P90" i="50" s="1"/>
  <c r="O98" i="50"/>
  <c r="N98" i="50"/>
  <c r="P98" i="50" s="1"/>
  <c r="N75" i="50"/>
  <c r="P75" i="50" s="1"/>
  <c r="O75" i="50"/>
  <c r="N60" i="50"/>
  <c r="P60" i="50" s="1"/>
  <c r="O60" i="50"/>
  <c r="O83" i="50"/>
  <c r="N83" i="50"/>
  <c r="P83" i="50" s="1"/>
  <c r="N29" i="50"/>
  <c r="P29" i="50" s="1"/>
  <c r="O29" i="50"/>
  <c r="O68" i="50"/>
  <c r="N68" i="50"/>
  <c r="P68" i="50" s="1"/>
  <c r="O38" i="50"/>
  <c r="N38" i="50"/>
  <c r="P38" i="50" s="1"/>
  <c r="O62" i="50"/>
  <c r="N62" i="50"/>
  <c r="P62" i="50" s="1"/>
  <c r="N86" i="50"/>
  <c r="P86" i="50" s="1"/>
  <c r="O86" i="50"/>
  <c r="O93" i="50"/>
  <c r="N93" i="50"/>
  <c r="P93" i="50" s="1"/>
  <c r="N100" i="50"/>
  <c r="P100" i="50" s="1"/>
  <c r="O100" i="50"/>
  <c r="N71" i="50"/>
  <c r="P71" i="50" s="1"/>
  <c r="O71" i="50"/>
  <c r="O95" i="50"/>
  <c r="N95" i="50"/>
  <c r="P95" i="50" s="1"/>
  <c r="O65" i="50"/>
  <c r="N65" i="50"/>
  <c r="P65" i="50" s="1"/>
  <c r="O57" i="50"/>
  <c r="N57" i="50"/>
  <c r="P57" i="50" s="1"/>
  <c r="O103" i="50"/>
  <c r="N103" i="50"/>
  <c r="P103" i="50" s="1"/>
  <c r="O84" i="50"/>
  <c r="N84" i="50"/>
  <c r="P84" i="50" s="1"/>
  <c r="N32" i="50"/>
  <c r="P32" i="50" s="1"/>
  <c r="O32" i="50"/>
  <c r="O110" i="50"/>
  <c r="N110" i="50"/>
  <c r="P110" i="50" s="1"/>
  <c r="N37" i="50"/>
  <c r="P37" i="50" s="1"/>
  <c r="O37" i="50"/>
  <c r="N111" i="50"/>
  <c r="P111" i="50" s="1"/>
  <c r="O111" i="50"/>
  <c r="N92" i="50"/>
  <c r="P92" i="50" s="1"/>
  <c r="O92" i="50"/>
  <c r="O39" i="50"/>
  <c r="N39" i="50"/>
  <c r="P39" i="50" s="1"/>
  <c r="N81" i="50"/>
  <c r="P81" i="50" s="1"/>
  <c r="O81" i="50"/>
  <c r="O108" i="50"/>
  <c r="N108" i="50"/>
  <c r="P108" i="50" s="1"/>
  <c r="N49" i="50"/>
  <c r="P49" i="50" s="1"/>
  <c r="O49" i="50"/>
  <c r="N106" i="50"/>
  <c r="P106" i="50" s="1"/>
  <c r="O106" i="50"/>
  <c r="O46" i="50"/>
  <c r="N46" i="50"/>
  <c r="P46" i="50" s="1"/>
  <c r="N52" i="50"/>
  <c r="P52" i="50" s="1"/>
  <c r="O52" i="50"/>
  <c r="O102" i="50"/>
  <c r="N102" i="50"/>
  <c r="P102" i="50" s="1"/>
  <c r="O109" i="50"/>
  <c r="N109" i="50"/>
  <c r="P109" i="50" s="1"/>
  <c r="O35" i="50"/>
  <c r="N35" i="50"/>
  <c r="P35" i="50" s="1"/>
  <c r="O50" i="50"/>
  <c r="N50" i="50"/>
  <c r="P50" i="50" s="1"/>
  <c r="O79" i="50"/>
  <c r="N79" i="50"/>
  <c r="P79" i="50" s="1"/>
  <c r="O40" i="50"/>
  <c r="N40" i="50"/>
  <c r="P40" i="50" s="1"/>
  <c r="N107" i="50"/>
  <c r="P107" i="50" s="1"/>
  <c r="O107" i="50"/>
</calcChain>
</file>

<file path=xl/sharedStrings.xml><?xml version="1.0" encoding="utf-8"?>
<sst xmlns="http://schemas.openxmlformats.org/spreadsheetml/2006/main" count="424" uniqueCount="49">
  <si>
    <t>Sondaje</t>
  </si>
  <si>
    <t>Fecha</t>
  </si>
  <si>
    <t>Registro N°</t>
  </si>
  <si>
    <t>CORDENADAS</t>
  </si>
  <si>
    <t>N</t>
  </si>
  <si>
    <t>E</t>
  </si>
  <si>
    <t>SECTOR:</t>
  </si>
  <si>
    <t>Pila de Lixiviacion</t>
  </si>
  <si>
    <t>COMPONENTE:</t>
  </si>
  <si>
    <t>Codigo</t>
  </si>
  <si>
    <t>Lectura</t>
  </si>
  <si>
    <t>Profundidad</t>
  </si>
  <si>
    <t>Z Collar</t>
  </si>
  <si>
    <t>Z Profundidad</t>
  </si>
  <si>
    <t>Altura PVC</t>
  </si>
  <si>
    <t>metros</t>
  </si>
  <si>
    <t>m.s.n.m.</t>
  </si>
  <si>
    <t>mH2O</t>
  </si>
  <si>
    <t>kPa</t>
  </si>
  <si>
    <t>PSI</t>
  </si>
  <si>
    <t>Kg/cm2</t>
  </si>
  <si>
    <t>Presión</t>
  </si>
  <si>
    <t>Litología</t>
  </si>
  <si>
    <t>γ</t>
  </si>
  <si>
    <t>Tn/m3</t>
  </si>
  <si>
    <t>σv</t>
  </si>
  <si>
    <t>Ru</t>
  </si>
  <si>
    <t>m</t>
  </si>
  <si>
    <t>Produndidad del Piezometro</t>
  </si>
  <si>
    <t>Nivel Piezometrico</t>
  </si>
  <si>
    <t>ROM</t>
  </si>
  <si>
    <t>Comentarios</t>
  </si>
  <si>
    <t>Hora</t>
  </si>
  <si>
    <t>Cota del Grading</t>
  </si>
  <si>
    <t>Cota de la Superficie del Terreno</t>
  </si>
  <si>
    <t>2A</t>
  </si>
  <si>
    <t>MW-024</t>
  </si>
  <si>
    <t>MW-026</t>
  </si>
  <si>
    <t>Presencia de Lodos a los 60.78m</t>
  </si>
  <si>
    <t>UNIDAD MINERA SHAHUINDO
PILA DE LIXIVIACION 2A
DATA PIEZOMETRO DE TUBO ABIERTO MW-24</t>
  </si>
  <si>
    <t>UNIDAD MINERA SHAHUINDO
PILA DE LIXIVIACION 2A
DATA PIEZOMETRO DE TUBO ABIERTO MW-26</t>
  </si>
  <si>
    <t>MW-027</t>
  </si>
  <si>
    <t>UNIDAD MINERA SHAHUINDO
PILA DE LIXIVIACION 2A
DATA PIEZOMETRO DE TUBO ABIERTO MW-27</t>
  </si>
  <si>
    <t>UNIDAD MINERA SHAHUINDO
PILA DE LIXIVIACION 2A
DATA PIEZOMETRO DE TUBO ABIERTO MW-28</t>
  </si>
  <si>
    <t>MW-028</t>
  </si>
  <si>
    <t>UNIDAD MINERA SHAHUINDO
PILA DE LIXIVIACION 2A
DATA PIEZOMETRO DE TUBO ABIERTO MW-29</t>
  </si>
  <si>
    <t>MW-029</t>
  </si>
  <si>
    <t>Presencia de lodo</t>
  </si>
  <si>
    <t>Cerca de la inyección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</si>
</sst>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0.000"/>
    <numFmt numFmtId="166" formatCode="[$-F400]h:mm:ss\ AM/PM"/>
    <numFmt numFmtId="167" formatCode="dd/mm/yyyy;@"/>
    <numFmt numFmtId="168" formatCode="h:mm:ss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Arial"/>
      <family val="2"/>
    </font>
    <font>
      <b/>
      <sz val="12"/>
      <color indexed="8"/>
      <name val="Calibri"/>
      <family val="2"/>
      <scheme val="minor"/>
    </font>
    <font>
      <b/>
      <sz val="20"/>
      <color theme="1"/>
      <name val="Arial"/>
      <family val="2"/>
    </font>
    <font>
      <b/>
      <sz val="12"/>
      <color theme="0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2" fillId="0" borderId="0"/>
    <xf numFmtId="164" fontId="1" fillId="0" borderId="0" applyFont="0" applyFill="0" applyBorder="0" applyAlignment="0" applyProtection="0"/>
  </cellStyleXfs>
  <cellXfs count="222">
    <xf numFmtId="0" fontId="0" fillId="0" borderId="0" xfId="0"/>
    <xf numFmtId="0" fontId="2" fillId="0" borderId="0" xfId="0" applyFont="1"/>
    <xf numFmtId="0" fontId="8" fillId="0" borderId="0" xfId="0" applyFont="1" applyAlignment="1">
      <alignment vertical="center" wrapText="1"/>
    </xf>
    <xf numFmtId="0" fontId="0" fillId="2" borderId="12" xfId="0" applyFill="1" applyBorder="1"/>
    <xf numFmtId="165" fontId="2" fillId="2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 vertical="center"/>
    </xf>
    <xf numFmtId="0" fontId="2" fillId="2" borderId="15" xfId="0" applyFont="1" applyFill="1" applyBorder="1"/>
    <xf numFmtId="0" fontId="2" fillId="2" borderId="20" xfId="0" applyFont="1" applyFill="1" applyBorder="1" applyAlignment="1">
      <alignment vertical="center"/>
    </xf>
    <xf numFmtId="0" fontId="2" fillId="2" borderId="20" xfId="0" applyFont="1" applyFill="1" applyBorder="1"/>
    <xf numFmtId="0" fontId="2" fillId="2" borderId="18" xfId="0" applyFont="1" applyFill="1" applyBorder="1"/>
    <xf numFmtId="14" fontId="2" fillId="0" borderId="0" xfId="0" applyNumberFormat="1" applyFont="1"/>
    <xf numFmtId="21" fontId="2" fillId="0" borderId="0" xfId="0" applyNumberFormat="1" applyFont="1"/>
    <xf numFmtId="0" fontId="2" fillId="2" borderId="0" xfId="0" applyFont="1" applyFill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7" fontId="0" fillId="0" borderId="0" xfId="0" applyNumberFormat="1"/>
    <xf numFmtId="167" fontId="2" fillId="0" borderId="0" xfId="0" applyNumberFormat="1" applyFont="1"/>
    <xf numFmtId="168" fontId="0" fillId="0" borderId="0" xfId="0" applyNumberFormat="1"/>
    <xf numFmtId="168" fontId="2" fillId="0" borderId="0" xfId="0" applyNumberFormat="1" applyFont="1"/>
    <xf numFmtId="0" fontId="7" fillId="0" borderId="13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3" fillId="0" borderId="0" xfId="0" applyFont="1"/>
    <xf numFmtId="0" fontId="2" fillId="2" borderId="0" xfId="0" applyFont="1" applyFill="1"/>
    <xf numFmtId="0" fontId="2" fillId="2" borderId="13" xfId="0" applyFont="1" applyFill="1" applyBorder="1"/>
    <xf numFmtId="0" fontId="2" fillId="2" borderId="19" xfId="0" applyFont="1" applyFill="1" applyBorder="1"/>
    <xf numFmtId="0" fontId="6" fillId="0" borderId="28" xfId="0" applyFont="1" applyBorder="1" applyAlignment="1">
      <alignment horizontal="center" vertical="center"/>
    </xf>
    <xf numFmtId="0" fontId="11" fillId="0" borderId="0" xfId="0" applyFont="1" applyAlignment="1">
      <alignment vertical="center" wrapText="1"/>
    </xf>
    <xf numFmtId="167" fontId="4" fillId="0" borderId="0" xfId="0" applyNumberFormat="1" applyFont="1"/>
    <xf numFmtId="168" fontId="4" fillId="0" borderId="0" xfId="0" applyNumberFormat="1" applyFont="1"/>
    <xf numFmtId="166" fontId="4" fillId="0" borderId="0" xfId="0" applyNumberFormat="1" applyFont="1"/>
    <xf numFmtId="0" fontId="4" fillId="0" borderId="0" xfId="0" applyFont="1"/>
    <xf numFmtId="0" fontId="0" fillId="0" borderId="0" xfId="0" applyAlignment="1">
      <alignment horizontal="left" vertical="center"/>
    </xf>
    <xf numFmtId="0" fontId="6" fillId="2" borderId="0" xfId="0" applyFont="1" applyFill="1"/>
    <xf numFmtId="0" fontId="4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9" fillId="2" borderId="0" xfId="0" applyFont="1" applyFill="1"/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7" fillId="0" borderId="1" xfId="0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10" fillId="2" borderId="14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165" fontId="3" fillId="0" borderId="27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34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3" fillId="0" borderId="0" xfId="0" applyFont="1" applyAlignment="1">
      <alignment horizontal="right" vertical="center"/>
    </xf>
    <xf numFmtId="2" fontId="2" fillId="0" borderId="6" xfId="0" applyNumberFormat="1" applyFont="1" applyBorder="1" applyAlignment="1">
      <alignment horizontal="center"/>
    </xf>
    <xf numFmtId="165" fontId="2" fillId="2" borderId="0" xfId="0" applyNumberFormat="1" applyFont="1" applyFill="1" applyAlignment="1">
      <alignment horizontal="center"/>
    </xf>
    <xf numFmtId="165" fontId="2" fillId="0" borderId="30" xfId="0" applyNumberFormat="1" applyFont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165" fontId="2" fillId="0" borderId="25" xfId="0" applyNumberFormat="1" applyFont="1" applyBorder="1" applyAlignment="1">
      <alignment horizontal="center" vertical="center"/>
    </xf>
    <xf numFmtId="0" fontId="0" fillId="0" borderId="4" xfId="0" applyBorder="1"/>
    <xf numFmtId="0" fontId="8" fillId="0" borderId="33" xfId="0" applyFont="1" applyBorder="1" applyAlignment="1">
      <alignment vertical="center" wrapText="1"/>
    </xf>
    <xf numFmtId="0" fontId="13" fillId="0" borderId="0" xfId="0" applyFont="1"/>
    <xf numFmtId="0" fontId="3" fillId="2" borderId="20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165" fontId="3" fillId="2" borderId="1" xfId="0" applyNumberFormat="1" applyFont="1" applyFill="1" applyBorder="1" applyAlignment="1">
      <alignment horizontal="center"/>
    </xf>
    <xf numFmtId="0" fontId="3" fillId="2" borderId="19" xfId="0" applyFont="1" applyFill="1" applyBorder="1"/>
    <xf numFmtId="165" fontId="0" fillId="0" borderId="0" xfId="0" applyNumberFormat="1"/>
    <xf numFmtId="0" fontId="0" fillId="0" borderId="6" xfId="0" applyBorder="1"/>
    <xf numFmtId="165" fontId="7" fillId="0" borderId="0" xfId="0" applyNumberFormat="1" applyFont="1" applyAlignment="1">
      <alignment horizontal="center"/>
    </xf>
    <xf numFmtId="0" fontId="0" fillId="0" borderId="18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0" fillId="0" borderId="2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1" xfId="0" applyBorder="1" applyAlignment="1">
      <alignment vertical="center"/>
    </xf>
    <xf numFmtId="165" fontId="7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right" vertical="center"/>
    </xf>
    <xf numFmtId="14" fontId="2" fillId="0" borderId="25" xfId="0" applyNumberFormat="1" applyFont="1" applyBorder="1" applyAlignment="1">
      <alignment horizontal="center" vertical="center"/>
    </xf>
    <xf numFmtId="20" fontId="2" fillId="0" borderId="6" xfId="0" applyNumberFormat="1" applyFont="1" applyBorder="1" applyAlignment="1">
      <alignment horizontal="center" vertical="center"/>
    </xf>
    <xf numFmtId="14" fontId="2" fillId="0" borderId="26" xfId="0" applyNumberFormat="1" applyFont="1" applyBorder="1" applyAlignment="1">
      <alignment horizontal="center" vertical="center"/>
    </xf>
    <xf numFmtId="20" fontId="2" fillId="0" borderId="4" xfId="0" applyNumberFormat="1" applyFont="1" applyBorder="1" applyAlignment="1">
      <alignment horizontal="center" vertical="center"/>
    </xf>
    <xf numFmtId="20" fontId="2" fillId="0" borderId="4" xfId="0" applyNumberFormat="1" applyFont="1" applyBorder="1" applyAlignment="1">
      <alignment horizontal="center"/>
    </xf>
    <xf numFmtId="165" fontId="3" fillId="0" borderId="16" xfId="0" applyNumberFormat="1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4" xfId="0" applyFont="1" applyBorder="1"/>
    <xf numFmtId="14" fontId="2" fillId="0" borderId="6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31" xfId="0" applyNumberFormat="1" applyFont="1" applyBorder="1" applyAlignment="1">
      <alignment horizontal="center" vertical="center"/>
    </xf>
    <xf numFmtId="20" fontId="2" fillId="0" borderId="31" xfId="0" applyNumberFormat="1" applyFont="1" applyBorder="1" applyAlignment="1">
      <alignment horizontal="center"/>
    </xf>
    <xf numFmtId="165" fontId="3" fillId="0" borderId="37" xfId="0" applyNumberFormat="1" applyFont="1" applyBorder="1" applyAlignment="1">
      <alignment horizontal="center" vertical="center"/>
    </xf>
    <xf numFmtId="165" fontId="3" fillId="0" borderId="38" xfId="0" applyNumberFormat="1" applyFont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 vertical="center"/>
    </xf>
    <xf numFmtId="165" fontId="3" fillId="0" borderId="9" xfId="0" applyNumberFormat="1" applyFont="1" applyBorder="1" applyAlignment="1">
      <alignment horizontal="center" vertical="center"/>
    </xf>
    <xf numFmtId="0" fontId="2" fillId="0" borderId="31" xfId="0" applyFont="1" applyBorder="1"/>
    <xf numFmtId="0" fontId="6" fillId="2" borderId="0" xfId="0" applyFont="1" applyFill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/>
    </xf>
    <xf numFmtId="20" fontId="2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2" fillId="0" borderId="6" xfId="0" applyNumberFormat="1" applyFont="1" applyBorder="1" applyAlignment="1">
      <alignment horizontal="center" vertical="center"/>
    </xf>
    <xf numFmtId="165" fontId="2" fillId="0" borderId="9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2" borderId="1" xfId="0" applyNumberFormat="1" applyFont="1" applyFill="1" applyBorder="1" applyAlignment="1">
      <alignment horizontal="center" vertical="center"/>
    </xf>
    <xf numFmtId="20" fontId="2" fillId="2" borderId="1" xfId="0" applyNumberFormat="1" applyFont="1" applyFill="1" applyBorder="1" applyAlignment="1">
      <alignment horizontal="center" vertical="center"/>
    </xf>
    <xf numFmtId="165" fontId="3" fillId="2" borderId="38" xfId="0" applyNumberFormat="1" applyFont="1" applyFill="1" applyBorder="1" applyAlignment="1">
      <alignment horizontal="center" vertical="center"/>
    </xf>
    <xf numFmtId="165" fontId="3" fillId="2" borderId="9" xfId="0" applyNumberFormat="1" applyFont="1" applyFill="1" applyBorder="1" applyAlignment="1">
      <alignment horizontal="center" vertical="center"/>
    </xf>
    <xf numFmtId="165" fontId="3" fillId="2" borderId="4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165" fontId="2" fillId="2" borderId="9" xfId="0" applyNumberFormat="1" applyFont="1" applyFill="1" applyBorder="1" applyAlignment="1">
      <alignment horizontal="center" vertical="center"/>
    </xf>
    <xf numFmtId="0" fontId="2" fillId="2" borderId="4" xfId="0" applyFont="1" applyFill="1" applyBorder="1"/>
    <xf numFmtId="2" fontId="2" fillId="2" borderId="4" xfId="0" applyNumberFormat="1" applyFont="1" applyFill="1" applyBorder="1" applyAlignment="1">
      <alignment horizontal="center" vertical="center"/>
    </xf>
    <xf numFmtId="2" fontId="2" fillId="2" borderId="5" xfId="0" applyNumberFormat="1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/>
    </xf>
    <xf numFmtId="2" fontId="2" fillId="0" borderId="6" xfId="0" applyNumberFormat="1" applyFont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20" fontId="2" fillId="2" borderId="4" xfId="0" applyNumberFormat="1" applyFont="1" applyFill="1" applyBorder="1" applyAlignment="1">
      <alignment horizontal="center"/>
    </xf>
    <xf numFmtId="165" fontId="2" fillId="2" borderId="4" xfId="0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165" fontId="3" fillId="2" borderId="27" xfId="0" applyNumberFormat="1" applyFont="1" applyFill="1" applyBorder="1" applyAlignment="1">
      <alignment horizontal="center" vertical="center"/>
    </xf>
    <xf numFmtId="165" fontId="2" fillId="2" borderId="30" xfId="0" applyNumberFormat="1" applyFont="1" applyFill="1" applyBorder="1" applyAlignment="1">
      <alignment horizontal="center" vertical="center"/>
    </xf>
    <xf numFmtId="0" fontId="0" fillId="2" borderId="4" xfId="0" applyFill="1" applyBorder="1"/>
    <xf numFmtId="167" fontId="0" fillId="2" borderId="0" xfId="0" applyNumberFormat="1" applyFill="1"/>
    <xf numFmtId="168" fontId="0" fillId="2" borderId="0" xfId="0" applyNumberFormat="1" applyFill="1"/>
    <xf numFmtId="165" fontId="2" fillId="0" borderId="4" xfId="0" applyNumberFormat="1" applyFont="1" applyBorder="1" applyAlignment="1">
      <alignment horizontal="center" vertical="center"/>
    </xf>
    <xf numFmtId="20" fontId="2" fillId="2" borderId="4" xfId="0" applyNumberFormat="1" applyFont="1" applyFill="1" applyBorder="1" applyAlignment="1">
      <alignment horizontal="center" vertical="center"/>
    </xf>
    <xf numFmtId="14" fontId="2" fillId="2" borderId="31" xfId="0" applyNumberFormat="1" applyFont="1" applyFill="1" applyBorder="1" applyAlignment="1">
      <alignment horizontal="center" vertical="center"/>
    </xf>
    <xf numFmtId="20" fontId="2" fillId="2" borderId="31" xfId="0" applyNumberFormat="1" applyFont="1" applyFill="1" applyBorder="1" applyAlignment="1">
      <alignment horizontal="center"/>
    </xf>
    <xf numFmtId="165" fontId="3" fillId="2" borderId="5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65" fontId="2" fillId="2" borderId="10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20" fontId="0" fillId="0" borderId="0" xfId="0" applyNumberFormat="1"/>
    <xf numFmtId="2" fontId="2" fillId="4" borderId="1" xfId="0" applyNumberFormat="1" applyFont="1" applyFill="1" applyBorder="1" applyAlignment="1">
      <alignment horizontal="center"/>
    </xf>
    <xf numFmtId="2" fontId="2" fillId="4" borderId="4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65" fontId="2" fillId="2" borderId="29" xfId="0" applyNumberFormat="1" applyFont="1" applyFill="1" applyBorder="1" applyAlignment="1">
      <alignment horizontal="center" vertical="center"/>
    </xf>
    <xf numFmtId="2" fontId="2" fillId="2" borderId="29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2" borderId="29" xfId="0" applyNumberFormat="1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20" fontId="3" fillId="2" borderId="26" xfId="0" applyNumberFormat="1" applyFont="1" applyFill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14" fillId="2" borderId="18" xfId="0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center" vertical="center"/>
    </xf>
    <xf numFmtId="0" fontId="14" fillId="2" borderId="17" xfId="0" applyFont="1" applyFill="1" applyBorder="1" applyAlignment="1">
      <alignment horizontal="center" vertical="center"/>
    </xf>
    <xf numFmtId="0" fontId="14" fillId="2" borderId="15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14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4" fillId="2" borderId="19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 wrapText="1"/>
    </xf>
    <xf numFmtId="0" fontId="6" fillId="3" borderId="30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</cellXfs>
  <cellStyles count="4">
    <cellStyle name="Millares 2" xfId="3" xr:uid="{00000000-0005-0000-0000-000000000000}"/>
    <cellStyle name="Normal" xfId="0" builtinId="0"/>
    <cellStyle name="Normal 2" xfId="2" xr:uid="{00000000-0005-0000-0000-000002000000}"/>
    <cellStyle name="Normal 6" xfId="1" xr:uid="{00000000-0005-0000-0000-000003000000}"/>
  </cellStyles>
  <dxfs count="0"/>
  <tableStyles count="0" defaultTableStyle="TableStyleMedium2" defaultPivotStyle="PivotStyleLight16"/>
  <colors>
    <mruColors>
      <color rgb="FFA5A5A5"/>
      <color rgb="FFED7D31"/>
      <color rgb="FFED7D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89011</xdr:rowOff>
    </xdr:from>
    <xdr:ext cx="1911969" cy="909525"/>
    <xdr:pic>
      <xdr:nvPicPr>
        <xdr:cNvPr id="2" name="Imagen 1">
          <a:extLst>
            <a:ext uri="{FF2B5EF4-FFF2-40B4-BE49-F238E27FC236}">
              <a16:creationId xmlns:a16="http://schemas.microsoft.com/office/drawing/2014/main" id="{D0D3F17C-9D77-4637-9FD6-B183345D3D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063" y="160449"/>
          <a:ext cx="1911969" cy="90952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89011</xdr:rowOff>
    </xdr:from>
    <xdr:ext cx="1911969" cy="909525"/>
    <xdr:pic>
      <xdr:nvPicPr>
        <xdr:cNvPr id="2" name="Imagen 1">
          <a:extLst>
            <a:ext uri="{FF2B5EF4-FFF2-40B4-BE49-F238E27FC236}">
              <a16:creationId xmlns:a16="http://schemas.microsoft.com/office/drawing/2014/main" id="{216620BC-BB38-4ECE-9D94-D1848348A1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165211"/>
          <a:ext cx="1911969" cy="90952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89011</xdr:rowOff>
    </xdr:from>
    <xdr:ext cx="1911969" cy="909525"/>
    <xdr:pic>
      <xdr:nvPicPr>
        <xdr:cNvPr id="2" name="Imagen 1">
          <a:extLst>
            <a:ext uri="{FF2B5EF4-FFF2-40B4-BE49-F238E27FC236}">
              <a16:creationId xmlns:a16="http://schemas.microsoft.com/office/drawing/2014/main" id="{7F4295DD-7A1D-4EA6-9FFD-01A7BE237C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165211"/>
          <a:ext cx="1911969" cy="90952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89011</xdr:rowOff>
    </xdr:from>
    <xdr:ext cx="1911969" cy="909525"/>
    <xdr:pic>
      <xdr:nvPicPr>
        <xdr:cNvPr id="2" name="Imagen 1">
          <a:extLst>
            <a:ext uri="{FF2B5EF4-FFF2-40B4-BE49-F238E27FC236}">
              <a16:creationId xmlns:a16="http://schemas.microsoft.com/office/drawing/2014/main" id="{3A7F9613-9577-431F-8DC5-4C46785382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165211"/>
          <a:ext cx="1911969" cy="90952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89011</xdr:rowOff>
    </xdr:from>
    <xdr:ext cx="1911969" cy="909525"/>
    <xdr:pic>
      <xdr:nvPicPr>
        <xdr:cNvPr id="2" name="Imagen 1">
          <a:extLst>
            <a:ext uri="{FF2B5EF4-FFF2-40B4-BE49-F238E27FC236}">
              <a16:creationId xmlns:a16="http://schemas.microsoft.com/office/drawing/2014/main" id="{8F6D4FD1-2CF9-4398-BD00-87C5A34F0B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165211"/>
          <a:ext cx="1911969" cy="9095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BP252"/>
  <sheetViews>
    <sheetView zoomScale="70" zoomScaleNormal="70" workbookViewId="0">
      <pane ySplit="21" topLeftCell="A231" activePane="bottomLeft" state="frozen"/>
      <selection activeCell="A33" sqref="A33"/>
      <selection pane="bottomLeft" activeCell="A33" sqref="A33"/>
    </sheetView>
  </sheetViews>
  <sheetFormatPr baseColWidth="10" defaultRowHeight="14.4" x14ac:dyDescent="0.3"/>
  <cols>
    <col min="1" max="1" width="1.109375" customWidth="1"/>
    <col min="2" max="3" width="4.6640625" customWidth="1"/>
    <col min="4" max="4" width="20.6640625" customWidth="1"/>
    <col min="5" max="7" width="15.6640625" customWidth="1"/>
    <col min="8" max="8" width="15.6640625" style="66" customWidth="1"/>
    <col min="9" max="10" width="15.6640625" customWidth="1"/>
    <col min="11" max="11" width="20.6640625" customWidth="1"/>
    <col min="12" max="12" width="1.109375" customWidth="1"/>
    <col min="13" max="16" width="10.6640625" customWidth="1"/>
    <col min="17" max="17" width="1.109375" customWidth="1"/>
    <col min="18" max="19" width="10.6640625" customWidth="1"/>
    <col min="21" max="21" width="13" style="15" bestFit="1" customWidth="1"/>
    <col min="22" max="22" width="13" style="17" bestFit="1" customWidth="1"/>
  </cols>
  <sheetData>
    <row r="1" spans="2:16" ht="6" customHeight="1" thickBot="1" x14ac:dyDescent="0.35"/>
    <row r="2" spans="2:16" ht="21" customHeight="1" x14ac:dyDescent="0.3">
      <c r="B2" s="74"/>
      <c r="C2" s="75"/>
      <c r="D2" s="76"/>
      <c r="E2" s="161" t="s">
        <v>39</v>
      </c>
      <c r="F2" s="162"/>
      <c r="G2" s="162"/>
      <c r="H2" s="162"/>
      <c r="I2" s="162"/>
      <c r="J2" s="162"/>
      <c r="K2" s="163"/>
    </row>
    <row r="3" spans="2:16" ht="21" customHeight="1" x14ac:dyDescent="0.3">
      <c r="B3" s="77"/>
      <c r="C3" s="78"/>
      <c r="D3" s="79"/>
      <c r="E3" s="164"/>
      <c r="F3" s="165"/>
      <c r="G3" s="165"/>
      <c r="H3" s="165"/>
      <c r="I3" s="165"/>
      <c r="J3" s="165"/>
      <c r="K3" s="166"/>
    </row>
    <row r="4" spans="2:16" ht="21" customHeight="1" x14ac:dyDescent="0.3">
      <c r="B4" s="77"/>
      <c r="C4" s="78"/>
      <c r="D4" s="79"/>
      <c r="E4" s="164"/>
      <c r="F4" s="165"/>
      <c r="G4" s="165"/>
      <c r="H4" s="165"/>
      <c r="I4" s="165"/>
      <c r="J4" s="165"/>
      <c r="K4" s="166"/>
    </row>
    <row r="5" spans="2:16" ht="21" customHeight="1" thickBot="1" x14ac:dyDescent="0.35">
      <c r="B5" s="80"/>
      <c r="C5" s="81"/>
      <c r="D5" s="82"/>
      <c r="E5" s="167"/>
      <c r="F5" s="168"/>
      <c r="G5" s="168"/>
      <c r="H5" s="168"/>
      <c r="I5" s="168"/>
      <c r="J5" s="168"/>
      <c r="K5" s="169"/>
    </row>
    <row r="6" spans="2:16" ht="15" customHeight="1" x14ac:dyDescent="0.3">
      <c r="B6" s="9"/>
      <c r="C6" s="8"/>
      <c r="D6" s="8"/>
      <c r="E6" s="7"/>
      <c r="F6" s="7"/>
      <c r="G6" s="7"/>
      <c r="H6" s="67"/>
      <c r="I6" s="7"/>
      <c r="J6" s="12"/>
      <c r="K6" s="48"/>
    </row>
    <row r="7" spans="2:16" ht="15" customHeight="1" x14ac:dyDescent="0.3">
      <c r="B7" s="6"/>
      <c r="C7" s="32" t="s">
        <v>8</v>
      </c>
      <c r="D7" s="22"/>
      <c r="E7" s="52" t="s">
        <v>7</v>
      </c>
      <c r="F7" s="33"/>
      <c r="G7" s="33"/>
      <c r="H7" s="52"/>
      <c r="I7" s="34"/>
      <c r="J7" s="34"/>
      <c r="K7" s="48"/>
    </row>
    <row r="8" spans="2:16" ht="15" customHeight="1" x14ac:dyDescent="0.3">
      <c r="B8" s="6"/>
      <c r="C8" s="32" t="s">
        <v>6</v>
      </c>
      <c r="D8" s="22"/>
      <c r="E8" s="52" t="s">
        <v>35</v>
      </c>
      <c r="F8" s="33"/>
      <c r="G8" s="33"/>
      <c r="H8" s="52"/>
      <c r="I8" s="49"/>
      <c r="J8" s="49"/>
      <c r="K8" s="48"/>
    </row>
    <row r="9" spans="2:16" ht="15" customHeight="1" x14ac:dyDescent="0.3">
      <c r="B9" s="6"/>
      <c r="C9" s="32"/>
      <c r="D9" s="22"/>
      <c r="E9" s="34"/>
      <c r="F9" s="34"/>
      <c r="G9" s="34"/>
      <c r="H9" s="68"/>
      <c r="I9" s="22"/>
      <c r="J9" s="22"/>
      <c r="K9" s="48"/>
    </row>
    <row r="10" spans="2:16" ht="15" customHeight="1" x14ac:dyDescent="0.3">
      <c r="B10" s="6"/>
      <c r="C10" s="32" t="s">
        <v>9</v>
      </c>
      <c r="D10" s="22"/>
      <c r="E10" s="53" t="s">
        <v>36</v>
      </c>
      <c r="F10" s="12"/>
      <c r="G10" s="12"/>
      <c r="H10" s="52"/>
      <c r="I10" s="22"/>
      <c r="J10" s="22"/>
      <c r="K10" s="48"/>
      <c r="N10" s="31" t="s">
        <v>22</v>
      </c>
      <c r="O10" s="58" t="s">
        <v>30</v>
      </c>
    </row>
    <row r="11" spans="2:16" ht="15" customHeight="1" x14ac:dyDescent="0.3">
      <c r="B11" s="6"/>
      <c r="C11" s="32" t="s">
        <v>0</v>
      </c>
      <c r="D11" s="22"/>
      <c r="E11" s="53"/>
      <c r="F11" s="12"/>
      <c r="G11" s="12"/>
      <c r="H11" s="52"/>
      <c r="I11" s="22"/>
      <c r="J11" s="22"/>
      <c r="K11" s="48"/>
      <c r="N11" s="31" t="s">
        <v>23</v>
      </c>
      <c r="O11" s="66">
        <v>2</v>
      </c>
      <c r="P11" s="31" t="s">
        <v>24</v>
      </c>
    </row>
    <row r="12" spans="2:16" ht="15" customHeight="1" x14ac:dyDescent="0.3">
      <c r="B12" s="6"/>
      <c r="C12" s="32" t="s">
        <v>11</v>
      </c>
      <c r="D12" s="22"/>
      <c r="E12" s="84">
        <v>42</v>
      </c>
      <c r="F12" s="45" t="s">
        <v>27</v>
      </c>
      <c r="G12" s="45"/>
      <c r="H12" s="45"/>
      <c r="I12" s="22"/>
      <c r="J12" s="22"/>
      <c r="K12" s="48"/>
      <c r="O12" s="50"/>
    </row>
    <row r="13" spans="2:16" ht="15" customHeight="1" x14ac:dyDescent="0.3">
      <c r="B13" s="6"/>
      <c r="C13" s="32" t="s">
        <v>14</v>
      </c>
      <c r="D13" s="22"/>
      <c r="E13" s="84">
        <v>0.53</v>
      </c>
      <c r="F13" s="45" t="s">
        <v>27</v>
      </c>
      <c r="G13" s="45"/>
      <c r="H13" s="45"/>
      <c r="I13" s="22"/>
      <c r="J13" s="22"/>
      <c r="K13" s="48"/>
    </row>
    <row r="14" spans="2:16" ht="15" customHeight="1" x14ac:dyDescent="0.3">
      <c r="B14" s="6"/>
      <c r="C14" s="32"/>
      <c r="D14" s="22"/>
      <c r="E14" s="34"/>
      <c r="F14" s="34"/>
      <c r="G14" s="34"/>
      <c r="H14" s="68"/>
      <c r="I14" s="22"/>
      <c r="J14" s="22"/>
      <c r="K14" s="48"/>
    </row>
    <row r="15" spans="2:16" ht="15" customHeight="1" x14ac:dyDescent="0.3">
      <c r="B15" s="6"/>
      <c r="C15" s="34"/>
      <c r="D15" s="22"/>
      <c r="E15" s="5" t="s">
        <v>5</v>
      </c>
      <c r="F15" s="5" t="s">
        <v>4</v>
      </c>
      <c r="G15" s="4" t="s">
        <v>12</v>
      </c>
      <c r="H15" s="69" t="s">
        <v>13</v>
      </c>
      <c r="I15" s="51"/>
      <c r="J15" s="60"/>
      <c r="K15" s="48"/>
    </row>
    <row r="16" spans="2:16" ht="15" customHeight="1" x14ac:dyDescent="0.3">
      <c r="B16" s="6"/>
      <c r="C16" s="35" t="s">
        <v>3</v>
      </c>
      <c r="D16" s="1"/>
      <c r="E16" s="46">
        <v>808686.8</v>
      </c>
      <c r="F16" s="46">
        <v>9157253.8000000007</v>
      </c>
      <c r="G16" s="47">
        <v>2924.0529999999999</v>
      </c>
      <c r="H16" s="47">
        <f>G16-E12</f>
        <v>2882.0529999999999</v>
      </c>
      <c r="I16" s="51"/>
      <c r="J16" s="73"/>
      <c r="K16" s="48"/>
    </row>
    <row r="17" spans="2:68" ht="16.2" thickBot="1" x14ac:dyDescent="0.35">
      <c r="B17" s="23"/>
      <c r="C17" s="24"/>
      <c r="D17" s="24"/>
      <c r="E17" s="24"/>
      <c r="F17" s="24"/>
      <c r="G17" s="24"/>
      <c r="H17" s="70"/>
      <c r="I17" s="24"/>
      <c r="J17" s="24"/>
      <c r="K17" s="3"/>
    </row>
    <row r="18" spans="2:68" ht="6" customHeight="1" thickBot="1" x14ac:dyDescent="0.35">
      <c r="B18" s="26"/>
      <c r="C18" s="26"/>
      <c r="D18" s="26"/>
      <c r="E18" s="26"/>
      <c r="F18" s="26"/>
      <c r="G18" s="26"/>
      <c r="H18" s="20"/>
      <c r="I18" s="26"/>
      <c r="J18" s="26"/>
      <c r="K18" s="65"/>
    </row>
    <row r="19" spans="2:68" ht="15.75" customHeight="1" x14ac:dyDescent="0.3">
      <c r="B19" s="170" t="s">
        <v>2</v>
      </c>
      <c r="C19" s="192"/>
      <c r="D19" s="172" t="s">
        <v>1</v>
      </c>
      <c r="E19" s="172" t="s">
        <v>32</v>
      </c>
      <c r="F19" s="170" t="s">
        <v>34</v>
      </c>
      <c r="G19" s="170" t="s">
        <v>33</v>
      </c>
      <c r="H19" s="170" t="s">
        <v>28</v>
      </c>
      <c r="I19" s="180" t="s">
        <v>10</v>
      </c>
      <c r="J19" s="178" t="s">
        <v>29</v>
      </c>
      <c r="K19" s="189" t="s">
        <v>31</v>
      </c>
      <c r="L19" s="20"/>
      <c r="M19" s="183" t="s">
        <v>21</v>
      </c>
      <c r="N19" s="184"/>
      <c r="O19" s="184"/>
      <c r="P19" s="185"/>
      <c r="R19" s="180" t="s">
        <v>25</v>
      </c>
      <c r="S19" s="175" t="s">
        <v>26</v>
      </c>
      <c r="U19"/>
      <c r="V19" s="15"/>
      <c r="W19" s="17"/>
    </row>
    <row r="20" spans="2:68" ht="16.2" thickBot="1" x14ac:dyDescent="0.35">
      <c r="B20" s="193"/>
      <c r="C20" s="194"/>
      <c r="D20" s="173"/>
      <c r="E20" s="173"/>
      <c r="F20" s="171"/>
      <c r="G20" s="171"/>
      <c r="H20" s="171"/>
      <c r="I20" s="197"/>
      <c r="J20" s="179"/>
      <c r="K20" s="190"/>
      <c r="L20" s="13"/>
      <c r="M20" s="186"/>
      <c r="N20" s="187"/>
      <c r="O20" s="187"/>
      <c r="P20" s="188"/>
      <c r="R20" s="181"/>
      <c r="S20" s="176"/>
      <c r="U20"/>
      <c r="V20" s="15"/>
      <c r="W20" s="17"/>
    </row>
    <row r="21" spans="2:68" ht="16.2" thickBot="1" x14ac:dyDescent="0.35">
      <c r="B21" s="195"/>
      <c r="C21" s="196"/>
      <c r="D21" s="174"/>
      <c r="E21" s="174"/>
      <c r="F21" s="57" t="s">
        <v>15</v>
      </c>
      <c r="G21" s="57" t="s">
        <v>15</v>
      </c>
      <c r="H21" s="19" t="s">
        <v>15</v>
      </c>
      <c r="I21" s="25" t="s">
        <v>15</v>
      </c>
      <c r="J21" s="62" t="s">
        <v>16</v>
      </c>
      <c r="K21" s="191"/>
      <c r="L21" s="14"/>
      <c r="M21" s="36" t="s">
        <v>17</v>
      </c>
      <c r="N21" s="38" t="s">
        <v>18</v>
      </c>
      <c r="O21" s="37" t="s">
        <v>19</v>
      </c>
      <c r="P21" s="38" t="s">
        <v>20</v>
      </c>
      <c r="R21" s="182"/>
      <c r="S21" s="177"/>
      <c r="U21"/>
      <c r="V21" s="15"/>
      <c r="W21" s="17"/>
    </row>
    <row r="22" spans="2:68" ht="15.6" x14ac:dyDescent="0.3">
      <c r="B22" s="159">
        <v>1</v>
      </c>
      <c r="C22" s="160"/>
      <c r="D22" s="85">
        <v>44867</v>
      </c>
      <c r="E22" s="86">
        <v>0.73055555555555562</v>
      </c>
      <c r="F22" s="56">
        <f t="shared" ref="F22:F83" si="0">G$16</f>
        <v>2924.0529999999999</v>
      </c>
      <c r="G22" s="90">
        <v>2870.8</v>
      </c>
      <c r="H22" s="54">
        <f t="shared" ref="H22:H83" si="1">G$16-E$12</f>
        <v>2882.0529999999999</v>
      </c>
      <c r="I22" s="43">
        <v>-38.94</v>
      </c>
      <c r="J22" s="63">
        <f t="shared" ref="J22:J83" si="2">(G$16+E$13)+I22</f>
        <v>2885.643</v>
      </c>
      <c r="K22" s="64"/>
      <c r="L22" s="21"/>
      <c r="M22" s="39">
        <f t="shared" ref="M22:M83" si="3">+J22-$H$16</f>
        <v>3.5900000000001455</v>
      </c>
      <c r="N22" s="43">
        <f t="shared" ref="N22:N83" si="4">M22*0.10197/1</f>
        <v>0.36607230000001484</v>
      </c>
      <c r="O22" s="39">
        <f t="shared" ref="O22:O83" si="5">M22*0.701432/1</f>
        <v>2.5181408800001024</v>
      </c>
      <c r="P22" s="39">
        <f t="shared" ref="P22:P83" si="6">+N22*0.01019716/1</f>
        <v>3.7328978146681513E-3</v>
      </c>
      <c r="R22" s="59">
        <f t="shared" ref="R22:R83" si="7">+$O$11*(M22-I22)</f>
        <v>85.060000000000286</v>
      </c>
      <c r="S22" s="41">
        <f t="shared" ref="S22:S83" si="8">M22/R22</f>
        <v>4.22055019985908E-2</v>
      </c>
      <c r="T22" s="10"/>
      <c r="U22" s="1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</row>
    <row r="23" spans="2:68" ht="15.6" x14ac:dyDescent="0.3">
      <c r="B23" s="157">
        <v>2</v>
      </c>
      <c r="C23" s="158"/>
      <c r="D23" s="87">
        <v>44868</v>
      </c>
      <c r="E23" s="88">
        <v>0.3347222222222222</v>
      </c>
      <c r="F23" s="55">
        <f t="shared" si="0"/>
        <v>2924.0529999999999</v>
      </c>
      <c r="G23" s="91">
        <v>2870.8</v>
      </c>
      <c r="H23" s="54">
        <f t="shared" si="1"/>
        <v>2882.0529999999999</v>
      </c>
      <c r="I23" s="44">
        <v>-36.82</v>
      </c>
      <c r="J23" s="61">
        <f t="shared" si="2"/>
        <v>2887.7629999999999</v>
      </c>
      <c r="K23" s="64"/>
      <c r="L23" s="21"/>
      <c r="M23" s="40">
        <f t="shared" si="3"/>
        <v>5.7100000000000364</v>
      </c>
      <c r="N23" s="44">
        <f t="shared" si="4"/>
        <v>0.58224870000000373</v>
      </c>
      <c r="O23" s="40">
        <f t="shared" si="5"/>
        <v>4.0051767200000254</v>
      </c>
      <c r="P23" s="40">
        <f t="shared" si="6"/>
        <v>5.9372831536920381E-3</v>
      </c>
      <c r="R23" s="42">
        <f t="shared" si="7"/>
        <v>85.060000000000073</v>
      </c>
      <c r="S23" s="42">
        <f t="shared" si="8"/>
        <v>6.7129085351516946E-2</v>
      </c>
      <c r="T23" s="10"/>
      <c r="U23" s="1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</row>
    <row r="24" spans="2:68" ht="15.6" x14ac:dyDescent="0.3">
      <c r="B24" s="159">
        <v>3</v>
      </c>
      <c r="C24" s="160"/>
      <c r="D24" s="87">
        <v>44868</v>
      </c>
      <c r="E24" s="88">
        <v>0.7416666666666667</v>
      </c>
      <c r="F24" s="55">
        <f t="shared" si="0"/>
        <v>2924.0529999999999</v>
      </c>
      <c r="G24" s="91">
        <v>2870.8</v>
      </c>
      <c r="H24" s="54">
        <f t="shared" si="1"/>
        <v>2882.0529999999999</v>
      </c>
      <c r="I24" s="44">
        <v>-24.31</v>
      </c>
      <c r="J24" s="61">
        <f t="shared" si="2"/>
        <v>2900.2730000000001</v>
      </c>
      <c r="K24" s="64"/>
      <c r="L24" s="21"/>
      <c r="M24" s="40">
        <f t="shared" si="3"/>
        <v>18.220000000000255</v>
      </c>
      <c r="N24" s="44">
        <f t="shared" si="4"/>
        <v>1.857893400000026</v>
      </c>
      <c r="O24" s="40">
        <f t="shared" si="5"/>
        <v>12.78009104000018</v>
      </c>
      <c r="P24" s="40">
        <f t="shared" si="6"/>
        <v>1.8945236262744265E-2</v>
      </c>
      <c r="Q24" s="1"/>
      <c r="R24" s="42">
        <f t="shared" si="7"/>
        <v>85.060000000000514</v>
      </c>
      <c r="S24" s="42">
        <f t="shared" si="8"/>
        <v>0.21420173994827352</v>
      </c>
      <c r="T24" s="10"/>
      <c r="U24" s="11"/>
      <c r="V24" s="16"/>
      <c r="W24" s="18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</row>
    <row r="25" spans="2:68" ht="15.6" x14ac:dyDescent="0.3">
      <c r="B25" s="157">
        <v>4</v>
      </c>
      <c r="C25" s="158"/>
      <c r="D25" s="87">
        <v>44869</v>
      </c>
      <c r="E25" s="88">
        <v>0.3263888888888889</v>
      </c>
      <c r="F25" s="55">
        <f t="shared" si="0"/>
        <v>2924.0529999999999</v>
      </c>
      <c r="G25" s="91">
        <v>2870.8</v>
      </c>
      <c r="H25" s="54">
        <f t="shared" si="1"/>
        <v>2882.0529999999999</v>
      </c>
      <c r="I25" s="44">
        <v>-24.58</v>
      </c>
      <c r="J25" s="61">
        <f t="shared" si="2"/>
        <v>2900.0030000000002</v>
      </c>
      <c r="K25" s="64"/>
      <c r="L25" s="21"/>
      <c r="M25" s="40">
        <f t="shared" si="3"/>
        <v>17.950000000000273</v>
      </c>
      <c r="N25" s="44">
        <f t="shared" si="4"/>
        <v>1.830361500000028</v>
      </c>
      <c r="O25" s="40">
        <f t="shared" si="5"/>
        <v>12.590704400000192</v>
      </c>
      <c r="P25" s="40">
        <f t="shared" si="6"/>
        <v>1.8664489073340285E-2</v>
      </c>
      <c r="Q25" s="1"/>
      <c r="R25" s="42">
        <f t="shared" si="7"/>
        <v>85.060000000000542</v>
      </c>
      <c r="S25" s="42">
        <f t="shared" si="8"/>
        <v>0.21102750999294803</v>
      </c>
      <c r="T25" s="10"/>
      <c r="U25" s="11"/>
      <c r="V25" s="27"/>
      <c r="W25" s="28"/>
      <c r="X25" s="29"/>
      <c r="Y25" s="30"/>
      <c r="Z25" s="30"/>
      <c r="AA25" s="30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</row>
    <row r="26" spans="2:68" ht="15.6" x14ac:dyDescent="0.3">
      <c r="B26" s="157">
        <v>5</v>
      </c>
      <c r="C26" s="158"/>
      <c r="D26" s="87">
        <v>44869</v>
      </c>
      <c r="E26" s="88">
        <v>0.74861111111111101</v>
      </c>
      <c r="F26" s="55">
        <f t="shared" si="0"/>
        <v>2924.0529999999999</v>
      </c>
      <c r="G26" s="91">
        <v>2870.8</v>
      </c>
      <c r="H26" s="54">
        <f t="shared" si="1"/>
        <v>2882.0529999999999</v>
      </c>
      <c r="I26" s="44">
        <v>-38.909999999999997</v>
      </c>
      <c r="J26" s="61">
        <f t="shared" si="2"/>
        <v>2885.6730000000002</v>
      </c>
      <c r="K26" s="64"/>
      <c r="L26" s="21"/>
      <c r="M26" s="40">
        <f t="shared" si="3"/>
        <v>3.6200000000003456</v>
      </c>
      <c r="N26" s="44">
        <f t="shared" si="4"/>
        <v>0.36913140000003525</v>
      </c>
      <c r="O26" s="40">
        <f t="shared" si="5"/>
        <v>2.5391838400002427</v>
      </c>
      <c r="P26" s="40">
        <f t="shared" si="6"/>
        <v>3.7640919468243596E-3</v>
      </c>
      <c r="Q26" s="1"/>
      <c r="R26" s="42">
        <f t="shared" si="7"/>
        <v>85.060000000000684</v>
      </c>
      <c r="S26" s="42">
        <f t="shared" si="8"/>
        <v>4.2558194215851358E-2</v>
      </c>
      <c r="T26" s="10"/>
      <c r="U26" s="11"/>
      <c r="V26" s="27"/>
      <c r="W26" s="28"/>
      <c r="X26" s="29"/>
      <c r="Y26" s="30"/>
      <c r="Z26" s="30"/>
      <c r="AA26" s="30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</row>
    <row r="27" spans="2:68" ht="15.6" x14ac:dyDescent="0.3">
      <c r="B27" s="159">
        <v>6</v>
      </c>
      <c r="C27" s="160"/>
      <c r="D27" s="87">
        <v>44870</v>
      </c>
      <c r="E27" s="88">
        <v>0.7631944444444444</v>
      </c>
      <c r="F27" s="55">
        <f t="shared" si="0"/>
        <v>2924.0529999999999</v>
      </c>
      <c r="G27" s="91">
        <v>2870.8</v>
      </c>
      <c r="H27" s="54">
        <f t="shared" si="1"/>
        <v>2882.0529999999999</v>
      </c>
      <c r="I27" s="44">
        <v>-38.909999999999997</v>
      </c>
      <c r="J27" s="61">
        <f t="shared" si="2"/>
        <v>2885.6730000000002</v>
      </c>
      <c r="K27" s="64"/>
      <c r="L27" s="21"/>
      <c r="M27" s="40">
        <f t="shared" si="3"/>
        <v>3.6200000000003456</v>
      </c>
      <c r="N27" s="44">
        <f t="shared" si="4"/>
        <v>0.36913140000003525</v>
      </c>
      <c r="O27" s="40">
        <f t="shared" si="5"/>
        <v>2.5391838400002427</v>
      </c>
      <c r="P27" s="40">
        <f t="shared" si="6"/>
        <v>3.7640919468243596E-3</v>
      </c>
      <c r="Q27" s="1"/>
      <c r="R27" s="42">
        <f t="shared" si="7"/>
        <v>85.060000000000684</v>
      </c>
      <c r="S27" s="42">
        <f t="shared" si="8"/>
        <v>4.2558194215851358E-2</v>
      </c>
      <c r="T27" s="10"/>
      <c r="U27" s="11"/>
      <c r="V27" s="16"/>
      <c r="W27" s="18"/>
      <c r="X27" s="1"/>
      <c r="Y27" s="1"/>
      <c r="Z27" s="30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</row>
    <row r="28" spans="2:68" ht="15.6" x14ac:dyDescent="0.3">
      <c r="B28" s="157">
        <v>7</v>
      </c>
      <c r="C28" s="158"/>
      <c r="D28" s="87">
        <v>44871</v>
      </c>
      <c r="E28" s="88">
        <v>0.31458333333333333</v>
      </c>
      <c r="F28" s="55">
        <f t="shared" si="0"/>
        <v>2924.0529999999999</v>
      </c>
      <c r="G28" s="91">
        <v>2870.8</v>
      </c>
      <c r="H28" s="54">
        <f t="shared" si="1"/>
        <v>2882.0529999999999</v>
      </c>
      <c r="I28" s="44">
        <v>-33</v>
      </c>
      <c r="J28" s="61">
        <f t="shared" si="2"/>
        <v>2891.5830000000001</v>
      </c>
      <c r="K28" s="64"/>
      <c r="L28" s="21"/>
      <c r="M28" s="40">
        <f t="shared" si="3"/>
        <v>9.5300000000002001</v>
      </c>
      <c r="N28" s="44">
        <f t="shared" si="4"/>
        <v>0.9717741000000204</v>
      </c>
      <c r="O28" s="40">
        <f t="shared" si="5"/>
        <v>6.6846469600001406</v>
      </c>
      <c r="P28" s="40">
        <f t="shared" si="6"/>
        <v>9.9093359815562079E-3</v>
      </c>
      <c r="Q28" s="1"/>
      <c r="R28" s="42">
        <f t="shared" si="7"/>
        <v>85.0600000000004</v>
      </c>
      <c r="S28" s="42">
        <f t="shared" si="8"/>
        <v>0.11203856101575541</v>
      </c>
      <c r="T28" s="10"/>
      <c r="U28" s="11"/>
      <c r="V28" s="16"/>
      <c r="W28" s="18"/>
      <c r="X28" s="1"/>
      <c r="Y28" s="1"/>
      <c r="Z28" s="30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</row>
    <row r="29" spans="2:68" ht="15.6" x14ac:dyDescent="0.3">
      <c r="B29" s="157">
        <v>8</v>
      </c>
      <c r="C29" s="158"/>
      <c r="D29" s="87">
        <v>44871</v>
      </c>
      <c r="E29" s="88">
        <v>0.77777777777777779</v>
      </c>
      <c r="F29" s="55">
        <f t="shared" si="0"/>
        <v>2924.0529999999999</v>
      </c>
      <c r="G29" s="91">
        <v>2870.8</v>
      </c>
      <c r="H29" s="54">
        <f t="shared" si="1"/>
        <v>2882.0529999999999</v>
      </c>
      <c r="I29" s="44">
        <v>-38.9</v>
      </c>
      <c r="J29" s="61">
        <f t="shared" si="2"/>
        <v>2885.683</v>
      </c>
      <c r="K29" s="64"/>
      <c r="L29" s="21"/>
      <c r="M29" s="40">
        <f t="shared" si="3"/>
        <v>3.6300000000001091</v>
      </c>
      <c r="N29" s="44">
        <f t="shared" si="4"/>
        <v>0.37015110000001117</v>
      </c>
      <c r="O29" s="40">
        <f t="shared" si="5"/>
        <v>2.5461981600000767</v>
      </c>
      <c r="P29" s="40">
        <f t="shared" si="6"/>
        <v>3.774489990876114E-3</v>
      </c>
      <c r="Q29" s="1"/>
      <c r="R29" s="42">
        <f t="shared" si="7"/>
        <v>85.060000000000215</v>
      </c>
      <c r="S29" s="42">
        <f t="shared" si="8"/>
        <v>4.2675758288268278E-2</v>
      </c>
      <c r="T29" s="10"/>
      <c r="U29" s="11"/>
      <c r="V29" s="16"/>
      <c r="W29" s="18"/>
      <c r="X29" s="1"/>
      <c r="Y29" s="1"/>
      <c r="Z29" s="30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</row>
    <row r="30" spans="2:68" ht="15.6" x14ac:dyDescent="0.3">
      <c r="B30" s="159">
        <v>9</v>
      </c>
      <c r="C30" s="160"/>
      <c r="D30" s="87">
        <v>44872</v>
      </c>
      <c r="E30" s="88">
        <v>0.35069444444444442</v>
      </c>
      <c r="F30" s="55">
        <f t="shared" si="0"/>
        <v>2924.0529999999999</v>
      </c>
      <c r="G30" s="91">
        <v>2870.8</v>
      </c>
      <c r="H30" s="54">
        <f t="shared" si="1"/>
        <v>2882.0529999999999</v>
      </c>
      <c r="I30" s="44">
        <v>-38.92</v>
      </c>
      <c r="J30" s="61">
        <f t="shared" si="2"/>
        <v>2885.663</v>
      </c>
      <c r="K30" s="64"/>
      <c r="L30" s="1"/>
      <c r="M30" s="40">
        <f t="shared" si="3"/>
        <v>3.6100000000001273</v>
      </c>
      <c r="N30" s="44">
        <f t="shared" si="4"/>
        <v>0.36811170000001298</v>
      </c>
      <c r="O30" s="40">
        <f t="shared" si="5"/>
        <v>2.5321695200000893</v>
      </c>
      <c r="P30" s="40">
        <f t="shared" si="6"/>
        <v>3.7536939027721324E-3</v>
      </c>
      <c r="Q30" s="1"/>
      <c r="R30" s="42">
        <f t="shared" si="7"/>
        <v>85.060000000000258</v>
      </c>
      <c r="S30" s="42">
        <f t="shared" si="8"/>
        <v>4.2440630143429539E-2</v>
      </c>
      <c r="T30" s="10"/>
      <c r="U30" s="11"/>
      <c r="V30" s="16"/>
      <c r="W30" s="18"/>
      <c r="X30" s="1"/>
      <c r="Y30" s="1"/>
      <c r="Z30" s="30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</row>
    <row r="31" spans="2:68" ht="15.6" x14ac:dyDescent="0.3">
      <c r="B31" s="157">
        <v>10</v>
      </c>
      <c r="C31" s="158"/>
      <c r="D31" s="87">
        <v>44872</v>
      </c>
      <c r="E31" s="88">
        <v>0.73055555555555562</v>
      </c>
      <c r="F31" s="55">
        <f t="shared" si="0"/>
        <v>2924.0529999999999</v>
      </c>
      <c r="G31" s="91">
        <v>2870.8</v>
      </c>
      <c r="H31" s="54">
        <f t="shared" si="1"/>
        <v>2882.0529999999999</v>
      </c>
      <c r="I31" s="44">
        <v>-38.92</v>
      </c>
      <c r="J31" s="61">
        <f t="shared" si="2"/>
        <v>2885.663</v>
      </c>
      <c r="K31" s="64"/>
      <c r="L31" s="1"/>
      <c r="M31" s="40">
        <f t="shared" si="3"/>
        <v>3.6100000000001273</v>
      </c>
      <c r="N31" s="44">
        <f t="shared" si="4"/>
        <v>0.36811170000001298</v>
      </c>
      <c r="O31" s="40">
        <f t="shared" si="5"/>
        <v>2.5321695200000893</v>
      </c>
      <c r="P31" s="40">
        <f t="shared" si="6"/>
        <v>3.7536939027721324E-3</v>
      </c>
      <c r="Q31" s="1"/>
      <c r="R31" s="42">
        <f t="shared" si="7"/>
        <v>85.060000000000258</v>
      </c>
      <c r="S31" s="42">
        <f t="shared" si="8"/>
        <v>4.2440630143429539E-2</v>
      </c>
      <c r="T31" s="10"/>
      <c r="U31" s="11"/>
      <c r="V31" s="16"/>
      <c r="W31" s="18"/>
      <c r="X31" s="1"/>
      <c r="Y31" s="1"/>
      <c r="Z31" s="30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</row>
    <row r="32" spans="2:68" ht="15.6" x14ac:dyDescent="0.3">
      <c r="B32" s="157">
        <v>11</v>
      </c>
      <c r="C32" s="158"/>
      <c r="D32" s="87">
        <v>44873</v>
      </c>
      <c r="E32" s="89">
        <v>0.34583333333333338</v>
      </c>
      <c r="F32" s="55">
        <f t="shared" si="0"/>
        <v>2924.0529999999999</v>
      </c>
      <c r="G32" s="91">
        <v>2870.8</v>
      </c>
      <c r="H32" s="54">
        <f t="shared" si="1"/>
        <v>2882.0529999999999</v>
      </c>
      <c r="I32" s="44">
        <v>-38.92</v>
      </c>
      <c r="J32" s="61">
        <f t="shared" si="2"/>
        <v>2885.663</v>
      </c>
      <c r="K32" s="64"/>
      <c r="L32" s="1"/>
      <c r="M32" s="40">
        <f t="shared" si="3"/>
        <v>3.6100000000001273</v>
      </c>
      <c r="N32" s="44">
        <f t="shared" si="4"/>
        <v>0.36811170000001298</v>
      </c>
      <c r="O32" s="40">
        <f t="shared" si="5"/>
        <v>2.5321695200000893</v>
      </c>
      <c r="P32" s="40">
        <f t="shared" si="6"/>
        <v>3.7536939027721324E-3</v>
      </c>
      <c r="Q32" s="1"/>
      <c r="R32" s="42">
        <f t="shared" si="7"/>
        <v>85.060000000000258</v>
      </c>
      <c r="S32" s="42">
        <f t="shared" si="8"/>
        <v>4.2440630143429539E-2</v>
      </c>
      <c r="T32" s="10"/>
      <c r="U32" s="11"/>
      <c r="V32" s="16"/>
      <c r="W32" s="18"/>
      <c r="X32" s="1"/>
      <c r="Y32" s="1"/>
      <c r="Z32" s="30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 spans="2:68" ht="15.6" x14ac:dyDescent="0.3">
      <c r="B33" s="157">
        <v>12</v>
      </c>
      <c r="C33" s="158"/>
      <c r="D33" s="87">
        <v>44873</v>
      </c>
      <c r="E33" s="89">
        <v>0.7583333333333333</v>
      </c>
      <c r="F33" s="55">
        <f t="shared" si="0"/>
        <v>2924.0529999999999</v>
      </c>
      <c r="G33" s="91">
        <v>2870.8</v>
      </c>
      <c r="H33" s="54">
        <f t="shared" si="1"/>
        <v>2882.0529999999999</v>
      </c>
      <c r="I33" s="44">
        <v>-38.9</v>
      </c>
      <c r="J33" s="61">
        <f t="shared" si="2"/>
        <v>2885.683</v>
      </c>
      <c r="K33" s="64"/>
      <c r="L33" s="1"/>
      <c r="M33" s="40">
        <f t="shared" si="3"/>
        <v>3.6300000000001091</v>
      </c>
      <c r="N33" s="44">
        <f t="shared" si="4"/>
        <v>0.37015110000001117</v>
      </c>
      <c r="O33" s="40">
        <f t="shared" si="5"/>
        <v>2.5461981600000767</v>
      </c>
      <c r="P33" s="40">
        <f t="shared" si="6"/>
        <v>3.774489990876114E-3</v>
      </c>
      <c r="Q33" s="1"/>
      <c r="R33" s="42">
        <f t="shared" si="7"/>
        <v>85.060000000000215</v>
      </c>
      <c r="S33" s="42">
        <f t="shared" si="8"/>
        <v>4.2675758288268278E-2</v>
      </c>
      <c r="T33" s="10"/>
      <c r="U33" s="11"/>
      <c r="V33" s="16"/>
      <c r="W33" s="18"/>
      <c r="X33" s="1"/>
      <c r="Y33" s="1"/>
      <c r="Z33" s="30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spans="2:68" ht="15.6" x14ac:dyDescent="0.3">
      <c r="B34" s="157">
        <v>13</v>
      </c>
      <c r="C34" s="158"/>
      <c r="D34" s="87">
        <v>44874</v>
      </c>
      <c r="E34" s="89">
        <v>0.31666666666666665</v>
      </c>
      <c r="F34" s="55">
        <f t="shared" si="0"/>
        <v>2924.0529999999999</v>
      </c>
      <c r="G34" s="91">
        <v>2870.8</v>
      </c>
      <c r="H34" s="54">
        <f t="shared" si="1"/>
        <v>2882.0529999999999</v>
      </c>
      <c r="I34" s="44">
        <v>-25.05</v>
      </c>
      <c r="J34" s="61">
        <f t="shared" si="2"/>
        <v>2899.5329999999999</v>
      </c>
      <c r="K34" s="64"/>
      <c r="L34" s="1"/>
      <c r="M34" s="40">
        <f t="shared" si="3"/>
        <v>17.480000000000018</v>
      </c>
      <c r="N34" s="44">
        <f t="shared" si="4"/>
        <v>1.7824356000000019</v>
      </c>
      <c r="O34" s="40">
        <f t="shared" si="5"/>
        <v>12.261031360000013</v>
      </c>
      <c r="P34" s="40">
        <f t="shared" si="6"/>
        <v>1.8175781002896019E-2</v>
      </c>
      <c r="Q34" s="1"/>
      <c r="R34" s="42">
        <f t="shared" si="7"/>
        <v>85.060000000000031</v>
      </c>
      <c r="S34" s="42">
        <f t="shared" si="8"/>
        <v>0.20550199858923127</v>
      </c>
      <c r="T34" s="10"/>
      <c r="U34" s="11"/>
      <c r="V34" s="16"/>
      <c r="W34" s="18"/>
      <c r="X34" s="1"/>
      <c r="Y34" s="1"/>
      <c r="Z34" s="30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</row>
    <row r="35" spans="2:68" ht="15.6" x14ac:dyDescent="0.3">
      <c r="B35" s="157">
        <v>14</v>
      </c>
      <c r="C35" s="158"/>
      <c r="D35" s="87">
        <v>44874</v>
      </c>
      <c r="E35" s="89">
        <v>0.7416666666666667</v>
      </c>
      <c r="F35" s="55">
        <f t="shared" si="0"/>
        <v>2924.0529999999999</v>
      </c>
      <c r="G35" s="91">
        <v>2870.8</v>
      </c>
      <c r="H35" s="54">
        <f t="shared" si="1"/>
        <v>2882.0529999999999</v>
      </c>
      <c r="I35" s="44">
        <v>-38.92</v>
      </c>
      <c r="J35" s="61">
        <f t="shared" si="2"/>
        <v>2885.663</v>
      </c>
      <c r="K35" s="64"/>
      <c r="L35" s="1"/>
      <c r="M35" s="40">
        <f t="shared" si="3"/>
        <v>3.6100000000001273</v>
      </c>
      <c r="N35" s="44">
        <f t="shared" si="4"/>
        <v>0.36811170000001298</v>
      </c>
      <c r="O35" s="40">
        <f t="shared" si="5"/>
        <v>2.5321695200000893</v>
      </c>
      <c r="P35" s="40">
        <f t="shared" si="6"/>
        <v>3.7536939027721324E-3</v>
      </c>
      <c r="Q35" s="1"/>
      <c r="R35" s="42">
        <f t="shared" si="7"/>
        <v>85.060000000000258</v>
      </c>
      <c r="S35" s="42">
        <f t="shared" si="8"/>
        <v>4.2440630143429539E-2</v>
      </c>
      <c r="T35" s="10"/>
      <c r="U35" s="11"/>
      <c r="V35" s="16"/>
      <c r="W35" s="18"/>
      <c r="X35" s="1"/>
      <c r="Y35" s="1"/>
      <c r="Z35" s="30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</row>
    <row r="36" spans="2:68" ht="15.6" x14ac:dyDescent="0.3">
      <c r="B36" s="157">
        <v>15</v>
      </c>
      <c r="C36" s="158"/>
      <c r="D36" s="87">
        <v>44875</v>
      </c>
      <c r="E36" s="89">
        <v>0.33194444444444443</v>
      </c>
      <c r="F36" s="55">
        <f t="shared" si="0"/>
        <v>2924.0529999999999</v>
      </c>
      <c r="G36" s="91">
        <v>2870.8</v>
      </c>
      <c r="H36" s="54">
        <f t="shared" si="1"/>
        <v>2882.0529999999999</v>
      </c>
      <c r="I36" s="44">
        <v>-38.92</v>
      </c>
      <c r="J36" s="61">
        <f t="shared" si="2"/>
        <v>2885.663</v>
      </c>
      <c r="K36" s="64"/>
      <c r="L36" s="1"/>
      <c r="M36" s="40">
        <f t="shared" si="3"/>
        <v>3.6100000000001273</v>
      </c>
      <c r="N36" s="44">
        <f t="shared" si="4"/>
        <v>0.36811170000001298</v>
      </c>
      <c r="O36" s="40">
        <f t="shared" si="5"/>
        <v>2.5321695200000893</v>
      </c>
      <c r="P36" s="40">
        <f t="shared" si="6"/>
        <v>3.7536939027721324E-3</v>
      </c>
      <c r="Q36" s="1"/>
      <c r="R36" s="42">
        <f t="shared" si="7"/>
        <v>85.060000000000258</v>
      </c>
      <c r="S36" s="42">
        <f t="shared" si="8"/>
        <v>4.2440630143429539E-2</v>
      </c>
      <c r="T36" s="10"/>
      <c r="U36" s="11"/>
      <c r="V36" s="16"/>
      <c r="W36" s="18"/>
      <c r="X36" s="1"/>
      <c r="Y36" s="1"/>
      <c r="Z36" s="30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</row>
    <row r="37" spans="2:68" ht="15.6" x14ac:dyDescent="0.3">
      <c r="B37" s="157">
        <v>16</v>
      </c>
      <c r="C37" s="158"/>
      <c r="D37" s="87">
        <v>44875</v>
      </c>
      <c r="E37" s="89">
        <v>0.74583333333333324</v>
      </c>
      <c r="F37" s="55">
        <f t="shared" si="0"/>
        <v>2924.0529999999999</v>
      </c>
      <c r="G37" s="91">
        <v>2870.8</v>
      </c>
      <c r="H37" s="54">
        <f t="shared" si="1"/>
        <v>2882.0529999999999</v>
      </c>
      <c r="I37" s="44">
        <v>-38.92</v>
      </c>
      <c r="J37" s="61">
        <f t="shared" si="2"/>
        <v>2885.663</v>
      </c>
      <c r="K37" s="64"/>
      <c r="L37" s="1"/>
      <c r="M37" s="40">
        <f t="shared" si="3"/>
        <v>3.6100000000001273</v>
      </c>
      <c r="N37" s="44">
        <f t="shared" si="4"/>
        <v>0.36811170000001298</v>
      </c>
      <c r="O37" s="40">
        <f t="shared" si="5"/>
        <v>2.5321695200000893</v>
      </c>
      <c r="P37" s="40">
        <f t="shared" si="6"/>
        <v>3.7536939027721324E-3</v>
      </c>
      <c r="Q37" s="1"/>
      <c r="R37" s="42">
        <f t="shared" si="7"/>
        <v>85.060000000000258</v>
      </c>
      <c r="S37" s="42">
        <f t="shared" si="8"/>
        <v>4.2440630143429539E-2</v>
      </c>
      <c r="T37" s="10"/>
      <c r="U37" s="11"/>
      <c r="V37" s="16"/>
      <c r="W37" s="18"/>
      <c r="X37" s="1"/>
      <c r="Y37" s="1"/>
      <c r="Z37" s="30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</row>
    <row r="38" spans="2:68" ht="15.6" x14ac:dyDescent="0.3">
      <c r="B38" s="157">
        <v>17</v>
      </c>
      <c r="C38" s="158"/>
      <c r="D38" s="87">
        <v>44876</v>
      </c>
      <c r="E38" s="89">
        <v>0.72986111111111107</v>
      </c>
      <c r="F38" s="55">
        <f t="shared" si="0"/>
        <v>2924.0529999999999</v>
      </c>
      <c r="G38" s="91">
        <v>2870.8</v>
      </c>
      <c r="H38" s="54">
        <f t="shared" si="1"/>
        <v>2882.0529999999999</v>
      </c>
      <c r="I38" s="44">
        <v>-38.94</v>
      </c>
      <c r="J38" s="61">
        <f t="shared" si="2"/>
        <v>2885.643</v>
      </c>
      <c r="K38" s="64"/>
      <c r="L38" s="1"/>
      <c r="M38" s="40">
        <f t="shared" si="3"/>
        <v>3.5900000000001455</v>
      </c>
      <c r="N38" s="44">
        <f t="shared" si="4"/>
        <v>0.36607230000001484</v>
      </c>
      <c r="O38" s="40">
        <f t="shared" si="5"/>
        <v>2.5181408800001024</v>
      </c>
      <c r="P38" s="40">
        <f t="shared" si="6"/>
        <v>3.7328978146681513E-3</v>
      </c>
      <c r="Q38" s="1"/>
      <c r="R38" s="42">
        <f t="shared" si="7"/>
        <v>85.060000000000286</v>
      </c>
      <c r="S38" s="42">
        <f t="shared" si="8"/>
        <v>4.22055019985908E-2</v>
      </c>
      <c r="T38" s="10"/>
      <c r="U38" s="11"/>
      <c r="V38" s="16"/>
      <c r="W38" s="18"/>
      <c r="X38" s="1"/>
      <c r="Y38" s="1"/>
      <c r="Z38" s="30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</row>
    <row r="39" spans="2:68" ht="15.6" x14ac:dyDescent="0.3">
      <c r="B39" s="157">
        <v>18</v>
      </c>
      <c r="C39" s="158"/>
      <c r="D39" s="87">
        <v>44877</v>
      </c>
      <c r="E39" s="89">
        <v>0.33124999999999999</v>
      </c>
      <c r="F39" s="55">
        <f t="shared" si="0"/>
        <v>2924.0529999999999</v>
      </c>
      <c r="G39" s="91">
        <v>2870.8</v>
      </c>
      <c r="H39" s="54">
        <f t="shared" si="1"/>
        <v>2882.0529999999999</v>
      </c>
      <c r="I39" s="44">
        <v>-38.92</v>
      </c>
      <c r="J39" s="61">
        <f t="shared" si="2"/>
        <v>2885.663</v>
      </c>
      <c r="K39" s="64"/>
      <c r="L39" s="1"/>
      <c r="M39" s="40">
        <f t="shared" si="3"/>
        <v>3.6100000000001273</v>
      </c>
      <c r="N39" s="44">
        <f t="shared" si="4"/>
        <v>0.36811170000001298</v>
      </c>
      <c r="O39" s="40">
        <f t="shared" si="5"/>
        <v>2.5321695200000893</v>
      </c>
      <c r="P39" s="40">
        <f t="shared" si="6"/>
        <v>3.7536939027721324E-3</v>
      </c>
      <c r="Q39" s="1"/>
      <c r="R39" s="42">
        <f t="shared" si="7"/>
        <v>85.060000000000258</v>
      </c>
      <c r="S39" s="42">
        <f t="shared" si="8"/>
        <v>4.2440630143429539E-2</v>
      </c>
      <c r="T39" s="10"/>
      <c r="U39" s="11"/>
      <c r="V39" s="16"/>
      <c r="W39" s="18"/>
      <c r="X39" s="1"/>
      <c r="Y39" s="1"/>
      <c r="Z39" s="30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</row>
    <row r="40" spans="2:68" ht="15.6" x14ac:dyDescent="0.3">
      <c r="B40" s="157">
        <v>19</v>
      </c>
      <c r="C40" s="158"/>
      <c r="D40" s="87">
        <v>44877</v>
      </c>
      <c r="E40" s="89">
        <v>0.75277777777777777</v>
      </c>
      <c r="F40" s="55">
        <f t="shared" si="0"/>
        <v>2924.0529999999999</v>
      </c>
      <c r="G40" s="91">
        <v>2870.8</v>
      </c>
      <c r="H40" s="54">
        <f t="shared" si="1"/>
        <v>2882.0529999999999</v>
      </c>
      <c r="I40" s="44">
        <v>-38.950000000000003</v>
      </c>
      <c r="J40" s="61">
        <f t="shared" si="2"/>
        <v>2885.6330000000003</v>
      </c>
      <c r="K40" s="64"/>
      <c r="L40" s="1"/>
      <c r="M40" s="40">
        <f t="shared" si="3"/>
        <v>3.580000000000382</v>
      </c>
      <c r="N40" s="44">
        <f t="shared" si="4"/>
        <v>0.36505260000003897</v>
      </c>
      <c r="O40" s="40">
        <f t="shared" si="5"/>
        <v>2.5111265600002683</v>
      </c>
      <c r="P40" s="40">
        <f t="shared" si="6"/>
        <v>3.7224997706163977E-3</v>
      </c>
      <c r="Q40" s="1"/>
      <c r="R40" s="42">
        <f t="shared" si="7"/>
        <v>85.06000000000077</v>
      </c>
      <c r="S40" s="42">
        <f t="shared" si="8"/>
        <v>4.2087937926173873E-2</v>
      </c>
      <c r="T40" s="10"/>
      <c r="U40" s="11"/>
      <c r="V40" s="16"/>
      <c r="W40" s="18"/>
      <c r="X40" s="1"/>
      <c r="Y40" s="1"/>
      <c r="Z40" s="30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</row>
    <row r="41" spans="2:68" ht="15.6" x14ac:dyDescent="0.3">
      <c r="B41" s="157">
        <v>20</v>
      </c>
      <c r="C41" s="158"/>
      <c r="D41" s="87">
        <v>44878</v>
      </c>
      <c r="E41" s="89">
        <v>0.31597222222222221</v>
      </c>
      <c r="F41" s="55">
        <f t="shared" si="0"/>
        <v>2924.0529999999999</v>
      </c>
      <c r="G41" s="91">
        <v>2870.8</v>
      </c>
      <c r="H41" s="54">
        <f t="shared" si="1"/>
        <v>2882.0529999999999</v>
      </c>
      <c r="I41" s="44">
        <v>-38.950000000000003</v>
      </c>
      <c r="J41" s="61">
        <f t="shared" si="2"/>
        <v>2885.6330000000003</v>
      </c>
      <c r="K41" s="64"/>
      <c r="L41" s="1"/>
      <c r="M41" s="40">
        <f t="shared" si="3"/>
        <v>3.580000000000382</v>
      </c>
      <c r="N41" s="44">
        <f t="shared" si="4"/>
        <v>0.36505260000003897</v>
      </c>
      <c r="O41" s="40">
        <f t="shared" si="5"/>
        <v>2.5111265600002683</v>
      </c>
      <c r="P41" s="40">
        <f t="shared" si="6"/>
        <v>3.7224997706163977E-3</v>
      </c>
      <c r="Q41" s="1"/>
      <c r="R41" s="42">
        <f t="shared" si="7"/>
        <v>85.06000000000077</v>
      </c>
      <c r="S41" s="42">
        <f t="shared" si="8"/>
        <v>4.2087937926173873E-2</v>
      </c>
      <c r="T41" s="1"/>
      <c r="U41" s="1"/>
      <c r="V41" s="16"/>
      <c r="W41" s="18"/>
      <c r="X41" s="1"/>
      <c r="Y41" s="1"/>
      <c r="Z41" s="30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</row>
    <row r="42" spans="2:68" ht="15.6" x14ac:dyDescent="0.3">
      <c r="B42" s="157">
        <v>21</v>
      </c>
      <c r="C42" s="158"/>
      <c r="D42" s="87">
        <v>44878</v>
      </c>
      <c r="E42" s="89">
        <v>0.74305555555555547</v>
      </c>
      <c r="F42" s="55">
        <f t="shared" si="0"/>
        <v>2924.0529999999999</v>
      </c>
      <c r="G42" s="91">
        <v>2870.8</v>
      </c>
      <c r="H42" s="54">
        <f t="shared" si="1"/>
        <v>2882.0529999999999</v>
      </c>
      <c r="I42" s="44">
        <v>-38.9</v>
      </c>
      <c r="J42" s="61">
        <f t="shared" si="2"/>
        <v>2885.683</v>
      </c>
      <c r="K42" s="64"/>
      <c r="L42" s="1"/>
      <c r="M42" s="40">
        <f t="shared" si="3"/>
        <v>3.6300000000001091</v>
      </c>
      <c r="N42" s="44">
        <f t="shared" si="4"/>
        <v>0.37015110000001117</v>
      </c>
      <c r="O42" s="40">
        <f t="shared" si="5"/>
        <v>2.5461981600000767</v>
      </c>
      <c r="P42" s="40">
        <f t="shared" si="6"/>
        <v>3.774489990876114E-3</v>
      </c>
      <c r="Q42" s="1"/>
      <c r="R42" s="42">
        <f t="shared" si="7"/>
        <v>85.060000000000215</v>
      </c>
      <c r="S42" s="42">
        <f t="shared" si="8"/>
        <v>4.2675758288268278E-2</v>
      </c>
      <c r="T42" s="1"/>
      <c r="U42" s="1"/>
      <c r="V42" s="16"/>
      <c r="W42" s="18"/>
      <c r="X42" s="1"/>
      <c r="Y42" s="1"/>
      <c r="Z42" s="30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</row>
    <row r="43" spans="2:68" ht="15.6" x14ac:dyDescent="0.3">
      <c r="B43" s="157">
        <v>22</v>
      </c>
      <c r="C43" s="158"/>
      <c r="D43" s="87">
        <v>44879</v>
      </c>
      <c r="E43" s="89">
        <v>0.31944444444444448</v>
      </c>
      <c r="F43" s="55">
        <f t="shared" si="0"/>
        <v>2924.0529999999999</v>
      </c>
      <c r="G43" s="91">
        <v>2870.8</v>
      </c>
      <c r="H43" s="54">
        <f t="shared" si="1"/>
        <v>2882.0529999999999</v>
      </c>
      <c r="I43" s="44">
        <v>-39.799999999999997</v>
      </c>
      <c r="J43" s="61">
        <f t="shared" si="2"/>
        <v>2884.7829999999999</v>
      </c>
      <c r="K43" s="64"/>
      <c r="L43" s="1"/>
      <c r="M43" s="40">
        <f t="shared" si="3"/>
        <v>2.7300000000000182</v>
      </c>
      <c r="N43" s="44">
        <f t="shared" si="4"/>
        <v>0.27837810000000185</v>
      </c>
      <c r="O43" s="40">
        <f t="shared" si="5"/>
        <v>1.9149093600000129</v>
      </c>
      <c r="P43" s="40">
        <f t="shared" si="6"/>
        <v>2.838666026196019E-3</v>
      </c>
      <c r="Q43" s="1"/>
      <c r="R43" s="42">
        <f t="shared" si="7"/>
        <v>85.060000000000031</v>
      </c>
      <c r="S43" s="42">
        <f t="shared" si="8"/>
        <v>3.2094991770515134E-2</v>
      </c>
      <c r="T43" s="1"/>
      <c r="U43" s="1"/>
      <c r="V43" s="16"/>
      <c r="W43" s="18"/>
      <c r="X43" s="1"/>
      <c r="Y43" s="1"/>
      <c r="Z43" s="30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</row>
    <row r="44" spans="2:68" ht="15.6" x14ac:dyDescent="0.3">
      <c r="B44" s="157">
        <v>23</v>
      </c>
      <c r="C44" s="158"/>
      <c r="D44" s="87">
        <v>44879</v>
      </c>
      <c r="E44" s="89">
        <v>0.67361111111111116</v>
      </c>
      <c r="F44" s="55">
        <f t="shared" si="0"/>
        <v>2924.0529999999999</v>
      </c>
      <c r="G44" s="91">
        <v>2870.8</v>
      </c>
      <c r="H44" s="54">
        <f t="shared" si="1"/>
        <v>2882.0529999999999</v>
      </c>
      <c r="I44" s="44">
        <v>-38.9</v>
      </c>
      <c r="J44" s="61">
        <f t="shared" si="2"/>
        <v>2885.683</v>
      </c>
      <c r="K44" s="64"/>
      <c r="L44" s="1"/>
      <c r="M44" s="40">
        <f t="shared" si="3"/>
        <v>3.6300000000001091</v>
      </c>
      <c r="N44" s="44">
        <f t="shared" si="4"/>
        <v>0.37015110000001117</v>
      </c>
      <c r="O44" s="40">
        <f t="shared" si="5"/>
        <v>2.5461981600000767</v>
      </c>
      <c r="P44" s="40">
        <f t="shared" si="6"/>
        <v>3.774489990876114E-3</v>
      </c>
      <c r="Q44" s="1"/>
      <c r="R44" s="42">
        <f t="shared" si="7"/>
        <v>85.060000000000215</v>
      </c>
      <c r="S44" s="42">
        <f t="shared" si="8"/>
        <v>4.2675758288268278E-2</v>
      </c>
      <c r="T44" s="1"/>
      <c r="U44" s="1"/>
      <c r="V44" s="16"/>
      <c r="W44" s="18"/>
      <c r="X44" s="1"/>
      <c r="Y44" s="1"/>
      <c r="Z44" s="30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</row>
    <row r="45" spans="2:68" ht="15.6" x14ac:dyDescent="0.3">
      <c r="B45" s="157">
        <v>24</v>
      </c>
      <c r="C45" s="158"/>
      <c r="D45" s="87">
        <v>44880</v>
      </c>
      <c r="E45" s="89">
        <v>0.31111111111111112</v>
      </c>
      <c r="F45" s="55">
        <f t="shared" si="0"/>
        <v>2924.0529999999999</v>
      </c>
      <c r="G45" s="91">
        <v>2870.8</v>
      </c>
      <c r="H45" s="54">
        <f t="shared" si="1"/>
        <v>2882.0529999999999</v>
      </c>
      <c r="I45" s="44">
        <v>-38.97</v>
      </c>
      <c r="J45" s="61">
        <f t="shared" si="2"/>
        <v>2885.6130000000003</v>
      </c>
      <c r="K45" s="64"/>
      <c r="L45" s="1"/>
      <c r="M45" s="40">
        <f t="shared" si="3"/>
        <v>3.5600000000004002</v>
      </c>
      <c r="N45" s="44">
        <f t="shared" si="4"/>
        <v>0.36301320000004084</v>
      </c>
      <c r="O45" s="40">
        <f t="shared" si="5"/>
        <v>2.497097920000281</v>
      </c>
      <c r="P45" s="40">
        <f t="shared" si="6"/>
        <v>3.7017036825124166E-3</v>
      </c>
      <c r="Q45" s="1"/>
      <c r="R45" s="42">
        <f t="shared" si="7"/>
        <v>85.060000000000798</v>
      </c>
      <c r="S45" s="42">
        <f t="shared" si="8"/>
        <v>4.185280978133514E-2</v>
      </c>
      <c r="T45" s="1"/>
      <c r="U45" s="1"/>
      <c r="V45" s="16"/>
      <c r="W45" s="18"/>
      <c r="X45" s="1"/>
      <c r="Y45" s="1"/>
      <c r="Z45" s="30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</row>
    <row r="46" spans="2:68" ht="15.6" x14ac:dyDescent="0.3">
      <c r="B46" s="157">
        <v>25</v>
      </c>
      <c r="C46" s="158"/>
      <c r="D46" s="87">
        <v>44880</v>
      </c>
      <c r="E46" s="89">
        <v>0.68888888888888899</v>
      </c>
      <c r="F46" s="55">
        <f t="shared" si="0"/>
        <v>2924.0529999999999</v>
      </c>
      <c r="G46" s="91">
        <v>2870.8</v>
      </c>
      <c r="H46" s="54">
        <f t="shared" si="1"/>
        <v>2882.0529999999999</v>
      </c>
      <c r="I46" s="44">
        <v>-38.299999999999997</v>
      </c>
      <c r="J46" s="61">
        <f t="shared" si="2"/>
        <v>2886.2829999999999</v>
      </c>
      <c r="K46" s="64"/>
      <c r="L46" s="1"/>
      <c r="M46" s="40">
        <f t="shared" si="3"/>
        <v>4.2300000000000182</v>
      </c>
      <c r="N46" s="44">
        <f t="shared" si="4"/>
        <v>0.43133310000000186</v>
      </c>
      <c r="O46" s="40">
        <f t="shared" si="5"/>
        <v>2.967057360000013</v>
      </c>
      <c r="P46" s="40">
        <f t="shared" si="6"/>
        <v>4.3983726339960191E-3</v>
      </c>
      <c r="Q46" s="1"/>
      <c r="R46" s="42">
        <f t="shared" si="7"/>
        <v>85.060000000000031</v>
      </c>
      <c r="S46" s="42">
        <f t="shared" si="8"/>
        <v>4.972960263343542E-2</v>
      </c>
      <c r="T46" s="1"/>
      <c r="U46" s="1"/>
      <c r="V46" s="16"/>
      <c r="W46" s="18"/>
      <c r="X46" s="1"/>
      <c r="Y46" s="1"/>
      <c r="Z46" s="30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</row>
    <row r="47" spans="2:68" ht="15.6" x14ac:dyDescent="0.3">
      <c r="B47" s="157">
        <v>26</v>
      </c>
      <c r="C47" s="158"/>
      <c r="D47" s="87">
        <v>44881</v>
      </c>
      <c r="E47" s="89">
        <v>0.31319444444444444</v>
      </c>
      <c r="F47" s="55">
        <f t="shared" si="0"/>
        <v>2924.0529999999999</v>
      </c>
      <c r="G47" s="91">
        <v>2870.8</v>
      </c>
      <c r="H47" s="54">
        <f t="shared" si="1"/>
        <v>2882.0529999999999</v>
      </c>
      <c r="I47" s="44">
        <v>-38.97</v>
      </c>
      <c r="J47" s="61">
        <f t="shared" si="2"/>
        <v>2885.6130000000003</v>
      </c>
      <c r="K47" s="64"/>
      <c r="L47" s="1"/>
      <c r="M47" s="40">
        <f t="shared" si="3"/>
        <v>3.5600000000004002</v>
      </c>
      <c r="N47" s="44">
        <f t="shared" si="4"/>
        <v>0.36301320000004084</v>
      </c>
      <c r="O47" s="40">
        <f t="shared" si="5"/>
        <v>2.497097920000281</v>
      </c>
      <c r="P47" s="40">
        <f t="shared" si="6"/>
        <v>3.7017036825124166E-3</v>
      </c>
      <c r="Q47" s="1"/>
      <c r="R47" s="42">
        <f t="shared" si="7"/>
        <v>85.060000000000798</v>
      </c>
      <c r="S47" s="42">
        <f t="shared" si="8"/>
        <v>4.185280978133514E-2</v>
      </c>
      <c r="T47" s="1"/>
      <c r="U47" s="1"/>
      <c r="V47" s="16"/>
      <c r="W47" s="18"/>
      <c r="X47" s="1"/>
      <c r="Y47" s="1"/>
      <c r="Z47" s="30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</row>
    <row r="48" spans="2:68" ht="15.6" x14ac:dyDescent="0.3">
      <c r="B48" s="157">
        <v>27</v>
      </c>
      <c r="C48" s="158"/>
      <c r="D48" s="87">
        <v>44881</v>
      </c>
      <c r="E48" s="89">
        <v>0.7090277777777777</v>
      </c>
      <c r="F48" s="55">
        <f t="shared" si="0"/>
        <v>2924.0529999999999</v>
      </c>
      <c r="G48" s="91">
        <v>2870.8</v>
      </c>
      <c r="H48" s="54">
        <f t="shared" si="1"/>
        <v>2882.0529999999999</v>
      </c>
      <c r="I48" s="44">
        <v>-38.97</v>
      </c>
      <c r="J48" s="61">
        <f t="shared" si="2"/>
        <v>2885.6130000000003</v>
      </c>
      <c r="K48" s="64"/>
      <c r="L48" s="1"/>
      <c r="M48" s="40">
        <f t="shared" si="3"/>
        <v>3.5600000000004002</v>
      </c>
      <c r="N48" s="44">
        <f t="shared" si="4"/>
        <v>0.36301320000004084</v>
      </c>
      <c r="O48" s="40">
        <f t="shared" si="5"/>
        <v>2.497097920000281</v>
      </c>
      <c r="P48" s="40">
        <f t="shared" si="6"/>
        <v>3.7017036825124166E-3</v>
      </c>
      <c r="Q48" s="1"/>
      <c r="R48" s="42">
        <f t="shared" si="7"/>
        <v>85.060000000000798</v>
      </c>
      <c r="S48" s="42">
        <f t="shared" si="8"/>
        <v>4.185280978133514E-2</v>
      </c>
      <c r="T48" s="1"/>
      <c r="U48" s="1"/>
      <c r="V48" s="16"/>
      <c r="W48" s="18"/>
      <c r="X48" s="1"/>
      <c r="Y48" s="1"/>
      <c r="Z48" s="30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</row>
    <row r="49" spans="2:68" ht="15.6" x14ac:dyDescent="0.3">
      <c r="B49" s="157">
        <v>28</v>
      </c>
      <c r="C49" s="158"/>
      <c r="D49" s="87">
        <v>44882</v>
      </c>
      <c r="E49" s="89">
        <v>0.30694444444444441</v>
      </c>
      <c r="F49" s="55">
        <f t="shared" si="0"/>
        <v>2924.0529999999999</v>
      </c>
      <c r="G49" s="91">
        <v>2870.8</v>
      </c>
      <c r="H49" s="54">
        <f t="shared" si="1"/>
        <v>2882.0529999999999</v>
      </c>
      <c r="I49" s="44">
        <v>-38.97</v>
      </c>
      <c r="J49" s="61">
        <f t="shared" si="2"/>
        <v>2885.6130000000003</v>
      </c>
      <c r="K49" s="64"/>
      <c r="L49" s="1"/>
      <c r="M49" s="40">
        <f t="shared" si="3"/>
        <v>3.5600000000004002</v>
      </c>
      <c r="N49" s="44">
        <f t="shared" si="4"/>
        <v>0.36301320000004084</v>
      </c>
      <c r="O49" s="40">
        <f t="shared" si="5"/>
        <v>2.497097920000281</v>
      </c>
      <c r="P49" s="40">
        <f t="shared" si="6"/>
        <v>3.7017036825124166E-3</v>
      </c>
      <c r="Q49" s="1"/>
      <c r="R49" s="42">
        <f t="shared" si="7"/>
        <v>85.060000000000798</v>
      </c>
      <c r="S49" s="42">
        <f t="shared" si="8"/>
        <v>4.185280978133514E-2</v>
      </c>
      <c r="T49" s="1"/>
      <c r="U49" s="1"/>
      <c r="V49" s="16"/>
      <c r="W49" s="18"/>
      <c r="X49" s="1"/>
      <c r="Y49" s="1"/>
      <c r="Z49" s="30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 spans="2:68" ht="15.6" x14ac:dyDescent="0.3">
      <c r="B50" s="157">
        <v>29</v>
      </c>
      <c r="C50" s="158"/>
      <c r="D50" s="87">
        <v>44882</v>
      </c>
      <c r="E50" s="89">
        <v>0.74305555555555547</v>
      </c>
      <c r="F50" s="55">
        <f t="shared" si="0"/>
        <v>2924.0529999999999</v>
      </c>
      <c r="G50" s="91">
        <v>2870.8</v>
      </c>
      <c r="H50" s="54">
        <f t="shared" si="1"/>
        <v>2882.0529999999999</v>
      </c>
      <c r="I50" s="44">
        <v>-38.97</v>
      </c>
      <c r="J50" s="61">
        <f t="shared" si="2"/>
        <v>2885.6130000000003</v>
      </c>
      <c r="K50" s="64"/>
      <c r="L50" s="1"/>
      <c r="M50" s="40">
        <f t="shared" si="3"/>
        <v>3.5600000000004002</v>
      </c>
      <c r="N50" s="44">
        <f t="shared" si="4"/>
        <v>0.36301320000004084</v>
      </c>
      <c r="O50" s="40">
        <f t="shared" si="5"/>
        <v>2.497097920000281</v>
      </c>
      <c r="P50" s="40">
        <f t="shared" si="6"/>
        <v>3.7017036825124166E-3</v>
      </c>
      <c r="Q50" s="1"/>
      <c r="R50" s="42">
        <f t="shared" si="7"/>
        <v>85.060000000000798</v>
      </c>
      <c r="S50" s="42">
        <f t="shared" si="8"/>
        <v>4.185280978133514E-2</v>
      </c>
      <c r="T50" s="1"/>
      <c r="U50" s="1"/>
      <c r="V50" s="16"/>
      <c r="W50" s="18"/>
      <c r="X50" s="1"/>
      <c r="Y50" s="1"/>
      <c r="Z50" s="30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</row>
    <row r="51" spans="2:68" ht="15.6" x14ac:dyDescent="0.3">
      <c r="B51" s="157">
        <v>30</v>
      </c>
      <c r="C51" s="158"/>
      <c r="D51" s="87">
        <v>44883</v>
      </c>
      <c r="E51" s="89">
        <v>0.30416666666666664</v>
      </c>
      <c r="F51" s="55">
        <f t="shared" si="0"/>
        <v>2924.0529999999999</v>
      </c>
      <c r="G51" s="91">
        <v>2870.8</v>
      </c>
      <c r="H51" s="54">
        <f t="shared" si="1"/>
        <v>2882.0529999999999</v>
      </c>
      <c r="I51" s="44">
        <v>-38.96</v>
      </c>
      <c r="J51" s="61">
        <f t="shared" si="2"/>
        <v>2885.623</v>
      </c>
      <c r="K51" s="64"/>
      <c r="L51" s="1"/>
      <c r="M51" s="40">
        <f t="shared" si="3"/>
        <v>3.5700000000001637</v>
      </c>
      <c r="N51" s="44">
        <f t="shared" si="4"/>
        <v>0.3640329000000167</v>
      </c>
      <c r="O51" s="40">
        <f t="shared" si="5"/>
        <v>2.504112240000115</v>
      </c>
      <c r="P51" s="40">
        <f t="shared" si="6"/>
        <v>3.7121017265641706E-3</v>
      </c>
      <c r="Q51" s="1"/>
      <c r="R51" s="42">
        <f t="shared" si="7"/>
        <v>85.060000000000329</v>
      </c>
      <c r="S51" s="42">
        <f t="shared" si="8"/>
        <v>4.1970373853752053E-2</v>
      </c>
      <c r="T51" s="1"/>
      <c r="U51" s="1"/>
      <c r="V51" s="16"/>
      <c r="W51" s="18"/>
      <c r="X51" s="1"/>
      <c r="Y51" s="1"/>
      <c r="Z51" s="30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spans="2:68" ht="15.6" x14ac:dyDescent="0.3">
      <c r="B52" s="157">
        <v>31</v>
      </c>
      <c r="C52" s="158"/>
      <c r="D52" s="87">
        <v>44883</v>
      </c>
      <c r="E52" s="89">
        <v>0.71527777777777779</v>
      </c>
      <c r="F52" s="55">
        <f t="shared" si="0"/>
        <v>2924.0529999999999</v>
      </c>
      <c r="G52" s="91">
        <v>2870.8</v>
      </c>
      <c r="H52" s="54">
        <f t="shared" si="1"/>
        <v>2882.0529999999999</v>
      </c>
      <c r="I52" s="44">
        <v>-38.97</v>
      </c>
      <c r="J52" s="61">
        <f t="shared" si="2"/>
        <v>2885.6130000000003</v>
      </c>
      <c r="K52" s="64"/>
      <c r="L52" s="1"/>
      <c r="M52" s="40">
        <f t="shared" si="3"/>
        <v>3.5600000000004002</v>
      </c>
      <c r="N52" s="44">
        <f t="shared" si="4"/>
        <v>0.36301320000004084</v>
      </c>
      <c r="O52" s="40">
        <f t="shared" si="5"/>
        <v>2.497097920000281</v>
      </c>
      <c r="P52" s="40">
        <f t="shared" si="6"/>
        <v>3.7017036825124166E-3</v>
      </c>
      <c r="Q52" s="1"/>
      <c r="R52" s="42">
        <f t="shared" si="7"/>
        <v>85.060000000000798</v>
      </c>
      <c r="S52" s="42">
        <f t="shared" si="8"/>
        <v>4.185280978133514E-2</v>
      </c>
      <c r="T52" s="1"/>
      <c r="U52" s="1"/>
      <c r="V52" s="16"/>
      <c r="W52" s="18"/>
      <c r="X52" s="1"/>
      <c r="Y52" s="1"/>
      <c r="Z52" s="30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  <row r="53" spans="2:68" ht="15.6" x14ac:dyDescent="0.3">
      <c r="B53" s="157">
        <v>32</v>
      </c>
      <c r="C53" s="158"/>
      <c r="D53" s="87">
        <v>44884</v>
      </c>
      <c r="E53" s="89">
        <v>0.30694444444444441</v>
      </c>
      <c r="F53" s="55">
        <f t="shared" si="0"/>
        <v>2924.0529999999999</v>
      </c>
      <c r="G53" s="91">
        <v>2870.8</v>
      </c>
      <c r="H53" s="54">
        <f t="shared" si="1"/>
        <v>2882.0529999999999</v>
      </c>
      <c r="I53" s="44">
        <v>-38.97</v>
      </c>
      <c r="J53" s="61">
        <f t="shared" si="2"/>
        <v>2885.6130000000003</v>
      </c>
      <c r="K53" s="64"/>
      <c r="L53" s="1"/>
      <c r="M53" s="40">
        <f t="shared" si="3"/>
        <v>3.5600000000004002</v>
      </c>
      <c r="N53" s="44">
        <f t="shared" si="4"/>
        <v>0.36301320000004084</v>
      </c>
      <c r="O53" s="40">
        <f t="shared" si="5"/>
        <v>2.497097920000281</v>
      </c>
      <c r="P53" s="40">
        <f t="shared" si="6"/>
        <v>3.7017036825124166E-3</v>
      </c>
      <c r="Q53" s="1"/>
      <c r="R53" s="42">
        <f t="shared" si="7"/>
        <v>85.060000000000798</v>
      </c>
      <c r="S53" s="42">
        <f t="shared" si="8"/>
        <v>4.185280978133514E-2</v>
      </c>
      <c r="T53" s="1"/>
      <c r="U53" s="1"/>
      <c r="V53" s="16"/>
      <c r="W53" s="18"/>
      <c r="X53" s="1"/>
      <c r="Y53" s="1"/>
      <c r="Z53" s="30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</row>
    <row r="54" spans="2:68" ht="15.6" x14ac:dyDescent="0.3">
      <c r="B54" s="157">
        <v>33</v>
      </c>
      <c r="C54" s="158"/>
      <c r="D54" s="87">
        <v>44884</v>
      </c>
      <c r="E54" s="89">
        <v>0.7090277777777777</v>
      </c>
      <c r="F54" s="55">
        <f t="shared" si="0"/>
        <v>2924.0529999999999</v>
      </c>
      <c r="G54" s="91">
        <v>2870.8</v>
      </c>
      <c r="H54" s="54">
        <f t="shared" si="1"/>
        <v>2882.0529999999999</v>
      </c>
      <c r="I54" s="44">
        <v>-38.96</v>
      </c>
      <c r="J54" s="61">
        <f t="shared" si="2"/>
        <v>2885.623</v>
      </c>
      <c r="K54" s="64"/>
      <c r="L54" s="1"/>
      <c r="M54" s="40">
        <f t="shared" si="3"/>
        <v>3.5700000000001637</v>
      </c>
      <c r="N54" s="44">
        <f t="shared" si="4"/>
        <v>0.3640329000000167</v>
      </c>
      <c r="O54" s="40">
        <f t="shared" si="5"/>
        <v>2.504112240000115</v>
      </c>
      <c r="P54" s="40">
        <f t="shared" si="6"/>
        <v>3.7121017265641706E-3</v>
      </c>
      <c r="Q54" s="1"/>
      <c r="R54" s="42">
        <f t="shared" si="7"/>
        <v>85.060000000000329</v>
      </c>
      <c r="S54" s="42">
        <f t="shared" si="8"/>
        <v>4.1970373853752053E-2</v>
      </c>
      <c r="T54" s="1"/>
      <c r="U54" s="1"/>
      <c r="V54" s="16"/>
      <c r="W54" s="18"/>
      <c r="X54" s="1"/>
      <c r="Y54" s="1"/>
      <c r="Z54" s="30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</row>
    <row r="55" spans="2:68" ht="15.6" x14ac:dyDescent="0.3">
      <c r="B55" s="157">
        <v>34</v>
      </c>
      <c r="C55" s="158"/>
      <c r="D55" s="87">
        <v>44885</v>
      </c>
      <c r="E55" s="89">
        <v>0.30208333333333331</v>
      </c>
      <c r="F55" s="55">
        <f t="shared" si="0"/>
        <v>2924.0529999999999</v>
      </c>
      <c r="G55" s="91">
        <v>2870.8</v>
      </c>
      <c r="H55" s="54">
        <f t="shared" si="1"/>
        <v>2882.0529999999999</v>
      </c>
      <c r="I55" s="44">
        <v>-38.979999999999997</v>
      </c>
      <c r="J55" s="61">
        <f t="shared" si="2"/>
        <v>2885.6030000000001</v>
      </c>
      <c r="K55" s="64"/>
      <c r="L55" s="1"/>
      <c r="M55" s="40">
        <f t="shared" si="3"/>
        <v>3.5500000000001819</v>
      </c>
      <c r="N55" s="44">
        <f t="shared" si="4"/>
        <v>0.36199350000001856</v>
      </c>
      <c r="O55" s="40">
        <f t="shared" si="5"/>
        <v>2.4900836000001276</v>
      </c>
      <c r="P55" s="40">
        <f t="shared" si="6"/>
        <v>3.6913056384601894E-3</v>
      </c>
      <c r="Q55" s="1"/>
      <c r="R55" s="42">
        <f t="shared" si="7"/>
        <v>85.060000000000358</v>
      </c>
      <c r="S55" s="42">
        <f t="shared" si="8"/>
        <v>4.1735245708913321E-2</v>
      </c>
      <c r="T55" s="1"/>
      <c r="U55" s="1"/>
      <c r="V55" s="16"/>
      <c r="W55" s="18"/>
      <c r="X55" s="1"/>
      <c r="Y55" s="1"/>
      <c r="Z55" s="30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</row>
    <row r="56" spans="2:68" ht="15.6" x14ac:dyDescent="0.3">
      <c r="B56" s="157">
        <v>35</v>
      </c>
      <c r="C56" s="158"/>
      <c r="D56" s="87">
        <v>44885</v>
      </c>
      <c r="E56" s="89">
        <v>0.70138888888888884</v>
      </c>
      <c r="F56" s="55">
        <f t="shared" si="0"/>
        <v>2924.0529999999999</v>
      </c>
      <c r="G56" s="91">
        <v>2870.8</v>
      </c>
      <c r="H56" s="54">
        <f t="shared" si="1"/>
        <v>2882.0529999999999</v>
      </c>
      <c r="I56" s="44">
        <v>-38.97</v>
      </c>
      <c r="J56" s="61">
        <f t="shared" si="2"/>
        <v>2885.6130000000003</v>
      </c>
      <c r="K56" s="64"/>
      <c r="L56" s="1"/>
      <c r="M56" s="40">
        <f t="shared" si="3"/>
        <v>3.5600000000004002</v>
      </c>
      <c r="N56" s="44">
        <f t="shared" si="4"/>
        <v>0.36301320000004084</v>
      </c>
      <c r="O56" s="40">
        <f t="shared" si="5"/>
        <v>2.497097920000281</v>
      </c>
      <c r="P56" s="40">
        <f t="shared" si="6"/>
        <v>3.7017036825124166E-3</v>
      </c>
      <c r="Q56" s="1"/>
      <c r="R56" s="42">
        <f t="shared" si="7"/>
        <v>85.060000000000798</v>
      </c>
      <c r="S56" s="42">
        <f t="shared" si="8"/>
        <v>4.185280978133514E-2</v>
      </c>
      <c r="T56" s="1"/>
      <c r="U56" s="1"/>
      <c r="V56" s="16"/>
      <c r="W56" s="18"/>
      <c r="X56" s="1"/>
      <c r="Y56" s="1"/>
      <c r="Z56" s="30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</row>
    <row r="57" spans="2:68" ht="15.6" x14ac:dyDescent="0.3">
      <c r="B57" s="157">
        <v>36</v>
      </c>
      <c r="C57" s="158"/>
      <c r="D57" s="87">
        <v>44886</v>
      </c>
      <c r="E57" s="89">
        <v>0.2986111111111111</v>
      </c>
      <c r="F57" s="55">
        <f t="shared" si="0"/>
        <v>2924.0529999999999</v>
      </c>
      <c r="G57" s="91">
        <v>2870.8</v>
      </c>
      <c r="H57" s="54">
        <f t="shared" si="1"/>
        <v>2882.0529999999999</v>
      </c>
      <c r="I57" s="44">
        <v>-38.97</v>
      </c>
      <c r="J57" s="61">
        <f t="shared" si="2"/>
        <v>2885.6130000000003</v>
      </c>
      <c r="K57" s="64"/>
      <c r="L57" s="1"/>
      <c r="M57" s="40">
        <f t="shared" si="3"/>
        <v>3.5600000000004002</v>
      </c>
      <c r="N57" s="44">
        <f t="shared" si="4"/>
        <v>0.36301320000004084</v>
      </c>
      <c r="O57" s="40">
        <f t="shared" si="5"/>
        <v>2.497097920000281</v>
      </c>
      <c r="P57" s="40">
        <f t="shared" si="6"/>
        <v>3.7017036825124166E-3</v>
      </c>
      <c r="Q57" s="1"/>
      <c r="R57" s="42">
        <f t="shared" si="7"/>
        <v>85.060000000000798</v>
      </c>
      <c r="S57" s="42">
        <f t="shared" si="8"/>
        <v>4.185280978133514E-2</v>
      </c>
      <c r="T57" s="1"/>
      <c r="U57" s="1"/>
      <c r="V57" s="16"/>
      <c r="W57" s="18"/>
      <c r="X57" s="1"/>
      <c r="Y57" s="1"/>
      <c r="Z57" s="30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</row>
    <row r="58" spans="2:68" ht="15.6" x14ac:dyDescent="0.3">
      <c r="B58" s="157">
        <v>37</v>
      </c>
      <c r="C58" s="158"/>
      <c r="D58" s="87">
        <v>44886</v>
      </c>
      <c r="E58" s="89">
        <v>0.73263888888888884</v>
      </c>
      <c r="F58" s="55">
        <f t="shared" si="0"/>
        <v>2924.0529999999999</v>
      </c>
      <c r="G58" s="91">
        <v>2870.8</v>
      </c>
      <c r="H58" s="54">
        <f t="shared" si="1"/>
        <v>2882.0529999999999</v>
      </c>
      <c r="I58" s="44">
        <v>-38.97</v>
      </c>
      <c r="J58" s="61">
        <f t="shared" si="2"/>
        <v>2885.6130000000003</v>
      </c>
      <c r="K58" s="64"/>
      <c r="L58" s="1"/>
      <c r="M58" s="40">
        <f t="shared" si="3"/>
        <v>3.5600000000004002</v>
      </c>
      <c r="N58" s="44">
        <f t="shared" si="4"/>
        <v>0.36301320000004084</v>
      </c>
      <c r="O58" s="40">
        <f t="shared" si="5"/>
        <v>2.497097920000281</v>
      </c>
      <c r="P58" s="40">
        <f t="shared" si="6"/>
        <v>3.7017036825124166E-3</v>
      </c>
      <c r="Q58" s="1"/>
      <c r="R58" s="42">
        <f t="shared" si="7"/>
        <v>85.060000000000798</v>
      </c>
      <c r="S58" s="42">
        <f t="shared" si="8"/>
        <v>4.185280978133514E-2</v>
      </c>
      <c r="T58" s="1"/>
      <c r="U58" s="1"/>
      <c r="V58" s="16"/>
      <c r="W58" s="18"/>
      <c r="X58" s="1"/>
      <c r="Y58" s="1"/>
      <c r="Z58" s="30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</row>
    <row r="59" spans="2:68" ht="15.6" x14ac:dyDescent="0.3">
      <c r="B59" s="157">
        <v>38</v>
      </c>
      <c r="C59" s="158"/>
      <c r="D59" s="87">
        <v>44887</v>
      </c>
      <c r="E59" s="89">
        <v>0.30069444444444443</v>
      </c>
      <c r="F59" s="55">
        <f t="shared" si="0"/>
        <v>2924.0529999999999</v>
      </c>
      <c r="G59" s="91">
        <v>2870.8</v>
      </c>
      <c r="H59" s="54">
        <f t="shared" si="1"/>
        <v>2882.0529999999999</v>
      </c>
      <c r="I59" s="44">
        <v>-38.97</v>
      </c>
      <c r="J59" s="61">
        <f t="shared" si="2"/>
        <v>2885.6130000000003</v>
      </c>
      <c r="K59" s="64"/>
      <c r="L59" s="1"/>
      <c r="M59" s="40">
        <f t="shared" si="3"/>
        <v>3.5600000000004002</v>
      </c>
      <c r="N59" s="44">
        <f t="shared" si="4"/>
        <v>0.36301320000004084</v>
      </c>
      <c r="O59" s="40">
        <f t="shared" si="5"/>
        <v>2.497097920000281</v>
      </c>
      <c r="P59" s="40">
        <f t="shared" si="6"/>
        <v>3.7017036825124166E-3</v>
      </c>
      <c r="Q59" s="1"/>
      <c r="R59" s="42">
        <f t="shared" si="7"/>
        <v>85.060000000000798</v>
      </c>
      <c r="S59" s="42">
        <f t="shared" si="8"/>
        <v>4.185280978133514E-2</v>
      </c>
      <c r="T59" s="1"/>
      <c r="U59" s="1"/>
      <c r="V59" s="16"/>
      <c r="W59" s="18"/>
      <c r="X59" s="1"/>
      <c r="Y59" s="1"/>
      <c r="Z59" s="30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</row>
    <row r="60" spans="2:68" ht="15.6" x14ac:dyDescent="0.3">
      <c r="B60" s="157">
        <v>39</v>
      </c>
      <c r="C60" s="158"/>
      <c r="D60" s="87">
        <v>44887</v>
      </c>
      <c r="E60" s="89">
        <v>0.7104166666666667</v>
      </c>
      <c r="F60" s="55">
        <f t="shared" si="0"/>
        <v>2924.0529999999999</v>
      </c>
      <c r="G60" s="91">
        <v>2870.8</v>
      </c>
      <c r="H60" s="54">
        <f t="shared" si="1"/>
        <v>2882.0529999999999</v>
      </c>
      <c r="I60" s="44">
        <v>-38.97</v>
      </c>
      <c r="J60" s="61">
        <f t="shared" si="2"/>
        <v>2885.6130000000003</v>
      </c>
      <c r="K60" s="64"/>
      <c r="L60" s="1"/>
      <c r="M60" s="40">
        <f t="shared" si="3"/>
        <v>3.5600000000004002</v>
      </c>
      <c r="N60" s="44">
        <f t="shared" si="4"/>
        <v>0.36301320000004084</v>
      </c>
      <c r="O60" s="40">
        <f t="shared" si="5"/>
        <v>2.497097920000281</v>
      </c>
      <c r="P60" s="40">
        <f t="shared" si="6"/>
        <v>3.7017036825124166E-3</v>
      </c>
      <c r="Q60" s="1"/>
      <c r="R60" s="42">
        <f t="shared" si="7"/>
        <v>85.060000000000798</v>
      </c>
      <c r="S60" s="42">
        <f t="shared" si="8"/>
        <v>4.185280978133514E-2</v>
      </c>
      <c r="T60" s="1"/>
      <c r="U60" s="1"/>
      <c r="V60" s="16"/>
      <c r="W60" s="18"/>
      <c r="X60" s="1"/>
      <c r="Y60" s="1"/>
      <c r="Z60" s="30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</row>
    <row r="61" spans="2:68" ht="15.6" x14ac:dyDescent="0.3">
      <c r="B61" s="157">
        <v>40</v>
      </c>
      <c r="C61" s="158"/>
      <c r="D61" s="87">
        <v>44888</v>
      </c>
      <c r="E61" s="89">
        <v>0.30555555555555552</v>
      </c>
      <c r="F61" s="55">
        <f t="shared" si="0"/>
        <v>2924.0529999999999</v>
      </c>
      <c r="G61" s="91">
        <v>2870.8</v>
      </c>
      <c r="H61" s="54">
        <f t="shared" si="1"/>
        <v>2882.0529999999999</v>
      </c>
      <c r="I61" s="44">
        <v>-38.97</v>
      </c>
      <c r="J61" s="61">
        <f t="shared" si="2"/>
        <v>2885.6130000000003</v>
      </c>
      <c r="K61" s="64"/>
      <c r="L61" s="1"/>
      <c r="M61" s="40">
        <f t="shared" si="3"/>
        <v>3.5600000000004002</v>
      </c>
      <c r="N61" s="44">
        <f t="shared" si="4"/>
        <v>0.36301320000004084</v>
      </c>
      <c r="O61" s="40">
        <f t="shared" si="5"/>
        <v>2.497097920000281</v>
      </c>
      <c r="P61" s="40">
        <f t="shared" si="6"/>
        <v>3.7017036825124166E-3</v>
      </c>
      <c r="Q61" s="1"/>
      <c r="R61" s="42">
        <f t="shared" si="7"/>
        <v>85.060000000000798</v>
      </c>
      <c r="S61" s="42">
        <f t="shared" si="8"/>
        <v>4.185280978133514E-2</v>
      </c>
      <c r="T61" s="1"/>
      <c r="U61" s="1"/>
      <c r="V61" s="16"/>
      <c r="W61" s="18"/>
      <c r="X61" s="1"/>
      <c r="Y61" s="1"/>
      <c r="Z61" s="30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</row>
    <row r="62" spans="2:68" ht="15.6" x14ac:dyDescent="0.3">
      <c r="B62" s="157">
        <v>41</v>
      </c>
      <c r="C62" s="158"/>
      <c r="D62" s="87">
        <v>44888</v>
      </c>
      <c r="E62" s="89">
        <v>0.7090277777777777</v>
      </c>
      <c r="F62" s="55">
        <f t="shared" si="0"/>
        <v>2924.0529999999999</v>
      </c>
      <c r="G62" s="91">
        <v>2870.8</v>
      </c>
      <c r="H62" s="54">
        <f t="shared" si="1"/>
        <v>2882.0529999999999</v>
      </c>
      <c r="I62" s="44">
        <v>-38.97</v>
      </c>
      <c r="J62" s="61">
        <f t="shared" si="2"/>
        <v>2885.6130000000003</v>
      </c>
      <c r="K62" s="64"/>
      <c r="L62" s="1"/>
      <c r="M62" s="40">
        <f t="shared" si="3"/>
        <v>3.5600000000004002</v>
      </c>
      <c r="N62" s="44">
        <f t="shared" si="4"/>
        <v>0.36301320000004084</v>
      </c>
      <c r="O62" s="40">
        <f t="shared" si="5"/>
        <v>2.497097920000281</v>
      </c>
      <c r="P62" s="40">
        <f t="shared" si="6"/>
        <v>3.7017036825124166E-3</v>
      </c>
      <c r="Q62" s="1"/>
      <c r="R62" s="42">
        <f t="shared" si="7"/>
        <v>85.060000000000798</v>
      </c>
      <c r="S62" s="42">
        <f t="shared" si="8"/>
        <v>4.185280978133514E-2</v>
      </c>
      <c r="T62" s="1"/>
      <c r="U62" s="1"/>
      <c r="V62" s="16"/>
      <c r="W62" s="18"/>
      <c r="X62" s="1"/>
      <c r="Y62" s="1"/>
      <c r="Z62" s="30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</row>
    <row r="63" spans="2:68" ht="15.6" x14ac:dyDescent="0.3">
      <c r="B63" s="157">
        <v>42</v>
      </c>
      <c r="C63" s="158"/>
      <c r="D63" s="87">
        <v>44889</v>
      </c>
      <c r="E63" s="89">
        <v>0.31319444444444444</v>
      </c>
      <c r="F63" s="55">
        <f t="shared" si="0"/>
        <v>2924.0529999999999</v>
      </c>
      <c r="G63" s="91">
        <v>2870.8</v>
      </c>
      <c r="H63" s="54">
        <f t="shared" si="1"/>
        <v>2882.0529999999999</v>
      </c>
      <c r="I63" s="44">
        <v>-38.97</v>
      </c>
      <c r="J63" s="61">
        <f t="shared" si="2"/>
        <v>2885.6130000000003</v>
      </c>
      <c r="K63" s="64"/>
      <c r="L63" s="1"/>
      <c r="M63" s="40">
        <f t="shared" si="3"/>
        <v>3.5600000000004002</v>
      </c>
      <c r="N63" s="44">
        <f t="shared" si="4"/>
        <v>0.36301320000004084</v>
      </c>
      <c r="O63" s="40">
        <f t="shared" si="5"/>
        <v>2.497097920000281</v>
      </c>
      <c r="P63" s="40">
        <f t="shared" si="6"/>
        <v>3.7017036825124166E-3</v>
      </c>
      <c r="Q63" s="1"/>
      <c r="R63" s="42">
        <f t="shared" si="7"/>
        <v>85.060000000000798</v>
      </c>
      <c r="S63" s="42">
        <f t="shared" si="8"/>
        <v>4.185280978133514E-2</v>
      </c>
      <c r="T63" s="1"/>
      <c r="U63" s="1"/>
      <c r="V63" s="16"/>
      <c r="W63" s="18"/>
      <c r="X63" s="1"/>
      <c r="Y63" s="1"/>
      <c r="Z63" s="30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</row>
    <row r="64" spans="2:68" ht="15.6" x14ac:dyDescent="0.3">
      <c r="B64" s="157">
        <v>43</v>
      </c>
      <c r="C64" s="158"/>
      <c r="D64" s="87">
        <v>44889</v>
      </c>
      <c r="E64" s="89">
        <v>0.69513888888888886</v>
      </c>
      <c r="F64" s="55">
        <f t="shared" si="0"/>
        <v>2924.0529999999999</v>
      </c>
      <c r="G64" s="91">
        <v>2870.8</v>
      </c>
      <c r="H64" s="54">
        <f t="shared" si="1"/>
        <v>2882.0529999999999</v>
      </c>
      <c r="I64" s="44">
        <v>-38.97</v>
      </c>
      <c r="J64" s="61">
        <f t="shared" si="2"/>
        <v>2885.6130000000003</v>
      </c>
      <c r="K64" s="64"/>
      <c r="L64" s="1"/>
      <c r="M64" s="40">
        <f t="shared" si="3"/>
        <v>3.5600000000004002</v>
      </c>
      <c r="N64" s="44">
        <f t="shared" si="4"/>
        <v>0.36301320000004084</v>
      </c>
      <c r="O64" s="40">
        <f t="shared" si="5"/>
        <v>2.497097920000281</v>
      </c>
      <c r="P64" s="40">
        <f t="shared" si="6"/>
        <v>3.7017036825124166E-3</v>
      </c>
      <c r="Q64" s="1"/>
      <c r="R64" s="42">
        <f t="shared" si="7"/>
        <v>85.060000000000798</v>
      </c>
      <c r="S64" s="42">
        <f t="shared" si="8"/>
        <v>4.185280978133514E-2</v>
      </c>
      <c r="T64" s="1"/>
      <c r="U64" s="1"/>
      <c r="V64" s="16"/>
      <c r="W64" s="18"/>
      <c r="X64" s="1"/>
      <c r="Y64" s="1"/>
      <c r="Z64" s="30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</row>
    <row r="65" spans="2:68" ht="15.6" x14ac:dyDescent="0.3">
      <c r="B65" s="157">
        <v>44</v>
      </c>
      <c r="C65" s="158"/>
      <c r="D65" s="87">
        <v>44890</v>
      </c>
      <c r="E65" s="89">
        <v>0.30416666666666664</v>
      </c>
      <c r="F65" s="55">
        <f t="shared" si="0"/>
        <v>2924.0529999999999</v>
      </c>
      <c r="G65" s="91">
        <v>2870.8</v>
      </c>
      <c r="H65" s="54">
        <f t="shared" si="1"/>
        <v>2882.0529999999999</v>
      </c>
      <c r="I65" s="44">
        <v>-38.979999999999997</v>
      </c>
      <c r="J65" s="61">
        <f t="shared" si="2"/>
        <v>2885.6030000000001</v>
      </c>
      <c r="K65" s="64"/>
      <c r="L65" s="1"/>
      <c r="M65" s="40">
        <f t="shared" si="3"/>
        <v>3.5500000000001819</v>
      </c>
      <c r="N65" s="44">
        <f t="shared" si="4"/>
        <v>0.36199350000001856</v>
      </c>
      <c r="O65" s="40">
        <f t="shared" si="5"/>
        <v>2.4900836000001276</v>
      </c>
      <c r="P65" s="40">
        <f t="shared" si="6"/>
        <v>3.6913056384601894E-3</v>
      </c>
      <c r="Q65" s="1"/>
      <c r="R65" s="42">
        <f t="shared" si="7"/>
        <v>85.060000000000358</v>
      </c>
      <c r="S65" s="42">
        <f t="shared" si="8"/>
        <v>4.1735245708913321E-2</v>
      </c>
      <c r="T65" s="1"/>
      <c r="U65" s="1"/>
      <c r="V65" s="16"/>
      <c r="W65" s="18"/>
      <c r="X65" s="1"/>
      <c r="Y65" s="1"/>
      <c r="Z65" s="30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</row>
    <row r="66" spans="2:68" ht="15.6" x14ac:dyDescent="0.3">
      <c r="B66" s="157">
        <v>45</v>
      </c>
      <c r="C66" s="158"/>
      <c r="D66" s="87">
        <v>44890</v>
      </c>
      <c r="E66" s="89">
        <v>0.74097222222222225</v>
      </c>
      <c r="F66" s="55">
        <f t="shared" si="0"/>
        <v>2924.0529999999999</v>
      </c>
      <c r="G66" s="91">
        <v>2870.8</v>
      </c>
      <c r="H66" s="54">
        <f t="shared" si="1"/>
        <v>2882.0529999999999</v>
      </c>
      <c r="I66" s="44">
        <v>-38.97</v>
      </c>
      <c r="J66" s="61">
        <f t="shared" si="2"/>
        <v>2885.6130000000003</v>
      </c>
      <c r="K66" s="64"/>
      <c r="L66" s="1"/>
      <c r="M66" s="40">
        <f t="shared" si="3"/>
        <v>3.5600000000004002</v>
      </c>
      <c r="N66" s="44">
        <f t="shared" si="4"/>
        <v>0.36301320000004084</v>
      </c>
      <c r="O66" s="40">
        <f t="shared" si="5"/>
        <v>2.497097920000281</v>
      </c>
      <c r="P66" s="40">
        <f t="shared" si="6"/>
        <v>3.7017036825124166E-3</v>
      </c>
      <c r="Q66" s="1"/>
      <c r="R66" s="42">
        <f t="shared" si="7"/>
        <v>85.060000000000798</v>
      </c>
      <c r="S66" s="42">
        <f t="shared" si="8"/>
        <v>4.185280978133514E-2</v>
      </c>
      <c r="T66" s="1"/>
      <c r="U66" s="1"/>
      <c r="V66" s="16"/>
      <c r="W66" s="18"/>
      <c r="X66" s="1"/>
      <c r="Y66" s="1"/>
      <c r="Z66" s="30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</row>
    <row r="67" spans="2:68" ht="15.6" x14ac:dyDescent="0.3">
      <c r="B67" s="157">
        <v>46</v>
      </c>
      <c r="C67" s="158"/>
      <c r="D67" s="87">
        <v>44891</v>
      </c>
      <c r="E67" s="89">
        <v>0.30277777777777776</v>
      </c>
      <c r="F67" s="55">
        <f t="shared" si="0"/>
        <v>2924.0529999999999</v>
      </c>
      <c r="G67" s="91">
        <v>2870.8</v>
      </c>
      <c r="H67" s="54">
        <f t="shared" si="1"/>
        <v>2882.0529999999999</v>
      </c>
      <c r="I67" s="44">
        <v>-38.97</v>
      </c>
      <c r="J67" s="61">
        <f t="shared" si="2"/>
        <v>2885.6130000000003</v>
      </c>
      <c r="K67" s="64"/>
      <c r="L67" s="1"/>
      <c r="M67" s="40">
        <f t="shared" si="3"/>
        <v>3.5600000000004002</v>
      </c>
      <c r="N67" s="44">
        <f t="shared" si="4"/>
        <v>0.36301320000004084</v>
      </c>
      <c r="O67" s="40">
        <f t="shared" si="5"/>
        <v>2.497097920000281</v>
      </c>
      <c r="P67" s="40">
        <f t="shared" si="6"/>
        <v>3.7017036825124166E-3</v>
      </c>
      <c r="Q67" s="1"/>
      <c r="R67" s="42">
        <f t="shared" si="7"/>
        <v>85.060000000000798</v>
      </c>
      <c r="S67" s="42">
        <f t="shared" si="8"/>
        <v>4.185280978133514E-2</v>
      </c>
      <c r="T67" s="1"/>
      <c r="U67" s="1"/>
      <c r="V67" s="16"/>
      <c r="W67" s="18"/>
      <c r="X67" s="1"/>
      <c r="Y67" s="1"/>
      <c r="Z67" s="30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</row>
    <row r="68" spans="2:68" ht="15.6" x14ac:dyDescent="0.3">
      <c r="B68" s="157">
        <v>47</v>
      </c>
      <c r="C68" s="158"/>
      <c r="D68" s="87">
        <v>44891</v>
      </c>
      <c r="E68" s="89">
        <v>0.75069444444444444</v>
      </c>
      <c r="F68" s="55">
        <f t="shared" si="0"/>
        <v>2924.0529999999999</v>
      </c>
      <c r="G68" s="91">
        <v>2870.8</v>
      </c>
      <c r="H68" s="54">
        <f t="shared" si="1"/>
        <v>2882.0529999999999</v>
      </c>
      <c r="I68" s="44">
        <v>-38.97</v>
      </c>
      <c r="J68" s="61">
        <f t="shared" si="2"/>
        <v>2885.6130000000003</v>
      </c>
      <c r="K68" s="64"/>
      <c r="L68" s="1"/>
      <c r="M68" s="40">
        <f t="shared" si="3"/>
        <v>3.5600000000004002</v>
      </c>
      <c r="N68" s="44">
        <f t="shared" si="4"/>
        <v>0.36301320000004084</v>
      </c>
      <c r="O68" s="40">
        <f t="shared" si="5"/>
        <v>2.497097920000281</v>
      </c>
      <c r="P68" s="40">
        <f t="shared" si="6"/>
        <v>3.7017036825124166E-3</v>
      </c>
      <c r="Q68" s="1"/>
      <c r="R68" s="42">
        <f t="shared" si="7"/>
        <v>85.060000000000798</v>
      </c>
      <c r="S68" s="42">
        <f t="shared" si="8"/>
        <v>4.185280978133514E-2</v>
      </c>
      <c r="T68" s="1"/>
      <c r="U68" s="1"/>
      <c r="V68" s="16"/>
      <c r="W68" s="18"/>
      <c r="X68" s="1"/>
      <c r="Y68" s="1"/>
      <c r="Z68" s="30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</row>
    <row r="69" spans="2:68" ht="15.6" x14ac:dyDescent="0.3">
      <c r="B69" s="157">
        <v>48</v>
      </c>
      <c r="C69" s="158"/>
      <c r="D69" s="87">
        <v>44892</v>
      </c>
      <c r="E69" s="89">
        <v>0.30833333333333335</v>
      </c>
      <c r="F69" s="55">
        <f t="shared" si="0"/>
        <v>2924.0529999999999</v>
      </c>
      <c r="G69" s="91">
        <v>2870.8</v>
      </c>
      <c r="H69" s="54">
        <f t="shared" si="1"/>
        <v>2882.0529999999999</v>
      </c>
      <c r="I69" s="44">
        <v>-39.97</v>
      </c>
      <c r="J69" s="61">
        <f t="shared" si="2"/>
        <v>2884.6130000000003</v>
      </c>
      <c r="K69" s="64"/>
      <c r="L69" s="1"/>
      <c r="M69" s="40">
        <f t="shared" si="3"/>
        <v>2.5600000000004002</v>
      </c>
      <c r="N69" s="44">
        <f t="shared" si="4"/>
        <v>0.26104320000004083</v>
      </c>
      <c r="O69" s="40">
        <f t="shared" si="5"/>
        <v>1.7956659200002809</v>
      </c>
      <c r="P69" s="40">
        <f t="shared" si="6"/>
        <v>2.6618992773124166E-3</v>
      </c>
      <c r="Q69" s="1"/>
      <c r="R69" s="42">
        <f t="shared" si="7"/>
        <v>85.060000000000798</v>
      </c>
      <c r="S69" s="42">
        <f t="shared" si="8"/>
        <v>3.0096402539388386E-2</v>
      </c>
      <c r="T69" s="1"/>
      <c r="U69" s="1"/>
      <c r="V69" s="16"/>
      <c r="W69" s="18"/>
      <c r="X69" s="1"/>
      <c r="Y69" s="1"/>
      <c r="Z69" s="30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</row>
    <row r="70" spans="2:68" ht="15.6" x14ac:dyDescent="0.3">
      <c r="B70" s="157">
        <v>49</v>
      </c>
      <c r="C70" s="158"/>
      <c r="D70" s="87">
        <v>44892</v>
      </c>
      <c r="E70" s="89">
        <v>0.64930555555555558</v>
      </c>
      <c r="F70" s="55">
        <f t="shared" si="0"/>
        <v>2924.0529999999999</v>
      </c>
      <c r="G70" s="91">
        <v>2870.8</v>
      </c>
      <c r="H70" s="54">
        <f t="shared" si="1"/>
        <v>2882.0529999999999</v>
      </c>
      <c r="I70" s="44">
        <v>-39.97</v>
      </c>
      <c r="J70" s="61">
        <f t="shared" si="2"/>
        <v>2884.6130000000003</v>
      </c>
      <c r="K70" s="64"/>
      <c r="L70" s="1"/>
      <c r="M70" s="40">
        <f t="shared" si="3"/>
        <v>2.5600000000004002</v>
      </c>
      <c r="N70" s="44">
        <f t="shared" si="4"/>
        <v>0.26104320000004083</v>
      </c>
      <c r="O70" s="40">
        <f t="shared" si="5"/>
        <v>1.7956659200002809</v>
      </c>
      <c r="P70" s="40">
        <f t="shared" si="6"/>
        <v>2.6618992773124166E-3</v>
      </c>
      <c r="Q70" s="1"/>
      <c r="R70" s="42">
        <f t="shared" si="7"/>
        <v>85.060000000000798</v>
      </c>
      <c r="S70" s="42">
        <f t="shared" si="8"/>
        <v>3.0096402539388386E-2</v>
      </c>
      <c r="T70" s="1"/>
      <c r="U70" s="1"/>
      <c r="V70" s="16"/>
      <c r="W70" s="18"/>
      <c r="X70" s="1"/>
      <c r="Y70" s="1"/>
      <c r="Z70" s="30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</row>
    <row r="71" spans="2:68" ht="15.6" x14ac:dyDescent="0.3">
      <c r="B71" s="157">
        <v>50</v>
      </c>
      <c r="C71" s="158"/>
      <c r="D71" s="87">
        <v>44893</v>
      </c>
      <c r="E71" s="89">
        <v>0.30833333333333335</v>
      </c>
      <c r="F71" s="55">
        <f t="shared" si="0"/>
        <v>2924.0529999999999</v>
      </c>
      <c r="G71" s="91">
        <v>2870.8</v>
      </c>
      <c r="H71" s="54">
        <f t="shared" si="1"/>
        <v>2882.0529999999999</v>
      </c>
      <c r="I71" s="44">
        <v>-38.979999999999997</v>
      </c>
      <c r="J71" s="61">
        <f t="shared" si="2"/>
        <v>2885.6030000000001</v>
      </c>
      <c r="K71" s="64"/>
      <c r="L71" s="1"/>
      <c r="M71" s="40">
        <f t="shared" si="3"/>
        <v>3.5500000000001819</v>
      </c>
      <c r="N71" s="44">
        <f t="shared" si="4"/>
        <v>0.36199350000001856</v>
      </c>
      <c r="O71" s="40">
        <f t="shared" si="5"/>
        <v>2.4900836000001276</v>
      </c>
      <c r="P71" s="40">
        <f t="shared" si="6"/>
        <v>3.6913056384601894E-3</v>
      </c>
      <c r="Q71" s="1"/>
      <c r="R71" s="42">
        <f t="shared" si="7"/>
        <v>85.060000000000358</v>
      </c>
      <c r="S71" s="42">
        <f t="shared" si="8"/>
        <v>4.1735245708913321E-2</v>
      </c>
      <c r="T71" s="1"/>
      <c r="U71" s="1"/>
      <c r="V71" s="16"/>
      <c r="W71" s="18"/>
      <c r="X71" s="1"/>
      <c r="Y71" s="1"/>
      <c r="Z71" s="30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</row>
    <row r="72" spans="2:68" ht="15.6" x14ac:dyDescent="0.3">
      <c r="B72" s="157">
        <v>51</v>
      </c>
      <c r="C72" s="158"/>
      <c r="D72" s="87">
        <v>44893</v>
      </c>
      <c r="E72" s="89">
        <v>0.69444444444444453</v>
      </c>
      <c r="F72" s="55">
        <f t="shared" si="0"/>
        <v>2924.0529999999999</v>
      </c>
      <c r="G72" s="91">
        <v>2870.8</v>
      </c>
      <c r="H72" s="54">
        <f t="shared" si="1"/>
        <v>2882.0529999999999</v>
      </c>
      <c r="I72" s="44">
        <v>-38.979999999999997</v>
      </c>
      <c r="J72" s="61">
        <f t="shared" si="2"/>
        <v>2885.6030000000001</v>
      </c>
      <c r="K72" s="64"/>
      <c r="L72" s="1"/>
      <c r="M72" s="40">
        <f t="shared" si="3"/>
        <v>3.5500000000001819</v>
      </c>
      <c r="N72" s="44">
        <f t="shared" si="4"/>
        <v>0.36199350000001856</v>
      </c>
      <c r="O72" s="40">
        <f t="shared" si="5"/>
        <v>2.4900836000001276</v>
      </c>
      <c r="P72" s="40">
        <f t="shared" si="6"/>
        <v>3.6913056384601894E-3</v>
      </c>
      <c r="Q72" s="1"/>
      <c r="R72" s="42">
        <f t="shared" si="7"/>
        <v>85.060000000000358</v>
      </c>
      <c r="S72" s="42">
        <f t="shared" si="8"/>
        <v>4.1735245708913321E-2</v>
      </c>
      <c r="T72" s="1"/>
      <c r="U72" s="1"/>
      <c r="V72" s="16"/>
      <c r="W72" s="18"/>
      <c r="X72" s="1"/>
      <c r="Y72" s="1"/>
      <c r="Z72" s="30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</row>
    <row r="73" spans="2:68" ht="15.6" x14ac:dyDescent="0.3">
      <c r="B73" s="157">
        <v>52</v>
      </c>
      <c r="C73" s="158"/>
      <c r="D73" s="87">
        <v>44894</v>
      </c>
      <c r="E73" s="89">
        <v>0.30833333333333335</v>
      </c>
      <c r="F73" s="55">
        <f t="shared" si="0"/>
        <v>2924.0529999999999</v>
      </c>
      <c r="G73" s="91">
        <v>2870.8</v>
      </c>
      <c r="H73" s="54">
        <f t="shared" si="1"/>
        <v>2882.0529999999999</v>
      </c>
      <c r="I73" s="44">
        <v>-38.979999999999997</v>
      </c>
      <c r="J73" s="61">
        <f t="shared" si="2"/>
        <v>2885.6030000000001</v>
      </c>
      <c r="K73" s="64"/>
      <c r="L73" s="1"/>
      <c r="M73" s="40">
        <f t="shared" si="3"/>
        <v>3.5500000000001819</v>
      </c>
      <c r="N73" s="44">
        <f t="shared" si="4"/>
        <v>0.36199350000001856</v>
      </c>
      <c r="O73" s="40">
        <f t="shared" si="5"/>
        <v>2.4900836000001276</v>
      </c>
      <c r="P73" s="40">
        <f t="shared" si="6"/>
        <v>3.6913056384601894E-3</v>
      </c>
      <c r="Q73" s="1"/>
      <c r="R73" s="42">
        <f t="shared" si="7"/>
        <v>85.060000000000358</v>
      </c>
      <c r="S73" s="42">
        <f t="shared" si="8"/>
        <v>4.1735245708913321E-2</v>
      </c>
      <c r="T73" s="1"/>
      <c r="U73" s="1"/>
      <c r="V73" s="16"/>
      <c r="W73" s="18"/>
      <c r="X73" s="1"/>
      <c r="Y73" s="1"/>
      <c r="Z73" s="30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</row>
    <row r="74" spans="2:68" ht="15.6" x14ac:dyDescent="0.3">
      <c r="B74" s="157">
        <v>53</v>
      </c>
      <c r="C74" s="158"/>
      <c r="D74" s="87">
        <v>44894</v>
      </c>
      <c r="E74" s="89">
        <v>0.67569444444444438</v>
      </c>
      <c r="F74" s="55">
        <f t="shared" si="0"/>
        <v>2924.0529999999999</v>
      </c>
      <c r="G74" s="91">
        <v>2870.8</v>
      </c>
      <c r="H74" s="54">
        <f t="shared" si="1"/>
        <v>2882.0529999999999</v>
      </c>
      <c r="I74" s="44">
        <v>-38.979999999999997</v>
      </c>
      <c r="J74" s="61">
        <f t="shared" si="2"/>
        <v>2885.6030000000001</v>
      </c>
      <c r="K74" s="64"/>
      <c r="L74" s="1"/>
      <c r="M74" s="40">
        <f t="shared" si="3"/>
        <v>3.5500000000001819</v>
      </c>
      <c r="N74" s="44">
        <f t="shared" si="4"/>
        <v>0.36199350000001856</v>
      </c>
      <c r="O74" s="40">
        <f t="shared" si="5"/>
        <v>2.4900836000001276</v>
      </c>
      <c r="P74" s="40">
        <f t="shared" si="6"/>
        <v>3.6913056384601894E-3</v>
      </c>
      <c r="Q74" s="1"/>
      <c r="R74" s="42">
        <f t="shared" si="7"/>
        <v>85.060000000000358</v>
      </c>
      <c r="S74" s="42">
        <f t="shared" si="8"/>
        <v>4.1735245708913321E-2</v>
      </c>
      <c r="T74" s="1"/>
      <c r="U74" s="1"/>
      <c r="V74" s="16"/>
      <c r="W74" s="18"/>
      <c r="X74" s="1"/>
      <c r="Y74" s="1"/>
      <c r="Z74" s="30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</row>
    <row r="75" spans="2:68" ht="15.6" x14ac:dyDescent="0.3">
      <c r="B75" s="157">
        <v>54</v>
      </c>
      <c r="C75" s="158"/>
      <c r="D75" s="87">
        <v>44895</v>
      </c>
      <c r="E75" s="89">
        <v>0.30972222222222223</v>
      </c>
      <c r="F75" s="55">
        <f t="shared" si="0"/>
        <v>2924.0529999999999</v>
      </c>
      <c r="G75" s="91">
        <v>2870.8</v>
      </c>
      <c r="H75" s="54">
        <f t="shared" si="1"/>
        <v>2882.0529999999999</v>
      </c>
      <c r="I75" s="44">
        <v>-38.979999999999997</v>
      </c>
      <c r="J75" s="61">
        <f t="shared" si="2"/>
        <v>2885.6030000000001</v>
      </c>
      <c r="K75" s="64"/>
      <c r="L75" s="1"/>
      <c r="M75" s="40">
        <f t="shared" si="3"/>
        <v>3.5500000000001819</v>
      </c>
      <c r="N75" s="44">
        <f t="shared" si="4"/>
        <v>0.36199350000001856</v>
      </c>
      <c r="O75" s="40">
        <f t="shared" si="5"/>
        <v>2.4900836000001276</v>
      </c>
      <c r="P75" s="40">
        <f t="shared" si="6"/>
        <v>3.6913056384601894E-3</v>
      </c>
      <c r="Q75" s="1"/>
      <c r="R75" s="42">
        <f t="shared" si="7"/>
        <v>85.060000000000358</v>
      </c>
      <c r="S75" s="42">
        <f t="shared" si="8"/>
        <v>4.1735245708913321E-2</v>
      </c>
      <c r="T75" s="1"/>
      <c r="U75" s="1"/>
      <c r="V75" s="16"/>
      <c r="W75" s="18"/>
      <c r="X75" s="1"/>
      <c r="Y75" s="1"/>
      <c r="Z75" s="30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</row>
    <row r="76" spans="2:68" ht="15.6" x14ac:dyDescent="0.3">
      <c r="B76" s="157">
        <v>55</v>
      </c>
      <c r="C76" s="158"/>
      <c r="D76" s="87">
        <v>44895</v>
      </c>
      <c r="E76" s="89">
        <v>0.70000000000000007</v>
      </c>
      <c r="F76" s="55">
        <f t="shared" si="0"/>
        <v>2924.0529999999999</v>
      </c>
      <c r="G76" s="91">
        <v>2870.8</v>
      </c>
      <c r="H76" s="54">
        <f t="shared" si="1"/>
        <v>2882.0529999999999</v>
      </c>
      <c r="I76" s="44">
        <v>-38.979999999999997</v>
      </c>
      <c r="J76" s="61">
        <f t="shared" si="2"/>
        <v>2885.6030000000001</v>
      </c>
      <c r="K76" s="64"/>
      <c r="L76" s="1"/>
      <c r="M76" s="40">
        <f t="shared" si="3"/>
        <v>3.5500000000001819</v>
      </c>
      <c r="N76" s="44">
        <f t="shared" si="4"/>
        <v>0.36199350000001856</v>
      </c>
      <c r="O76" s="40">
        <f t="shared" si="5"/>
        <v>2.4900836000001276</v>
      </c>
      <c r="P76" s="40">
        <f t="shared" si="6"/>
        <v>3.6913056384601894E-3</v>
      </c>
      <c r="Q76" s="1"/>
      <c r="R76" s="42">
        <f t="shared" si="7"/>
        <v>85.060000000000358</v>
      </c>
      <c r="S76" s="42">
        <f t="shared" si="8"/>
        <v>4.1735245708913321E-2</v>
      </c>
      <c r="T76" s="1"/>
      <c r="U76" s="1"/>
      <c r="V76" s="16"/>
      <c r="W76" s="18"/>
      <c r="X76" s="1"/>
      <c r="Y76" s="1"/>
      <c r="Z76" s="30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</row>
    <row r="77" spans="2:68" ht="15.6" x14ac:dyDescent="0.3">
      <c r="B77" s="157">
        <v>56</v>
      </c>
      <c r="C77" s="158"/>
      <c r="D77" s="87">
        <v>44896</v>
      </c>
      <c r="E77" s="89">
        <v>0.31944444444444448</v>
      </c>
      <c r="F77" s="55">
        <f t="shared" si="0"/>
        <v>2924.0529999999999</v>
      </c>
      <c r="G77" s="91">
        <v>2870.8</v>
      </c>
      <c r="H77" s="54">
        <f t="shared" si="1"/>
        <v>2882.0529999999999</v>
      </c>
      <c r="I77" s="44">
        <v>-38.979999999999997</v>
      </c>
      <c r="J77" s="61">
        <f t="shared" si="2"/>
        <v>2885.6030000000001</v>
      </c>
      <c r="K77" s="64"/>
      <c r="L77" s="1"/>
      <c r="M77" s="40">
        <f t="shared" si="3"/>
        <v>3.5500000000001819</v>
      </c>
      <c r="N77" s="44">
        <f t="shared" si="4"/>
        <v>0.36199350000001856</v>
      </c>
      <c r="O77" s="40">
        <f t="shared" si="5"/>
        <v>2.4900836000001276</v>
      </c>
      <c r="P77" s="40">
        <f t="shared" si="6"/>
        <v>3.6913056384601894E-3</v>
      </c>
      <c r="Q77" s="1"/>
      <c r="R77" s="42">
        <f t="shared" si="7"/>
        <v>85.060000000000358</v>
      </c>
      <c r="S77" s="42">
        <f t="shared" si="8"/>
        <v>4.1735245708913321E-2</v>
      </c>
      <c r="T77" s="1"/>
      <c r="U77" s="1"/>
      <c r="V77" s="16"/>
      <c r="W77" s="18"/>
      <c r="X77" s="1"/>
      <c r="Y77" s="1"/>
      <c r="Z77" s="30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</row>
    <row r="78" spans="2:68" ht="15.6" x14ac:dyDescent="0.3">
      <c r="B78" s="157">
        <v>57</v>
      </c>
      <c r="C78" s="158"/>
      <c r="D78" s="87">
        <v>44896</v>
      </c>
      <c r="E78" s="89">
        <v>0.71527777777777779</v>
      </c>
      <c r="F78" s="55">
        <f t="shared" si="0"/>
        <v>2924.0529999999999</v>
      </c>
      <c r="G78" s="91">
        <v>2870.8</v>
      </c>
      <c r="H78" s="54">
        <f t="shared" si="1"/>
        <v>2882.0529999999999</v>
      </c>
      <c r="I78" s="44">
        <v>-38.979999999999997</v>
      </c>
      <c r="J78" s="61">
        <f t="shared" si="2"/>
        <v>2885.6030000000001</v>
      </c>
      <c r="K78" s="64"/>
      <c r="L78" s="1"/>
      <c r="M78" s="40">
        <f t="shared" si="3"/>
        <v>3.5500000000001819</v>
      </c>
      <c r="N78" s="44">
        <f t="shared" si="4"/>
        <v>0.36199350000001856</v>
      </c>
      <c r="O78" s="40">
        <f t="shared" si="5"/>
        <v>2.4900836000001276</v>
      </c>
      <c r="P78" s="40">
        <f t="shared" si="6"/>
        <v>3.6913056384601894E-3</v>
      </c>
      <c r="Q78" s="1"/>
      <c r="R78" s="42">
        <f t="shared" si="7"/>
        <v>85.060000000000358</v>
      </c>
      <c r="S78" s="42">
        <f t="shared" si="8"/>
        <v>4.1735245708913321E-2</v>
      </c>
      <c r="T78" s="1"/>
      <c r="U78" s="1"/>
      <c r="V78" s="16"/>
      <c r="W78" s="18"/>
      <c r="X78" s="1"/>
      <c r="Y78" s="1"/>
      <c r="Z78" s="30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</row>
    <row r="79" spans="2:68" ht="15.6" x14ac:dyDescent="0.3">
      <c r="B79" s="157">
        <v>58</v>
      </c>
      <c r="C79" s="158"/>
      <c r="D79" s="87">
        <v>44897</v>
      </c>
      <c r="E79" s="89">
        <v>0.69305555555555554</v>
      </c>
      <c r="F79" s="55">
        <f t="shared" si="0"/>
        <v>2924.0529999999999</v>
      </c>
      <c r="G79" s="91">
        <v>2870.8</v>
      </c>
      <c r="H79" s="54">
        <f t="shared" si="1"/>
        <v>2882.0529999999999</v>
      </c>
      <c r="I79" s="44">
        <v>-38.979999999999997</v>
      </c>
      <c r="J79" s="61">
        <f t="shared" si="2"/>
        <v>2885.6030000000001</v>
      </c>
      <c r="K79" s="64"/>
      <c r="L79" s="1"/>
      <c r="M79" s="40">
        <f t="shared" si="3"/>
        <v>3.5500000000001819</v>
      </c>
      <c r="N79" s="44">
        <f t="shared" si="4"/>
        <v>0.36199350000001856</v>
      </c>
      <c r="O79" s="40">
        <f t="shared" si="5"/>
        <v>2.4900836000001276</v>
      </c>
      <c r="P79" s="40">
        <f t="shared" si="6"/>
        <v>3.6913056384601894E-3</v>
      </c>
      <c r="Q79" s="1"/>
      <c r="R79" s="42">
        <f t="shared" si="7"/>
        <v>85.060000000000358</v>
      </c>
      <c r="S79" s="42">
        <f t="shared" si="8"/>
        <v>4.1735245708913321E-2</v>
      </c>
      <c r="T79" s="1"/>
      <c r="U79" s="1"/>
      <c r="V79" s="16"/>
      <c r="W79" s="18"/>
      <c r="X79" s="1"/>
      <c r="Y79" s="1"/>
      <c r="Z79" s="30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</row>
    <row r="80" spans="2:68" ht="15.6" x14ac:dyDescent="0.3">
      <c r="B80" s="157">
        <v>59</v>
      </c>
      <c r="C80" s="158"/>
      <c r="D80" s="87">
        <v>44898</v>
      </c>
      <c r="E80" s="89">
        <v>0.30763888888888891</v>
      </c>
      <c r="F80" s="55">
        <f t="shared" si="0"/>
        <v>2924.0529999999999</v>
      </c>
      <c r="G80" s="91">
        <v>2870.8</v>
      </c>
      <c r="H80" s="54">
        <f t="shared" si="1"/>
        <v>2882.0529999999999</v>
      </c>
      <c r="I80" s="44">
        <v>-38.979999999999997</v>
      </c>
      <c r="J80" s="61">
        <f t="shared" si="2"/>
        <v>2885.6030000000001</v>
      </c>
      <c r="K80" s="64"/>
      <c r="L80" s="1"/>
      <c r="M80" s="40">
        <f t="shared" si="3"/>
        <v>3.5500000000001819</v>
      </c>
      <c r="N80" s="44">
        <f t="shared" si="4"/>
        <v>0.36199350000001856</v>
      </c>
      <c r="O80" s="40">
        <f t="shared" si="5"/>
        <v>2.4900836000001276</v>
      </c>
      <c r="P80" s="40">
        <f t="shared" si="6"/>
        <v>3.6913056384601894E-3</v>
      </c>
      <c r="Q80" s="1"/>
      <c r="R80" s="42">
        <f t="shared" si="7"/>
        <v>85.060000000000358</v>
      </c>
      <c r="S80" s="42">
        <f t="shared" si="8"/>
        <v>4.1735245708913321E-2</v>
      </c>
      <c r="T80" s="1"/>
      <c r="U80" s="1"/>
      <c r="V80" s="16"/>
      <c r="W80" s="18"/>
      <c r="X80" s="1"/>
      <c r="Y80" s="1"/>
      <c r="Z80" s="30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</row>
    <row r="81" spans="2:32" ht="15.6" x14ac:dyDescent="0.3">
      <c r="B81" s="157">
        <v>60</v>
      </c>
      <c r="C81" s="158"/>
      <c r="D81" s="87">
        <v>44898</v>
      </c>
      <c r="E81" s="89">
        <v>0.69097222222222221</v>
      </c>
      <c r="F81" s="55">
        <f t="shared" si="0"/>
        <v>2924.0529999999999</v>
      </c>
      <c r="G81" s="91">
        <v>2870.8</v>
      </c>
      <c r="H81" s="54">
        <f t="shared" si="1"/>
        <v>2882.0529999999999</v>
      </c>
      <c r="I81" s="44">
        <v>-38.979999999999997</v>
      </c>
      <c r="J81" s="61">
        <f t="shared" si="2"/>
        <v>2885.6030000000001</v>
      </c>
      <c r="K81" s="64"/>
      <c r="M81" s="40">
        <f t="shared" si="3"/>
        <v>3.5500000000001819</v>
      </c>
      <c r="N81" s="44">
        <f t="shared" si="4"/>
        <v>0.36199350000001856</v>
      </c>
      <c r="O81" s="40">
        <f t="shared" si="5"/>
        <v>2.4900836000001276</v>
      </c>
      <c r="P81" s="40">
        <f t="shared" si="6"/>
        <v>3.6913056384601894E-3</v>
      </c>
      <c r="R81" s="42">
        <f t="shared" si="7"/>
        <v>85.060000000000358</v>
      </c>
      <c r="S81" s="42">
        <f t="shared" si="8"/>
        <v>4.1735245708913321E-2</v>
      </c>
      <c r="U81"/>
      <c r="V81" s="15"/>
      <c r="W81" s="17"/>
      <c r="Z81" s="30"/>
      <c r="AF81" s="1"/>
    </row>
    <row r="82" spans="2:32" ht="15.6" x14ac:dyDescent="0.3">
      <c r="B82" s="157">
        <v>61</v>
      </c>
      <c r="C82" s="158"/>
      <c r="D82" s="87">
        <v>44899</v>
      </c>
      <c r="E82" s="89">
        <v>0.30486111111111108</v>
      </c>
      <c r="F82" s="55">
        <f t="shared" si="0"/>
        <v>2924.0529999999999</v>
      </c>
      <c r="G82" s="91">
        <v>2870.8</v>
      </c>
      <c r="H82" s="54">
        <f t="shared" si="1"/>
        <v>2882.0529999999999</v>
      </c>
      <c r="I82" s="44">
        <v>-38.99</v>
      </c>
      <c r="J82" s="61">
        <f t="shared" si="2"/>
        <v>2885.5930000000003</v>
      </c>
      <c r="K82" s="64"/>
      <c r="M82" s="40">
        <f t="shared" si="3"/>
        <v>3.5400000000004184</v>
      </c>
      <c r="N82" s="44">
        <f t="shared" si="4"/>
        <v>0.3609738000000427</v>
      </c>
      <c r="O82" s="40">
        <f t="shared" si="5"/>
        <v>2.4830692800002936</v>
      </c>
      <c r="P82" s="40">
        <f t="shared" si="6"/>
        <v>3.6809075944084354E-3</v>
      </c>
      <c r="R82" s="42">
        <f t="shared" si="7"/>
        <v>85.060000000000841</v>
      </c>
      <c r="S82" s="42">
        <f t="shared" si="8"/>
        <v>4.1617681636496394E-2</v>
      </c>
      <c r="U82"/>
      <c r="V82" s="15"/>
      <c r="W82" s="17"/>
      <c r="Z82" s="30"/>
      <c r="AF82" s="1"/>
    </row>
    <row r="83" spans="2:32" ht="15.6" x14ac:dyDescent="0.3">
      <c r="B83" s="157">
        <v>62</v>
      </c>
      <c r="C83" s="158"/>
      <c r="D83" s="87">
        <v>44899</v>
      </c>
      <c r="E83" s="89">
        <v>0.68194444444444446</v>
      </c>
      <c r="F83" s="55">
        <f t="shared" si="0"/>
        <v>2924.0529999999999</v>
      </c>
      <c r="G83" s="91">
        <v>2870.8</v>
      </c>
      <c r="H83" s="54">
        <f t="shared" si="1"/>
        <v>2882.0529999999999</v>
      </c>
      <c r="I83" s="44">
        <v>-38.99</v>
      </c>
      <c r="J83" s="61">
        <f t="shared" si="2"/>
        <v>2885.5930000000003</v>
      </c>
      <c r="K83" s="64"/>
      <c r="M83" s="40">
        <f t="shared" si="3"/>
        <v>3.5400000000004184</v>
      </c>
      <c r="N83" s="44">
        <f t="shared" si="4"/>
        <v>0.3609738000000427</v>
      </c>
      <c r="O83" s="40">
        <f t="shared" si="5"/>
        <v>2.4830692800002936</v>
      </c>
      <c r="P83" s="40">
        <f t="shared" si="6"/>
        <v>3.6809075944084354E-3</v>
      </c>
      <c r="R83" s="42">
        <f t="shared" si="7"/>
        <v>85.060000000000841</v>
      </c>
      <c r="S83" s="42">
        <f t="shared" si="8"/>
        <v>4.1617681636496394E-2</v>
      </c>
      <c r="U83"/>
      <c r="V83" s="15"/>
      <c r="W83" s="17"/>
      <c r="Z83" s="30"/>
      <c r="AF83" s="1"/>
    </row>
    <row r="84" spans="2:32" ht="15.6" x14ac:dyDescent="0.3">
      <c r="B84" s="157">
        <v>63</v>
      </c>
      <c r="C84" s="158"/>
      <c r="D84" s="87">
        <v>44900</v>
      </c>
      <c r="E84" s="89">
        <v>0.30208333333333331</v>
      </c>
      <c r="F84" s="55">
        <f t="shared" ref="F84:F112" si="9">G$16</f>
        <v>2924.0529999999999</v>
      </c>
      <c r="G84" s="91">
        <v>2870.8</v>
      </c>
      <c r="H84" s="54">
        <f t="shared" ref="H84:H112" si="10">G$16-E$12</f>
        <v>2882.0529999999999</v>
      </c>
      <c r="I84" s="44">
        <v>-38.99</v>
      </c>
      <c r="J84" s="61">
        <f t="shared" ref="J84:J112" si="11">(G$16+E$13)+I84</f>
        <v>2885.5930000000003</v>
      </c>
      <c r="K84" s="64"/>
      <c r="M84" s="40">
        <f t="shared" ref="M84:M111" si="12">+J84-$H$16</f>
        <v>3.5400000000004184</v>
      </c>
      <c r="N84" s="44">
        <f t="shared" ref="N84:N111" si="13">M84*0.10197/1</f>
        <v>0.3609738000000427</v>
      </c>
      <c r="O84" s="40">
        <f t="shared" ref="O84:O111" si="14">M84*0.701432/1</f>
        <v>2.4830692800002936</v>
      </c>
      <c r="P84" s="40">
        <f t="shared" ref="P84:P111" si="15">+N84*0.01019716/1</f>
        <v>3.6809075944084354E-3</v>
      </c>
      <c r="R84" s="42">
        <f t="shared" ref="R84:R111" si="16">+$O$11*(M84-I84)</f>
        <v>85.060000000000841</v>
      </c>
      <c r="S84" s="42">
        <f t="shared" ref="S84:S111" si="17">M84/R84</f>
        <v>4.1617681636496394E-2</v>
      </c>
      <c r="U84"/>
      <c r="V84" s="15"/>
      <c r="W84" s="17"/>
      <c r="Z84" s="30"/>
      <c r="AF84" s="1"/>
    </row>
    <row r="85" spans="2:32" ht="15.6" x14ac:dyDescent="0.3">
      <c r="B85" s="157">
        <v>64</v>
      </c>
      <c r="C85" s="158"/>
      <c r="D85" s="87">
        <v>44900</v>
      </c>
      <c r="E85" s="89">
        <v>0.64097222222222217</v>
      </c>
      <c r="F85" s="55">
        <f t="shared" si="9"/>
        <v>2924.0529999999999</v>
      </c>
      <c r="G85" s="91">
        <v>2870.8</v>
      </c>
      <c r="H85" s="54">
        <f t="shared" si="10"/>
        <v>2882.0529999999999</v>
      </c>
      <c r="I85" s="44">
        <v>-38.99</v>
      </c>
      <c r="J85" s="61">
        <f t="shared" si="11"/>
        <v>2885.5930000000003</v>
      </c>
      <c r="K85" s="64"/>
      <c r="M85" s="40">
        <f t="shared" si="12"/>
        <v>3.5400000000004184</v>
      </c>
      <c r="N85" s="44">
        <f t="shared" si="13"/>
        <v>0.3609738000000427</v>
      </c>
      <c r="O85" s="40">
        <f t="shared" si="14"/>
        <v>2.4830692800002936</v>
      </c>
      <c r="P85" s="40">
        <f t="shared" si="15"/>
        <v>3.6809075944084354E-3</v>
      </c>
      <c r="R85" s="42">
        <f t="shared" si="16"/>
        <v>85.060000000000841</v>
      </c>
      <c r="S85" s="42">
        <f t="shared" si="17"/>
        <v>4.1617681636496394E-2</v>
      </c>
      <c r="U85"/>
      <c r="V85" s="15"/>
      <c r="W85" s="17"/>
      <c r="Z85" s="30"/>
      <c r="AF85" s="1"/>
    </row>
    <row r="86" spans="2:32" ht="15.6" x14ac:dyDescent="0.3">
      <c r="B86" s="157">
        <v>65</v>
      </c>
      <c r="C86" s="158"/>
      <c r="D86" s="87">
        <v>44901</v>
      </c>
      <c r="E86" s="89">
        <v>0.30833333333333335</v>
      </c>
      <c r="F86" s="55">
        <f t="shared" si="9"/>
        <v>2924.0529999999999</v>
      </c>
      <c r="G86" s="91">
        <v>2870.8</v>
      </c>
      <c r="H86" s="54">
        <f t="shared" si="10"/>
        <v>2882.0529999999999</v>
      </c>
      <c r="I86" s="44">
        <v>-38.99</v>
      </c>
      <c r="J86" s="61">
        <f t="shared" si="11"/>
        <v>2885.5930000000003</v>
      </c>
      <c r="K86" s="64"/>
      <c r="M86" s="40">
        <f t="shared" si="12"/>
        <v>3.5400000000004184</v>
      </c>
      <c r="N86" s="44">
        <f t="shared" si="13"/>
        <v>0.3609738000000427</v>
      </c>
      <c r="O86" s="40">
        <f t="shared" si="14"/>
        <v>2.4830692800002936</v>
      </c>
      <c r="P86" s="40">
        <f t="shared" si="15"/>
        <v>3.6809075944084354E-3</v>
      </c>
      <c r="R86" s="42">
        <f t="shared" si="16"/>
        <v>85.060000000000841</v>
      </c>
      <c r="S86" s="42">
        <f t="shared" si="17"/>
        <v>4.1617681636496394E-2</v>
      </c>
      <c r="U86"/>
      <c r="V86" s="15"/>
      <c r="W86" s="17"/>
      <c r="Z86" s="30"/>
      <c r="AF86" s="1"/>
    </row>
    <row r="87" spans="2:32" ht="15.6" x14ac:dyDescent="0.3">
      <c r="B87" s="157">
        <v>66</v>
      </c>
      <c r="C87" s="158"/>
      <c r="D87" s="87">
        <v>44901</v>
      </c>
      <c r="E87" s="89">
        <v>0.69374999999999998</v>
      </c>
      <c r="F87" s="55">
        <f t="shared" si="9"/>
        <v>2924.0529999999999</v>
      </c>
      <c r="G87" s="91">
        <v>2870.8</v>
      </c>
      <c r="H87" s="54">
        <f t="shared" si="10"/>
        <v>2882.0529999999999</v>
      </c>
      <c r="I87" s="44">
        <v>-38.99</v>
      </c>
      <c r="J87" s="61">
        <f t="shared" si="11"/>
        <v>2885.5930000000003</v>
      </c>
      <c r="K87" s="64"/>
      <c r="M87" s="40">
        <f t="shared" si="12"/>
        <v>3.5400000000004184</v>
      </c>
      <c r="N87" s="44">
        <f t="shared" si="13"/>
        <v>0.3609738000000427</v>
      </c>
      <c r="O87" s="40">
        <f t="shared" si="14"/>
        <v>2.4830692800002936</v>
      </c>
      <c r="P87" s="40">
        <f t="shared" si="15"/>
        <v>3.6809075944084354E-3</v>
      </c>
      <c r="R87" s="42">
        <f t="shared" si="16"/>
        <v>85.060000000000841</v>
      </c>
      <c r="S87" s="42">
        <f t="shared" si="17"/>
        <v>4.1617681636496394E-2</v>
      </c>
      <c r="U87"/>
      <c r="V87" s="15"/>
      <c r="W87" s="17"/>
      <c r="Z87" s="30"/>
      <c r="AF87" s="1"/>
    </row>
    <row r="88" spans="2:32" ht="15.6" x14ac:dyDescent="0.3">
      <c r="B88" s="157">
        <v>67</v>
      </c>
      <c r="C88" s="158"/>
      <c r="D88" s="87">
        <v>44902</v>
      </c>
      <c r="E88" s="89">
        <v>0.30624999999999997</v>
      </c>
      <c r="F88" s="55">
        <f t="shared" si="9"/>
        <v>2924.0529999999999</v>
      </c>
      <c r="G88" s="91">
        <v>2870.8</v>
      </c>
      <c r="H88" s="54">
        <f t="shared" si="10"/>
        <v>2882.0529999999999</v>
      </c>
      <c r="I88" s="44">
        <v>-38.99</v>
      </c>
      <c r="J88" s="61">
        <f t="shared" si="11"/>
        <v>2885.5930000000003</v>
      </c>
      <c r="K88" s="64"/>
      <c r="M88" s="40">
        <f t="shared" si="12"/>
        <v>3.5400000000004184</v>
      </c>
      <c r="N88" s="44">
        <f t="shared" si="13"/>
        <v>0.3609738000000427</v>
      </c>
      <c r="O88" s="40">
        <f t="shared" si="14"/>
        <v>2.4830692800002936</v>
      </c>
      <c r="P88" s="40">
        <f t="shared" si="15"/>
        <v>3.6809075944084354E-3</v>
      </c>
      <c r="R88" s="42">
        <f t="shared" si="16"/>
        <v>85.060000000000841</v>
      </c>
      <c r="S88" s="42">
        <f t="shared" si="17"/>
        <v>4.1617681636496394E-2</v>
      </c>
      <c r="U88"/>
      <c r="V88" s="15"/>
      <c r="W88" s="17"/>
      <c r="Z88" s="30"/>
      <c r="AF88" s="1"/>
    </row>
    <row r="89" spans="2:32" ht="15.6" x14ac:dyDescent="0.3">
      <c r="B89" s="157">
        <v>68</v>
      </c>
      <c r="C89" s="158"/>
      <c r="D89" s="87">
        <v>44902</v>
      </c>
      <c r="E89" s="89">
        <v>0.69027777777777777</v>
      </c>
      <c r="F89" s="55">
        <f t="shared" si="9"/>
        <v>2924.0529999999999</v>
      </c>
      <c r="G89" s="91">
        <v>2870.8</v>
      </c>
      <c r="H89" s="54">
        <f t="shared" si="10"/>
        <v>2882.0529999999999</v>
      </c>
      <c r="I89" s="44">
        <v>-38.99</v>
      </c>
      <c r="J89" s="61">
        <f t="shared" si="11"/>
        <v>2885.5930000000003</v>
      </c>
      <c r="K89" s="64"/>
      <c r="M89" s="40">
        <f t="shared" si="12"/>
        <v>3.5400000000004184</v>
      </c>
      <c r="N89" s="44">
        <f t="shared" si="13"/>
        <v>0.3609738000000427</v>
      </c>
      <c r="O89" s="40">
        <f t="shared" si="14"/>
        <v>2.4830692800002936</v>
      </c>
      <c r="P89" s="40">
        <f t="shared" si="15"/>
        <v>3.6809075944084354E-3</v>
      </c>
      <c r="R89" s="42">
        <f t="shared" si="16"/>
        <v>85.060000000000841</v>
      </c>
      <c r="S89" s="42">
        <f t="shared" si="17"/>
        <v>4.1617681636496394E-2</v>
      </c>
      <c r="U89"/>
      <c r="V89" s="15"/>
      <c r="W89" s="17"/>
      <c r="Z89" s="30"/>
      <c r="AF89" s="1"/>
    </row>
    <row r="90" spans="2:32" ht="15.6" x14ac:dyDescent="0.3">
      <c r="B90" s="157">
        <v>69</v>
      </c>
      <c r="C90" s="158"/>
      <c r="D90" s="87">
        <v>44903</v>
      </c>
      <c r="E90" s="89">
        <v>0.30486111111111108</v>
      </c>
      <c r="F90" s="55">
        <f t="shared" si="9"/>
        <v>2924.0529999999999</v>
      </c>
      <c r="G90" s="91">
        <v>2870.8</v>
      </c>
      <c r="H90" s="54">
        <f t="shared" si="10"/>
        <v>2882.0529999999999</v>
      </c>
      <c r="I90" s="44">
        <v>-38.99</v>
      </c>
      <c r="J90" s="61">
        <f t="shared" si="11"/>
        <v>2885.5930000000003</v>
      </c>
      <c r="K90" s="64"/>
      <c r="M90" s="40">
        <f t="shared" si="12"/>
        <v>3.5400000000004184</v>
      </c>
      <c r="N90" s="44">
        <f t="shared" si="13"/>
        <v>0.3609738000000427</v>
      </c>
      <c r="O90" s="40">
        <f t="shared" si="14"/>
        <v>2.4830692800002936</v>
      </c>
      <c r="P90" s="40">
        <f t="shared" si="15"/>
        <v>3.6809075944084354E-3</v>
      </c>
      <c r="R90" s="42">
        <f t="shared" si="16"/>
        <v>85.060000000000841</v>
      </c>
      <c r="S90" s="42">
        <f t="shared" si="17"/>
        <v>4.1617681636496394E-2</v>
      </c>
      <c r="U90"/>
      <c r="V90" s="15"/>
      <c r="W90" s="17"/>
      <c r="Z90" s="30"/>
      <c r="AF90" s="1"/>
    </row>
    <row r="91" spans="2:32" ht="15.6" x14ac:dyDescent="0.3">
      <c r="B91" s="157">
        <v>70</v>
      </c>
      <c r="C91" s="158"/>
      <c r="D91" s="87">
        <v>44903</v>
      </c>
      <c r="E91" s="89">
        <v>0.70000000000000007</v>
      </c>
      <c r="F91" s="55">
        <f t="shared" si="9"/>
        <v>2924.0529999999999</v>
      </c>
      <c r="G91" s="91">
        <v>2870.8</v>
      </c>
      <c r="H91" s="54">
        <f t="shared" si="10"/>
        <v>2882.0529999999999</v>
      </c>
      <c r="I91" s="44">
        <v>-38.99</v>
      </c>
      <c r="J91" s="61">
        <f t="shared" si="11"/>
        <v>2885.5930000000003</v>
      </c>
      <c r="K91" s="64"/>
      <c r="M91" s="40">
        <f t="shared" si="12"/>
        <v>3.5400000000004184</v>
      </c>
      <c r="N91" s="44">
        <f t="shared" si="13"/>
        <v>0.3609738000000427</v>
      </c>
      <c r="O91" s="40">
        <f t="shared" si="14"/>
        <v>2.4830692800002936</v>
      </c>
      <c r="P91" s="40">
        <f t="shared" si="15"/>
        <v>3.6809075944084354E-3</v>
      </c>
      <c r="R91" s="42">
        <f t="shared" si="16"/>
        <v>85.060000000000841</v>
      </c>
      <c r="S91" s="42">
        <f t="shared" si="17"/>
        <v>4.1617681636496394E-2</v>
      </c>
      <c r="U91"/>
      <c r="V91" s="15"/>
      <c r="W91" s="17"/>
      <c r="Z91" s="30"/>
      <c r="AF91" s="1"/>
    </row>
    <row r="92" spans="2:32" ht="15.6" x14ac:dyDescent="0.3">
      <c r="B92" s="157">
        <v>71</v>
      </c>
      <c r="C92" s="158"/>
      <c r="D92" s="87">
        <v>44904</v>
      </c>
      <c r="E92" s="89">
        <v>0.30833333333333335</v>
      </c>
      <c r="F92" s="55">
        <f t="shared" si="9"/>
        <v>2924.0529999999999</v>
      </c>
      <c r="G92" s="91">
        <v>2870.8</v>
      </c>
      <c r="H92" s="54">
        <f t="shared" si="10"/>
        <v>2882.0529999999999</v>
      </c>
      <c r="I92" s="44">
        <v>-38.99</v>
      </c>
      <c r="J92" s="61">
        <f t="shared" si="11"/>
        <v>2885.5930000000003</v>
      </c>
      <c r="K92" s="64"/>
      <c r="M92" s="40">
        <f t="shared" si="12"/>
        <v>3.5400000000004184</v>
      </c>
      <c r="N92" s="44">
        <f t="shared" si="13"/>
        <v>0.3609738000000427</v>
      </c>
      <c r="O92" s="40">
        <f t="shared" si="14"/>
        <v>2.4830692800002936</v>
      </c>
      <c r="P92" s="40">
        <f t="shared" si="15"/>
        <v>3.6809075944084354E-3</v>
      </c>
      <c r="R92" s="42">
        <f t="shared" si="16"/>
        <v>85.060000000000841</v>
      </c>
      <c r="S92" s="42">
        <f t="shared" si="17"/>
        <v>4.1617681636496394E-2</v>
      </c>
      <c r="U92"/>
      <c r="V92" s="15"/>
      <c r="W92" s="17"/>
      <c r="Z92" s="30"/>
      <c r="AF92" s="1"/>
    </row>
    <row r="93" spans="2:32" ht="15.6" x14ac:dyDescent="0.3">
      <c r="B93" s="157">
        <v>72</v>
      </c>
      <c r="C93" s="158"/>
      <c r="D93" s="87">
        <v>44904</v>
      </c>
      <c r="E93" s="89">
        <v>0.69305555555555554</v>
      </c>
      <c r="F93" s="55">
        <f t="shared" si="9"/>
        <v>2924.0529999999999</v>
      </c>
      <c r="G93" s="91">
        <v>2870.8</v>
      </c>
      <c r="H93" s="54">
        <f t="shared" si="10"/>
        <v>2882.0529999999999</v>
      </c>
      <c r="I93" s="44">
        <v>-38.99</v>
      </c>
      <c r="J93" s="61">
        <f t="shared" si="11"/>
        <v>2885.5930000000003</v>
      </c>
      <c r="K93" s="64"/>
      <c r="M93" s="40">
        <f t="shared" si="12"/>
        <v>3.5400000000004184</v>
      </c>
      <c r="N93" s="44">
        <f t="shared" si="13"/>
        <v>0.3609738000000427</v>
      </c>
      <c r="O93" s="40">
        <f t="shared" si="14"/>
        <v>2.4830692800002936</v>
      </c>
      <c r="P93" s="40">
        <f t="shared" si="15"/>
        <v>3.6809075944084354E-3</v>
      </c>
      <c r="R93" s="42">
        <f t="shared" si="16"/>
        <v>85.060000000000841</v>
      </c>
      <c r="S93" s="42">
        <f t="shared" si="17"/>
        <v>4.1617681636496394E-2</v>
      </c>
      <c r="U93"/>
      <c r="V93" s="15"/>
      <c r="W93" s="17"/>
      <c r="Z93" s="30"/>
      <c r="AF93" s="1"/>
    </row>
    <row r="94" spans="2:32" ht="15.6" x14ac:dyDescent="0.3">
      <c r="B94" s="157">
        <v>73</v>
      </c>
      <c r="C94" s="158"/>
      <c r="D94" s="87">
        <v>44905</v>
      </c>
      <c r="E94" s="89">
        <v>0.30694444444444441</v>
      </c>
      <c r="F94" s="55">
        <f t="shared" si="9"/>
        <v>2924.0529999999999</v>
      </c>
      <c r="G94" s="91">
        <v>2870.8</v>
      </c>
      <c r="H94" s="54">
        <f t="shared" si="10"/>
        <v>2882.0529999999999</v>
      </c>
      <c r="I94" s="44">
        <v>-38.99</v>
      </c>
      <c r="J94" s="61">
        <f t="shared" si="11"/>
        <v>2885.5930000000003</v>
      </c>
      <c r="K94" s="64"/>
      <c r="M94" s="40">
        <f t="shared" si="12"/>
        <v>3.5400000000004184</v>
      </c>
      <c r="N94" s="44">
        <f t="shared" si="13"/>
        <v>0.3609738000000427</v>
      </c>
      <c r="O94" s="40">
        <f t="shared" si="14"/>
        <v>2.4830692800002936</v>
      </c>
      <c r="P94" s="40">
        <f t="shared" si="15"/>
        <v>3.6809075944084354E-3</v>
      </c>
      <c r="R94" s="42">
        <f t="shared" si="16"/>
        <v>85.060000000000841</v>
      </c>
      <c r="S94" s="42">
        <f t="shared" si="17"/>
        <v>4.1617681636496394E-2</v>
      </c>
      <c r="U94"/>
      <c r="V94" s="15"/>
      <c r="W94" s="17"/>
      <c r="Z94" s="30"/>
      <c r="AF94" s="1"/>
    </row>
    <row r="95" spans="2:32" ht="15.6" x14ac:dyDescent="0.3">
      <c r="B95" s="157">
        <v>74</v>
      </c>
      <c r="C95" s="158"/>
      <c r="D95" s="87">
        <v>44905</v>
      </c>
      <c r="E95" s="89">
        <v>0.69444444444444453</v>
      </c>
      <c r="F95" s="55">
        <f t="shared" si="9"/>
        <v>2924.0529999999999</v>
      </c>
      <c r="G95" s="91">
        <v>2870.8</v>
      </c>
      <c r="H95" s="54">
        <f t="shared" si="10"/>
        <v>2882.0529999999999</v>
      </c>
      <c r="I95" s="44">
        <v>-38.99</v>
      </c>
      <c r="J95" s="61">
        <f t="shared" si="11"/>
        <v>2885.5930000000003</v>
      </c>
      <c r="K95" s="64"/>
      <c r="M95" s="40">
        <f t="shared" si="12"/>
        <v>3.5400000000004184</v>
      </c>
      <c r="N95" s="44">
        <f t="shared" si="13"/>
        <v>0.3609738000000427</v>
      </c>
      <c r="O95" s="40">
        <f t="shared" si="14"/>
        <v>2.4830692800002936</v>
      </c>
      <c r="P95" s="40">
        <f t="shared" si="15"/>
        <v>3.6809075944084354E-3</v>
      </c>
      <c r="R95" s="42">
        <f t="shared" si="16"/>
        <v>85.060000000000841</v>
      </c>
      <c r="S95" s="42">
        <f t="shared" si="17"/>
        <v>4.1617681636496394E-2</v>
      </c>
      <c r="U95"/>
      <c r="V95" s="15"/>
      <c r="W95" s="17"/>
      <c r="Z95" s="30"/>
      <c r="AF95" s="1"/>
    </row>
    <row r="96" spans="2:32" ht="15.6" x14ac:dyDescent="0.3">
      <c r="B96" s="157">
        <v>75</v>
      </c>
      <c r="C96" s="158"/>
      <c r="D96" s="87">
        <v>44906</v>
      </c>
      <c r="E96" s="89">
        <v>0.31666666666666665</v>
      </c>
      <c r="F96" s="55">
        <f t="shared" si="9"/>
        <v>2924.0529999999999</v>
      </c>
      <c r="G96" s="91">
        <v>2870.8</v>
      </c>
      <c r="H96" s="54">
        <f t="shared" si="10"/>
        <v>2882.0529999999999</v>
      </c>
      <c r="I96" s="44">
        <v>-38.99</v>
      </c>
      <c r="J96" s="61">
        <f t="shared" si="11"/>
        <v>2885.5930000000003</v>
      </c>
      <c r="K96" s="64"/>
      <c r="M96" s="40">
        <f t="shared" si="12"/>
        <v>3.5400000000004184</v>
      </c>
      <c r="N96" s="44">
        <f t="shared" si="13"/>
        <v>0.3609738000000427</v>
      </c>
      <c r="O96" s="40">
        <f t="shared" si="14"/>
        <v>2.4830692800002936</v>
      </c>
      <c r="P96" s="40">
        <f t="shared" si="15"/>
        <v>3.6809075944084354E-3</v>
      </c>
      <c r="R96" s="42">
        <f t="shared" si="16"/>
        <v>85.060000000000841</v>
      </c>
      <c r="S96" s="42">
        <f t="shared" si="17"/>
        <v>4.1617681636496394E-2</v>
      </c>
      <c r="U96"/>
      <c r="V96" s="15"/>
      <c r="W96" s="17"/>
      <c r="Z96" s="30"/>
      <c r="AF96" s="1"/>
    </row>
    <row r="97" spans="2:32" ht="15.6" x14ac:dyDescent="0.3">
      <c r="B97" s="157">
        <v>76</v>
      </c>
      <c r="C97" s="158"/>
      <c r="D97" s="87">
        <v>44906</v>
      </c>
      <c r="E97" s="89">
        <v>0.69097222222222221</v>
      </c>
      <c r="F97" s="55">
        <f t="shared" si="9"/>
        <v>2924.0529999999999</v>
      </c>
      <c r="G97" s="91">
        <v>2870.8</v>
      </c>
      <c r="H97" s="54">
        <f t="shared" si="10"/>
        <v>2882.0529999999999</v>
      </c>
      <c r="I97" s="44">
        <v>-38.99</v>
      </c>
      <c r="J97" s="61">
        <f t="shared" si="11"/>
        <v>2885.5930000000003</v>
      </c>
      <c r="K97" s="64"/>
      <c r="M97" s="40">
        <f t="shared" si="12"/>
        <v>3.5400000000004184</v>
      </c>
      <c r="N97" s="44">
        <f t="shared" si="13"/>
        <v>0.3609738000000427</v>
      </c>
      <c r="O97" s="40">
        <f t="shared" si="14"/>
        <v>2.4830692800002936</v>
      </c>
      <c r="P97" s="40">
        <f t="shared" si="15"/>
        <v>3.6809075944084354E-3</v>
      </c>
      <c r="R97" s="42">
        <f t="shared" si="16"/>
        <v>85.060000000000841</v>
      </c>
      <c r="S97" s="42">
        <f t="shared" si="17"/>
        <v>4.1617681636496394E-2</v>
      </c>
      <c r="U97"/>
      <c r="V97" s="15"/>
      <c r="W97" s="17"/>
      <c r="Z97" s="30"/>
      <c r="AF97" s="1"/>
    </row>
    <row r="98" spans="2:32" ht="15.6" x14ac:dyDescent="0.3">
      <c r="B98" s="157">
        <v>77</v>
      </c>
      <c r="C98" s="158"/>
      <c r="D98" s="87">
        <v>44907</v>
      </c>
      <c r="E98" s="89">
        <v>0.30486111111111108</v>
      </c>
      <c r="F98" s="55">
        <f t="shared" si="9"/>
        <v>2924.0529999999999</v>
      </c>
      <c r="G98" s="91">
        <v>2870.8</v>
      </c>
      <c r="H98" s="54">
        <f t="shared" si="10"/>
        <v>2882.0529999999999</v>
      </c>
      <c r="I98" s="44">
        <v>-38.99</v>
      </c>
      <c r="J98" s="61">
        <f t="shared" si="11"/>
        <v>2885.5930000000003</v>
      </c>
      <c r="K98" s="64"/>
      <c r="M98" s="40">
        <f t="shared" si="12"/>
        <v>3.5400000000004184</v>
      </c>
      <c r="N98" s="44">
        <f t="shared" si="13"/>
        <v>0.3609738000000427</v>
      </c>
      <c r="O98" s="40">
        <f t="shared" si="14"/>
        <v>2.4830692800002936</v>
      </c>
      <c r="P98" s="40">
        <f t="shared" si="15"/>
        <v>3.6809075944084354E-3</v>
      </c>
      <c r="R98" s="42">
        <f t="shared" si="16"/>
        <v>85.060000000000841</v>
      </c>
      <c r="S98" s="42">
        <f t="shared" si="17"/>
        <v>4.1617681636496394E-2</v>
      </c>
      <c r="U98"/>
      <c r="V98" s="15"/>
      <c r="W98" s="17"/>
      <c r="Z98" s="30"/>
      <c r="AF98" s="1"/>
    </row>
    <row r="99" spans="2:32" ht="15.6" x14ac:dyDescent="0.3">
      <c r="B99" s="157">
        <v>78</v>
      </c>
      <c r="C99" s="158"/>
      <c r="D99" s="87">
        <v>44907</v>
      </c>
      <c r="E99" s="89">
        <v>0.69027777777777777</v>
      </c>
      <c r="F99" s="55">
        <f t="shared" si="9"/>
        <v>2924.0529999999999</v>
      </c>
      <c r="G99" s="91">
        <v>2870.8</v>
      </c>
      <c r="H99" s="54">
        <f t="shared" si="10"/>
        <v>2882.0529999999999</v>
      </c>
      <c r="I99" s="44">
        <v>-38.99</v>
      </c>
      <c r="J99" s="61">
        <f t="shared" si="11"/>
        <v>2885.5930000000003</v>
      </c>
      <c r="K99" s="64"/>
      <c r="M99" s="40">
        <f t="shared" si="12"/>
        <v>3.5400000000004184</v>
      </c>
      <c r="N99" s="44">
        <f t="shared" si="13"/>
        <v>0.3609738000000427</v>
      </c>
      <c r="O99" s="40">
        <f t="shared" si="14"/>
        <v>2.4830692800002936</v>
      </c>
      <c r="P99" s="40">
        <f t="shared" si="15"/>
        <v>3.6809075944084354E-3</v>
      </c>
      <c r="R99" s="42">
        <f t="shared" si="16"/>
        <v>85.060000000000841</v>
      </c>
      <c r="S99" s="42">
        <f t="shared" si="17"/>
        <v>4.1617681636496394E-2</v>
      </c>
      <c r="U99"/>
      <c r="V99" s="15"/>
      <c r="W99" s="17"/>
      <c r="Z99" s="30"/>
      <c r="AF99" s="1"/>
    </row>
    <row r="100" spans="2:32" ht="15.6" x14ac:dyDescent="0.3">
      <c r="B100" s="157">
        <v>79</v>
      </c>
      <c r="C100" s="158"/>
      <c r="D100" s="87">
        <v>44908</v>
      </c>
      <c r="E100" s="89">
        <v>0.31388888888888888</v>
      </c>
      <c r="F100" s="55">
        <f t="shared" si="9"/>
        <v>2924.0529999999999</v>
      </c>
      <c r="G100" s="91">
        <v>2870.8</v>
      </c>
      <c r="H100" s="54">
        <f t="shared" si="10"/>
        <v>2882.0529999999999</v>
      </c>
      <c r="I100" s="44">
        <v>-38.99</v>
      </c>
      <c r="J100" s="61">
        <f t="shared" si="11"/>
        <v>2885.5930000000003</v>
      </c>
      <c r="K100" s="64"/>
      <c r="M100" s="40">
        <f t="shared" si="12"/>
        <v>3.5400000000004184</v>
      </c>
      <c r="N100" s="44">
        <f t="shared" si="13"/>
        <v>0.3609738000000427</v>
      </c>
      <c r="O100" s="40">
        <f t="shared" si="14"/>
        <v>2.4830692800002936</v>
      </c>
      <c r="P100" s="40">
        <f t="shared" si="15"/>
        <v>3.6809075944084354E-3</v>
      </c>
      <c r="R100" s="42">
        <f t="shared" si="16"/>
        <v>85.060000000000841</v>
      </c>
      <c r="S100" s="42">
        <f t="shared" si="17"/>
        <v>4.1617681636496394E-2</v>
      </c>
      <c r="U100"/>
      <c r="V100" s="15"/>
      <c r="W100" s="17"/>
      <c r="Z100" s="30"/>
      <c r="AF100" s="1"/>
    </row>
    <row r="101" spans="2:32" ht="15.6" x14ac:dyDescent="0.3">
      <c r="B101" s="157">
        <v>80</v>
      </c>
      <c r="C101" s="158"/>
      <c r="D101" s="87">
        <v>44908</v>
      </c>
      <c r="E101" s="89">
        <v>0.69444444444444453</v>
      </c>
      <c r="F101" s="55">
        <f t="shared" si="9"/>
        <v>2924.0529999999999</v>
      </c>
      <c r="G101" s="91">
        <v>2870.8</v>
      </c>
      <c r="H101" s="54">
        <f t="shared" si="10"/>
        <v>2882.0529999999999</v>
      </c>
      <c r="I101" s="44">
        <v>-38.99</v>
      </c>
      <c r="J101" s="61">
        <f t="shared" si="11"/>
        <v>2885.5930000000003</v>
      </c>
      <c r="K101" s="64"/>
      <c r="M101" s="40">
        <f t="shared" si="12"/>
        <v>3.5400000000004184</v>
      </c>
      <c r="N101" s="44">
        <f t="shared" si="13"/>
        <v>0.3609738000000427</v>
      </c>
      <c r="O101" s="40">
        <f t="shared" si="14"/>
        <v>2.4830692800002936</v>
      </c>
      <c r="P101" s="40">
        <f t="shared" si="15"/>
        <v>3.6809075944084354E-3</v>
      </c>
      <c r="R101" s="42">
        <f t="shared" si="16"/>
        <v>85.060000000000841</v>
      </c>
      <c r="S101" s="42">
        <f t="shared" si="17"/>
        <v>4.1617681636496394E-2</v>
      </c>
      <c r="U101"/>
      <c r="V101" s="15"/>
      <c r="W101" s="17"/>
      <c r="Z101" s="30"/>
      <c r="AF101" s="1"/>
    </row>
    <row r="102" spans="2:32" ht="15.6" x14ac:dyDescent="0.3">
      <c r="B102" s="157">
        <v>81</v>
      </c>
      <c r="C102" s="158"/>
      <c r="D102" s="87">
        <v>44909</v>
      </c>
      <c r="E102" s="89">
        <v>0.30624999999999997</v>
      </c>
      <c r="F102" s="55">
        <f t="shared" si="9"/>
        <v>2924.0529999999999</v>
      </c>
      <c r="G102" s="91">
        <v>2870.8</v>
      </c>
      <c r="H102" s="54">
        <f t="shared" si="10"/>
        <v>2882.0529999999999</v>
      </c>
      <c r="I102" s="44">
        <v>-38.99</v>
      </c>
      <c r="J102" s="61">
        <f t="shared" si="11"/>
        <v>2885.5930000000003</v>
      </c>
      <c r="K102" s="64"/>
      <c r="M102" s="40">
        <f t="shared" si="12"/>
        <v>3.5400000000004184</v>
      </c>
      <c r="N102" s="44">
        <f t="shared" si="13"/>
        <v>0.3609738000000427</v>
      </c>
      <c r="O102" s="40">
        <f t="shared" si="14"/>
        <v>2.4830692800002936</v>
      </c>
      <c r="P102" s="40">
        <f t="shared" si="15"/>
        <v>3.6809075944084354E-3</v>
      </c>
      <c r="R102" s="42">
        <f t="shared" si="16"/>
        <v>85.060000000000841</v>
      </c>
      <c r="S102" s="42">
        <f t="shared" si="17"/>
        <v>4.1617681636496394E-2</v>
      </c>
      <c r="U102"/>
      <c r="V102" s="15"/>
      <c r="W102" s="17"/>
      <c r="Z102" s="30"/>
      <c r="AF102" s="1"/>
    </row>
    <row r="103" spans="2:32" ht="15.6" x14ac:dyDescent="0.3">
      <c r="B103" s="157">
        <v>82</v>
      </c>
      <c r="C103" s="158"/>
      <c r="D103" s="87">
        <v>44909</v>
      </c>
      <c r="E103" s="89">
        <v>0.6791666666666667</v>
      </c>
      <c r="F103" s="55">
        <f t="shared" si="9"/>
        <v>2924.0529999999999</v>
      </c>
      <c r="G103" s="91">
        <v>2870.8</v>
      </c>
      <c r="H103" s="54">
        <f t="shared" si="10"/>
        <v>2882.0529999999999</v>
      </c>
      <c r="I103" s="44">
        <v>-38.99</v>
      </c>
      <c r="J103" s="61">
        <f t="shared" si="11"/>
        <v>2885.5930000000003</v>
      </c>
      <c r="K103" s="64"/>
      <c r="M103" s="40">
        <f t="shared" si="12"/>
        <v>3.5400000000004184</v>
      </c>
      <c r="N103" s="44">
        <f t="shared" si="13"/>
        <v>0.3609738000000427</v>
      </c>
      <c r="O103" s="40">
        <f t="shared" si="14"/>
        <v>2.4830692800002936</v>
      </c>
      <c r="P103" s="40">
        <f t="shared" si="15"/>
        <v>3.6809075944084354E-3</v>
      </c>
      <c r="R103" s="42">
        <f t="shared" si="16"/>
        <v>85.060000000000841</v>
      </c>
      <c r="S103" s="42">
        <f t="shared" si="17"/>
        <v>4.1617681636496394E-2</v>
      </c>
      <c r="U103"/>
      <c r="V103" s="15"/>
      <c r="W103" s="17"/>
      <c r="Z103" s="30"/>
      <c r="AF103" s="1"/>
    </row>
    <row r="104" spans="2:32" ht="15.6" x14ac:dyDescent="0.3">
      <c r="B104" s="157">
        <v>83</v>
      </c>
      <c r="C104" s="158"/>
      <c r="D104" s="87">
        <v>44913</v>
      </c>
      <c r="E104" s="89">
        <v>0.68958333333333333</v>
      </c>
      <c r="F104" s="55">
        <f t="shared" si="9"/>
        <v>2924.0529999999999</v>
      </c>
      <c r="G104" s="91">
        <v>2870.8</v>
      </c>
      <c r="H104" s="54">
        <f t="shared" si="10"/>
        <v>2882.0529999999999</v>
      </c>
      <c r="I104" s="44">
        <v>-38.99</v>
      </c>
      <c r="J104" s="61">
        <f t="shared" si="11"/>
        <v>2885.5930000000003</v>
      </c>
      <c r="K104" s="64"/>
      <c r="M104" s="40">
        <f t="shared" si="12"/>
        <v>3.5400000000004184</v>
      </c>
      <c r="N104" s="44">
        <f t="shared" si="13"/>
        <v>0.3609738000000427</v>
      </c>
      <c r="O104" s="40">
        <f t="shared" si="14"/>
        <v>2.4830692800002936</v>
      </c>
      <c r="P104" s="40">
        <f t="shared" si="15"/>
        <v>3.6809075944084354E-3</v>
      </c>
      <c r="R104" s="42">
        <f t="shared" si="16"/>
        <v>85.060000000000841</v>
      </c>
      <c r="S104" s="42">
        <f t="shared" si="17"/>
        <v>4.1617681636496394E-2</v>
      </c>
      <c r="U104"/>
      <c r="V104" s="15"/>
      <c r="W104" s="17"/>
      <c r="Z104" s="30"/>
      <c r="AF104" s="1"/>
    </row>
    <row r="105" spans="2:32" ht="15.6" x14ac:dyDescent="0.3">
      <c r="B105" s="157">
        <v>84</v>
      </c>
      <c r="C105" s="158"/>
      <c r="D105" s="87">
        <v>44917</v>
      </c>
      <c r="E105" s="89">
        <v>0.67152777777777783</v>
      </c>
      <c r="F105" s="55">
        <f t="shared" si="9"/>
        <v>2924.0529999999999</v>
      </c>
      <c r="G105" s="91">
        <v>2870.8</v>
      </c>
      <c r="H105" s="54">
        <f t="shared" si="10"/>
        <v>2882.0529999999999</v>
      </c>
      <c r="I105" s="44">
        <v>-38.99</v>
      </c>
      <c r="J105" s="61">
        <f t="shared" si="11"/>
        <v>2885.5930000000003</v>
      </c>
      <c r="K105" s="64"/>
      <c r="M105" s="40">
        <f t="shared" si="12"/>
        <v>3.5400000000004184</v>
      </c>
      <c r="N105" s="44">
        <f t="shared" si="13"/>
        <v>0.3609738000000427</v>
      </c>
      <c r="O105" s="40">
        <f t="shared" si="14"/>
        <v>2.4830692800002936</v>
      </c>
      <c r="P105" s="40">
        <f t="shared" si="15"/>
        <v>3.6809075944084354E-3</v>
      </c>
      <c r="R105" s="42">
        <f t="shared" si="16"/>
        <v>85.060000000000841</v>
      </c>
      <c r="S105" s="42">
        <f t="shared" si="17"/>
        <v>4.1617681636496394E-2</v>
      </c>
      <c r="U105"/>
      <c r="V105" s="15"/>
      <c r="W105" s="17"/>
      <c r="Z105" s="30"/>
      <c r="AF105" s="1"/>
    </row>
    <row r="106" spans="2:32" ht="15.6" x14ac:dyDescent="0.3">
      <c r="B106" s="157">
        <v>85</v>
      </c>
      <c r="C106" s="158"/>
      <c r="D106" s="87">
        <v>44922</v>
      </c>
      <c r="E106" s="89">
        <v>0.67638888888888893</v>
      </c>
      <c r="F106" s="55">
        <f t="shared" si="9"/>
        <v>2924.0529999999999</v>
      </c>
      <c r="G106" s="91">
        <v>2870.8</v>
      </c>
      <c r="H106" s="54">
        <f t="shared" si="10"/>
        <v>2882.0529999999999</v>
      </c>
      <c r="I106" s="44">
        <v>-38.99</v>
      </c>
      <c r="J106" s="61">
        <f t="shared" si="11"/>
        <v>2885.5930000000003</v>
      </c>
      <c r="K106" s="64"/>
      <c r="M106" s="40">
        <f t="shared" si="12"/>
        <v>3.5400000000004184</v>
      </c>
      <c r="N106" s="44">
        <f t="shared" si="13"/>
        <v>0.3609738000000427</v>
      </c>
      <c r="O106" s="40">
        <f t="shared" si="14"/>
        <v>2.4830692800002936</v>
      </c>
      <c r="P106" s="40">
        <f t="shared" si="15"/>
        <v>3.6809075944084354E-3</v>
      </c>
      <c r="R106" s="42">
        <f t="shared" si="16"/>
        <v>85.060000000000841</v>
      </c>
      <c r="S106" s="42">
        <f t="shared" si="17"/>
        <v>4.1617681636496394E-2</v>
      </c>
      <c r="U106"/>
      <c r="V106" s="15"/>
      <c r="W106" s="17"/>
      <c r="Z106" s="30"/>
      <c r="AF106" s="1"/>
    </row>
    <row r="107" spans="2:32" ht="15.6" x14ac:dyDescent="0.3">
      <c r="B107" s="157">
        <v>86</v>
      </c>
      <c r="C107" s="158"/>
      <c r="D107" s="87">
        <v>44929</v>
      </c>
      <c r="E107" s="89">
        <v>0.69444444444444453</v>
      </c>
      <c r="F107" s="55">
        <f t="shared" si="9"/>
        <v>2924.0529999999999</v>
      </c>
      <c r="G107" s="91">
        <v>2870.8</v>
      </c>
      <c r="H107" s="54">
        <f t="shared" si="10"/>
        <v>2882.0529999999999</v>
      </c>
      <c r="I107" s="44">
        <v>-38.99</v>
      </c>
      <c r="J107" s="61">
        <f t="shared" si="11"/>
        <v>2885.5930000000003</v>
      </c>
      <c r="K107" s="64"/>
      <c r="M107" s="40">
        <f t="shared" si="12"/>
        <v>3.5400000000004184</v>
      </c>
      <c r="N107" s="44">
        <f t="shared" si="13"/>
        <v>0.3609738000000427</v>
      </c>
      <c r="O107" s="40">
        <f t="shared" si="14"/>
        <v>2.4830692800002936</v>
      </c>
      <c r="P107" s="40">
        <f t="shared" si="15"/>
        <v>3.6809075944084354E-3</v>
      </c>
      <c r="R107" s="42">
        <f t="shared" si="16"/>
        <v>85.060000000000841</v>
      </c>
      <c r="S107" s="42">
        <f t="shared" si="17"/>
        <v>4.1617681636496394E-2</v>
      </c>
      <c r="U107"/>
      <c r="V107" s="15"/>
      <c r="W107" s="17"/>
      <c r="Z107" s="30"/>
      <c r="AF107" s="1"/>
    </row>
    <row r="108" spans="2:32" ht="15.6" x14ac:dyDescent="0.3">
      <c r="B108" s="157">
        <v>87</v>
      </c>
      <c r="C108" s="158"/>
      <c r="D108" s="87">
        <v>44934</v>
      </c>
      <c r="E108" s="89">
        <v>0.66527777777777775</v>
      </c>
      <c r="F108" s="55">
        <f t="shared" si="9"/>
        <v>2924.0529999999999</v>
      </c>
      <c r="G108" s="91">
        <v>2870.8</v>
      </c>
      <c r="H108" s="54">
        <f t="shared" si="10"/>
        <v>2882.0529999999999</v>
      </c>
      <c r="I108" s="44">
        <v>-38.99</v>
      </c>
      <c r="J108" s="61">
        <f t="shared" si="11"/>
        <v>2885.5930000000003</v>
      </c>
      <c r="K108" s="64"/>
      <c r="M108" s="40">
        <f t="shared" si="12"/>
        <v>3.5400000000004184</v>
      </c>
      <c r="N108" s="44">
        <f t="shared" si="13"/>
        <v>0.3609738000000427</v>
      </c>
      <c r="O108" s="40">
        <f t="shared" si="14"/>
        <v>2.4830692800002936</v>
      </c>
      <c r="P108" s="40">
        <f t="shared" si="15"/>
        <v>3.6809075944084354E-3</v>
      </c>
      <c r="R108" s="42">
        <f t="shared" si="16"/>
        <v>85.060000000000841</v>
      </c>
      <c r="S108" s="42">
        <f t="shared" si="17"/>
        <v>4.1617681636496394E-2</v>
      </c>
      <c r="U108"/>
      <c r="V108" s="15"/>
      <c r="W108" s="17"/>
      <c r="Z108" s="30"/>
      <c r="AF108" s="1"/>
    </row>
    <row r="109" spans="2:32" ht="15.6" x14ac:dyDescent="0.3">
      <c r="B109" s="157">
        <v>88</v>
      </c>
      <c r="C109" s="158"/>
      <c r="D109" s="87">
        <v>44939</v>
      </c>
      <c r="E109" s="89">
        <v>0.64236111111111105</v>
      </c>
      <c r="F109" s="55">
        <f t="shared" si="9"/>
        <v>2924.0529999999999</v>
      </c>
      <c r="G109" s="91">
        <v>2870.8</v>
      </c>
      <c r="H109" s="54">
        <f t="shared" si="10"/>
        <v>2882.0529999999999</v>
      </c>
      <c r="I109" s="44">
        <v>-38.99</v>
      </c>
      <c r="J109" s="61">
        <f t="shared" si="11"/>
        <v>2885.5930000000003</v>
      </c>
      <c r="K109" s="64"/>
      <c r="M109" s="40">
        <f t="shared" si="12"/>
        <v>3.5400000000004184</v>
      </c>
      <c r="N109" s="44">
        <f t="shared" si="13"/>
        <v>0.3609738000000427</v>
      </c>
      <c r="O109" s="40">
        <f t="shared" si="14"/>
        <v>2.4830692800002936</v>
      </c>
      <c r="P109" s="40">
        <f t="shared" si="15"/>
        <v>3.6809075944084354E-3</v>
      </c>
      <c r="R109" s="42">
        <f t="shared" si="16"/>
        <v>85.060000000000841</v>
      </c>
      <c r="S109" s="42">
        <f t="shared" si="17"/>
        <v>4.1617681636496394E-2</v>
      </c>
      <c r="U109"/>
      <c r="V109" s="15"/>
      <c r="W109" s="17"/>
      <c r="Z109" s="30"/>
      <c r="AF109" s="1"/>
    </row>
    <row r="110" spans="2:32" ht="15.6" x14ac:dyDescent="0.3">
      <c r="B110" s="157">
        <v>89</v>
      </c>
      <c r="C110" s="158"/>
      <c r="D110" s="87">
        <v>44944</v>
      </c>
      <c r="E110" s="89">
        <v>0.44444444444444442</v>
      </c>
      <c r="F110" s="55">
        <f t="shared" si="9"/>
        <v>2924.0529999999999</v>
      </c>
      <c r="G110" s="91">
        <v>2870.8</v>
      </c>
      <c r="H110" s="54">
        <f t="shared" si="10"/>
        <v>2882.0529999999999</v>
      </c>
      <c r="I110" s="44">
        <v>-38.99</v>
      </c>
      <c r="J110" s="61">
        <f t="shared" si="11"/>
        <v>2885.5930000000003</v>
      </c>
      <c r="K110" s="64"/>
      <c r="M110" s="40">
        <f t="shared" si="12"/>
        <v>3.5400000000004184</v>
      </c>
      <c r="N110" s="44">
        <f t="shared" si="13"/>
        <v>0.3609738000000427</v>
      </c>
      <c r="O110" s="40">
        <f t="shared" si="14"/>
        <v>2.4830692800002936</v>
      </c>
      <c r="P110" s="40">
        <f t="shared" si="15"/>
        <v>3.6809075944084354E-3</v>
      </c>
      <c r="R110" s="42">
        <f t="shared" si="16"/>
        <v>85.060000000000841</v>
      </c>
      <c r="S110" s="42">
        <f t="shared" si="17"/>
        <v>4.1617681636496394E-2</v>
      </c>
      <c r="U110"/>
      <c r="V110" s="15"/>
      <c r="W110" s="17"/>
      <c r="Z110" s="30"/>
      <c r="AF110" s="1"/>
    </row>
    <row r="111" spans="2:32" ht="15.6" x14ac:dyDescent="0.3">
      <c r="B111" s="157">
        <v>90</v>
      </c>
      <c r="C111" s="158"/>
      <c r="D111" s="87">
        <v>44949</v>
      </c>
      <c r="E111" s="89">
        <v>0.46597222222222223</v>
      </c>
      <c r="F111" s="55">
        <f t="shared" si="9"/>
        <v>2924.0529999999999</v>
      </c>
      <c r="G111" s="91">
        <v>2870.8</v>
      </c>
      <c r="H111" s="54">
        <f t="shared" si="10"/>
        <v>2882.0529999999999</v>
      </c>
      <c r="I111" s="44">
        <v>-38.99</v>
      </c>
      <c r="J111" s="61">
        <f t="shared" si="11"/>
        <v>2885.5930000000003</v>
      </c>
      <c r="K111" s="64"/>
      <c r="M111" s="40">
        <f t="shared" si="12"/>
        <v>3.5400000000004184</v>
      </c>
      <c r="N111" s="44">
        <f t="shared" si="13"/>
        <v>0.3609738000000427</v>
      </c>
      <c r="O111" s="40">
        <f t="shared" si="14"/>
        <v>2.4830692800002936</v>
      </c>
      <c r="P111" s="40">
        <f t="shared" si="15"/>
        <v>3.6809075944084354E-3</v>
      </c>
      <c r="R111" s="42">
        <f t="shared" si="16"/>
        <v>85.060000000000841</v>
      </c>
      <c r="S111" s="42">
        <f t="shared" si="17"/>
        <v>4.1617681636496394E-2</v>
      </c>
      <c r="U111"/>
      <c r="V111" s="15"/>
      <c r="W111" s="17"/>
      <c r="Z111" s="30"/>
      <c r="AF111" s="1"/>
    </row>
    <row r="112" spans="2:32" s="51" customFormat="1" ht="15.6" x14ac:dyDescent="0.3">
      <c r="B112" s="154">
        <v>91</v>
      </c>
      <c r="C112" s="155"/>
      <c r="D112" s="105">
        <v>44954</v>
      </c>
      <c r="E112" s="106">
        <v>0.48125000000000001</v>
      </c>
      <c r="F112" s="132">
        <f t="shared" si="9"/>
        <v>2924.0529999999999</v>
      </c>
      <c r="G112" s="121">
        <v>2870.8</v>
      </c>
      <c r="H112" s="133">
        <f t="shared" si="10"/>
        <v>2882.0529999999999</v>
      </c>
      <c r="I112" s="126">
        <v>-38.99</v>
      </c>
      <c r="J112" s="134">
        <f t="shared" si="11"/>
        <v>2885.5930000000003</v>
      </c>
      <c r="K112" s="135"/>
      <c r="M112" s="125">
        <f t="shared" ref="M112" si="18">+J112-$H$16</f>
        <v>3.5400000000004184</v>
      </c>
      <c r="N112" s="126">
        <f t="shared" ref="N112" si="19">M112*0.10197/1</f>
        <v>0.3609738000000427</v>
      </c>
      <c r="O112" s="125">
        <f t="shared" ref="O112" si="20">M112*0.701432/1</f>
        <v>2.4830692800002936</v>
      </c>
      <c r="P112" s="125">
        <f t="shared" ref="P112" si="21">+N112*0.01019716/1</f>
        <v>3.6809075944084354E-3</v>
      </c>
      <c r="R112" s="127">
        <f t="shared" ref="R112" si="22">+$O$11*(M112-I112)</f>
        <v>85.060000000000841</v>
      </c>
      <c r="S112" s="127">
        <f t="shared" ref="S112" si="23">M112/R112</f>
        <v>4.1617681636496394E-2</v>
      </c>
      <c r="U112" s="136"/>
      <c r="V112" s="137"/>
    </row>
    <row r="113" spans="2:19" ht="15.6" x14ac:dyDescent="0.3">
      <c r="B113" s="154">
        <v>92</v>
      </c>
      <c r="C113" s="155"/>
      <c r="D113" s="105">
        <v>44961</v>
      </c>
      <c r="E113" s="106">
        <v>0.31666666666666665</v>
      </c>
      <c r="F113" s="132">
        <f t="shared" ref="F113:F120" si="24">G$16</f>
        <v>2924.0529999999999</v>
      </c>
      <c r="G113" s="121">
        <v>2870.8</v>
      </c>
      <c r="H113" s="133">
        <f t="shared" ref="H113:H120" si="25">G$16-E$12</f>
        <v>2882.0529999999999</v>
      </c>
      <c r="I113" s="126">
        <v>-38.99</v>
      </c>
      <c r="J113" s="134">
        <f t="shared" ref="J113:J120" si="26">(G$16+E$13)+I113</f>
        <v>2885.5930000000003</v>
      </c>
      <c r="K113" s="135"/>
      <c r="L113" s="51"/>
      <c r="M113" s="125">
        <f t="shared" ref="M113:M120" si="27">+J113-$H$16</f>
        <v>3.5400000000004184</v>
      </c>
      <c r="N113" s="44">
        <f t="shared" ref="N113:N120" si="28">M113*0.10197/1</f>
        <v>0.3609738000000427</v>
      </c>
      <c r="O113" s="40">
        <f t="shared" ref="O113:O120" si="29">M113*0.701432/1</f>
        <v>2.4830692800002936</v>
      </c>
      <c r="P113" s="40">
        <f t="shared" ref="P113:P120" si="30">+N113*0.01019716/1</f>
        <v>3.6809075944084354E-3</v>
      </c>
      <c r="R113" s="42">
        <f t="shared" ref="R113:R120" si="31">+$O$11*(M113-I113)</f>
        <v>85.060000000000841</v>
      </c>
      <c r="S113" s="42">
        <f t="shared" ref="S113:S120" si="32">M113/R113</f>
        <v>4.1617681636496394E-2</v>
      </c>
    </row>
    <row r="114" spans="2:19" ht="15.6" x14ac:dyDescent="0.3">
      <c r="B114" s="154">
        <v>93</v>
      </c>
      <c r="C114" s="155"/>
      <c r="D114" s="105">
        <v>44961</v>
      </c>
      <c r="E114" s="106">
        <v>0.67013888888888884</v>
      </c>
      <c r="F114" s="132">
        <f t="shared" si="24"/>
        <v>2924.0529999999999</v>
      </c>
      <c r="G114" s="121">
        <v>2870.8</v>
      </c>
      <c r="H114" s="133">
        <f t="shared" si="25"/>
        <v>2882.0529999999999</v>
      </c>
      <c r="I114" s="126">
        <v>-38.99</v>
      </c>
      <c r="J114" s="134">
        <f t="shared" si="26"/>
        <v>2885.5930000000003</v>
      </c>
      <c r="K114" s="135"/>
      <c r="L114" s="51"/>
      <c r="M114" s="125">
        <f t="shared" si="27"/>
        <v>3.5400000000004184</v>
      </c>
      <c r="N114" s="44">
        <f t="shared" si="28"/>
        <v>0.3609738000000427</v>
      </c>
      <c r="O114" s="40">
        <f t="shared" si="29"/>
        <v>2.4830692800002936</v>
      </c>
      <c r="P114" s="40">
        <f t="shared" si="30"/>
        <v>3.6809075944084354E-3</v>
      </c>
      <c r="R114" s="42">
        <f t="shared" si="31"/>
        <v>85.060000000000841</v>
      </c>
      <c r="S114" s="42">
        <f t="shared" si="32"/>
        <v>4.1617681636496394E-2</v>
      </c>
    </row>
    <row r="115" spans="2:19" ht="15.6" x14ac:dyDescent="0.3">
      <c r="B115" s="154">
        <v>94</v>
      </c>
      <c r="C115" s="155"/>
      <c r="D115" s="105">
        <v>44962</v>
      </c>
      <c r="E115" s="106">
        <v>0.31944444444444448</v>
      </c>
      <c r="F115" s="132">
        <f t="shared" si="24"/>
        <v>2924.0529999999999</v>
      </c>
      <c r="G115" s="121">
        <v>2870.8</v>
      </c>
      <c r="H115" s="133">
        <f t="shared" si="25"/>
        <v>2882.0529999999999</v>
      </c>
      <c r="I115" s="107">
        <v>-38.979999999999997</v>
      </c>
      <c r="J115" s="134">
        <f t="shared" si="26"/>
        <v>2885.6030000000001</v>
      </c>
      <c r="K115" s="135"/>
      <c r="L115" s="51"/>
      <c r="M115" s="125">
        <f t="shared" si="27"/>
        <v>3.5500000000001819</v>
      </c>
      <c r="N115" s="44">
        <f t="shared" si="28"/>
        <v>0.36199350000001856</v>
      </c>
      <c r="O115" s="40">
        <f t="shared" si="29"/>
        <v>2.4900836000001276</v>
      </c>
      <c r="P115" s="40">
        <f t="shared" si="30"/>
        <v>3.6913056384601894E-3</v>
      </c>
      <c r="R115" s="42">
        <f t="shared" si="31"/>
        <v>85.060000000000358</v>
      </c>
      <c r="S115" s="42">
        <f t="shared" si="32"/>
        <v>4.1735245708913321E-2</v>
      </c>
    </row>
    <row r="116" spans="2:19" ht="15.6" x14ac:dyDescent="0.3">
      <c r="B116" s="154">
        <v>95</v>
      </c>
      <c r="C116" s="155"/>
      <c r="D116" s="105">
        <v>44962</v>
      </c>
      <c r="E116" s="106">
        <v>0.68125000000000002</v>
      </c>
      <c r="F116" s="132">
        <f t="shared" si="24"/>
        <v>2924.0529999999999</v>
      </c>
      <c r="G116" s="121">
        <v>2870.8</v>
      </c>
      <c r="H116" s="133">
        <f t="shared" si="25"/>
        <v>2882.0529999999999</v>
      </c>
      <c r="I116" s="107">
        <v>-38.97</v>
      </c>
      <c r="J116" s="134">
        <f t="shared" si="26"/>
        <v>2885.6130000000003</v>
      </c>
      <c r="K116" s="135"/>
      <c r="L116" s="51"/>
      <c r="M116" s="125">
        <f t="shared" si="27"/>
        <v>3.5600000000004002</v>
      </c>
      <c r="N116" s="44">
        <f t="shared" si="28"/>
        <v>0.36301320000004084</v>
      </c>
      <c r="O116" s="40">
        <f t="shared" si="29"/>
        <v>2.497097920000281</v>
      </c>
      <c r="P116" s="40">
        <f t="shared" si="30"/>
        <v>3.7017036825124166E-3</v>
      </c>
      <c r="R116" s="42">
        <f t="shared" si="31"/>
        <v>85.060000000000798</v>
      </c>
      <c r="S116" s="42">
        <f t="shared" si="32"/>
        <v>4.185280978133514E-2</v>
      </c>
    </row>
    <row r="117" spans="2:19" ht="15.6" x14ac:dyDescent="0.3">
      <c r="B117" s="154">
        <v>96</v>
      </c>
      <c r="C117" s="155"/>
      <c r="D117" s="105">
        <v>44965</v>
      </c>
      <c r="E117" s="106">
        <v>0.31666666666666665</v>
      </c>
      <c r="F117" s="132">
        <f t="shared" si="24"/>
        <v>2924.0529999999999</v>
      </c>
      <c r="G117" s="121">
        <v>2870.8</v>
      </c>
      <c r="H117" s="133">
        <f t="shared" si="25"/>
        <v>2882.0529999999999</v>
      </c>
      <c r="I117" s="107">
        <v>-38.049999999999997</v>
      </c>
      <c r="J117" s="134">
        <f t="shared" si="26"/>
        <v>2886.5329999999999</v>
      </c>
      <c r="K117" s="135"/>
      <c r="L117" s="51"/>
      <c r="M117" s="125">
        <f t="shared" si="27"/>
        <v>4.4800000000000182</v>
      </c>
      <c r="N117" s="44">
        <f t="shared" si="28"/>
        <v>0.45682560000000189</v>
      </c>
      <c r="O117" s="40">
        <f t="shared" si="29"/>
        <v>3.1424153600000131</v>
      </c>
      <c r="P117" s="40">
        <f t="shared" si="30"/>
        <v>4.6583237352960192E-3</v>
      </c>
      <c r="R117" s="42">
        <f t="shared" si="31"/>
        <v>85.060000000000031</v>
      </c>
      <c r="S117" s="42">
        <f t="shared" si="32"/>
        <v>5.2668704443922132E-2</v>
      </c>
    </row>
    <row r="118" spans="2:19" ht="15.6" x14ac:dyDescent="0.3">
      <c r="B118" s="154">
        <v>97</v>
      </c>
      <c r="C118" s="155"/>
      <c r="D118" s="105">
        <v>44965</v>
      </c>
      <c r="E118" s="106">
        <v>0.72777777777777775</v>
      </c>
      <c r="F118" s="132">
        <f t="shared" si="24"/>
        <v>2924.0529999999999</v>
      </c>
      <c r="G118" s="121">
        <v>2870.8</v>
      </c>
      <c r="H118" s="133">
        <f t="shared" si="25"/>
        <v>2882.0529999999999</v>
      </c>
      <c r="I118" s="107">
        <v>-38.32</v>
      </c>
      <c r="J118" s="134">
        <f t="shared" si="26"/>
        <v>2886.2629999999999</v>
      </c>
      <c r="K118" s="135"/>
      <c r="L118" s="51"/>
      <c r="M118" s="125">
        <f t="shared" si="27"/>
        <v>4.2100000000000364</v>
      </c>
      <c r="N118" s="44">
        <f t="shared" si="28"/>
        <v>0.42929370000000372</v>
      </c>
      <c r="O118" s="40">
        <f t="shared" si="29"/>
        <v>2.9530287200000256</v>
      </c>
      <c r="P118" s="40">
        <f t="shared" si="30"/>
        <v>4.3775765458920384E-3</v>
      </c>
      <c r="R118" s="42">
        <f t="shared" si="31"/>
        <v>85.060000000000073</v>
      </c>
      <c r="S118" s="42">
        <f t="shared" si="32"/>
        <v>4.9494474488596667E-2</v>
      </c>
    </row>
    <row r="119" spans="2:19" ht="15.6" x14ac:dyDescent="0.3">
      <c r="B119" s="154">
        <v>98</v>
      </c>
      <c r="C119" s="155"/>
      <c r="D119" s="105">
        <v>44966</v>
      </c>
      <c r="E119" s="106">
        <v>0.31458333333333333</v>
      </c>
      <c r="F119" s="132">
        <f t="shared" si="24"/>
        <v>2924.0529999999999</v>
      </c>
      <c r="G119" s="121">
        <v>2870.8</v>
      </c>
      <c r="H119" s="133">
        <f t="shared" si="25"/>
        <v>2882.0529999999999</v>
      </c>
      <c r="I119" s="107">
        <v>-38.450000000000003</v>
      </c>
      <c r="J119" s="134">
        <f t="shared" si="26"/>
        <v>2886.1330000000003</v>
      </c>
      <c r="K119" s="135"/>
      <c r="L119" s="51"/>
      <c r="M119" s="125">
        <f t="shared" si="27"/>
        <v>4.080000000000382</v>
      </c>
      <c r="N119" s="44">
        <f t="shared" si="28"/>
        <v>0.41603760000003898</v>
      </c>
      <c r="O119" s="40">
        <f t="shared" si="29"/>
        <v>2.8618425600002682</v>
      </c>
      <c r="P119" s="40">
        <f t="shared" si="30"/>
        <v>4.2424019732163979E-3</v>
      </c>
      <c r="R119" s="42">
        <f t="shared" si="31"/>
        <v>85.06000000000077</v>
      </c>
      <c r="S119" s="42">
        <f t="shared" si="32"/>
        <v>4.7966141547147248E-2</v>
      </c>
    </row>
    <row r="120" spans="2:19" ht="15.6" x14ac:dyDescent="0.3">
      <c r="B120" s="154">
        <v>99</v>
      </c>
      <c r="C120" s="155"/>
      <c r="D120" s="105">
        <v>44966</v>
      </c>
      <c r="E120" s="106">
        <v>0.73611111111111116</v>
      </c>
      <c r="F120" s="132">
        <f t="shared" si="24"/>
        <v>2924.0529999999999</v>
      </c>
      <c r="G120" s="121">
        <v>2870.8</v>
      </c>
      <c r="H120" s="133">
        <f t="shared" si="25"/>
        <v>2882.0529999999999</v>
      </c>
      <c r="I120" s="107">
        <v>-38.49</v>
      </c>
      <c r="J120" s="134">
        <f t="shared" si="26"/>
        <v>2886.0930000000003</v>
      </c>
      <c r="K120" s="135"/>
      <c r="L120" s="51"/>
      <c r="M120" s="125">
        <f t="shared" si="27"/>
        <v>4.0400000000004184</v>
      </c>
      <c r="N120" s="44">
        <f t="shared" si="28"/>
        <v>0.4119588000000427</v>
      </c>
      <c r="O120" s="40">
        <f t="shared" si="29"/>
        <v>2.8337852800002938</v>
      </c>
      <c r="P120" s="40">
        <f t="shared" si="30"/>
        <v>4.2008097970084356E-3</v>
      </c>
      <c r="R120" s="42">
        <f t="shared" si="31"/>
        <v>85.060000000000841</v>
      </c>
      <c r="S120" s="42">
        <f t="shared" si="32"/>
        <v>4.7495885257469769E-2</v>
      </c>
    </row>
    <row r="121" spans="2:19" ht="15.6" x14ac:dyDescent="0.3">
      <c r="B121" s="154">
        <v>100</v>
      </c>
      <c r="C121" s="155"/>
      <c r="D121" s="105">
        <v>44968</v>
      </c>
      <c r="E121" s="106">
        <v>0.71388888888888891</v>
      </c>
      <c r="F121" s="132">
        <f t="shared" ref="F121:F136" si="33">G$16</f>
        <v>2924.0529999999999</v>
      </c>
      <c r="G121" s="121">
        <v>2870.8</v>
      </c>
      <c r="H121" s="133">
        <f t="shared" ref="H121:H136" si="34">G$16-E$12</f>
        <v>2882.0529999999999</v>
      </c>
      <c r="I121" s="107">
        <v>-39</v>
      </c>
      <c r="J121" s="134">
        <f t="shared" ref="J121:J136" si="35">(G$16+E$13)+I121</f>
        <v>2885.5830000000001</v>
      </c>
      <c r="K121" s="135"/>
      <c r="L121" s="51"/>
      <c r="M121" s="125">
        <f t="shared" ref="M121:M136" si="36">+J121-$H$16</f>
        <v>3.5300000000002001</v>
      </c>
      <c r="N121" s="44">
        <f t="shared" ref="N121:N136" si="37">M121*0.10197/1</f>
        <v>0.35995410000002043</v>
      </c>
      <c r="O121" s="40">
        <f t="shared" ref="O121:O136" si="38">M121*0.701432/1</f>
        <v>2.4760549600001407</v>
      </c>
      <c r="P121" s="40">
        <f t="shared" ref="P121:P136" si="39">+N121*0.01019716/1</f>
        <v>3.6705095503562083E-3</v>
      </c>
      <c r="R121" s="42">
        <f t="shared" ref="R121:R136" si="40">+$O$11*(M121-I121)</f>
        <v>85.0600000000004</v>
      </c>
      <c r="S121" s="42">
        <f t="shared" ref="S121:S136" si="41">M121/R121</f>
        <v>4.1500117564074575E-2</v>
      </c>
    </row>
    <row r="122" spans="2:19" ht="15.6" x14ac:dyDescent="0.3">
      <c r="B122" s="154">
        <v>101</v>
      </c>
      <c r="C122" s="155"/>
      <c r="D122" s="105">
        <v>44969</v>
      </c>
      <c r="E122" s="106">
        <v>0.31111111111111112</v>
      </c>
      <c r="F122" s="132">
        <f t="shared" si="33"/>
        <v>2924.0529999999999</v>
      </c>
      <c r="G122" s="121">
        <v>2870.8</v>
      </c>
      <c r="H122" s="133">
        <f t="shared" si="34"/>
        <v>2882.0529999999999</v>
      </c>
      <c r="I122" s="107">
        <v>-38.450000000000003</v>
      </c>
      <c r="J122" s="134">
        <f t="shared" si="35"/>
        <v>2886.1330000000003</v>
      </c>
      <c r="K122" s="135"/>
      <c r="L122" s="51"/>
      <c r="M122" s="125">
        <f t="shared" si="36"/>
        <v>4.080000000000382</v>
      </c>
      <c r="N122" s="44">
        <f t="shared" si="37"/>
        <v>0.41603760000003898</v>
      </c>
      <c r="O122" s="40">
        <f t="shared" si="38"/>
        <v>2.8618425600002682</v>
      </c>
      <c r="P122" s="40">
        <f t="shared" si="39"/>
        <v>4.2424019732163979E-3</v>
      </c>
      <c r="R122" s="42">
        <f t="shared" si="40"/>
        <v>85.06000000000077</v>
      </c>
      <c r="S122" s="42">
        <f t="shared" si="41"/>
        <v>4.7966141547147248E-2</v>
      </c>
    </row>
    <row r="123" spans="2:19" ht="15.6" x14ac:dyDescent="0.3">
      <c r="B123" s="154">
        <v>102</v>
      </c>
      <c r="C123" s="155"/>
      <c r="D123" s="105">
        <v>44969</v>
      </c>
      <c r="E123" s="106">
        <v>0.63402777777777775</v>
      </c>
      <c r="F123" s="132">
        <f t="shared" si="33"/>
        <v>2924.0529999999999</v>
      </c>
      <c r="G123" s="121">
        <v>2870.8</v>
      </c>
      <c r="H123" s="133">
        <f t="shared" si="34"/>
        <v>2882.0529999999999</v>
      </c>
      <c r="I123" s="107">
        <v>-39</v>
      </c>
      <c r="J123" s="134">
        <f t="shared" si="35"/>
        <v>2885.5830000000001</v>
      </c>
      <c r="K123" s="135"/>
      <c r="L123" s="51"/>
      <c r="M123" s="125">
        <f t="shared" si="36"/>
        <v>3.5300000000002001</v>
      </c>
      <c r="N123" s="44">
        <f t="shared" si="37"/>
        <v>0.35995410000002043</v>
      </c>
      <c r="O123" s="40">
        <f t="shared" si="38"/>
        <v>2.4760549600001407</v>
      </c>
      <c r="P123" s="40">
        <f t="shared" si="39"/>
        <v>3.6705095503562083E-3</v>
      </c>
      <c r="R123" s="42">
        <f t="shared" si="40"/>
        <v>85.0600000000004</v>
      </c>
      <c r="S123" s="42">
        <f t="shared" si="41"/>
        <v>4.1500117564074575E-2</v>
      </c>
    </row>
    <row r="124" spans="2:19" ht="15.6" x14ac:dyDescent="0.3">
      <c r="B124" s="154">
        <v>103</v>
      </c>
      <c r="C124" s="155"/>
      <c r="D124" s="105">
        <v>44970</v>
      </c>
      <c r="E124" s="106">
        <v>0.30902777777777779</v>
      </c>
      <c r="F124" s="132">
        <f t="shared" si="33"/>
        <v>2924.0529999999999</v>
      </c>
      <c r="G124" s="121">
        <v>2870.8</v>
      </c>
      <c r="H124" s="133">
        <f t="shared" si="34"/>
        <v>2882.0529999999999</v>
      </c>
      <c r="I124" s="107">
        <v>-39</v>
      </c>
      <c r="J124" s="134">
        <f t="shared" si="35"/>
        <v>2885.5830000000001</v>
      </c>
      <c r="K124" s="135"/>
      <c r="L124" s="51"/>
      <c r="M124" s="125">
        <f t="shared" si="36"/>
        <v>3.5300000000002001</v>
      </c>
      <c r="N124" s="44">
        <f t="shared" si="37"/>
        <v>0.35995410000002043</v>
      </c>
      <c r="O124" s="40">
        <f t="shared" si="38"/>
        <v>2.4760549600001407</v>
      </c>
      <c r="P124" s="40">
        <f t="shared" si="39"/>
        <v>3.6705095503562083E-3</v>
      </c>
      <c r="R124" s="42">
        <f t="shared" si="40"/>
        <v>85.0600000000004</v>
      </c>
      <c r="S124" s="42">
        <f t="shared" si="41"/>
        <v>4.1500117564074575E-2</v>
      </c>
    </row>
    <row r="125" spans="2:19" ht="15.6" x14ac:dyDescent="0.3">
      <c r="B125" s="154">
        <v>104</v>
      </c>
      <c r="C125" s="155"/>
      <c r="D125" s="105">
        <v>44970</v>
      </c>
      <c r="E125" s="106">
        <v>0.71111111111111114</v>
      </c>
      <c r="F125" s="132">
        <f t="shared" si="33"/>
        <v>2924.0529999999999</v>
      </c>
      <c r="G125" s="121">
        <v>2870.8</v>
      </c>
      <c r="H125" s="133">
        <f t="shared" si="34"/>
        <v>2882.0529999999999</v>
      </c>
      <c r="I125" s="107">
        <v>-39</v>
      </c>
      <c r="J125" s="134">
        <f t="shared" si="35"/>
        <v>2885.5830000000001</v>
      </c>
      <c r="K125" s="135"/>
      <c r="L125" s="51"/>
      <c r="M125" s="125">
        <f t="shared" si="36"/>
        <v>3.5300000000002001</v>
      </c>
      <c r="N125" s="44">
        <f t="shared" si="37"/>
        <v>0.35995410000002043</v>
      </c>
      <c r="O125" s="40">
        <f t="shared" si="38"/>
        <v>2.4760549600001407</v>
      </c>
      <c r="P125" s="40">
        <f t="shared" si="39"/>
        <v>3.6705095503562083E-3</v>
      </c>
      <c r="R125" s="42">
        <f t="shared" si="40"/>
        <v>85.0600000000004</v>
      </c>
      <c r="S125" s="42">
        <f t="shared" si="41"/>
        <v>4.1500117564074575E-2</v>
      </c>
    </row>
    <row r="126" spans="2:19" ht="15.6" x14ac:dyDescent="0.3">
      <c r="B126" s="154">
        <v>105</v>
      </c>
      <c r="C126" s="155"/>
      <c r="D126" s="105">
        <v>44971</v>
      </c>
      <c r="E126" s="106">
        <v>0.45833333333333331</v>
      </c>
      <c r="F126" s="132">
        <f t="shared" si="33"/>
        <v>2924.0529999999999</v>
      </c>
      <c r="G126" s="121">
        <v>2870.8</v>
      </c>
      <c r="H126" s="133">
        <f t="shared" si="34"/>
        <v>2882.0529999999999</v>
      </c>
      <c r="I126" s="107">
        <v>-39</v>
      </c>
      <c r="J126" s="134">
        <f t="shared" si="35"/>
        <v>2885.5830000000001</v>
      </c>
      <c r="K126" s="135"/>
      <c r="L126" s="51"/>
      <c r="M126" s="125">
        <f t="shared" si="36"/>
        <v>3.5300000000002001</v>
      </c>
      <c r="N126" s="44">
        <f t="shared" si="37"/>
        <v>0.35995410000002043</v>
      </c>
      <c r="O126" s="40">
        <f t="shared" si="38"/>
        <v>2.4760549600001407</v>
      </c>
      <c r="P126" s="40">
        <f t="shared" si="39"/>
        <v>3.6705095503562083E-3</v>
      </c>
      <c r="R126" s="42">
        <f t="shared" si="40"/>
        <v>85.0600000000004</v>
      </c>
      <c r="S126" s="42">
        <f t="shared" si="41"/>
        <v>4.1500117564074575E-2</v>
      </c>
    </row>
    <row r="127" spans="2:19" ht="15.6" x14ac:dyDescent="0.3">
      <c r="B127" s="154">
        <v>106</v>
      </c>
      <c r="C127" s="155"/>
      <c r="D127" s="105">
        <v>44971</v>
      </c>
      <c r="E127" s="106">
        <v>0.73541666666666661</v>
      </c>
      <c r="F127" s="132">
        <f t="shared" si="33"/>
        <v>2924.0529999999999</v>
      </c>
      <c r="G127" s="121">
        <v>2870.8</v>
      </c>
      <c r="H127" s="133">
        <f t="shared" si="34"/>
        <v>2882.0529999999999</v>
      </c>
      <c r="I127" s="107">
        <v>-39</v>
      </c>
      <c r="J127" s="134">
        <f t="shared" si="35"/>
        <v>2885.5830000000001</v>
      </c>
      <c r="K127" s="135"/>
      <c r="L127" s="51"/>
      <c r="M127" s="125">
        <f t="shared" si="36"/>
        <v>3.5300000000002001</v>
      </c>
      <c r="N127" s="44">
        <f t="shared" si="37"/>
        <v>0.35995410000002043</v>
      </c>
      <c r="O127" s="40">
        <f t="shared" si="38"/>
        <v>2.4760549600001407</v>
      </c>
      <c r="P127" s="40">
        <f t="shared" si="39"/>
        <v>3.6705095503562083E-3</v>
      </c>
      <c r="R127" s="42">
        <f t="shared" si="40"/>
        <v>85.0600000000004</v>
      </c>
      <c r="S127" s="42">
        <f t="shared" si="41"/>
        <v>4.1500117564074575E-2</v>
      </c>
    </row>
    <row r="128" spans="2:19" ht="15.6" x14ac:dyDescent="0.3">
      <c r="B128" s="154">
        <v>107</v>
      </c>
      <c r="C128" s="155"/>
      <c r="D128" s="105">
        <v>44972</v>
      </c>
      <c r="E128" s="106">
        <v>0.35902777777777778</v>
      </c>
      <c r="F128" s="132">
        <f t="shared" si="33"/>
        <v>2924.0529999999999</v>
      </c>
      <c r="G128" s="121">
        <v>2870.8</v>
      </c>
      <c r="H128" s="133">
        <f t="shared" si="34"/>
        <v>2882.0529999999999</v>
      </c>
      <c r="I128" s="107">
        <v>-39.26</v>
      </c>
      <c r="J128" s="134">
        <f t="shared" si="35"/>
        <v>2885.3229999999999</v>
      </c>
      <c r="K128" s="135"/>
      <c r="L128" s="51"/>
      <c r="M128" s="125">
        <f t="shared" si="36"/>
        <v>3.2699999999999818</v>
      </c>
      <c r="N128" s="44">
        <f t="shared" si="37"/>
        <v>0.33344189999999818</v>
      </c>
      <c r="O128" s="40">
        <f t="shared" si="38"/>
        <v>2.2936826399999872</v>
      </c>
      <c r="P128" s="40">
        <f t="shared" si="39"/>
        <v>3.4001604050039815E-3</v>
      </c>
      <c r="R128" s="42">
        <f t="shared" si="40"/>
        <v>85.05999999999996</v>
      </c>
      <c r="S128" s="42">
        <f t="shared" si="41"/>
        <v>3.8443451681166037E-2</v>
      </c>
    </row>
    <row r="129" spans="2:19" ht="15.6" x14ac:dyDescent="0.3">
      <c r="B129" s="154">
        <v>108</v>
      </c>
      <c r="C129" s="155"/>
      <c r="D129" s="105">
        <v>44972</v>
      </c>
      <c r="E129" s="106">
        <v>0.74861111111111101</v>
      </c>
      <c r="F129" s="132">
        <f t="shared" si="33"/>
        <v>2924.0529999999999</v>
      </c>
      <c r="G129" s="121">
        <v>2870.8</v>
      </c>
      <c r="H129" s="133">
        <f t="shared" si="34"/>
        <v>2882.0529999999999</v>
      </c>
      <c r="I129" s="107">
        <v>-39.72</v>
      </c>
      <c r="J129" s="134">
        <f t="shared" si="35"/>
        <v>2884.8630000000003</v>
      </c>
      <c r="K129" s="135"/>
      <c r="L129" s="51"/>
      <c r="M129" s="125">
        <f t="shared" si="36"/>
        <v>2.8100000000004002</v>
      </c>
      <c r="N129" s="44">
        <f t="shared" si="37"/>
        <v>0.2865357000000408</v>
      </c>
      <c r="O129" s="40">
        <f t="shared" si="38"/>
        <v>1.9710239200002808</v>
      </c>
      <c r="P129" s="40">
        <f t="shared" si="39"/>
        <v>2.9218503786124163E-3</v>
      </c>
      <c r="R129" s="42">
        <f t="shared" si="40"/>
        <v>85.060000000000798</v>
      </c>
      <c r="S129" s="42">
        <f t="shared" si="41"/>
        <v>3.3035504349875074E-2</v>
      </c>
    </row>
    <row r="130" spans="2:19" ht="15.6" x14ac:dyDescent="0.3">
      <c r="B130" s="154">
        <v>109</v>
      </c>
      <c r="C130" s="155"/>
      <c r="D130" s="105">
        <v>44973</v>
      </c>
      <c r="E130" s="106">
        <v>0.32847222222222222</v>
      </c>
      <c r="F130" s="132">
        <f t="shared" si="33"/>
        <v>2924.0529999999999</v>
      </c>
      <c r="G130" s="121">
        <v>2870.8</v>
      </c>
      <c r="H130" s="133">
        <f t="shared" si="34"/>
        <v>2882.0529999999999</v>
      </c>
      <c r="I130" s="107">
        <v>-39.799999999999997</v>
      </c>
      <c r="J130" s="134">
        <f t="shared" si="35"/>
        <v>2884.7829999999999</v>
      </c>
      <c r="K130" s="135"/>
      <c r="L130" s="51"/>
      <c r="M130" s="125">
        <f t="shared" si="36"/>
        <v>2.7300000000000182</v>
      </c>
      <c r="N130" s="44">
        <f t="shared" si="37"/>
        <v>0.27837810000000185</v>
      </c>
      <c r="O130" s="40">
        <f t="shared" si="38"/>
        <v>1.9149093600000129</v>
      </c>
      <c r="P130" s="40">
        <f t="shared" si="39"/>
        <v>2.838666026196019E-3</v>
      </c>
      <c r="R130" s="42">
        <f t="shared" si="40"/>
        <v>85.060000000000031</v>
      </c>
      <c r="S130" s="42">
        <f t="shared" si="41"/>
        <v>3.2094991770515134E-2</v>
      </c>
    </row>
    <row r="131" spans="2:19" ht="15.6" x14ac:dyDescent="0.3">
      <c r="B131" s="154">
        <v>110</v>
      </c>
      <c r="C131" s="155"/>
      <c r="D131" s="105">
        <v>44973</v>
      </c>
      <c r="E131" s="106">
        <v>0.75416666666666676</v>
      </c>
      <c r="F131" s="132">
        <f t="shared" si="33"/>
        <v>2924.0529999999999</v>
      </c>
      <c r="G131" s="121">
        <v>2870.8</v>
      </c>
      <c r="H131" s="133">
        <f t="shared" si="34"/>
        <v>2882.0529999999999</v>
      </c>
      <c r="I131" s="107">
        <v>-39.85</v>
      </c>
      <c r="J131" s="134">
        <f t="shared" si="35"/>
        <v>2884.7330000000002</v>
      </c>
      <c r="K131" s="135"/>
      <c r="L131" s="51"/>
      <c r="M131" s="125">
        <f t="shared" si="36"/>
        <v>2.680000000000291</v>
      </c>
      <c r="N131" s="44">
        <f t="shared" si="37"/>
        <v>0.27327960000002971</v>
      </c>
      <c r="O131" s="40">
        <f t="shared" si="38"/>
        <v>1.8798377600002043</v>
      </c>
      <c r="P131" s="40">
        <f t="shared" si="39"/>
        <v>2.7866758059363031E-3</v>
      </c>
      <c r="R131" s="42">
        <f t="shared" si="40"/>
        <v>85.060000000000585</v>
      </c>
      <c r="S131" s="42">
        <f t="shared" si="41"/>
        <v>3.1507171408420791E-2</v>
      </c>
    </row>
    <row r="132" spans="2:19" ht="15.6" x14ac:dyDescent="0.3">
      <c r="B132" s="154">
        <v>111</v>
      </c>
      <c r="C132" s="155"/>
      <c r="D132" s="105">
        <v>44974</v>
      </c>
      <c r="E132" s="106">
        <v>0.33749999999999997</v>
      </c>
      <c r="F132" s="132">
        <f t="shared" si="33"/>
        <v>2924.0529999999999</v>
      </c>
      <c r="G132" s="121">
        <v>2870.8</v>
      </c>
      <c r="H132" s="133">
        <f t="shared" si="34"/>
        <v>2882.0529999999999</v>
      </c>
      <c r="I132" s="107">
        <v>-39</v>
      </c>
      <c r="J132" s="134">
        <f t="shared" si="35"/>
        <v>2885.5830000000001</v>
      </c>
      <c r="K132" s="135"/>
      <c r="L132" s="51"/>
      <c r="M132" s="125">
        <f t="shared" si="36"/>
        <v>3.5300000000002001</v>
      </c>
      <c r="N132" s="44">
        <f t="shared" si="37"/>
        <v>0.35995410000002043</v>
      </c>
      <c r="O132" s="40">
        <f t="shared" si="38"/>
        <v>2.4760549600001407</v>
      </c>
      <c r="P132" s="40">
        <f t="shared" si="39"/>
        <v>3.6705095503562083E-3</v>
      </c>
      <c r="R132" s="42">
        <f t="shared" si="40"/>
        <v>85.0600000000004</v>
      </c>
      <c r="S132" s="42">
        <f t="shared" si="41"/>
        <v>4.1500117564074575E-2</v>
      </c>
    </row>
    <row r="133" spans="2:19" ht="15.6" x14ac:dyDescent="0.3">
      <c r="B133" s="154">
        <v>112</v>
      </c>
      <c r="C133" s="155"/>
      <c r="D133" s="105">
        <v>44974</v>
      </c>
      <c r="E133" s="106">
        <v>0.68333333333333324</v>
      </c>
      <c r="F133" s="132">
        <f t="shared" si="33"/>
        <v>2924.0529999999999</v>
      </c>
      <c r="G133" s="121">
        <v>2870.8</v>
      </c>
      <c r="H133" s="133">
        <f t="shared" si="34"/>
        <v>2882.0529999999999</v>
      </c>
      <c r="I133" s="107">
        <v>-39</v>
      </c>
      <c r="J133" s="134">
        <f t="shared" si="35"/>
        <v>2885.5830000000001</v>
      </c>
      <c r="K133" s="135"/>
      <c r="L133" s="51"/>
      <c r="M133" s="125">
        <f t="shared" si="36"/>
        <v>3.5300000000002001</v>
      </c>
      <c r="N133" s="44">
        <f t="shared" si="37"/>
        <v>0.35995410000002043</v>
      </c>
      <c r="O133" s="40">
        <f t="shared" si="38"/>
        <v>2.4760549600001407</v>
      </c>
      <c r="P133" s="40">
        <f t="shared" si="39"/>
        <v>3.6705095503562083E-3</v>
      </c>
      <c r="R133" s="42">
        <f t="shared" si="40"/>
        <v>85.0600000000004</v>
      </c>
      <c r="S133" s="42">
        <f t="shared" si="41"/>
        <v>4.1500117564074575E-2</v>
      </c>
    </row>
    <row r="134" spans="2:19" ht="15.6" x14ac:dyDescent="0.3">
      <c r="B134" s="154">
        <v>113</v>
      </c>
      <c r="C134" s="155"/>
      <c r="D134" s="105">
        <v>44975</v>
      </c>
      <c r="E134" s="106">
        <v>0.33333333333333331</v>
      </c>
      <c r="F134" s="132">
        <f t="shared" si="33"/>
        <v>2924.0529999999999</v>
      </c>
      <c r="G134" s="121">
        <v>2870.8</v>
      </c>
      <c r="H134" s="133">
        <f t="shared" si="34"/>
        <v>2882.0529999999999</v>
      </c>
      <c r="I134" s="107">
        <v>-39</v>
      </c>
      <c r="J134" s="134">
        <f t="shared" si="35"/>
        <v>2885.5830000000001</v>
      </c>
      <c r="K134" s="135"/>
      <c r="L134" s="51"/>
      <c r="M134" s="125">
        <f t="shared" si="36"/>
        <v>3.5300000000002001</v>
      </c>
      <c r="N134" s="44">
        <f t="shared" si="37"/>
        <v>0.35995410000002043</v>
      </c>
      <c r="O134" s="40">
        <f t="shared" si="38"/>
        <v>2.4760549600001407</v>
      </c>
      <c r="P134" s="40">
        <f t="shared" si="39"/>
        <v>3.6705095503562083E-3</v>
      </c>
      <c r="R134" s="42">
        <f t="shared" si="40"/>
        <v>85.0600000000004</v>
      </c>
      <c r="S134" s="42">
        <f t="shared" si="41"/>
        <v>4.1500117564074575E-2</v>
      </c>
    </row>
    <row r="135" spans="2:19" ht="15.6" x14ac:dyDescent="0.3">
      <c r="B135" s="154">
        <v>114</v>
      </c>
      <c r="C135" s="155"/>
      <c r="D135" s="105">
        <v>44975</v>
      </c>
      <c r="E135" s="106">
        <v>0.70416666666666661</v>
      </c>
      <c r="F135" s="132">
        <f t="shared" si="33"/>
        <v>2924.0529999999999</v>
      </c>
      <c r="G135" s="121">
        <v>2870.8</v>
      </c>
      <c r="H135" s="133">
        <f t="shared" si="34"/>
        <v>2882.0529999999999</v>
      </c>
      <c r="I135" s="107">
        <v>-39</v>
      </c>
      <c r="J135" s="134">
        <f t="shared" si="35"/>
        <v>2885.5830000000001</v>
      </c>
      <c r="K135" s="135"/>
      <c r="L135" s="51"/>
      <c r="M135" s="125">
        <f t="shared" si="36"/>
        <v>3.5300000000002001</v>
      </c>
      <c r="N135" s="44">
        <f t="shared" si="37"/>
        <v>0.35995410000002043</v>
      </c>
      <c r="O135" s="40">
        <f t="shared" si="38"/>
        <v>2.4760549600001407</v>
      </c>
      <c r="P135" s="40">
        <f t="shared" si="39"/>
        <v>3.6705095503562083E-3</v>
      </c>
      <c r="R135" s="42">
        <f t="shared" si="40"/>
        <v>85.0600000000004</v>
      </c>
      <c r="S135" s="42">
        <f t="shared" si="41"/>
        <v>4.1500117564074575E-2</v>
      </c>
    </row>
    <row r="136" spans="2:19" ht="15.6" x14ac:dyDescent="0.3">
      <c r="B136" s="154">
        <v>115</v>
      </c>
      <c r="C136" s="155"/>
      <c r="D136" s="105">
        <v>44976</v>
      </c>
      <c r="E136" s="106">
        <v>0.3611111111111111</v>
      </c>
      <c r="F136" s="132">
        <f t="shared" si="33"/>
        <v>2924.0529999999999</v>
      </c>
      <c r="G136" s="121">
        <v>2870.8</v>
      </c>
      <c r="H136" s="133">
        <f t="shared" si="34"/>
        <v>2882.0529999999999</v>
      </c>
      <c r="I136" s="107">
        <v>-39</v>
      </c>
      <c r="J136" s="134">
        <f t="shared" si="35"/>
        <v>2885.5830000000001</v>
      </c>
      <c r="K136" s="135"/>
      <c r="L136" s="51"/>
      <c r="M136" s="125">
        <f t="shared" si="36"/>
        <v>3.5300000000002001</v>
      </c>
      <c r="N136" s="44">
        <f t="shared" si="37"/>
        <v>0.35995410000002043</v>
      </c>
      <c r="O136" s="40">
        <f t="shared" si="38"/>
        <v>2.4760549600001407</v>
      </c>
      <c r="P136" s="40">
        <f t="shared" si="39"/>
        <v>3.6705095503562083E-3</v>
      </c>
      <c r="R136" s="42">
        <f t="shared" si="40"/>
        <v>85.0600000000004</v>
      </c>
      <c r="S136" s="42">
        <f t="shared" si="41"/>
        <v>4.1500117564074575E-2</v>
      </c>
    </row>
    <row r="137" spans="2:19" ht="15.6" x14ac:dyDescent="0.3">
      <c r="B137" s="154">
        <v>116</v>
      </c>
      <c r="C137" s="155"/>
      <c r="D137" s="105">
        <v>44976</v>
      </c>
      <c r="E137" s="106">
        <v>0.70347222222222217</v>
      </c>
      <c r="F137" s="132">
        <f t="shared" ref="F137:F141" si="42">G$16</f>
        <v>2924.0529999999999</v>
      </c>
      <c r="G137" s="121">
        <v>2870.8</v>
      </c>
      <c r="H137" s="133">
        <f t="shared" ref="H137:H141" si="43">G$16-E$12</f>
        <v>2882.0529999999999</v>
      </c>
      <c r="I137" s="107">
        <v>-39</v>
      </c>
      <c r="J137" s="134">
        <f t="shared" ref="J137:J141" si="44">(G$16+E$13)+I137</f>
        <v>2885.5830000000001</v>
      </c>
      <c r="K137" s="135"/>
      <c r="L137" s="51"/>
      <c r="M137" s="125">
        <f t="shared" ref="M137:M141" si="45">+J137-$H$16</f>
        <v>3.5300000000002001</v>
      </c>
      <c r="N137" s="44">
        <f t="shared" ref="N137:N141" si="46">M137*0.10197/1</f>
        <v>0.35995410000002043</v>
      </c>
      <c r="O137" s="40">
        <f t="shared" ref="O137:O141" si="47">M137*0.701432/1</f>
        <v>2.4760549600001407</v>
      </c>
      <c r="P137" s="40">
        <f t="shared" ref="P137:P141" si="48">+N137*0.01019716/1</f>
        <v>3.6705095503562083E-3</v>
      </c>
      <c r="R137" s="42">
        <f t="shared" ref="R137:R141" si="49">+$O$11*(M137-I137)</f>
        <v>85.0600000000004</v>
      </c>
      <c r="S137" s="42">
        <f t="shared" ref="S137:S141" si="50">M137/R137</f>
        <v>4.1500117564074575E-2</v>
      </c>
    </row>
    <row r="138" spans="2:19" ht="15.6" x14ac:dyDescent="0.3">
      <c r="B138" s="154">
        <v>117</v>
      </c>
      <c r="C138" s="155"/>
      <c r="D138" s="105">
        <v>44978</v>
      </c>
      <c r="E138" s="106">
        <v>0.33333333333333331</v>
      </c>
      <c r="F138" s="132">
        <f t="shared" si="42"/>
        <v>2924.0529999999999</v>
      </c>
      <c r="G138" s="121">
        <v>2870.8</v>
      </c>
      <c r="H138" s="133">
        <f t="shared" si="43"/>
        <v>2882.0529999999999</v>
      </c>
      <c r="I138" s="107">
        <v>-40</v>
      </c>
      <c r="J138" s="134">
        <f t="shared" si="44"/>
        <v>2884.5830000000001</v>
      </c>
      <c r="K138" s="135"/>
      <c r="L138" s="51"/>
      <c r="M138" s="125">
        <f t="shared" si="45"/>
        <v>2.5300000000002001</v>
      </c>
      <c r="N138" s="44">
        <f t="shared" si="46"/>
        <v>0.25798410000002042</v>
      </c>
      <c r="O138" s="40">
        <f t="shared" si="47"/>
        <v>1.7746229600001404</v>
      </c>
      <c r="P138" s="40">
        <f t="shared" si="48"/>
        <v>2.6307051451562083E-3</v>
      </c>
      <c r="R138" s="42">
        <f t="shared" si="49"/>
        <v>85.0600000000004</v>
      </c>
      <c r="S138" s="42">
        <f t="shared" si="50"/>
        <v>2.9743710322127772E-2</v>
      </c>
    </row>
    <row r="139" spans="2:19" ht="15.6" x14ac:dyDescent="0.3">
      <c r="B139" s="154">
        <v>118</v>
      </c>
      <c r="C139" s="155"/>
      <c r="D139" s="105">
        <v>44982</v>
      </c>
      <c r="E139" s="106">
        <v>0.70486111111111116</v>
      </c>
      <c r="F139" s="132">
        <f t="shared" si="42"/>
        <v>2924.0529999999999</v>
      </c>
      <c r="G139" s="121">
        <v>2870.8</v>
      </c>
      <c r="H139" s="133">
        <f t="shared" si="43"/>
        <v>2882.0529999999999</v>
      </c>
      <c r="I139" s="107">
        <v>-39.01</v>
      </c>
      <c r="J139" s="134">
        <f t="shared" si="44"/>
        <v>2885.5729999999999</v>
      </c>
      <c r="K139" s="135"/>
      <c r="L139" s="51"/>
      <c r="M139" s="125">
        <f t="shared" si="45"/>
        <v>3.5199999999999818</v>
      </c>
      <c r="N139" s="44">
        <f t="shared" si="46"/>
        <v>0.35893439999999815</v>
      </c>
      <c r="O139" s="40">
        <f t="shared" si="47"/>
        <v>2.4690406399999874</v>
      </c>
      <c r="P139" s="40">
        <f t="shared" si="48"/>
        <v>3.6601115063039811E-3</v>
      </c>
      <c r="R139" s="42">
        <f t="shared" si="49"/>
        <v>85.05999999999996</v>
      </c>
      <c r="S139" s="42">
        <f t="shared" si="50"/>
        <v>4.1382553491652756E-2</v>
      </c>
    </row>
    <row r="140" spans="2:19" ht="15.6" x14ac:dyDescent="0.3">
      <c r="B140" s="154">
        <v>119</v>
      </c>
      <c r="C140" s="155"/>
      <c r="D140" s="105">
        <v>44983</v>
      </c>
      <c r="E140" s="106">
        <v>0.63541666666666663</v>
      </c>
      <c r="F140" s="132">
        <f t="shared" si="42"/>
        <v>2924.0529999999999</v>
      </c>
      <c r="G140" s="121">
        <v>2870.8</v>
      </c>
      <c r="H140" s="133">
        <f t="shared" si="43"/>
        <v>2882.0529999999999</v>
      </c>
      <c r="I140" s="107">
        <v>-39.01</v>
      </c>
      <c r="J140" s="134">
        <f t="shared" si="44"/>
        <v>2885.5729999999999</v>
      </c>
      <c r="K140" s="135"/>
      <c r="L140" s="51"/>
      <c r="M140" s="125">
        <f t="shared" si="45"/>
        <v>3.5199999999999818</v>
      </c>
      <c r="N140" s="44">
        <f t="shared" si="46"/>
        <v>0.35893439999999815</v>
      </c>
      <c r="O140" s="40">
        <f t="shared" si="47"/>
        <v>2.4690406399999874</v>
      </c>
      <c r="P140" s="40">
        <f t="shared" si="48"/>
        <v>3.6601115063039811E-3</v>
      </c>
      <c r="R140" s="42">
        <f t="shared" si="49"/>
        <v>85.05999999999996</v>
      </c>
      <c r="S140" s="42">
        <f t="shared" si="50"/>
        <v>4.1382553491652756E-2</v>
      </c>
    </row>
    <row r="141" spans="2:19" ht="15.6" x14ac:dyDescent="0.3">
      <c r="B141" s="154">
        <v>120</v>
      </c>
      <c r="C141" s="155"/>
      <c r="D141" s="105">
        <v>44984</v>
      </c>
      <c r="E141" s="106">
        <v>0.64236111111111105</v>
      </c>
      <c r="F141" s="132">
        <f t="shared" si="42"/>
        <v>2924.0529999999999</v>
      </c>
      <c r="G141" s="121">
        <v>2870.8</v>
      </c>
      <c r="H141" s="133">
        <f t="shared" si="43"/>
        <v>2882.0529999999999</v>
      </c>
      <c r="I141" s="107">
        <v>-39.01</v>
      </c>
      <c r="J141" s="134">
        <f t="shared" si="44"/>
        <v>2885.5729999999999</v>
      </c>
      <c r="K141" s="135"/>
      <c r="L141" s="51"/>
      <c r="M141" s="125">
        <f t="shared" si="45"/>
        <v>3.5199999999999818</v>
      </c>
      <c r="N141" s="44">
        <f t="shared" si="46"/>
        <v>0.35893439999999815</v>
      </c>
      <c r="O141" s="40">
        <f t="shared" si="47"/>
        <v>2.4690406399999874</v>
      </c>
      <c r="P141" s="40">
        <f t="shared" si="48"/>
        <v>3.6601115063039811E-3</v>
      </c>
      <c r="R141" s="42">
        <f t="shared" si="49"/>
        <v>85.05999999999996</v>
      </c>
      <c r="S141" s="42">
        <f t="shared" si="50"/>
        <v>4.1382553491652756E-2</v>
      </c>
    </row>
    <row r="142" spans="2:19" ht="15.6" x14ac:dyDescent="0.3">
      <c r="B142" s="154">
        <v>121</v>
      </c>
      <c r="C142" s="155"/>
      <c r="D142" s="105">
        <v>44985</v>
      </c>
      <c r="E142" s="106">
        <v>0.4694444444444445</v>
      </c>
      <c r="F142" s="132">
        <f t="shared" ref="F142:F147" si="51">G$16</f>
        <v>2924.0529999999999</v>
      </c>
      <c r="G142" s="121">
        <v>2870.8</v>
      </c>
      <c r="H142" s="133">
        <f t="shared" ref="H142:H147" si="52">G$16-E$12</f>
        <v>2882.0529999999999</v>
      </c>
      <c r="I142" s="107">
        <v>-39.01</v>
      </c>
      <c r="J142" s="134">
        <f t="shared" ref="J142:J147" si="53">(G$16+E$13)+I142</f>
        <v>2885.5729999999999</v>
      </c>
      <c r="K142" s="135"/>
      <c r="L142" s="51"/>
      <c r="M142" s="125">
        <f t="shared" ref="M142:M147" si="54">+J142-$H$16</f>
        <v>3.5199999999999818</v>
      </c>
      <c r="N142" s="44">
        <f t="shared" ref="N142:N147" si="55">M142*0.10197/1</f>
        <v>0.35893439999999815</v>
      </c>
      <c r="O142" s="40">
        <f t="shared" ref="O142:O147" si="56">M142*0.701432/1</f>
        <v>2.4690406399999874</v>
      </c>
      <c r="P142" s="40">
        <f t="shared" ref="P142:P147" si="57">+N142*0.01019716/1</f>
        <v>3.6601115063039811E-3</v>
      </c>
      <c r="R142" s="42">
        <f t="shared" ref="R142:R147" si="58">+$O$11*(M142-I142)</f>
        <v>85.05999999999996</v>
      </c>
      <c r="S142" s="42">
        <f t="shared" ref="S142:S147" si="59">M142/R142</f>
        <v>4.1382553491652756E-2</v>
      </c>
    </row>
    <row r="143" spans="2:19" ht="15.6" x14ac:dyDescent="0.3">
      <c r="B143" s="154">
        <v>122</v>
      </c>
      <c r="C143" s="155"/>
      <c r="D143" s="105">
        <v>44986</v>
      </c>
      <c r="E143" s="106">
        <v>0.66111111111111109</v>
      </c>
      <c r="F143" s="132">
        <f t="shared" si="51"/>
        <v>2924.0529999999999</v>
      </c>
      <c r="G143" s="121">
        <v>2870.8</v>
      </c>
      <c r="H143" s="133">
        <f t="shared" si="52"/>
        <v>2882.0529999999999</v>
      </c>
      <c r="I143" s="107">
        <v>-38.909999999999997</v>
      </c>
      <c r="J143" s="134">
        <f t="shared" si="53"/>
        <v>2885.6730000000002</v>
      </c>
      <c r="K143" s="135"/>
      <c r="L143" s="51"/>
      <c r="M143" s="125">
        <f t="shared" si="54"/>
        <v>3.6200000000003456</v>
      </c>
      <c r="N143" s="44">
        <f t="shared" si="55"/>
        <v>0.36913140000003525</v>
      </c>
      <c r="O143" s="40">
        <f t="shared" si="56"/>
        <v>2.5391838400002427</v>
      </c>
      <c r="P143" s="40">
        <f t="shared" si="57"/>
        <v>3.7640919468243596E-3</v>
      </c>
      <c r="R143" s="42">
        <f t="shared" si="58"/>
        <v>85.060000000000684</v>
      </c>
      <c r="S143" s="42">
        <f t="shared" si="59"/>
        <v>4.2558194215851358E-2</v>
      </c>
    </row>
    <row r="144" spans="2:19" ht="15.6" x14ac:dyDescent="0.3">
      <c r="B144" s="154">
        <v>123</v>
      </c>
      <c r="C144" s="155"/>
      <c r="D144" s="105">
        <v>44987</v>
      </c>
      <c r="E144" s="106">
        <v>0.43194444444444446</v>
      </c>
      <c r="F144" s="132">
        <f t="shared" si="51"/>
        <v>2924.0529999999999</v>
      </c>
      <c r="G144" s="121">
        <v>2870.8</v>
      </c>
      <c r="H144" s="133">
        <f t="shared" si="52"/>
        <v>2882.0529999999999</v>
      </c>
      <c r="I144" s="107">
        <v>-38.93</v>
      </c>
      <c r="J144" s="134">
        <f t="shared" si="53"/>
        <v>2885.6530000000002</v>
      </c>
      <c r="K144" s="135"/>
      <c r="L144" s="51"/>
      <c r="M144" s="125">
        <f t="shared" si="54"/>
        <v>3.6000000000003638</v>
      </c>
      <c r="N144" s="44">
        <f t="shared" si="55"/>
        <v>0.36709200000003711</v>
      </c>
      <c r="O144" s="40">
        <f t="shared" si="56"/>
        <v>2.5251552000002553</v>
      </c>
      <c r="P144" s="40">
        <f t="shared" si="57"/>
        <v>3.7432958587203784E-3</v>
      </c>
      <c r="R144" s="42">
        <f t="shared" si="58"/>
        <v>85.060000000000727</v>
      </c>
      <c r="S144" s="42">
        <f t="shared" si="59"/>
        <v>4.2323066071012612E-2</v>
      </c>
    </row>
    <row r="145" spans="2:22" ht="15.6" x14ac:dyDescent="0.3">
      <c r="B145" s="154">
        <v>124</v>
      </c>
      <c r="C145" s="155"/>
      <c r="D145" s="105">
        <v>44988</v>
      </c>
      <c r="E145" s="106">
        <v>0.72361111111111109</v>
      </c>
      <c r="F145" s="132">
        <f t="shared" si="51"/>
        <v>2924.0529999999999</v>
      </c>
      <c r="G145" s="121">
        <v>2870.8</v>
      </c>
      <c r="H145" s="133">
        <f t="shared" si="52"/>
        <v>2882.0529999999999</v>
      </c>
      <c r="I145" s="107">
        <v>-38.94</v>
      </c>
      <c r="J145" s="134">
        <f t="shared" si="53"/>
        <v>2885.643</v>
      </c>
      <c r="K145" s="135"/>
      <c r="L145" s="51"/>
      <c r="M145" s="125">
        <f t="shared" si="54"/>
        <v>3.5900000000001455</v>
      </c>
      <c r="N145" s="44">
        <f t="shared" si="55"/>
        <v>0.36607230000001484</v>
      </c>
      <c r="O145" s="40">
        <f t="shared" si="56"/>
        <v>2.5181408800001024</v>
      </c>
      <c r="P145" s="40">
        <f t="shared" si="57"/>
        <v>3.7328978146681513E-3</v>
      </c>
      <c r="R145" s="42">
        <f t="shared" si="58"/>
        <v>85.060000000000286</v>
      </c>
      <c r="S145" s="42">
        <f t="shared" si="59"/>
        <v>4.22055019985908E-2</v>
      </c>
    </row>
    <row r="146" spans="2:22" ht="15.6" x14ac:dyDescent="0.3">
      <c r="B146" s="154">
        <v>125</v>
      </c>
      <c r="C146" s="155"/>
      <c r="D146" s="105">
        <v>44989</v>
      </c>
      <c r="E146" s="106">
        <v>0.4201388888888889</v>
      </c>
      <c r="F146" s="132">
        <f t="shared" si="51"/>
        <v>2924.0529999999999</v>
      </c>
      <c r="G146" s="121">
        <v>2870.8</v>
      </c>
      <c r="H146" s="133">
        <f t="shared" si="52"/>
        <v>2882.0529999999999</v>
      </c>
      <c r="I146" s="107">
        <v>-38.94</v>
      </c>
      <c r="J146" s="134">
        <f t="shared" si="53"/>
        <v>2885.643</v>
      </c>
      <c r="K146" s="135"/>
      <c r="L146" s="51"/>
      <c r="M146" s="125">
        <f t="shared" si="54"/>
        <v>3.5900000000001455</v>
      </c>
      <c r="N146" s="44">
        <f t="shared" si="55"/>
        <v>0.36607230000001484</v>
      </c>
      <c r="O146" s="40">
        <f t="shared" si="56"/>
        <v>2.5181408800001024</v>
      </c>
      <c r="P146" s="40">
        <f t="shared" si="57"/>
        <v>3.7328978146681513E-3</v>
      </c>
      <c r="R146" s="42">
        <f t="shared" si="58"/>
        <v>85.060000000000286</v>
      </c>
      <c r="S146" s="42">
        <f t="shared" si="59"/>
        <v>4.22055019985908E-2</v>
      </c>
    </row>
    <row r="147" spans="2:22" ht="15.6" x14ac:dyDescent="0.3">
      <c r="B147" s="154">
        <v>126</v>
      </c>
      <c r="C147" s="155"/>
      <c r="D147" s="105">
        <v>44990</v>
      </c>
      <c r="E147" s="106">
        <v>0.3611111111111111</v>
      </c>
      <c r="F147" s="132">
        <f t="shared" si="51"/>
        <v>2924.0529999999999</v>
      </c>
      <c r="G147" s="121">
        <v>2870.8</v>
      </c>
      <c r="H147" s="133">
        <f t="shared" si="52"/>
        <v>2882.0529999999999</v>
      </c>
      <c r="I147" s="107">
        <v>-38.93</v>
      </c>
      <c r="J147" s="134">
        <f t="shared" si="53"/>
        <v>2885.6530000000002</v>
      </c>
      <c r="K147" s="135"/>
      <c r="L147" s="51"/>
      <c r="M147" s="125">
        <f t="shared" si="54"/>
        <v>3.6000000000003638</v>
      </c>
      <c r="N147" s="44">
        <f t="shared" si="55"/>
        <v>0.36709200000003711</v>
      </c>
      <c r="O147" s="40">
        <f t="shared" si="56"/>
        <v>2.5251552000002553</v>
      </c>
      <c r="P147" s="40">
        <f t="shared" si="57"/>
        <v>3.7432958587203784E-3</v>
      </c>
      <c r="R147" s="42">
        <f t="shared" si="58"/>
        <v>85.060000000000727</v>
      </c>
      <c r="S147" s="42">
        <f t="shared" si="59"/>
        <v>4.2323066071012612E-2</v>
      </c>
    </row>
    <row r="148" spans="2:22" ht="15.6" x14ac:dyDescent="0.3">
      <c r="B148" s="154">
        <v>127</v>
      </c>
      <c r="C148" s="155"/>
      <c r="D148" s="105">
        <v>44991</v>
      </c>
      <c r="E148" s="106">
        <v>0.35486111111111113</v>
      </c>
      <c r="F148" s="132">
        <f t="shared" ref="F148:F154" si="60">G$16</f>
        <v>2924.0529999999999</v>
      </c>
      <c r="G148" s="121">
        <v>2870.8</v>
      </c>
      <c r="H148" s="133">
        <f t="shared" ref="H148:H154" si="61">G$16-E$12</f>
        <v>2882.0529999999999</v>
      </c>
      <c r="I148" s="107">
        <v>-38.94</v>
      </c>
      <c r="J148" s="134">
        <f t="shared" ref="J148:J154" si="62">(G$16+E$13)+I148</f>
        <v>2885.643</v>
      </c>
      <c r="K148" s="135"/>
      <c r="L148" s="51"/>
      <c r="M148" s="125">
        <f t="shared" ref="M148:M154" si="63">+J148-$H$16</f>
        <v>3.5900000000001455</v>
      </c>
      <c r="N148" s="44">
        <f t="shared" ref="N148:N154" si="64">M148*0.10197/1</f>
        <v>0.36607230000001484</v>
      </c>
      <c r="O148" s="40">
        <f t="shared" ref="O148:O154" si="65">M148*0.701432/1</f>
        <v>2.5181408800001024</v>
      </c>
      <c r="P148" s="40">
        <f t="shared" ref="P148:P154" si="66">+N148*0.01019716/1</f>
        <v>3.7328978146681513E-3</v>
      </c>
      <c r="R148" s="42">
        <f t="shared" ref="R148:R154" si="67">+$O$11*(M148-I148)</f>
        <v>85.060000000000286</v>
      </c>
      <c r="S148" s="42">
        <f t="shared" ref="S148:S154" si="68">M148/R148</f>
        <v>4.22055019985908E-2</v>
      </c>
      <c r="U148"/>
      <c r="V148"/>
    </row>
    <row r="149" spans="2:22" ht="15.6" x14ac:dyDescent="0.3">
      <c r="B149" s="154">
        <v>128</v>
      </c>
      <c r="C149" s="155"/>
      <c r="D149" s="105">
        <v>44992</v>
      </c>
      <c r="E149" s="106">
        <v>0.41736111111111113</v>
      </c>
      <c r="F149" s="132">
        <f t="shared" si="60"/>
        <v>2924.0529999999999</v>
      </c>
      <c r="G149" s="121">
        <v>2870.8</v>
      </c>
      <c r="H149" s="133">
        <f t="shared" si="61"/>
        <v>2882.0529999999999</v>
      </c>
      <c r="I149" s="107">
        <v>-38.94</v>
      </c>
      <c r="J149" s="134">
        <f t="shared" si="62"/>
        <v>2885.643</v>
      </c>
      <c r="K149" s="135"/>
      <c r="L149" s="51"/>
      <c r="M149" s="125">
        <f t="shared" si="63"/>
        <v>3.5900000000001455</v>
      </c>
      <c r="N149" s="44">
        <f t="shared" si="64"/>
        <v>0.36607230000001484</v>
      </c>
      <c r="O149" s="40">
        <f t="shared" si="65"/>
        <v>2.5181408800001024</v>
      </c>
      <c r="P149" s="40">
        <f t="shared" si="66"/>
        <v>3.7328978146681513E-3</v>
      </c>
      <c r="R149" s="42">
        <f t="shared" si="67"/>
        <v>85.060000000000286</v>
      </c>
      <c r="S149" s="42">
        <f t="shared" si="68"/>
        <v>4.22055019985908E-2</v>
      </c>
      <c r="U149"/>
      <c r="V149"/>
    </row>
    <row r="150" spans="2:22" ht="15.6" x14ac:dyDescent="0.3">
      <c r="B150" s="154">
        <v>129</v>
      </c>
      <c r="C150" s="155"/>
      <c r="D150" s="105">
        <v>44993</v>
      </c>
      <c r="E150" s="106">
        <v>0.31597222222222221</v>
      </c>
      <c r="F150" s="132">
        <f t="shared" si="60"/>
        <v>2924.0529999999999</v>
      </c>
      <c r="G150" s="121">
        <v>2870.8</v>
      </c>
      <c r="H150" s="133">
        <f t="shared" si="61"/>
        <v>2882.0529999999999</v>
      </c>
      <c r="I150" s="107">
        <v>-38.94</v>
      </c>
      <c r="J150" s="134">
        <f t="shared" si="62"/>
        <v>2885.643</v>
      </c>
      <c r="K150" s="135"/>
      <c r="L150" s="51"/>
      <c r="M150" s="125">
        <f t="shared" si="63"/>
        <v>3.5900000000001455</v>
      </c>
      <c r="N150" s="44">
        <f t="shared" si="64"/>
        <v>0.36607230000001484</v>
      </c>
      <c r="O150" s="40">
        <f t="shared" si="65"/>
        <v>2.5181408800001024</v>
      </c>
      <c r="P150" s="40">
        <f t="shared" si="66"/>
        <v>3.7328978146681513E-3</v>
      </c>
      <c r="R150" s="42">
        <f t="shared" si="67"/>
        <v>85.060000000000286</v>
      </c>
      <c r="S150" s="42">
        <f t="shared" si="68"/>
        <v>4.22055019985908E-2</v>
      </c>
      <c r="U150"/>
      <c r="V150"/>
    </row>
    <row r="151" spans="2:22" ht="15.6" x14ac:dyDescent="0.3">
      <c r="B151" s="154">
        <v>130</v>
      </c>
      <c r="C151" s="155"/>
      <c r="D151" s="105">
        <v>44994</v>
      </c>
      <c r="E151" s="106">
        <v>0.35694444444444445</v>
      </c>
      <c r="F151" s="132">
        <f t="shared" si="60"/>
        <v>2924.0529999999999</v>
      </c>
      <c r="G151" s="121">
        <v>2870.8</v>
      </c>
      <c r="H151" s="133">
        <f t="shared" si="61"/>
        <v>2882.0529999999999</v>
      </c>
      <c r="I151" s="107">
        <v>-38.94</v>
      </c>
      <c r="J151" s="134">
        <f t="shared" si="62"/>
        <v>2885.643</v>
      </c>
      <c r="K151" s="135"/>
      <c r="L151" s="51"/>
      <c r="M151" s="125">
        <f t="shared" si="63"/>
        <v>3.5900000000001455</v>
      </c>
      <c r="N151" s="44">
        <f t="shared" si="64"/>
        <v>0.36607230000001484</v>
      </c>
      <c r="O151" s="40">
        <f t="shared" si="65"/>
        <v>2.5181408800001024</v>
      </c>
      <c r="P151" s="40">
        <f t="shared" si="66"/>
        <v>3.7328978146681513E-3</v>
      </c>
      <c r="R151" s="42">
        <f t="shared" si="67"/>
        <v>85.060000000000286</v>
      </c>
      <c r="S151" s="42">
        <f t="shared" si="68"/>
        <v>4.22055019985908E-2</v>
      </c>
      <c r="U151"/>
      <c r="V151"/>
    </row>
    <row r="152" spans="2:22" ht="15.6" x14ac:dyDescent="0.3">
      <c r="B152" s="154">
        <v>131</v>
      </c>
      <c r="C152" s="155"/>
      <c r="D152" s="105">
        <v>44995</v>
      </c>
      <c r="E152" s="106">
        <v>0.35138888888888892</v>
      </c>
      <c r="F152" s="132">
        <f t="shared" si="60"/>
        <v>2924.0529999999999</v>
      </c>
      <c r="G152" s="121">
        <v>2870.8</v>
      </c>
      <c r="H152" s="133">
        <f t="shared" si="61"/>
        <v>2882.0529999999999</v>
      </c>
      <c r="I152" s="107">
        <v>-38.94</v>
      </c>
      <c r="J152" s="134">
        <f t="shared" si="62"/>
        <v>2885.643</v>
      </c>
      <c r="K152" s="135"/>
      <c r="L152" s="51"/>
      <c r="M152" s="125">
        <f t="shared" si="63"/>
        <v>3.5900000000001455</v>
      </c>
      <c r="N152" s="44">
        <f t="shared" si="64"/>
        <v>0.36607230000001484</v>
      </c>
      <c r="O152" s="40">
        <f t="shared" si="65"/>
        <v>2.5181408800001024</v>
      </c>
      <c r="P152" s="40">
        <f t="shared" si="66"/>
        <v>3.7328978146681513E-3</v>
      </c>
      <c r="R152" s="42">
        <f t="shared" si="67"/>
        <v>85.060000000000286</v>
      </c>
      <c r="S152" s="42">
        <f t="shared" si="68"/>
        <v>4.22055019985908E-2</v>
      </c>
      <c r="U152"/>
      <c r="V152"/>
    </row>
    <row r="153" spans="2:22" ht="15.6" x14ac:dyDescent="0.3">
      <c r="B153" s="154">
        <v>132</v>
      </c>
      <c r="C153" s="155"/>
      <c r="D153" s="105">
        <v>44996</v>
      </c>
      <c r="E153" s="106">
        <v>0.49652777777777773</v>
      </c>
      <c r="F153" s="132">
        <f t="shared" si="60"/>
        <v>2924.0529999999999</v>
      </c>
      <c r="G153" s="121">
        <v>2870.8</v>
      </c>
      <c r="H153" s="133">
        <f t="shared" si="61"/>
        <v>2882.0529999999999</v>
      </c>
      <c r="I153" s="107">
        <v>-38.94</v>
      </c>
      <c r="J153" s="134">
        <f t="shared" si="62"/>
        <v>2885.643</v>
      </c>
      <c r="K153" s="135"/>
      <c r="L153" s="51"/>
      <c r="M153" s="125">
        <f t="shared" si="63"/>
        <v>3.5900000000001455</v>
      </c>
      <c r="N153" s="44">
        <f t="shared" si="64"/>
        <v>0.36607230000001484</v>
      </c>
      <c r="O153" s="40">
        <f t="shared" si="65"/>
        <v>2.5181408800001024</v>
      </c>
      <c r="P153" s="40">
        <f t="shared" si="66"/>
        <v>3.7328978146681513E-3</v>
      </c>
      <c r="R153" s="42">
        <f t="shared" si="67"/>
        <v>85.060000000000286</v>
      </c>
      <c r="S153" s="42">
        <f t="shared" si="68"/>
        <v>4.22055019985908E-2</v>
      </c>
      <c r="U153"/>
      <c r="V153"/>
    </row>
    <row r="154" spans="2:22" ht="15.6" x14ac:dyDescent="0.3">
      <c r="B154" s="154">
        <v>133</v>
      </c>
      <c r="C154" s="155"/>
      <c r="D154" s="105">
        <v>44997</v>
      </c>
      <c r="E154" s="106">
        <v>0.625</v>
      </c>
      <c r="F154" s="132">
        <f t="shared" si="60"/>
        <v>2924.0529999999999</v>
      </c>
      <c r="G154" s="121">
        <v>2870.8</v>
      </c>
      <c r="H154" s="133">
        <f t="shared" si="61"/>
        <v>2882.0529999999999</v>
      </c>
      <c r="I154" s="107">
        <v>-38.94</v>
      </c>
      <c r="J154" s="134">
        <f t="shared" si="62"/>
        <v>2885.643</v>
      </c>
      <c r="K154" s="135"/>
      <c r="L154" s="51"/>
      <c r="M154" s="125">
        <f t="shared" si="63"/>
        <v>3.5900000000001455</v>
      </c>
      <c r="N154" s="44">
        <f t="shared" si="64"/>
        <v>0.36607230000001484</v>
      </c>
      <c r="O154" s="40">
        <f t="shared" si="65"/>
        <v>2.5181408800001024</v>
      </c>
      <c r="P154" s="40">
        <f t="shared" si="66"/>
        <v>3.7328978146681513E-3</v>
      </c>
      <c r="R154" s="42">
        <f t="shared" si="67"/>
        <v>85.060000000000286</v>
      </c>
      <c r="S154" s="42">
        <f t="shared" si="68"/>
        <v>4.22055019985908E-2</v>
      </c>
      <c r="U154"/>
      <c r="V154"/>
    </row>
    <row r="155" spans="2:22" ht="15.6" x14ac:dyDescent="0.3">
      <c r="B155" s="154">
        <v>134</v>
      </c>
      <c r="C155" s="155"/>
      <c r="D155" s="105">
        <v>44998</v>
      </c>
      <c r="E155" s="106">
        <v>0.60972222222222217</v>
      </c>
      <c r="F155" s="132">
        <f t="shared" ref="F155:F161" si="69">G$16</f>
        <v>2924.0529999999999</v>
      </c>
      <c r="G155" s="121">
        <v>2870.8</v>
      </c>
      <c r="H155" s="133">
        <f t="shared" ref="H155:H161" si="70">G$16-E$12</f>
        <v>2882.0529999999999</v>
      </c>
      <c r="I155" s="107">
        <v>-38.94</v>
      </c>
      <c r="J155" s="134">
        <f t="shared" ref="J155:J161" si="71">(G$16+E$13)+I155</f>
        <v>2885.643</v>
      </c>
      <c r="K155" s="135"/>
      <c r="L155" s="51"/>
      <c r="M155" s="125">
        <f t="shared" ref="M155:M161" si="72">+J155-$H$16</f>
        <v>3.5900000000001455</v>
      </c>
      <c r="N155" s="44">
        <f t="shared" ref="N155:N161" si="73">M155*0.10197/1</f>
        <v>0.36607230000001484</v>
      </c>
      <c r="O155" s="40">
        <f t="shared" ref="O155:O161" si="74">M155*0.701432/1</f>
        <v>2.5181408800001024</v>
      </c>
      <c r="P155" s="40">
        <f t="shared" ref="P155:P161" si="75">+N155*0.01019716/1</f>
        <v>3.7328978146681513E-3</v>
      </c>
      <c r="R155" s="42">
        <f t="shared" ref="R155:R161" si="76">+$O$11*(M155-I155)</f>
        <v>85.060000000000286</v>
      </c>
      <c r="S155" s="42">
        <f t="shared" ref="S155:S161" si="77">M155/R155</f>
        <v>4.22055019985908E-2</v>
      </c>
      <c r="U155"/>
      <c r="V155"/>
    </row>
    <row r="156" spans="2:22" ht="15.6" x14ac:dyDescent="0.3">
      <c r="B156" s="154">
        <v>135</v>
      </c>
      <c r="C156" s="155"/>
      <c r="D156" s="105">
        <v>44999</v>
      </c>
      <c r="E156" s="106">
        <v>0.33333333333333331</v>
      </c>
      <c r="F156" s="132">
        <f t="shared" si="69"/>
        <v>2924.0529999999999</v>
      </c>
      <c r="G156" s="121">
        <v>2870.8</v>
      </c>
      <c r="H156" s="133">
        <f t="shared" si="70"/>
        <v>2882.0529999999999</v>
      </c>
      <c r="I156" s="107">
        <v>-38.93</v>
      </c>
      <c r="J156" s="134">
        <f t="shared" si="71"/>
        <v>2885.6530000000002</v>
      </c>
      <c r="K156" s="135"/>
      <c r="L156" s="51"/>
      <c r="M156" s="125">
        <f t="shared" si="72"/>
        <v>3.6000000000003638</v>
      </c>
      <c r="N156" s="44">
        <f t="shared" si="73"/>
        <v>0.36709200000003711</v>
      </c>
      <c r="O156" s="40">
        <f t="shared" si="74"/>
        <v>2.5251552000002553</v>
      </c>
      <c r="P156" s="40">
        <f t="shared" si="75"/>
        <v>3.7432958587203784E-3</v>
      </c>
      <c r="R156" s="42">
        <f t="shared" si="76"/>
        <v>85.060000000000727</v>
      </c>
      <c r="S156" s="42">
        <f t="shared" si="77"/>
        <v>4.2323066071012612E-2</v>
      </c>
    </row>
    <row r="157" spans="2:22" ht="15.6" x14ac:dyDescent="0.3">
      <c r="B157" s="154">
        <v>136</v>
      </c>
      <c r="C157" s="155"/>
      <c r="D157" s="105">
        <v>45000</v>
      </c>
      <c r="E157" s="106">
        <v>0.67361111111111116</v>
      </c>
      <c r="F157" s="132">
        <f t="shared" si="69"/>
        <v>2924.0529999999999</v>
      </c>
      <c r="G157" s="121">
        <v>2870.8</v>
      </c>
      <c r="H157" s="133">
        <f t="shared" si="70"/>
        <v>2882.0529999999999</v>
      </c>
      <c r="I157" s="107">
        <v>-38.92</v>
      </c>
      <c r="J157" s="134">
        <f t="shared" si="71"/>
        <v>2885.663</v>
      </c>
      <c r="K157" s="135"/>
      <c r="L157" s="51"/>
      <c r="M157" s="125">
        <f t="shared" si="72"/>
        <v>3.6100000000001273</v>
      </c>
      <c r="N157" s="44">
        <f t="shared" si="73"/>
        <v>0.36811170000001298</v>
      </c>
      <c r="O157" s="40">
        <f t="shared" si="74"/>
        <v>2.5321695200000893</v>
      </c>
      <c r="P157" s="40">
        <f t="shared" si="75"/>
        <v>3.7536939027721324E-3</v>
      </c>
      <c r="R157" s="42">
        <f t="shared" si="76"/>
        <v>85.060000000000258</v>
      </c>
      <c r="S157" s="42">
        <f t="shared" si="77"/>
        <v>4.2440630143429539E-2</v>
      </c>
    </row>
    <row r="158" spans="2:22" ht="15.6" x14ac:dyDescent="0.3">
      <c r="B158" s="154">
        <v>137</v>
      </c>
      <c r="C158" s="155"/>
      <c r="D158" s="105">
        <v>45001</v>
      </c>
      <c r="E158" s="106">
        <v>0.72152777777777777</v>
      </c>
      <c r="F158" s="132">
        <f t="shared" si="69"/>
        <v>2924.0529999999999</v>
      </c>
      <c r="G158" s="121">
        <v>2870.8</v>
      </c>
      <c r="H158" s="133">
        <f t="shared" si="70"/>
        <v>2882.0529999999999</v>
      </c>
      <c r="I158" s="107">
        <v>-38.92</v>
      </c>
      <c r="J158" s="134">
        <f t="shared" si="71"/>
        <v>2885.663</v>
      </c>
      <c r="K158" s="135"/>
      <c r="L158" s="51"/>
      <c r="M158" s="125">
        <f t="shared" si="72"/>
        <v>3.6100000000001273</v>
      </c>
      <c r="N158" s="44">
        <f t="shared" si="73"/>
        <v>0.36811170000001298</v>
      </c>
      <c r="O158" s="40">
        <f t="shared" si="74"/>
        <v>2.5321695200000893</v>
      </c>
      <c r="P158" s="40">
        <f t="shared" si="75"/>
        <v>3.7536939027721324E-3</v>
      </c>
      <c r="R158" s="42">
        <f t="shared" si="76"/>
        <v>85.060000000000258</v>
      </c>
      <c r="S158" s="42">
        <f t="shared" si="77"/>
        <v>4.2440630143429539E-2</v>
      </c>
    </row>
    <row r="159" spans="2:22" ht="15.6" x14ac:dyDescent="0.3">
      <c r="B159" s="154">
        <v>138</v>
      </c>
      <c r="C159" s="155"/>
      <c r="D159" s="105">
        <v>45002</v>
      </c>
      <c r="E159" s="106">
        <v>0.71805555555555556</v>
      </c>
      <c r="F159" s="132">
        <f t="shared" si="69"/>
        <v>2924.0529999999999</v>
      </c>
      <c r="G159" s="121">
        <v>2870.8</v>
      </c>
      <c r="H159" s="133">
        <f t="shared" si="70"/>
        <v>2882.0529999999999</v>
      </c>
      <c r="I159" s="107">
        <v>-38.92</v>
      </c>
      <c r="J159" s="134">
        <f t="shared" si="71"/>
        <v>2885.663</v>
      </c>
      <c r="K159" s="135"/>
      <c r="L159" s="51"/>
      <c r="M159" s="125">
        <f t="shared" si="72"/>
        <v>3.6100000000001273</v>
      </c>
      <c r="N159" s="44">
        <f t="shared" si="73"/>
        <v>0.36811170000001298</v>
      </c>
      <c r="O159" s="40">
        <f t="shared" si="74"/>
        <v>2.5321695200000893</v>
      </c>
      <c r="P159" s="40">
        <f t="shared" si="75"/>
        <v>3.7536939027721324E-3</v>
      </c>
      <c r="R159" s="42">
        <f t="shared" si="76"/>
        <v>85.060000000000258</v>
      </c>
      <c r="S159" s="42">
        <f t="shared" si="77"/>
        <v>4.2440630143429539E-2</v>
      </c>
    </row>
    <row r="160" spans="2:22" ht="15.6" x14ac:dyDescent="0.3">
      <c r="B160" s="154">
        <v>139</v>
      </c>
      <c r="C160" s="155"/>
      <c r="D160" s="105">
        <v>45003</v>
      </c>
      <c r="E160" s="106">
        <v>0.65</v>
      </c>
      <c r="F160" s="132">
        <f t="shared" si="69"/>
        <v>2924.0529999999999</v>
      </c>
      <c r="G160" s="121">
        <v>2870.8</v>
      </c>
      <c r="H160" s="133">
        <f t="shared" si="70"/>
        <v>2882.0529999999999</v>
      </c>
      <c r="I160" s="107">
        <v>-38.93</v>
      </c>
      <c r="J160" s="134">
        <f t="shared" si="71"/>
        <v>2885.6530000000002</v>
      </c>
      <c r="K160" s="135"/>
      <c r="L160" s="51"/>
      <c r="M160" s="125">
        <f t="shared" si="72"/>
        <v>3.6000000000003638</v>
      </c>
      <c r="N160" s="44">
        <f t="shared" si="73"/>
        <v>0.36709200000003711</v>
      </c>
      <c r="O160" s="40">
        <f t="shared" si="74"/>
        <v>2.5251552000002553</v>
      </c>
      <c r="P160" s="40">
        <f t="shared" si="75"/>
        <v>3.7432958587203784E-3</v>
      </c>
      <c r="R160" s="42">
        <f t="shared" si="76"/>
        <v>85.060000000000727</v>
      </c>
      <c r="S160" s="42">
        <f t="shared" si="77"/>
        <v>4.2323066071012612E-2</v>
      </c>
    </row>
    <row r="161" spans="2:19" ht="15.6" x14ac:dyDescent="0.3">
      <c r="B161" s="154">
        <v>140</v>
      </c>
      <c r="C161" s="155"/>
      <c r="D161" s="105">
        <v>45004</v>
      </c>
      <c r="E161" s="106">
        <v>0.4770833333333333</v>
      </c>
      <c r="F161" s="132">
        <f t="shared" si="69"/>
        <v>2924.0529999999999</v>
      </c>
      <c r="G161" s="121">
        <v>2870.8</v>
      </c>
      <c r="H161" s="133">
        <f t="shared" si="70"/>
        <v>2882.0529999999999</v>
      </c>
      <c r="I161" s="107">
        <v>-38.93</v>
      </c>
      <c r="J161" s="134">
        <f t="shared" si="71"/>
        <v>2885.6530000000002</v>
      </c>
      <c r="K161" s="135"/>
      <c r="L161" s="51"/>
      <c r="M161" s="125">
        <f t="shared" si="72"/>
        <v>3.6000000000003638</v>
      </c>
      <c r="N161" s="44">
        <f t="shared" si="73"/>
        <v>0.36709200000003711</v>
      </c>
      <c r="O161" s="40">
        <f t="shared" si="74"/>
        <v>2.5251552000002553</v>
      </c>
      <c r="P161" s="40">
        <f t="shared" si="75"/>
        <v>3.7432958587203784E-3</v>
      </c>
      <c r="R161" s="42">
        <f t="shared" si="76"/>
        <v>85.060000000000727</v>
      </c>
      <c r="S161" s="42">
        <f t="shared" si="77"/>
        <v>4.2323066071012612E-2</v>
      </c>
    </row>
    <row r="162" spans="2:19" ht="15.6" x14ac:dyDescent="0.3">
      <c r="B162" s="154">
        <v>141</v>
      </c>
      <c r="C162" s="155"/>
      <c r="D162" s="105">
        <v>45005</v>
      </c>
      <c r="E162" s="106">
        <v>0.70277777777777783</v>
      </c>
      <c r="F162" s="132">
        <f t="shared" ref="F162:F164" si="78">G$16</f>
        <v>2924.0529999999999</v>
      </c>
      <c r="G162" s="121">
        <v>2870.8</v>
      </c>
      <c r="H162" s="133">
        <f t="shared" ref="H162:H164" si="79">G$16-E$12</f>
        <v>2882.0529999999999</v>
      </c>
      <c r="I162" s="107">
        <v>-38.93</v>
      </c>
      <c r="J162" s="134">
        <f t="shared" ref="J162:J164" si="80">(G$16+E$13)+I162</f>
        <v>2885.6530000000002</v>
      </c>
      <c r="K162" s="135"/>
      <c r="L162" s="51"/>
      <c r="M162" s="125">
        <f t="shared" ref="M162:M164" si="81">+J162-$H$16</f>
        <v>3.6000000000003638</v>
      </c>
      <c r="N162" s="44">
        <f t="shared" ref="N162:N164" si="82">M162*0.10197/1</f>
        <v>0.36709200000003711</v>
      </c>
      <c r="O162" s="40">
        <f t="shared" ref="O162:O164" si="83">M162*0.701432/1</f>
        <v>2.5251552000002553</v>
      </c>
      <c r="P162" s="40">
        <f t="shared" ref="P162:P164" si="84">+N162*0.01019716/1</f>
        <v>3.7432958587203784E-3</v>
      </c>
      <c r="R162" s="42">
        <f t="shared" ref="R162:R164" si="85">+$O$11*(M162-I162)</f>
        <v>85.060000000000727</v>
      </c>
      <c r="S162" s="42">
        <f t="shared" ref="S162:S164" si="86">M162/R162</f>
        <v>4.2323066071012612E-2</v>
      </c>
    </row>
    <row r="163" spans="2:19" ht="15.6" x14ac:dyDescent="0.3">
      <c r="B163" s="154">
        <v>143</v>
      </c>
      <c r="C163" s="155"/>
      <c r="D163" s="105">
        <v>45007</v>
      </c>
      <c r="E163" s="106">
        <v>0.62708333333333333</v>
      </c>
      <c r="F163" s="132">
        <f t="shared" si="78"/>
        <v>2924.0529999999999</v>
      </c>
      <c r="G163" s="121">
        <v>2870.8</v>
      </c>
      <c r="H163" s="133">
        <f t="shared" si="79"/>
        <v>2882.0529999999999</v>
      </c>
      <c r="I163" s="107">
        <v>-38.93</v>
      </c>
      <c r="J163" s="134">
        <f t="shared" si="80"/>
        <v>2885.6530000000002</v>
      </c>
      <c r="K163" s="135"/>
      <c r="L163" s="51"/>
      <c r="M163" s="125">
        <f t="shared" si="81"/>
        <v>3.6000000000003638</v>
      </c>
      <c r="N163" s="44">
        <f t="shared" si="82"/>
        <v>0.36709200000003711</v>
      </c>
      <c r="O163" s="40">
        <f t="shared" si="83"/>
        <v>2.5251552000002553</v>
      </c>
      <c r="P163" s="40">
        <f t="shared" si="84"/>
        <v>3.7432958587203784E-3</v>
      </c>
      <c r="R163" s="42">
        <f t="shared" si="85"/>
        <v>85.060000000000727</v>
      </c>
      <c r="S163" s="42">
        <f t="shared" si="86"/>
        <v>4.2323066071012612E-2</v>
      </c>
    </row>
    <row r="164" spans="2:19" ht="15.6" x14ac:dyDescent="0.3">
      <c r="B164" s="154">
        <v>144</v>
      </c>
      <c r="C164" s="155"/>
      <c r="D164" s="105">
        <v>45008</v>
      </c>
      <c r="E164" s="106">
        <v>0.44027777777777777</v>
      </c>
      <c r="F164" s="132">
        <f t="shared" si="78"/>
        <v>2924.0529999999999</v>
      </c>
      <c r="G164" s="121">
        <v>2870.8</v>
      </c>
      <c r="H164" s="133">
        <f t="shared" si="79"/>
        <v>2882.0529999999999</v>
      </c>
      <c r="I164" s="107">
        <v>-38.93</v>
      </c>
      <c r="J164" s="134">
        <f t="shared" si="80"/>
        <v>2885.6530000000002</v>
      </c>
      <c r="K164" s="135"/>
      <c r="L164" s="51"/>
      <c r="M164" s="125">
        <f t="shared" si="81"/>
        <v>3.6000000000003638</v>
      </c>
      <c r="N164" s="44">
        <f t="shared" si="82"/>
        <v>0.36709200000003711</v>
      </c>
      <c r="O164" s="40">
        <f t="shared" si="83"/>
        <v>2.5251552000002553</v>
      </c>
      <c r="P164" s="40">
        <f t="shared" si="84"/>
        <v>3.7432958587203784E-3</v>
      </c>
      <c r="R164" s="42">
        <f t="shared" si="85"/>
        <v>85.060000000000727</v>
      </c>
      <c r="S164" s="42">
        <f t="shared" si="86"/>
        <v>4.2323066071012612E-2</v>
      </c>
    </row>
    <row r="165" spans="2:19" ht="15.6" x14ac:dyDescent="0.3">
      <c r="B165" s="154">
        <v>145</v>
      </c>
      <c r="C165" s="155"/>
      <c r="D165" s="105">
        <v>45009</v>
      </c>
      <c r="E165" s="106">
        <v>0.74305555555555547</v>
      </c>
      <c r="F165" s="132">
        <f t="shared" ref="F165:F167" si="87">G$16</f>
        <v>2924.0529999999999</v>
      </c>
      <c r="G165" s="121">
        <v>2870.8</v>
      </c>
      <c r="H165" s="133">
        <f t="shared" ref="H165:H167" si="88">G$16-E$12</f>
        <v>2882.0529999999999</v>
      </c>
      <c r="I165" s="107">
        <v>-38.94</v>
      </c>
      <c r="J165" s="134">
        <f t="shared" ref="J165:J167" si="89">(G$16+E$13)+I165</f>
        <v>2885.643</v>
      </c>
      <c r="K165" s="135"/>
      <c r="L165" s="51"/>
      <c r="M165" s="125">
        <f t="shared" ref="M165:M167" si="90">+J165-$H$16</f>
        <v>3.5900000000001455</v>
      </c>
      <c r="N165" s="44">
        <f t="shared" ref="N165:N167" si="91">M165*0.10197/1</f>
        <v>0.36607230000001484</v>
      </c>
      <c r="O165" s="40">
        <f t="shared" ref="O165:O167" si="92">M165*0.701432/1</f>
        <v>2.5181408800001024</v>
      </c>
      <c r="P165" s="40">
        <f t="shared" ref="P165:P167" si="93">+N165*0.01019716/1</f>
        <v>3.7328978146681513E-3</v>
      </c>
      <c r="R165" s="42">
        <f t="shared" ref="R165:R167" si="94">+$O$11*(M165-I165)</f>
        <v>85.060000000000286</v>
      </c>
      <c r="S165" s="42">
        <f t="shared" ref="S165:S167" si="95">M165/R165</f>
        <v>4.22055019985908E-2</v>
      </c>
    </row>
    <row r="166" spans="2:19" ht="15.6" x14ac:dyDescent="0.3">
      <c r="B166" s="154">
        <v>146</v>
      </c>
      <c r="C166" s="155"/>
      <c r="D166" s="105">
        <v>45010</v>
      </c>
      <c r="E166" s="106">
        <v>0.3125</v>
      </c>
      <c r="F166" s="132">
        <f t="shared" si="87"/>
        <v>2924.0529999999999</v>
      </c>
      <c r="G166" s="121">
        <v>2870.8</v>
      </c>
      <c r="H166" s="133">
        <f t="shared" si="88"/>
        <v>2882.0529999999999</v>
      </c>
      <c r="I166" s="107">
        <v>-38.94</v>
      </c>
      <c r="J166" s="134">
        <f t="shared" si="89"/>
        <v>2885.643</v>
      </c>
      <c r="K166" s="135"/>
      <c r="L166" s="51"/>
      <c r="M166" s="125">
        <f t="shared" si="90"/>
        <v>3.5900000000001455</v>
      </c>
      <c r="N166" s="44">
        <f t="shared" si="91"/>
        <v>0.36607230000001484</v>
      </c>
      <c r="O166" s="40">
        <f t="shared" si="92"/>
        <v>2.5181408800001024</v>
      </c>
      <c r="P166" s="40">
        <f t="shared" si="93"/>
        <v>3.7328978146681513E-3</v>
      </c>
      <c r="R166" s="42">
        <f t="shared" si="94"/>
        <v>85.060000000000286</v>
      </c>
      <c r="S166" s="42">
        <f t="shared" si="95"/>
        <v>4.22055019985908E-2</v>
      </c>
    </row>
    <row r="167" spans="2:19" ht="15.6" x14ac:dyDescent="0.3">
      <c r="B167" s="154">
        <v>147</v>
      </c>
      <c r="C167" s="155"/>
      <c r="D167" s="105">
        <v>45011</v>
      </c>
      <c r="E167" s="106">
        <v>0.4597222222222222</v>
      </c>
      <c r="F167" s="132">
        <f t="shared" si="87"/>
        <v>2924.0529999999999</v>
      </c>
      <c r="G167" s="121">
        <v>2870.8</v>
      </c>
      <c r="H167" s="133">
        <f t="shared" si="88"/>
        <v>2882.0529999999999</v>
      </c>
      <c r="I167" s="107">
        <v>-38.94</v>
      </c>
      <c r="J167" s="134">
        <f t="shared" si="89"/>
        <v>2885.643</v>
      </c>
      <c r="K167" s="135"/>
      <c r="L167" s="51"/>
      <c r="M167" s="125">
        <f t="shared" si="90"/>
        <v>3.5900000000001455</v>
      </c>
      <c r="N167" s="44">
        <f t="shared" si="91"/>
        <v>0.36607230000001484</v>
      </c>
      <c r="O167" s="40">
        <f t="shared" si="92"/>
        <v>2.5181408800001024</v>
      </c>
      <c r="P167" s="40">
        <f t="shared" si="93"/>
        <v>3.7328978146681513E-3</v>
      </c>
      <c r="R167" s="42">
        <f t="shared" si="94"/>
        <v>85.060000000000286</v>
      </c>
      <c r="S167" s="42">
        <f t="shared" si="95"/>
        <v>4.22055019985908E-2</v>
      </c>
    </row>
    <row r="168" spans="2:19" ht="15.6" x14ac:dyDescent="0.3">
      <c r="B168" s="154">
        <v>148</v>
      </c>
      <c r="C168" s="155"/>
      <c r="D168" s="105">
        <v>45012</v>
      </c>
      <c r="E168" s="106">
        <v>0.4777777777777778</v>
      </c>
      <c r="F168" s="132">
        <f t="shared" ref="F168:F170" si="96">G$16</f>
        <v>2924.0529999999999</v>
      </c>
      <c r="G168" s="121">
        <v>2870.8</v>
      </c>
      <c r="H168" s="133">
        <f t="shared" ref="H168:H170" si="97">G$16-E$12</f>
        <v>2882.0529999999999</v>
      </c>
      <c r="I168" s="107">
        <v>-38.94</v>
      </c>
      <c r="J168" s="134">
        <f t="shared" ref="J168:J170" si="98">(G$16+E$13)+I168</f>
        <v>2885.643</v>
      </c>
      <c r="K168" s="135"/>
      <c r="L168" s="51"/>
      <c r="M168" s="125">
        <f t="shared" ref="M168:M170" si="99">+J168-$H$16</f>
        <v>3.5900000000001455</v>
      </c>
      <c r="N168" s="44">
        <f t="shared" ref="N168:N170" si="100">M168*0.10197/1</f>
        <v>0.36607230000001484</v>
      </c>
      <c r="O168" s="40">
        <f t="shared" ref="O168:O170" si="101">M168*0.701432/1</f>
        <v>2.5181408800001024</v>
      </c>
      <c r="P168" s="40">
        <f t="shared" ref="P168:P170" si="102">+N168*0.01019716/1</f>
        <v>3.7328978146681513E-3</v>
      </c>
      <c r="R168" s="42">
        <f t="shared" ref="R168:R170" si="103">+$O$11*(M168-I168)</f>
        <v>85.060000000000286</v>
      </c>
      <c r="S168" s="42">
        <f t="shared" ref="S168:S170" si="104">M168/R168</f>
        <v>4.22055019985908E-2</v>
      </c>
    </row>
    <row r="169" spans="2:19" ht="15.6" x14ac:dyDescent="0.3">
      <c r="B169" s="154">
        <v>149</v>
      </c>
      <c r="C169" s="155"/>
      <c r="D169" s="105">
        <v>45013</v>
      </c>
      <c r="E169" s="106">
        <v>0.42777777777777781</v>
      </c>
      <c r="F169" s="132">
        <f t="shared" si="96"/>
        <v>2924.0529999999999</v>
      </c>
      <c r="G169" s="121">
        <v>2870.8</v>
      </c>
      <c r="H169" s="133">
        <f t="shared" si="97"/>
        <v>2882.0529999999999</v>
      </c>
      <c r="I169" s="107">
        <v>-38.94</v>
      </c>
      <c r="J169" s="134">
        <f t="shared" si="98"/>
        <v>2885.643</v>
      </c>
      <c r="K169" s="135"/>
      <c r="L169" s="51"/>
      <c r="M169" s="125">
        <f t="shared" si="99"/>
        <v>3.5900000000001455</v>
      </c>
      <c r="N169" s="44">
        <f t="shared" si="100"/>
        <v>0.36607230000001484</v>
      </c>
      <c r="O169" s="40">
        <f t="shared" si="101"/>
        <v>2.5181408800001024</v>
      </c>
      <c r="P169" s="40">
        <f t="shared" si="102"/>
        <v>3.7328978146681513E-3</v>
      </c>
      <c r="R169" s="42">
        <f t="shared" si="103"/>
        <v>85.060000000000286</v>
      </c>
      <c r="S169" s="42">
        <f t="shared" si="104"/>
        <v>4.22055019985908E-2</v>
      </c>
    </row>
    <row r="170" spans="2:19" ht="15.6" x14ac:dyDescent="0.3">
      <c r="B170" s="154">
        <v>150</v>
      </c>
      <c r="C170" s="155"/>
      <c r="D170" s="105">
        <v>45015</v>
      </c>
      <c r="E170" s="106">
        <v>0.37916666666666665</v>
      </c>
      <c r="F170" s="132">
        <f t="shared" si="96"/>
        <v>2924.0529999999999</v>
      </c>
      <c r="G170" s="121">
        <v>2870.8</v>
      </c>
      <c r="H170" s="133">
        <f t="shared" si="97"/>
        <v>2882.0529999999999</v>
      </c>
      <c r="I170" s="107">
        <v>-38.94</v>
      </c>
      <c r="J170" s="134">
        <f t="shared" si="98"/>
        <v>2885.643</v>
      </c>
      <c r="K170" s="135"/>
      <c r="L170" s="51"/>
      <c r="M170" s="125">
        <f t="shared" si="99"/>
        <v>3.5900000000001455</v>
      </c>
      <c r="N170" s="44">
        <f t="shared" si="100"/>
        <v>0.36607230000001484</v>
      </c>
      <c r="O170" s="40">
        <f t="shared" si="101"/>
        <v>2.5181408800001024</v>
      </c>
      <c r="P170" s="40">
        <f t="shared" si="102"/>
        <v>3.7328978146681513E-3</v>
      </c>
      <c r="R170" s="42">
        <f t="shared" si="103"/>
        <v>85.060000000000286</v>
      </c>
      <c r="S170" s="42">
        <f t="shared" si="104"/>
        <v>4.22055019985908E-2</v>
      </c>
    </row>
    <row r="171" spans="2:19" ht="15.6" x14ac:dyDescent="0.3">
      <c r="B171" s="154">
        <v>151</v>
      </c>
      <c r="C171" s="155"/>
      <c r="D171" s="105">
        <v>45016</v>
      </c>
      <c r="E171" s="106">
        <v>0.72083333333333333</v>
      </c>
      <c r="F171" s="132">
        <f t="shared" ref="F171:F173" si="105">G$16</f>
        <v>2924.0529999999999</v>
      </c>
      <c r="G171" s="121">
        <v>2870.8</v>
      </c>
      <c r="H171" s="133">
        <f t="shared" ref="H171:H173" si="106">G$16-E$12</f>
        <v>2882.0529999999999</v>
      </c>
      <c r="I171" s="107">
        <v>-38.94</v>
      </c>
      <c r="J171" s="134">
        <f t="shared" ref="J171:J173" si="107">(G$16+E$13)+I171</f>
        <v>2885.643</v>
      </c>
      <c r="K171" s="135"/>
      <c r="L171" s="51"/>
      <c r="M171" s="125">
        <f t="shared" ref="M171:M173" si="108">+J171-$H$16</f>
        <v>3.5900000000001455</v>
      </c>
      <c r="N171" s="44">
        <f t="shared" ref="N171:N173" si="109">M171*0.10197/1</f>
        <v>0.36607230000001484</v>
      </c>
      <c r="O171" s="40">
        <f t="shared" ref="O171:O173" si="110">M171*0.701432/1</f>
        <v>2.5181408800001024</v>
      </c>
      <c r="P171" s="40">
        <f t="shared" ref="P171:P173" si="111">+N171*0.01019716/1</f>
        <v>3.7328978146681513E-3</v>
      </c>
      <c r="R171" s="42">
        <f t="shared" ref="R171:R173" si="112">+$O$11*(M171-I171)</f>
        <v>85.060000000000286</v>
      </c>
      <c r="S171" s="42">
        <f t="shared" ref="S171:S173" si="113">M171/R171</f>
        <v>4.22055019985908E-2</v>
      </c>
    </row>
    <row r="172" spans="2:19" ht="15.6" x14ac:dyDescent="0.3">
      <c r="B172" s="154">
        <v>152</v>
      </c>
      <c r="C172" s="155"/>
      <c r="D172" s="105">
        <v>45017</v>
      </c>
      <c r="E172" s="106">
        <v>0.73055555555555562</v>
      </c>
      <c r="F172" s="132">
        <f t="shared" si="105"/>
        <v>2924.0529999999999</v>
      </c>
      <c r="G172" s="121">
        <v>2870.8</v>
      </c>
      <c r="H172" s="133">
        <f t="shared" si="106"/>
        <v>2882.0529999999999</v>
      </c>
      <c r="I172" s="107">
        <v>-38.94</v>
      </c>
      <c r="J172" s="134">
        <f t="shared" si="107"/>
        <v>2885.643</v>
      </c>
      <c r="K172" s="135"/>
      <c r="L172" s="51"/>
      <c r="M172" s="125">
        <f t="shared" si="108"/>
        <v>3.5900000000001455</v>
      </c>
      <c r="N172" s="44">
        <f t="shared" si="109"/>
        <v>0.36607230000001484</v>
      </c>
      <c r="O172" s="40">
        <f t="shared" si="110"/>
        <v>2.5181408800001024</v>
      </c>
      <c r="P172" s="40">
        <f t="shared" si="111"/>
        <v>3.7328978146681513E-3</v>
      </c>
      <c r="R172" s="42">
        <f t="shared" si="112"/>
        <v>85.060000000000286</v>
      </c>
      <c r="S172" s="42">
        <f t="shared" si="113"/>
        <v>4.22055019985908E-2</v>
      </c>
    </row>
    <row r="173" spans="2:19" ht="15.6" x14ac:dyDescent="0.3">
      <c r="B173" s="154">
        <v>153</v>
      </c>
      <c r="C173" s="155"/>
      <c r="D173" s="105">
        <v>45018</v>
      </c>
      <c r="E173" s="106">
        <v>0.48333333333333334</v>
      </c>
      <c r="F173" s="132">
        <f t="shared" si="105"/>
        <v>2924.0529999999999</v>
      </c>
      <c r="G173" s="121">
        <v>2870.8</v>
      </c>
      <c r="H173" s="133">
        <f t="shared" si="106"/>
        <v>2882.0529999999999</v>
      </c>
      <c r="I173" s="107">
        <v>-38.94</v>
      </c>
      <c r="J173" s="134">
        <f t="shared" si="107"/>
        <v>2885.643</v>
      </c>
      <c r="K173" s="135"/>
      <c r="L173" s="51"/>
      <c r="M173" s="125">
        <f t="shared" si="108"/>
        <v>3.5900000000001455</v>
      </c>
      <c r="N173" s="44">
        <f t="shared" si="109"/>
        <v>0.36607230000001484</v>
      </c>
      <c r="O173" s="40">
        <f t="shared" si="110"/>
        <v>2.5181408800001024</v>
      </c>
      <c r="P173" s="40">
        <f t="shared" si="111"/>
        <v>3.7328978146681513E-3</v>
      </c>
      <c r="R173" s="42">
        <f t="shared" si="112"/>
        <v>85.060000000000286</v>
      </c>
      <c r="S173" s="42">
        <f t="shared" si="113"/>
        <v>4.22055019985908E-2</v>
      </c>
    </row>
    <row r="174" spans="2:19" ht="15.6" x14ac:dyDescent="0.3">
      <c r="B174" s="154">
        <v>154</v>
      </c>
      <c r="C174" s="155"/>
      <c r="D174" s="105">
        <v>45019</v>
      </c>
      <c r="E174" s="106">
        <v>0.40625</v>
      </c>
      <c r="F174" s="132">
        <f t="shared" ref="F174:F177" si="114">G$16</f>
        <v>2924.0529999999999</v>
      </c>
      <c r="G174" s="121">
        <v>2870.8</v>
      </c>
      <c r="H174" s="133">
        <f t="shared" ref="H174:H177" si="115">G$16-E$12</f>
        <v>2882.0529999999999</v>
      </c>
      <c r="I174" s="107">
        <v>-38.94</v>
      </c>
      <c r="J174" s="134">
        <f t="shared" ref="J174:J177" si="116">(G$16+E$13)+I174</f>
        <v>2885.643</v>
      </c>
      <c r="K174" s="135"/>
      <c r="L174" s="51"/>
      <c r="M174" s="125">
        <f t="shared" ref="M174:M177" si="117">+J174-$H$16</f>
        <v>3.5900000000001455</v>
      </c>
      <c r="N174" s="44">
        <f t="shared" ref="N174:N177" si="118">M174*0.10197/1</f>
        <v>0.36607230000001484</v>
      </c>
      <c r="O174" s="40">
        <f t="shared" ref="O174:O177" si="119">M174*0.701432/1</f>
        <v>2.5181408800001024</v>
      </c>
      <c r="P174" s="40">
        <f t="shared" ref="P174:P177" si="120">+N174*0.01019716/1</f>
        <v>3.7328978146681513E-3</v>
      </c>
      <c r="R174" s="42">
        <f t="shared" ref="R174:R177" si="121">+$O$11*(M174-I174)</f>
        <v>85.060000000000286</v>
      </c>
      <c r="S174" s="42">
        <f t="shared" ref="S174:S177" si="122">M174/R174</f>
        <v>4.22055019985908E-2</v>
      </c>
    </row>
    <row r="175" spans="2:19" ht="15.6" x14ac:dyDescent="0.3">
      <c r="B175" s="154">
        <v>155</v>
      </c>
      <c r="C175" s="155"/>
      <c r="D175" s="105">
        <v>45020</v>
      </c>
      <c r="E175" s="106">
        <v>0.67708333333333337</v>
      </c>
      <c r="F175" s="132">
        <f t="shared" si="114"/>
        <v>2924.0529999999999</v>
      </c>
      <c r="G175" s="121">
        <v>2870.8</v>
      </c>
      <c r="H175" s="133">
        <f t="shared" si="115"/>
        <v>2882.0529999999999</v>
      </c>
      <c r="I175" s="107">
        <v>-38.94</v>
      </c>
      <c r="J175" s="134">
        <f t="shared" si="116"/>
        <v>2885.643</v>
      </c>
      <c r="K175" s="135"/>
      <c r="L175" s="51"/>
      <c r="M175" s="125">
        <f t="shared" si="117"/>
        <v>3.5900000000001455</v>
      </c>
      <c r="N175" s="44">
        <f t="shared" si="118"/>
        <v>0.36607230000001484</v>
      </c>
      <c r="O175" s="40">
        <f t="shared" si="119"/>
        <v>2.5181408800001024</v>
      </c>
      <c r="P175" s="40">
        <f t="shared" si="120"/>
        <v>3.7328978146681513E-3</v>
      </c>
      <c r="R175" s="42">
        <f t="shared" si="121"/>
        <v>85.060000000000286</v>
      </c>
      <c r="S175" s="42">
        <f t="shared" si="122"/>
        <v>4.22055019985908E-2</v>
      </c>
    </row>
    <row r="176" spans="2:19" ht="15.6" x14ac:dyDescent="0.3">
      <c r="B176" s="154">
        <v>158</v>
      </c>
      <c r="C176" s="155"/>
      <c r="D176" s="105">
        <v>45023</v>
      </c>
      <c r="E176" s="106">
        <v>0.33749999999999997</v>
      </c>
      <c r="F176" s="132">
        <f t="shared" si="114"/>
        <v>2924.0529999999999</v>
      </c>
      <c r="G176" s="121">
        <v>2870.8</v>
      </c>
      <c r="H176" s="133">
        <f t="shared" si="115"/>
        <v>2882.0529999999999</v>
      </c>
      <c r="I176" s="107">
        <v>-38.94</v>
      </c>
      <c r="J176" s="134">
        <f t="shared" si="116"/>
        <v>2885.643</v>
      </c>
      <c r="K176" s="135"/>
      <c r="L176" s="51"/>
      <c r="M176" s="125">
        <f t="shared" si="117"/>
        <v>3.5900000000001455</v>
      </c>
      <c r="N176" s="44">
        <f t="shared" si="118"/>
        <v>0.36607230000001484</v>
      </c>
      <c r="O176" s="40">
        <f t="shared" si="119"/>
        <v>2.5181408800001024</v>
      </c>
      <c r="P176" s="40">
        <f t="shared" si="120"/>
        <v>3.7328978146681513E-3</v>
      </c>
      <c r="R176" s="42">
        <f t="shared" si="121"/>
        <v>85.060000000000286</v>
      </c>
      <c r="S176" s="42">
        <f t="shared" si="122"/>
        <v>4.22055019985908E-2</v>
      </c>
    </row>
    <row r="177" spans="2:19" ht="15.6" x14ac:dyDescent="0.3">
      <c r="B177" s="154">
        <v>160</v>
      </c>
      <c r="C177" s="155"/>
      <c r="D177" s="105">
        <v>45025</v>
      </c>
      <c r="E177" s="106">
        <v>0.33194444444444443</v>
      </c>
      <c r="F177" s="132">
        <f t="shared" si="114"/>
        <v>2924.0529999999999</v>
      </c>
      <c r="G177" s="121">
        <v>2870.8</v>
      </c>
      <c r="H177" s="133">
        <f t="shared" si="115"/>
        <v>2882.0529999999999</v>
      </c>
      <c r="I177" s="107">
        <v>-38.94</v>
      </c>
      <c r="J177" s="134">
        <f t="shared" si="116"/>
        <v>2885.643</v>
      </c>
      <c r="K177" s="135"/>
      <c r="L177" s="51"/>
      <c r="M177" s="125">
        <f t="shared" si="117"/>
        <v>3.5900000000001455</v>
      </c>
      <c r="N177" s="44">
        <f t="shared" si="118"/>
        <v>0.36607230000001484</v>
      </c>
      <c r="O177" s="40">
        <f t="shared" si="119"/>
        <v>2.5181408800001024</v>
      </c>
      <c r="P177" s="40">
        <f t="shared" si="120"/>
        <v>3.7328978146681513E-3</v>
      </c>
      <c r="R177" s="42">
        <f t="shared" si="121"/>
        <v>85.060000000000286</v>
      </c>
      <c r="S177" s="42">
        <f t="shared" si="122"/>
        <v>4.22055019985908E-2</v>
      </c>
    </row>
    <row r="178" spans="2:19" ht="15.6" x14ac:dyDescent="0.3">
      <c r="B178" s="154">
        <v>161</v>
      </c>
      <c r="C178" s="155"/>
      <c r="D178" s="105">
        <v>45026</v>
      </c>
      <c r="E178" s="106">
        <v>0.42152777777777778</v>
      </c>
      <c r="F178" s="132">
        <f t="shared" ref="F178:F180" si="123">G$16</f>
        <v>2924.0529999999999</v>
      </c>
      <c r="G178" s="121">
        <v>2870.8</v>
      </c>
      <c r="H178" s="133">
        <f t="shared" ref="H178:H180" si="124">G$16-E$12</f>
        <v>2882.0529999999999</v>
      </c>
      <c r="I178" s="107">
        <v>-38.94</v>
      </c>
      <c r="J178" s="134">
        <f t="shared" ref="J178:J180" si="125">(G$16+E$13)+I178</f>
        <v>2885.643</v>
      </c>
      <c r="K178" s="135"/>
      <c r="L178" s="51"/>
      <c r="M178" s="125">
        <f t="shared" ref="M178:M180" si="126">+J178-$H$16</f>
        <v>3.5900000000001455</v>
      </c>
      <c r="N178" s="44">
        <f t="shared" ref="N178:N180" si="127">M178*0.10197/1</f>
        <v>0.36607230000001484</v>
      </c>
      <c r="O178" s="40">
        <f t="shared" ref="O178:O180" si="128">M178*0.701432/1</f>
        <v>2.5181408800001024</v>
      </c>
      <c r="P178" s="40">
        <f t="shared" ref="P178:P180" si="129">+N178*0.01019716/1</f>
        <v>3.7328978146681513E-3</v>
      </c>
      <c r="R178" s="42">
        <f t="shared" ref="R178:R180" si="130">+$O$11*(M178-I178)</f>
        <v>85.060000000000286</v>
      </c>
      <c r="S178" s="42">
        <f t="shared" ref="S178:S180" si="131">M178/R178</f>
        <v>4.22055019985908E-2</v>
      </c>
    </row>
    <row r="179" spans="2:19" ht="15.6" x14ac:dyDescent="0.3">
      <c r="B179" s="154">
        <v>162</v>
      </c>
      <c r="C179" s="155"/>
      <c r="D179" s="105">
        <v>45027</v>
      </c>
      <c r="E179" s="106">
        <v>0.46597222222222223</v>
      </c>
      <c r="F179" s="132">
        <f t="shared" si="123"/>
        <v>2924.0529999999999</v>
      </c>
      <c r="G179" s="121">
        <v>2870.8</v>
      </c>
      <c r="H179" s="133">
        <f t="shared" si="124"/>
        <v>2882.0529999999999</v>
      </c>
      <c r="I179" s="107">
        <v>-38.94</v>
      </c>
      <c r="J179" s="134">
        <f t="shared" si="125"/>
        <v>2885.643</v>
      </c>
      <c r="K179" s="135"/>
      <c r="L179" s="51"/>
      <c r="M179" s="125">
        <f t="shared" si="126"/>
        <v>3.5900000000001455</v>
      </c>
      <c r="N179" s="44">
        <f t="shared" si="127"/>
        <v>0.36607230000001484</v>
      </c>
      <c r="O179" s="40">
        <f t="shared" si="128"/>
        <v>2.5181408800001024</v>
      </c>
      <c r="P179" s="40">
        <f t="shared" si="129"/>
        <v>3.7328978146681513E-3</v>
      </c>
      <c r="R179" s="42">
        <f t="shared" si="130"/>
        <v>85.060000000000286</v>
      </c>
      <c r="S179" s="42">
        <f t="shared" si="131"/>
        <v>4.22055019985908E-2</v>
      </c>
    </row>
    <row r="180" spans="2:19" ht="15.6" x14ac:dyDescent="0.3">
      <c r="B180" s="154">
        <v>163</v>
      </c>
      <c r="C180" s="155"/>
      <c r="D180" s="105">
        <v>45028</v>
      </c>
      <c r="E180" s="106">
        <v>0.60277777777777775</v>
      </c>
      <c r="F180" s="132">
        <f t="shared" si="123"/>
        <v>2924.0529999999999</v>
      </c>
      <c r="G180" s="121">
        <v>2870.8</v>
      </c>
      <c r="H180" s="133">
        <f t="shared" si="124"/>
        <v>2882.0529999999999</v>
      </c>
      <c r="I180" s="107">
        <v>-38.94</v>
      </c>
      <c r="J180" s="134">
        <f t="shared" si="125"/>
        <v>2885.643</v>
      </c>
      <c r="K180" s="135"/>
      <c r="L180" s="51"/>
      <c r="M180" s="125">
        <f t="shared" si="126"/>
        <v>3.5900000000001455</v>
      </c>
      <c r="N180" s="44">
        <f t="shared" si="127"/>
        <v>0.36607230000001484</v>
      </c>
      <c r="O180" s="40">
        <f t="shared" si="128"/>
        <v>2.5181408800001024</v>
      </c>
      <c r="P180" s="40">
        <f t="shared" si="129"/>
        <v>3.7328978146681513E-3</v>
      </c>
      <c r="R180" s="42">
        <f t="shared" si="130"/>
        <v>85.060000000000286</v>
      </c>
      <c r="S180" s="42">
        <f t="shared" si="131"/>
        <v>4.22055019985908E-2</v>
      </c>
    </row>
    <row r="181" spans="2:19" ht="15.6" x14ac:dyDescent="0.3">
      <c r="B181" s="154">
        <v>164</v>
      </c>
      <c r="C181" s="155"/>
      <c r="D181" s="105">
        <v>45038</v>
      </c>
      <c r="E181" s="106">
        <v>0.68333333333333324</v>
      </c>
      <c r="F181" s="132">
        <f t="shared" ref="F181:F182" si="132">G$16</f>
        <v>2924.0529999999999</v>
      </c>
      <c r="G181" s="121">
        <v>2870.8</v>
      </c>
      <c r="H181" s="133">
        <f t="shared" ref="H181:H182" si="133">G$16-E$12</f>
        <v>2882.0529999999999</v>
      </c>
      <c r="I181" s="107">
        <v>-38.94</v>
      </c>
      <c r="J181" s="134">
        <f t="shared" ref="J181:J182" si="134">(G$16+E$13)+I181</f>
        <v>2885.643</v>
      </c>
      <c r="K181" s="135"/>
      <c r="L181" s="51"/>
      <c r="M181" s="125">
        <f t="shared" ref="M181:M182" si="135">+J181-$H$16</f>
        <v>3.5900000000001455</v>
      </c>
      <c r="N181" s="44">
        <f t="shared" ref="N181:N182" si="136">M181*0.10197/1</f>
        <v>0.36607230000001484</v>
      </c>
      <c r="O181" s="40">
        <f t="shared" ref="O181:O182" si="137">M181*0.701432/1</f>
        <v>2.5181408800001024</v>
      </c>
      <c r="P181" s="40">
        <f t="shared" ref="P181:P182" si="138">+N181*0.01019716/1</f>
        <v>3.7328978146681513E-3</v>
      </c>
      <c r="R181" s="42">
        <f t="shared" ref="R181:R182" si="139">+$O$11*(M181-I181)</f>
        <v>85.060000000000286</v>
      </c>
      <c r="S181" s="42">
        <f t="shared" ref="S181:S182" si="140">M181/R181</f>
        <v>4.22055019985908E-2</v>
      </c>
    </row>
    <row r="182" spans="2:19" ht="15.6" x14ac:dyDescent="0.3">
      <c r="B182" s="154">
        <v>165</v>
      </c>
      <c r="C182" s="155"/>
      <c r="D182" s="105">
        <v>45039</v>
      </c>
      <c r="E182" s="106">
        <v>0.40625</v>
      </c>
      <c r="F182" s="132">
        <f t="shared" si="132"/>
        <v>2924.0529999999999</v>
      </c>
      <c r="G182" s="121">
        <v>2870.8</v>
      </c>
      <c r="H182" s="133">
        <f t="shared" si="133"/>
        <v>2882.0529999999999</v>
      </c>
      <c r="I182" s="107">
        <v>-38.93</v>
      </c>
      <c r="J182" s="134">
        <f t="shared" si="134"/>
        <v>2885.6530000000002</v>
      </c>
      <c r="K182" s="135"/>
      <c r="L182" s="51"/>
      <c r="M182" s="125">
        <f t="shared" si="135"/>
        <v>3.6000000000003638</v>
      </c>
      <c r="N182" s="44">
        <f t="shared" si="136"/>
        <v>0.36709200000003711</v>
      </c>
      <c r="O182" s="40">
        <f t="shared" si="137"/>
        <v>2.5251552000002553</v>
      </c>
      <c r="P182" s="40">
        <f t="shared" si="138"/>
        <v>3.7432958587203784E-3</v>
      </c>
      <c r="R182" s="42">
        <f t="shared" si="139"/>
        <v>85.060000000000727</v>
      </c>
      <c r="S182" s="42">
        <f t="shared" si="140"/>
        <v>4.2323066071012612E-2</v>
      </c>
    </row>
    <row r="183" spans="2:19" ht="15.6" x14ac:dyDescent="0.3">
      <c r="B183" s="154">
        <v>166</v>
      </c>
      <c r="C183" s="155"/>
      <c r="D183" s="105">
        <v>45040</v>
      </c>
      <c r="E183" s="106">
        <v>0.6972222222222223</v>
      </c>
      <c r="F183" s="132">
        <f t="shared" ref="F183:F186" si="141">G$16</f>
        <v>2924.0529999999999</v>
      </c>
      <c r="G183" s="121">
        <v>2870.8</v>
      </c>
      <c r="H183" s="133">
        <f t="shared" ref="H183:H186" si="142">G$16-E$12</f>
        <v>2882.0529999999999</v>
      </c>
      <c r="I183" s="107">
        <v>-38.94</v>
      </c>
      <c r="J183" s="134">
        <f t="shared" ref="J183:J186" si="143">(G$16+E$13)+I183</f>
        <v>2885.643</v>
      </c>
      <c r="K183" s="135"/>
      <c r="L183" s="51"/>
      <c r="M183" s="125">
        <f t="shared" ref="M183:M186" si="144">+J183-$H$16</f>
        <v>3.5900000000001455</v>
      </c>
      <c r="N183" s="44">
        <f t="shared" ref="N183:N186" si="145">M183*0.10197/1</f>
        <v>0.36607230000001484</v>
      </c>
      <c r="O183" s="40">
        <f t="shared" ref="O183:O186" si="146">M183*0.701432/1</f>
        <v>2.5181408800001024</v>
      </c>
      <c r="P183" s="40">
        <f t="shared" ref="P183:P186" si="147">+N183*0.01019716/1</f>
        <v>3.7328978146681513E-3</v>
      </c>
      <c r="R183" s="42">
        <f t="shared" ref="R183:R186" si="148">+$O$11*(M183-I183)</f>
        <v>85.060000000000286</v>
      </c>
      <c r="S183" s="42">
        <f t="shared" ref="S183:S186" si="149">M183/R183</f>
        <v>4.22055019985908E-2</v>
      </c>
    </row>
    <row r="184" spans="2:19" ht="15.6" x14ac:dyDescent="0.3">
      <c r="B184" s="154">
        <v>167</v>
      </c>
      <c r="C184" s="155"/>
      <c r="D184" s="105">
        <v>45041</v>
      </c>
      <c r="E184" s="106">
        <v>0.68958333333333333</v>
      </c>
      <c r="F184" s="132">
        <f t="shared" si="141"/>
        <v>2924.0529999999999</v>
      </c>
      <c r="G184" s="121">
        <v>2870.8</v>
      </c>
      <c r="H184" s="133">
        <f t="shared" si="142"/>
        <v>2882.0529999999999</v>
      </c>
      <c r="I184" s="107">
        <v>-38.94</v>
      </c>
      <c r="J184" s="134">
        <f t="shared" si="143"/>
        <v>2885.643</v>
      </c>
      <c r="K184" s="135"/>
      <c r="L184" s="51"/>
      <c r="M184" s="125">
        <f t="shared" si="144"/>
        <v>3.5900000000001455</v>
      </c>
      <c r="N184" s="44">
        <f t="shared" si="145"/>
        <v>0.36607230000001484</v>
      </c>
      <c r="O184" s="40">
        <f t="shared" si="146"/>
        <v>2.5181408800001024</v>
      </c>
      <c r="P184" s="40">
        <f t="shared" si="147"/>
        <v>3.7328978146681513E-3</v>
      </c>
      <c r="R184" s="42">
        <f t="shared" si="148"/>
        <v>85.060000000000286</v>
      </c>
      <c r="S184" s="42">
        <f t="shared" si="149"/>
        <v>4.22055019985908E-2</v>
      </c>
    </row>
    <row r="185" spans="2:19" ht="15.6" x14ac:dyDescent="0.3">
      <c r="B185" s="154">
        <v>168</v>
      </c>
      <c r="C185" s="155"/>
      <c r="D185" s="105">
        <v>45042</v>
      </c>
      <c r="E185" s="106">
        <v>0.63611111111111118</v>
      </c>
      <c r="F185" s="132">
        <f t="shared" si="141"/>
        <v>2924.0529999999999</v>
      </c>
      <c r="G185" s="121">
        <v>2870.8</v>
      </c>
      <c r="H185" s="133">
        <f t="shared" si="142"/>
        <v>2882.0529999999999</v>
      </c>
      <c r="I185" s="107">
        <v>-38.94</v>
      </c>
      <c r="J185" s="134">
        <f t="shared" si="143"/>
        <v>2885.643</v>
      </c>
      <c r="K185" s="135"/>
      <c r="L185" s="51"/>
      <c r="M185" s="125">
        <f t="shared" si="144"/>
        <v>3.5900000000001455</v>
      </c>
      <c r="N185" s="44">
        <f t="shared" si="145"/>
        <v>0.36607230000001484</v>
      </c>
      <c r="O185" s="40">
        <f t="shared" si="146"/>
        <v>2.5181408800001024</v>
      </c>
      <c r="P185" s="40">
        <f t="shared" si="147"/>
        <v>3.7328978146681513E-3</v>
      </c>
      <c r="R185" s="42">
        <f t="shared" si="148"/>
        <v>85.060000000000286</v>
      </c>
      <c r="S185" s="42">
        <f t="shared" si="149"/>
        <v>4.22055019985908E-2</v>
      </c>
    </row>
    <row r="186" spans="2:19" ht="15.6" x14ac:dyDescent="0.3">
      <c r="B186" s="154">
        <v>169</v>
      </c>
      <c r="C186" s="155"/>
      <c r="D186" s="105">
        <v>45043</v>
      </c>
      <c r="E186" s="106">
        <v>0.7104166666666667</v>
      </c>
      <c r="F186" s="132">
        <f t="shared" si="141"/>
        <v>2924.0529999999999</v>
      </c>
      <c r="G186" s="121">
        <v>2870.8</v>
      </c>
      <c r="H186" s="133">
        <f t="shared" si="142"/>
        <v>2882.0529999999999</v>
      </c>
      <c r="I186" s="107">
        <v>-38.94</v>
      </c>
      <c r="J186" s="134">
        <f t="shared" si="143"/>
        <v>2885.643</v>
      </c>
      <c r="K186" s="135"/>
      <c r="L186" s="51"/>
      <c r="M186" s="125">
        <f t="shared" si="144"/>
        <v>3.5900000000001455</v>
      </c>
      <c r="N186" s="44">
        <f t="shared" si="145"/>
        <v>0.36607230000001484</v>
      </c>
      <c r="O186" s="40">
        <f t="shared" si="146"/>
        <v>2.5181408800001024</v>
      </c>
      <c r="P186" s="40">
        <f t="shared" si="147"/>
        <v>3.7328978146681513E-3</v>
      </c>
      <c r="R186" s="42">
        <f t="shared" si="148"/>
        <v>85.060000000000286</v>
      </c>
      <c r="S186" s="42">
        <f t="shared" si="149"/>
        <v>4.22055019985908E-2</v>
      </c>
    </row>
    <row r="187" spans="2:19" ht="15.6" x14ac:dyDescent="0.3">
      <c r="B187" s="154">
        <v>170</v>
      </c>
      <c r="C187" s="155"/>
      <c r="D187" s="105">
        <v>45046</v>
      </c>
      <c r="E187" s="106">
        <v>0.62986111111111109</v>
      </c>
      <c r="F187" s="132">
        <f t="shared" ref="F187" si="150">G$16</f>
        <v>2924.0529999999999</v>
      </c>
      <c r="G187" s="121">
        <v>2870.8</v>
      </c>
      <c r="H187" s="133">
        <f t="shared" ref="H187" si="151">G$16-E$12</f>
        <v>2882.0529999999999</v>
      </c>
      <c r="I187" s="107">
        <v>-38.94</v>
      </c>
      <c r="J187" s="134">
        <f t="shared" ref="J187" si="152">(G$16+E$13)+I187</f>
        <v>2885.643</v>
      </c>
      <c r="K187" s="135"/>
      <c r="L187" s="51"/>
      <c r="M187" s="125">
        <f t="shared" ref="M187" si="153">+J187-$H$16</f>
        <v>3.5900000000001455</v>
      </c>
      <c r="N187" s="44">
        <f t="shared" ref="N187" si="154">M187*0.10197/1</f>
        <v>0.36607230000001484</v>
      </c>
      <c r="O187" s="40">
        <f t="shared" ref="O187" si="155">M187*0.701432/1</f>
        <v>2.5181408800001024</v>
      </c>
      <c r="P187" s="40">
        <f t="shared" ref="P187" si="156">+N187*0.01019716/1</f>
        <v>3.7328978146681513E-3</v>
      </c>
      <c r="R187" s="42">
        <f t="shared" ref="R187" si="157">+$O$11*(M187-I187)</f>
        <v>85.060000000000286</v>
      </c>
      <c r="S187" s="42">
        <f t="shared" ref="S187" si="158">M187/R187</f>
        <v>4.22055019985908E-2</v>
      </c>
    </row>
    <row r="188" spans="2:19" ht="15.6" x14ac:dyDescent="0.3">
      <c r="B188" s="154">
        <v>171</v>
      </c>
      <c r="C188" s="155"/>
      <c r="D188" s="105">
        <v>45048</v>
      </c>
      <c r="E188" s="106">
        <v>0.64166666666666672</v>
      </c>
      <c r="F188" s="132">
        <f t="shared" ref="F188:F189" si="159">G$16</f>
        <v>2924.0529999999999</v>
      </c>
      <c r="G188" s="121">
        <v>2870.8</v>
      </c>
      <c r="H188" s="133">
        <f t="shared" ref="H188:H189" si="160">G$16-E$12</f>
        <v>2882.0529999999999</v>
      </c>
      <c r="I188" s="107">
        <v>-38.94</v>
      </c>
      <c r="J188" s="134">
        <f t="shared" ref="J188:J189" si="161">(G$16+E$13)+I188</f>
        <v>2885.643</v>
      </c>
      <c r="K188" s="135"/>
      <c r="L188" s="51"/>
      <c r="M188" s="125">
        <f t="shared" ref="M188:M189" si="162">+J188-$H$16</f>
        <v>3.5900000000001455</v>
      </c>
      <c r="N188" s="44">
        <f t="shared" ref="N188:N189" si="163">M188*0.10197/1</f>
        <v>0.36607230000001484</v>
      </c>
      <c r="O188" s="40">
        <f t="shared" ref="O188:O189" si="164">M188*0.701432/1</f>
        <v>2.5181408800001024</v>
      </c>
      <c r="P188" s="40">
        <f t="shared" ref="P188:P189" si="165">+N188*0.01019716/1</f>
        <v>3.7328978146681513E-3</v>
      </c>
      <c r="R188" s="42">
        <f t="shared" ref="R188:R189" si="166">+$O$11*(M188-I188)</f>
        <v>85.060000000000286</v>
      </c>
      <c r="S188" s="42">
        <f t="shared" ref="S188:S189" si="167">M188/R188</f>
        <v>4.22055019985908E-2</v>
      </c>
    </row>
    <row r="189" spans="2:19" ht="15.6" x14ac:dyDescent="0.3">
      <c r="B189" s="154">
        <v>172</v>
      </c>
      <c r="C189" s="155"/>
      <c r="D189" s="105">
        <v>45050</v>
      </c>
      <c r="E189" s="106">
        <v>0.64444444444444449</v>
      </c>
      <c r="F189" s="132">
        <f t="shared" si="159"/>
        <v>2924.0529999999999</v>
      </c>
      <c r="G189" s="121">
        <v>2870.8</v>
      </c>
      <c r="H189" s="133">
        <f t="shared" si="160"/>
        <v>2882.0529999999999</v>
      </c>
      <c r="I189" s="107">
        <v>-38.94</v>
      </c>
      <c r="J189" s="134">
        <f t="shared" si="161"/>
        <v>2885.643</v>
      </c>
      <c r="K189" s="135"/>
      <c r="L189" s="51"/>
      <c r="M189" s="125">
        <f t="shared" si="162"/>
        <v>3.5900000000001455</v>
      </c>
      <c r="N189" s="44">
        <f t="shared" si="163"/>
        <v>0.36607230000001484</v>
      </c>
      <c r="O189" s="40">
        <f t="shared" si="164"/>
        <v>2.5181408800001024</v>
      </c>
      <c r="P189" s="40">
        <f t="shared" si="165"/>
        <v>3.7328978146681513E-3</v>
      </c>
      <c r="R189" s="42">
        <f t="shared" si="166"/>
        <v>85.060000000000286</v>
      </c>
      <c r="S189" s="42">
        <f t="shared" si="167"/>
        <v>4.22055019985908E-2</v>
      </c>
    </row>
    <row r="190" spans="2:19" ht="15.6" x14ac:dyDescent="0.3">
      <c r="B190" s="154">
        <v>173</v>
      </c>
      <c r="C190" s="155"/>
      <c r="D190" s="105">
        <v>45052</v>
      </c>
      <c r="E190" s="106">
        <v>0.44305555555555554</v>
      </c>
      <c r="F190" s="132">
        <f t="shared" ref="F190:F192" si="168">G$16</f>
        <v>2924.0529999999999</v>
      </c>
      <c r="G190" s="121">
        <v>2870.8</v>
      </c>
      <c r="H190" s="133">
        <f t="shared" ref="H190:H192" si="169">G$16-E$12</f>
        <v>2882.0529999999999</v>
      </c>
      <c r="I190" s="107">
        <v>-38.94</v>
      </c>
      <c r="J190" s="134">
        <f t="shared" ref="J190:J192" si="170">(G$16+E$13)+I190</f>
        <v>2885.643</v>
      </c>
      <c r="K190" s="135"/>
      <c r="L190" s="51"/>
      <c r="M190" s="125">
        <f t="shared" ref="M190:M192" si="171">+J190-$H$16</f>
        <v>3.5900000000001455</v>
      </c>
      <c r="N190" s="44">
        <f t="shared" ref="N190:N192" si="172">M190*0.10197/1</f>
        <v>0.36607230000001484</v>
      </c>
      <c r="O190" s="40">
        <f t="shared" ref="O190:O192" si="173">M190*0.701432/1</f>
        <v>2.5181408800001024</v>
      </c>
      <c r="P190" s="40">
        <f t="shared" ref="P190:P192" si="174">+N190*0.01019716/1</f>
        <v>3.7328978146681513E-3</v>
      </c>
      <c r="R190" s="42">
        <f t="shared" ref="R190:R192" si="175">+$O$11*(M190-I190)</f>
        <v>85.060000000000286</v>
      </c>
      <c r="S190" s="42">
        <f t="shared" ref="S190:S192" si="176">M190/R190</f>
        <v>4.22055019985908E-2</v>
      </c>
    </row>
    <row r="191" spans="2:19" ht="15.6" x14ac:dyDescent="0.3">
      <c r="B191" s="154">
        <v>174</v>
      </c>
      <c r="C191" s="155"/>
      <c r="D191" s="105">
        <v>45053</v>
      </c>
      <c r="E191" s="106">
        <v>0.43055555555555558</v>
      </c>
      <c r="F191" s="132">
        <f t="shared" si="168"/>
        <v>2924.0529999999999</v>
      </c>
      <c r="G191" s="121">
        <v>2870.8</v>
      </c>
      <c r="H191" s="133">
        <f t="shared" si="169"/>
        <v>2882.0529999999999</v>
      </c>
      <c r="I191" s="107">
        <v>-38.94</v>
      </c>
      <c r="J191" s="134">
        <f t="shared" si="170"/>
        <v>2885.643</v>
      </c>
      <c r="K191" s="135"/>
      <c r="L191" s="51"/>
      <c r="M191" s="125">
        <f t="shared" si="171"/>
        <v>3.5900000000001455</v>
      </c>
      <c r="N191" s="44">
        <f t="shared" si="172"/>
        <v>0.36607230000001484</v>
      </c>
      <c r="O191" s="40">
        <f t="shared" si="173"/>
        <v>2.5181408800001024</v>
      </c>
      <c r="P191" s="40">
        <f t="shared" si="174"/>
        <v>3.7328978146681513E-3</v>
      </c>
      <c r="R191" s="42">
        <f t="shared" si="175"/>
        <v>85.060000000000286</v>
      </c>
      <c r="S191" s="42">
        <f t="shared" si="176"/>
        <v>4.22055019985908E-2</v>
      </c>
    </row>
    <row r="192" spans="2:19" ht="15.6" x14ac:dyDescent="0.3">
      <c r="B192" s="154">
        <v>175</v>
      </c>
      <c r="C192" s="155"/>
      <c r="D192" s="105">
        <v>45058</v>
      </c>
      <c r="E192" s="106">
        <v>0.40138888888888885</v>
      </c>
      <c r="F192" s="132">
        <f t="shared" si="168"/>
        <v>2924.0529999999999</v>
      </c>
      <c r="G192" s="121">
        <v>2870.8</v>
      </c>
      <c r="H192" s="133">
        <f t="shared" si="169"/>
        <v>2882.0529999999999</v>
      </c>
      <c r="I192" s="107">
        <v>-38.950000000000003</v>
      </c>
      <c r="J192" s="134">
        <f t="shared" si="170"/>
        <v>2885.6330000000003</v>
      </c>
      <c r="K192" s="135"/>
      <c r="L192" s="51"/>
      <c r="M192" s="125">
        <f t="shared" si="171"/>
        <v>3.580000000000382</v>
      </c>
      <c r="N192" s="44">
        <f t="shared" si="172"/>
        <v>0.36505260000003897</v>
      </c>
      <c r="O192" s="40">
        <f t="shared" si="173"/>
        <v>2.5111265600002683</v>
      </c>
      <c r="P192" s="40">
        <f t="shared" si="174"/>
        <v>3.7224997706163977E-3</v>
      </c>
      <c r="R192" s="42">
        <f t="shared" si="175"/>
        <v>85.06000000000077</v>
      </c>
      <c r="S192" s="42">
        <f t="shared" si="176"/>
        <v>4.2087937926173873E-2</v>
      </c>
    </row>
    <row r="193" spans="1:19" ht="15.6" x14ac:dyDescent="0.3">
      <c r="A193" s="146">
        <v>0.70347222222222217</v>
      </c>
      <c r="B193" s="156">
        <v>0.65138888888888891</v>
      </c>
      <c r="C193" s="155"/>
      <c r="D193" s="105">
        <v>45061</v>
      </c>
      <c r="E193" s="106">
        <v>0.70347222222222217</v>
      </c>
      <c r="F193" s="132">
        <f t="shared" ref="F193:F196" si="177">G$16</f>
        <v>2924.0529999999999</v>
      </c>
      <c r="G193" s="121">
        <v>2870.8</v>
      </c>
      <c r="H193" s="133">
        <f t="shared" ref="H193:H196" si="178">G$16-E$12</f>
        <v>2882.0529999999999</v>
      </c>
      <c r="I193" s="107">
        <v>-38.94</v>
      </c>
      <c r="J193" s="134">
        <f t="shared" ref="J193:J196" si="179">(G$16+E$13)+I193</f>
        <v>2885.643</v>
      </c>
      <c r="K193" s="135"/>
      <c r="L193" s="51"/>
      <c r="M193" s="125">
        <f t="shared" ref="M193:M196" si="180">+J193-$H$16</f>
        <v>3.5900000000001455</v>
      </c>
      <c r="N193" s="44">
        <f t="shared" ref="N193:N196" si="181">M193*0.10197/1</f>
        <v>0.36607230000001484</v>
      </c>
      <c r="O193" s="40">
        <f t="shared" ref="O193:O196" si="182">M193*0.701432/1</f>
        <v>2.5181408800001024</v>
      </c>
      <c r="P193" s="40">
        <f t="shared" ref="P193:P196" si="183">+N193*0.01019716/1</f>
        <v>3.7328978146681513E-3</v>
      </c>
      <c r="R193" s="42">
        <f t="shared" ref="R193:R196" si="184">+$O$11*(M193-I193)</f>
        <v>85.060000000000286</v>
      </c>
      <c r="S193" s="42">
        <f t="shared" ref="S193:S196" si="185">M193/R193</f>
        <v>4.22055019985908E-2</v>
      </c>
    </row>
    <row r="194" spans="1:19" ht="15.6" x14ac:dyDescent="0.3">
      <c r="B194" s="154">
        <v>179</v>
      </c>
      <c r="C194" s="155"/>
      <c r="D194" s="105">
        <v>45062</v>
      </c>
      <c r="E194" s="106">
        <v>0.65138888888888891</v>
      </c>
      <c r="F194" s="132">
        <f t="shared" si="177"/>
        <v>2924.0529999999999</v>
      </c>
      <c r="G194" s="121">
        <v>2870.8</v>
      </c>
      <c r="H194" s="133">
        <f t="shared" si="178"/>
        <v>2882.0529999999999</v>
      </c>
      <c r="I194" s="107">
        <v>-38.94</v>
      </c>
      <c r="J194" s="134">
        <f t="shared" si="179"/>
        <v>2885.643</v>
      </c>
      <c r="K194" s="135"/>
      <c r="L194" s="51"/>
      <c r="M194" s="125">
        <f t="shared" si="180"/>
        <v>3.5900000000001455</v>
      </c>
      <c r="N194" s="44">
        <f t="shared" si="181"/>
        <v>0.36607230000001484</v>
      </c>
      <c r="O194" s="40">
        <f t="shared" si="182"/>
        <v>2.5181408800001024</v>
      </c>
      <c r="P194" s="40">
        <f t="shared" si="183"/>
        <v>3.7328978146681513E-3</v>
      </c>
      <c r="R194" s="42">
        <f t="shared" si="184"/>
        <v>85.060000000000286</v>
      </c>
      <c r="S194" s="42">
        <f t="shared" si="185"/>
        <v>4.22055019985908E-2</v>
      </c>
    </row>
    <row r="195" spans="1:19" ht="15.6" x14ac:dyDescent="0.3">
      <c r="B195" s="154">
        <v>180</v>
      </c>
      <c r="C195" s="155"/>
      <c r="D195" s="105">
        <v>45063</v>
      </c>
      <c r="E195" s="106">
        <v>0.6875</v>
      </c>
      <c r="F195" s="132">
        <f t="shared" si="177"/>
        <v>2924.0529999999999</v>
      </c>
      <c r="G195" s="121">
        <v>2870.8</v>
      </c>
      <c r="H195" s="133">
        <f t="shared" si="178"/>
        <v>2882.0529999999999</v>
      </c>
      <c r="I195" s="107">
        <v>-38.94</v>
      </c>
      <c r="J195" s="134">
        <f t="shared" si="179"/>
        <v>2885.643</v>
      </c>
      <c r="K195" s="135"/>
      <c r="L195" s="51"/>
      <c r="M195" s="125">
        <f t="shared" si="180"/>
        <v>3.5900000000001455</v>
      </c>
      <c r="N195" s="44">
        <f t="shared" si="181"/>
        <v>0.36607230000001484</v>
      </c>
      <c r="O195" s="40">
        <f t="shared" si="182"/>
        <v>2.5181408800001024</v>
      </c>
      <c r="P195" s="40">
        <f t="shared" si="183"/>
        <v>3.7328978146681513E-3</v>
      </c>
      <c r="R195" s="42">
        <f t="shared" si="184"/>
        <v>85.060000000000286</v>
      </c>
      <c r="S195" s="42">
        <f t="shared" si="185"/>
        <v>4.22055019985908E-2</v>
      </c>
    </row>
    <row r="196" spans="1:19" ht="15.6" x14ac:dyDescent="0.3">
      <c r="B196" s="154">
        <v>181</v>
      </c>
      <c r="C196" s="155"/>
      <c r="D196" s="105">
        <v>45064</v>
      </c>
      <c r="E196" s="106">
        <v>0.73055555555555562</v>
      </c>
      <c r="F196" s="132">
        <f t="shared" si="177"/>
        <v>2924.0529999999999</v>
      </c>
      <c r="G196" s="121">
        <v>2870.8</v>
      </c>
      <c r="H196" s="133">
        <f t="shared" si="178"/>
        <v>2882.0529999999999</v>
      </c>
      <c r="I196" s="107">
        <v>-38.94</v>
      </c>
      <c r="J196" s="134">
        <f t="shared" si="179"/>
        <v>2885.643</v>
      </c>
      <c r="K196" s="135"/>
      <c r="L196" s="51"/>
      <c r="M196" s="125">
        <f t="shared" si="180"/>
        <v>3.5900000000001455</v>
      </c>
      <c r="N196" s="44">
        <f t="shared" si="181"/>
        <v>0.36607230000001484</v>
      </c>
      <c r="O196" s="40">
        <f t="shared" si="182"/>
        <v>2.5181408800001024</v>
      </c>
      <c r="P196" s="40">
        <f t="shared" si="183"/>
        <v>3.7328978146681513E-3</v>
      </c>
      <c r="R196" s="42">
        <f t="shared" si="184"/>
        <v>85.060000000000286</v>
      </c>
      <c r="S196" s="42">
        <f t="shared" si="185"/>
        <v>4.22055019985908E-2</v>
      </c>
    </row>
    <row r="197" spans="1:19" ht="15.6" x14ac:dyDescent="0.3">
      <c r="B197" s="154">
        <v>182</v>
      </c>
      <c r="C197" s="155"/>
      <c r="D197" s="105">
        <v>45067</v>
      </c>
      <c r="E197" s="106">
        <v>0.66111111111111109</v>
      </c>
      <c r="F197" s="132">
        <f t="shared" ref="F197" si="186">G$16</f>
        <v>2924.0529999999999</v>
      </c>
      <c r="G197" s="121">
        <v>2870.8</v>
      </c>
      <c r="H197" s="133">
        <f t="shared" ref="H197" si="187">G$16-E$12</f>
        <v>2882.0529999999999</v>
      </c>
      <c r="I197" s="107">
        <v>-38.94</v>
      </c>
      <c r="J197" s="134">
        <f t="shared" ref="J197" si="188">(G$16+E$13)+I197</f>
        <v>2885.643</v>
      </c>
      <c r="K197" s="135"/>
      <c r="L197" s="51"/>
      <c r="M197" s="125">
        <f t="shared" ref="M197" si="189">+J197-$H$16</f>
        <v>3.5900000000001455</v>
      </c>
      <c r="N197" s="44">
        <f t="shared" ref="N197" si="190">M197*0.10197/1</f>
        <v>0.36607230000001484</v>
      </c>
      <c r="O197" s="40">
        <f t="shared" ref="O197" si="191">M197*0.701432/1</f>
        <v>2.5181408800001024</v>
      </c>
      <c r="P197" s="40">
        <f t="shared" ref="P197" si="192">+N197*0.01019716/1</f>
        <v>3.7328978146681513E-3</v>
      </c>
      <c r="R197" s="42">
        <f t="shared" ref="R197" si="193">+$O$11*(M197-I197)</f>
        <v>85.060000000000286</v>
      </c>
      <c r="S197" s="42">
        <f t="shared" ref="S197" si="194">M197/R197</f>
        <v>4.22055019985908E-2</v>
      </c>
    </row>
    <row r="198" spans="1:19" ht="15.6" x14ac:dyDescent="0.3">
      <c r="B198" s="154">
        <v>184</v>
      </c>
      <c r="C198" s="155"/>
      <c r="D198" s="105">
        <v>45069</v>
      </c>
      <c r="E198" s="106">
        <v>0.66388888888888886</v>
      </c>
      <c r="F198" s="132">
        <f t="shared" ref="F198" si="195">G$16</f>
        <v>2924.0529999999999</v>
      </c>
      <c r="G198" s="121">
        <v>2870.8</v>
      </c>
      <c r="H198" s="133">
        <f t="shared" ref="H198" si="196">G$16-E$12</f>
        <v>2882.0529999999999</v>
      </c>
      <c r="I198" s="107">
        <v>-38.94</v>
      </c>
      <c r="J198" s="134">
        <f t="shared" ref="J198" si="197">(G$16+E$13)+I198</f>
        <v>2885.643</v>
      </c>
      <c r="K198" s="135"/>
      <c r="L198" s="51"/>
      <c r="M198" s="125">
        <f t="shared" ref="M198" si="198">+J198-$H$16</f>
        <v>3.5900000000001455</v>
      </c>
      <c r="N198" s="44">
        <f t="shared" ref="N198" si="199">M198*0.10197/1</f>
        <v>0.36607230000001484</v>
      </c>
      <c r="O198" s="40">
        <f t="shared" ref="O198" si="200">M198*0.701432/1</f>
        <v>2.5181408800001024</v>
      </c>
      <c r="P198" s="40">
        <f t="shared" ref="P198" si="201">+N198*0.01019716/1</f>
        <v>3.7328978146681513E-3</v>
      </c>
      <c r="R198" s="42">
        <f t="shared" ref="R198" si="202">+$O$11*(M198-I198)</f>
        <v>85.060000000000286</v>
      </c>
      <c r="S198" s="42">
        <f t="shared" ref="S198" si="203">M198/R198</f>
        <v>4.22055019985908E-2</v>
      </c>
    </row>
    <row r="199" spans="1:19" ht="15.6" x14ac:dyDescent="0.3">
      <c r="B199" s="154">
        <v>185</v>
      </c>
      <c r="C199" s="155"/>
      <c r="D199" s="105">
        <v>45074</v>
      </c>
      <c r="E199" s="106">
        <v>0.48194444444444445</v>
      </c>
      <c r="F199" s="132">
        <f t="shared" ref="F199:F202" si="204">G$16</f>
        <v>2924.0529999999999</v>
      </c>
      <c r="G199" s="121">
        <v>2870.8</v>
      </c>
      <c r="H199" s="133">
        <f t="shared" ref="H199:H202" si="205">G$16-E$12</f>
        <v>2882.0529999999999</v>
      </c>
      <c r="I199" s="107">
        <v>-38.94</v>
      </c>
      <c r="J199" s="134">
        <f t="shared" ref="J199:J202" si="206">(G$16+E$13)+I199</f>
        <v>2885.643</v>
      </c>
      <c r="K199" s="135"/>
      <c r="L199" s="51"/>
      <c r="M199" s="125">
        <f t="shared" ref="M199:M202" si="207">+J199-$H$16</f>
        <v>3.5900000000001455</v>
      </c>
      <c r="N199" s="44">
        <f t="shared" ref="N199:N202" si="208">M199*0.10197/1</f>
        <v>0.36607230000001484</v>
      </c>
      <c r="O199" s="40">
        <f t="shared" ref="O199:O202" si="209">M199*0.701432/1</f>
        <v>2.5181408800001024</v>
      </c>
      <c r="P199" s="40">
        <f t="shared" ref="P199:P202" si="210">+N199*0.01019716/1</f>
        <v>3.7328978146681513E-3</v>
      </c>
      <c r="R199" s="42">
        <f t="shared" ref="R199:R202" si="211">+$O$11*(M199-I199)</f>
        <v>85.060000000000286</v>
      </c>
      <c r="S199" s="42">
        <f t="shared" ref="S199:S202" si="212">M199/R199</f>
        <v>4.22055019985908E-2</v>
      </c>
    </row>
    <row r="200" spans="1:19" ht="15.6" x14ac:dyDescent="0.3">
      <c r="B200" s="154">
        <v>186</v>
      </c>
      <c r="C200" s="155"/>
      <c r="D200" s="105">
        <v>45076</v>
      </c>
      <c r="E200" s="106">
        <v>0.72569444444444453</v>
      </c>
      <c r="F200" s="132">
        <f t="shared" si="204"/>
        <v>2924.0529999999999</v>
      </c>
      <c r="G200" s="121">
        <v>2870.8</v>
      </c>
      <c r="H200" s="133">
        <f t="shared" si="205"/>
        <v>2882.0529999999999</v>
      </c>
      <c r="I200" s="107">
        <v>-38.94</v>
      </c>
      <c r="J200" s="134">
        <f t="shared" si="206"/>
        <v>2885.643</v>
      </c>
      <c r="K200" s="135"/>
      <c r="L200" s="51"/>
      <c r="M200" s="125">
        <f t="shared" si="207"/>
        <v>3.5900000000001455</v>
      </c>
      <c r="N200" s="44">
        <f t="shared" si="208"/>
        <v>0.36607230000001484</v>
      </c>
      <c r="O200" s="40">
        <f t="shared" si="209"/>
        <v>2.5181408800001024</v>
      </c>
      <c r="P200" s="40">
        <f t="shared" si="210"/>
        <v>3.7328978146681513E-3</v>
      </c>
      <c r="R200" s="42">
        <f t="shared" si="211"/>
        <v>85.060000000000286</v>
      </c>
      <c r="S200" s="42">
        <f t="shared" si="212"/>
        <v>4.22055019985908E-2</v>
      </c>
    </row>
    <row r="201" spans="1:19" ht="15.6" x14ac:dyDescent="0.3">
      <c r="B201" s="154">
        <v>187</v>
      </c>
      <c r="C201" s="155"/>
      <c r="D201" s="105">
        <v>45079</v>
      </c>
      <c r="E201" s="106">
        <v>0.71527777777777779</v>
      </c>
      <c r="F201" s="132">
        <f t="shared" si="204"/>
        <v>2924.0529999999999</v>
      </c>
      <c r="G201" s="121">
        <v>2870.8</v>
      </c>
      <c r="H201" s="133">
        <f t="shared" si="205"/>
        <v>2882.0529999999999</v>
      </c>
      <c r="I201" s="107">
        <v>-38.94</v>
      </c>
      <c r="J201" s="134">
        <f t="shared" si="206"/>
        <v>2885.643</v>
      </c>
      <c r="K201" s="135"/>
      <c r="L201" s="51"/>
      <c r="M201" s="125">
        <f t="shared" si="207"/>
        <v>3.5900000000001455</v>
      </c>
      <c r="N201" s="44">
        <f t="shared" si="208"/>
        <v>0.36607230000001484</v>
      </c>
      <c r="O201" s="40">
        <f t="shared" si="209"/>
        <v>2.5181408800001024</v>
      </c>
      <c r="P201" s="40">
        <f t="shared" si="210"/>
        <v>3.7328978146681513E-3</v>
      </c>
      <c r="R201" s="42">
        <f t="shared" si="211"/>
        <v>85.060000000000286</v>
      </c>
      <c r="S201" s="42">
        <f t="shared" si="212"/>
        <v>4.22055019985908E-2</v>
      </c>
    </row>
    <row r="202" spans="1:19" ht="15.6" x14ac:dyDescent="0.3">
      <c r="B202" s="154">
        <v>188</v>
      </c>
      <c r="C202" s="155"/>
      <c r="D202" s="105">
        <v>45080</v>
      </c>
      <c r="E202" s="106">
        <v>0.70486111111111116</v>
      </c>
      <c r="F202" s="132">
        <f t="shared" si="204"/>
        <v>2924.0529999999999</v>
      </c>
      <c r="G202" s="121">
        <v>2870.8</v>
      </c>
      <c r="H202" s="133">
        <f t="shared" si="205"/>
        <v>2882.0529999999999</v>
      </c>
      <c r="I202" s="107">
        <v>-38.94</v>
      </c>
      <c r="J202" s="134">
        <f t="shared" si="206"/>
        <v>2885.643</v>
      </c>
      <c r="K202" s="135"/>
      <c r="L202" s="51"/>
      <c r="M202" s="125">
        <f t="shared" si="207"/>
        <v>3.5900000000001455</v>
      </c>
      <c r="N202" s="44">
        <f t="shared" si="208"/>
        <v>0.36607230000001484</v>
      </c>
      <c r="O202" s="40">
        <f t="shared" si="209"/>
        <v>2.5181408800001024</v>
      </c>
      <c r="P202" s="40">
        <f t="shared" si="210"/>
        <v>3.7328978146681513E-3</v>
      </c>
      <c r="R202" s="42">
        <f t="shared" si="211"/>
        <v>85.060000000000286</v>
      </c>
      <c r="S202" s="42">
        <f t="shared" si="212"/>
        <v>4.22055019985908E-2</v>
      </c>
    </row>
    <row r="203" spans="1:19" ht="15.6" x14ac:dyDescent="0.3">
      <c r="B203" s="154">
        <v>189</v>
      </c>
      <c r="C203" s="155"/>
      <c r="D203" s="105">
        <v>45086</v>
      </c>
      <c r="E203" s="106">
        <v>0.67013888888888884</v>
      </c>
      <c r="F203" s="132">
        <f t="shared" ref="F203:F204" si="213">G$16</f>
        <v>2924.0529999999999</v>
      </c>
      <c r="G203" s="121">
        <v>2870.8</v>
      </c>
      <c r="H203" s="133">
        <f t="shared" ref="H203:H204" si="214">G$16-E$12</f>
        <v>2882.0529999999999</v>
      </c>
      <c r="I203" s="107">
        <v>-38.950000000000003</v>
      </c>
      <c r="J203" s="134">
        <f t="shared" ref="J203:J204" si="215">(G$16+E$13)+I203</f>
        <v>2885.6330000000003</v>
      </c>
      <c r="K203" s="135"/>
      <c r="L203" s="51"/>
      <c r="M203" s="125">
        <f t="shared" ref="M203:M204" si="216">+J203-$H$16</f>
        <v>3.580000000000382</v>
      </c>
      <c r="N203" s="44">
        <f t="shared" ref="N203:N204" si="217">M203*0.10197/1</f>
        <v>0.36505260000003897</v>
      </c>
      <c r="O203" s="40">
        <f t="shared" ref="O203:O204" si="218">M203*0.701432/1</f>
        <v>2.5111265600002683</v>
      </c>
      <c r="P203" s="40">
        <f t="shared" ref="P203:P204" si="219">+N203*0.01019716/1</f>
        <v>3.7224997706163977E-3</v>
      </c>
      <c r="R203" s="42">
        <f t="shared" ref="R203:R204" si="220">+$O$11*(M203-I203)</f>
        <v>85.06000000000077</v>
      </c>
      <c r="S203" s="42">
        <f t="shared" ref="S203:S204" si="221">M203/R203</f>
        <v>4.2087937926173873E-2</v>
      </c>
    </row>
    <row r="204" spans="1:19" ht="15.6" x14ac:dyDescent="0.3">
      <c r="B204" s="154">
        <v>190</v>
      </c>
      <c r="C204" s="155"/>
      <c r="D204" s="105">
        <v>45088</v>
      </c>
      <c r="E204" s="106">
        <v>0.68263888888888891</v>
      </c>
      <c r="F204" s="132">
        <f t="shared" si="213"/>
        <v>2924.0529999999999</v>
      </c>
      <c r="G204" s="121">
        <v>2870.8</v>
      </c>
      <c r="H204" s="133">
        <f t="shared" si="214"/>
        <v>2882.0529999999999</v>
      </c>
      <c r="I204" s="107">
        <v>-38.950000000000003</v>
      </c>
      <c r="J204" s="134">
        <f t="shared" si="215"/>
        <v>2885.6330000000003</v>
      </c>
      <c r="K204" s="135"/>
      <c r="L204" s="51"/>
      <c r="M204" s="125">
        <f t="shared" si="216"/>
        <v>3.580000000000382</v>
      </c>
      <c r="N204" s="44">
        <f t="shared" si="217"/>
        <v>0.36505260000003897</v>
      </c>
      <c r="O204" s="40">
        <f t="shared" si="218"/>
        <v>2.5111265600002683</v>
      </c>
      <c r="P204" s="40">
        <f t="shared" si="219"/>
        <v>3.7224997706163977E-3</v>
      </c>
      <c r="R204" s="42">
        <f t="shared" si="220"/>
        <v>85.06000000000077</v>
      </c>
      <c r="S204" s="42">
        <f t="shared" si="221"/>
        <v>4.2087937926173873E-2</v>
      </c>
    </row>
    <row r="205" spans="1:19" ht="15.6" x14ac:dyDescent="0.3">
      <c r="B205" s="154">
        <v>191</v>
      </c>
      <c r="C205" s="155"/>
      <c r="D205" s="105">
        <v>45090</v>
      </c>
      <c r="E205" s="106">
        <v>0.39305555555555555</v>
      </c>
      <c r="F205" s="132">
        <f t="shared" ref="F205:F212" si="222">G$16</f>
        <v>2924.0529999999999</v>
      </c>
      <c r="G205" s="121">
        <v>2870.8</v>
      </c>
      <c r="H205" s="133">
        <f t="shared" ref="H205:H212" si="223">G$16-E$12</f>
        <v>2882.0529999999999</v>
      </c>
      <c r="I205" s="107">
        <v>-38.950000000000003</v>
      </c>
      <c r="J205" s="134">
        <f t="shared" ref="J205:J212" si="224">(G$16+E$13)+I205</f>
        <v>2885.6330000000003</v>
      </c>
      <c r="K205" s="135"/>
      <c r="L205" s="51"/>
      <c r="M205" s="125">
        <f t="shared" ref="M205:M212" si="225">+J205-$H$16</f>
        <v>3.580000000000382</v>
      </c>
      <c r="N205" s="44">
        <f t="shared" ref="N205:N212" si="226">M205*0.10197/1</f>
        <v>0.36505260000003897</v>
      </c>
      <c r="O205" s="40">
        <f t="shared" ref="O205:O212" si="227">M205*0.701432/1</f>
        <v>2.5111265600002683</v>
      </c>
      <c r="P205" s="40">
        <f t="shared" ref="P205:P212" si="228">+N205*0.01019716/1</f>
        <v>3.7224997706163977E-3</v>
      </c>
      <c r="R205" s="42">
        <f t="shared" ref="R205:R212" si="229">+$O$11*(M205-I205)</f>
        <v>85.06000000000077</v>
      </c>
      <c r="S205" s="42">
        <f t="shared" ref="S205:S212" si="230">M205/R205</f>
        <v>4.2087937926173873E-2</v>
      </c>
    </row>
    <row r="206" spans="1:19" ht="15.6" x14ac:dyDescent="0.3">
      <c r="B206" s="154">
        <v>192</v>
      </c>
      <c r="C206" s="155"/>
      <c r="D206" s="105">
        <v>45094</v>
      </c>
      <c r="E206" s="106">
        <v>0.47638888888888892</v>
      </c>
      <c r="F206" s="132">
        <f t="shared" si="222"/>
        <v>2924.0529999999999</v>
      </c>
      <c r="G206" s="121">
        <v>2870.8</v>
      </c>
      <c r="H206" s="133">
        <f t="shared" si="223"/>
        <v>2882.0529999999999</v>
      </c>
      <c r="I206" s="107">
        <v>-38.950000000000003</v>
      </c>
      <c r="J206" s="134">
        <f t="shared" si="224"/>
        <v>2885.6330000000003</v>
      </c>
      <c r="K206" s="135"/>
      <c r="L206" s="51"/>
      <c r="M206" s="125">
        <f t="shared" si="225"/>
        <v>3.580000000000382</v>
      </c>
      <c r="N206" s="44">
        <f t="shared" si="226"/>
        <v>0.36505260000003897</v>
      </c>
      <c r="O206" s="40">
        <f t="shared" si="227"/>
        <v>2.5111265600002683</v>
      </c>
      <c r="P206" s="40">
        <f t="shared" si="228"/>
        <v>3.7224997706163977E-3</v>
      </c>
      <c r="R206" s="42">
        <f t="shared" si="229"/>
        <v>85.06000000000077</v>
      </c>
      <c r="S206" s="42">
        <f t="shared" si="230"/>
        <v>4.2087937926173873E-2</v>
      </c>
    </row>
    <row r="207" spans="1:19" ht="15.6" x14ac:dyDescent="0.3">
      <c r="B207" s="154">
        <v>193</v>
      </c>
      <c r="C207" s="155"/>
      <c r="D207" s="105">
        <v>45095</v>
      </c>
      <c r="E207" s="106">
        <v>0.40277777777777773</v>
      </c>
      <c r="F207" s="132">
        <f t="shared" si="222"/>
        <v>2924.0529999999999</v>
      </c>
      <c r="G207" s="121">
        <v>2870.8</v>
      </c>
      <c r="H207" s="133">
        <f t="shared" si="223"/>
        <v>2882.0529999999999</v>
      </c>
      <c r="I207" s="107">
        <v>-38.96</v>
      </c>
      <c r="J207" s="134">
        <f t="shared" si="224"/>
        <v>2885.623</v>
      </c>
      <c r="K207" s="135"/>
      <c r="L207" s="51"/>
      <c r="M207" s="125">
        <f t="shared" si="225"/>
        <v>3.5700000000001637</v>
      </c>
      <c r="N207" s="44">
        <f t="shared" si="226"/>
        <v>0.3640329000000167</v>
      </c>
      <c r="O207" s="40">
        <f t="shared" si="227"/>
        <v>2.504112240000115</v>
      </c>
      <c r="P207" s="40">
        <f t="shared" si="228"/>
        <v>3.7121017265641706E-3</v>
      </c>
      <c r="R207" s="42">
        <f t="shared" si="229"/>
        <v>85.060000000000329</v>
      </c>
      <c r="S207" s="42">
        <f t="shared" si="230"/>
        <v>4.1970373853752053E-2</v>
      </c>
    </row>
    <row r="208" spans="1:19" ht="15.6" x14ac:dyDescent="0.3">
      <c r="B208" s="154">
        <v>194</v>
      </c>
      <c r="C208" s="155"/>
      <c r="D208" s="105">
        <v>45096</v>
      </c>
      <c r="E208" s="106">
        <v>0.59791666666666665</v>
      </c>
      <c r="F208" s="132">
        <f t="shared" si="222"/>
        <v>2924.0529999999999</v>
      </c>
      <c r="G208" s="121">
        <v>2870.8</v>
      </c>
      <c r="H208" s="133">
        <f t="shared" si="223"/>
        <v>2882.0529999999999</v>
      </c>
      <c r="I208" s="107">
        <v>-38.96</v>
      </c>
      <c r="J208" s="134">
        <f t="shared" si="224"/>
        <v>2885.623</v>
      </c>
      <c r="K208" s="135"/>
      <c r="L208" s="51"/>
      <c r="M208" s="125">
        <f t="shared" si="225"/>
        <v>3.5700000000001637</v>
      </c>
      <c r="N208" s="44">
        <f t="shared" si="226"/>
        <v>0.3640329000000167</v>
      </c>
      <c r="O208" s="40">
        <f t="shared" si="227"/>
        <v>2.504112240000115</v>
      </c>
      <c r="P208" s="40">
        <f t="shared" si="228"/>
        <v>3.7121017265641706E-3</v>
      </c>
      <c r="R208" s="42">
        <f t="shared" si="229"/>
        <v>85.060000000000329</v>
      </c>
      <c r="S208" s="42">
        <f t="shared" si="230"/>
        <v>4.1970373853752053E-2</v>
      </c>
    </row>
    <row r="209" spans="2:19" ht="15.6" x14ac:dyDescent="0.3">
      <c r="B209" s="154">
        <v>195</v>
      </c>
      <c r="C209" s="155"/>
      <c r="D209" s="105">
        <v>45097</v>
      </c>
      <c r="E209" s="106">
        <v>0.47291666666666665</v>
      </c>
      <c r="F209" s="132">
        <f t="shared" si="222"/>
        <v>2924.0529999999999</v>
      </c>
      <c r="G209" s="121">
        <v>2870.8</v>
      </c>
      <c r="H209" s="133">
        <f t="shared" si="223"/>
        <v>2882.0529999999999</v>
      </c>
      <c r="I209" s="107">
        <v>-38.96</v>
      </c>
      <c r="J209" s="134">
        <f t="shared" si="224"/>
        <v>2885.623</v>
      </c>
      <c r="K209" s="135"/>
      <c r="L209" s="51"/>
      <c r="M209" s="125">
        <f t="shared" si="225"/>
        <v>3.5700000000001637</v>
      </c>
      <c r="N209" s="44">
        <f t="shared" si="226"/>
        <v>0.3640329000000167</v>
      </c>
      <c r="O209" s="40">
        <f t="shared" si="227"/>
        <v>2.504112240000115</v>
      </c>
      <c r="P209" s="40">
        <f t="shared" si="228"/>
        <v>3.7121017265641706E-3</v>
      </c>
      <c r="R209" s="42">
        <f t="shared" si="229"/>
        <v>85.060000000000329</v>
      </c>
      <c r="S209" s="42">
        <f t="shared" si="230"/>
        <v>4.1970373853752053E-2</v>
      </c>
    </row>
    <row r="210" spans="2:19" ht="15.6" x14ac:dyDescent="0.3">
      <c r="B210" s="154">
        <v>196</v>
      </c>
      <c r="C210" s="155"/>
      <c r="D210" s="105">
        <v>45098</v>
      </c>
      <c r="E210" s="106">
        <v>0.61805555555555558</v>
      </c>
      <c r="F210" s="132">
        <f t="shared" si="222"/>
        <v>2924.0529999999999</v>
      </c>
      <c r="G210" s="121">
        <v>2870.8</v>
      </c>
      <c r="H210" s="133">
        <f t="shared" si="223"/>
        <v>2882.0529999999999</v>
      </c>
      <c r="I210" s="107">
        <v>-38.96</v>
      </c>
      <c r="J210" s="134">
        <f t="shared" si="224"/>
        <v>2885.623</v>
      </c>
      <c r="K210" s="135"/>
      <c r="L210" s="51"/>
      <c r="M210" s="125">
        <f t="shared" si="225"/>
        <v>3.5700000000001637</v>
      </c>
      <c r="N210" s="44">
        <f t="shared" si="226"/>
        <v>0.3640329000000167</v>
      </c>
      <c r="O210" s="40">
        <f t="shared" si="227"/>
        <v>2.504112240000115</v>
      </c>
      <c r="P210" s="40">
        <f t="shared" si="228"/>
        <v>3.7121017265641706E-3</v>
      </c>
      <c r="R210" s="42">
        <f t="shared" si="229"/>
        <v>85.060000000000329</v>
      </c>
      <c r="S210" s="42">
        <f t="shared" si="230"/>
        <v>4.1970373853752053E-2</v>
      </c>
    </row>
    <row r="211" spans="2:19" ht="15.6" x14ac:dyDescent="0.3">
      <c r="B211" s="154">
        <v>197</v>
      </c>
      <c r="C211" s="155"/>
      <c r="D211" s="105">
        <v>45099</v>
      </c>
      <c r="E211" s="106">
        <v>0.42777777777777781</v>
      </c>
      <c r="F211" s="132">
        <f t="shared" si="222"/>
        <v>2924.0529999999999</v>
      </c>
      <c r="G211" s="121">
        <v>2870.8</v>
      </c>
      <c r="H211" s="133">
        <f t="shared" si="223"/>
        <v>2882.0529999999999</v>
      </c>
      <c r="I211" s="107">
        <v>-38.97</v>
      </c>
      <c r="J211" s="134">
        <f t="shared" si="224"/>
        <v>2885.6130000000003</v>
      </c>
      <c r="K211" s="135"/>
      <c r="L211" s="51"/>
      <c r="M211" s="125">
        <f t="shared" si="225"/>
        <v>3.5600000000004002</v>
      </c>
      <c r="N211" s="44">
        <f t="shared" si="226"/>
        <v>0.36301320000004084</v>
      </c>
      <c r="O211" s="40">
        <f t="shared" si="227"/>
        <v>2.497097920000281</v>
      </c>
      <c r="P211" s="40">
        <f t="shared" si="228"/>
        <v>3.7017036825124166E-3</v>
      </c>
      <c r="R211" s="42">
        <f t="shared" si="229"/>
        <v>85.060000000000798</v>
      </c>
      <c r="S211" s="42">
        <f t="shared" si="230"/>
        <v>4.185280978133514E-2</v>
      </c>
    </row>
    <row r="212" spans="2:19" ht="15.6" x14ac:dyDescent="0.3">
      <c r="B212" s="154">
        <v>198</v>
      </c>
      <c r="C212" s="155"/>
      <c r="D212" s="105">
        <v>45100</v>
      </c>
      <c r="E212" s="106">
        <v>0.43263888888888885</v>
      </c>
      <c r="F212" s="132">
        <f t="shared" si="222"/>
        <v>2924.0529999999999</v>
      </c>
      <c r="G212" s="121">
        <v>2870.8</v>
      </c>
      <c r="H212" s="133">
        <f t="shared" si="223"/>
        <v>2882.0529999999999</v>
      </c>
      <c r="I212" s="107">
        <v>-38.97</v>
      </c>
      <c r="J212" s="134">
        <f t="shared" si="224"/>
        <v>2885.6130000000003</v>
      </c>
      <c r="K212" s="135"/>
      <c r="L212" s="51"/>
      <c r="M212" s="125">
        <f t="shared" si="225"/>
        <v>3.5600000000004002</v>
      </c>
      <c r="N212" s="44">
        <f t="shared" si="226"/>
        <v>0.36301320000004084</v>
      </c>
      <c r="O212" s="40">
        <f t="shared" si="227"/>
        <v>2.497097920000281</v>
      </c>
      <c r="P212" s="40">
        <f t="shared" si="228"/>
        <v>3.7017036825124166E-3</v>
      </c>
      <c r="R212" s="42">
        <f t="shared" si="229"/>
        <v>85.060000000000798</v>
      </c>
      <c r="S212" s="42">
        <f t="shared" si="230"/>
        <v>4.185280978133514E-2</v>
      </c>
    </row>
    <row r="213" spans="2:19" ht="15.6" x14ac:dyDescent="0.3">
      <c r="B213" s="154">
        <v>199</v>
      </c>
      <c r="C213" s="155"/>
      <c r="D213" s="105">
        <v>45101</v>
      </c>
      <c r="E213" s="106">
        <v>0.44791666666666669</v>
      </c>
      <c r="F213" s="132">
        <f t="shared" ref="F213:F214" si="231">G$16</f>
        <v>2924.0529999999999</v>
      </c>
      <c r="G213" s="121">
        <v>2870.8</v>
      </c>
      <c r="H213" s="133">
        <f t="shared" ref="H213:H214" si="232">G$16-E$12</f>
        <v>2882.0529999999999</v>
      </c>
      <c r="I213" s="107">
        <v>-38.97</v>
      </c>
      <c r="J213" s="134">
        <f t="shared" ref="J213:J214" si="233">(G$16+E$13)+I213</f>
        <v>2885.6130000000003</v>
      </c>
      <c r="K213" s="135"/>
      <c r="L213" s="51"/>
      <c r="M213" s="125">
        <f t="shared" ref="M213:M214" si="234">+J213-$H$16</f>
        <v>3.5600000000004002</v>
      </c>
      <c r="N213" s="44">
        <f t="shared" ref="N213:N214" si="235">M213*0.10197/1</f>
        <v>0.36301320000004084</v>
      </c>
      <c r="O213" s="40">
        <f t="shared" ref="O213:O214" si="236">M213*0.701432/1</f>
        <v>2.497097920000281</v>
      </c>
      <c r="P213" s="40">
        <f t="shared" ref="P213:P214" si="237">+N213*0.01019716/1</f>
        <v>3.7017036825124166E-3</v>
      </c>
      <c r="R213" s="42">
        <f t="shared" ref="R213:R214" si="238">+$O$11*(M213-I213)</f>
        <v>85.060000000000798</v>
      </c>
      <c r="S213" s="42">
        <f t="shared" ref="S213:S214" si="239">M213/R213</f>
        <v>4.185280978133514E-2</v>
      </c>
    </row>
    <row r="214" spans="2:19" ht="15.6" x14ac:dyDescent="0.3">
      <c r="B214" s="154">
        <v>200</v>
      </c>
      <c r="C214" s="155"/>
      <c r="D214" s="105">
        <v>45102</v>
      </c>
      <c r="E214" s="106">
        <v>0.64652777777777781</v>
      </c>
      <c r="F214" s="132">
        <f t="shared" si="231"/>
        <v>2924.0529999999999</v>
      </c>
      <c r="G214" s="121">
        <v>2870.8</v>
      </c>
      <c r="H214" s="133">
        <f t="shared" si="232"/>
        <v>2882.0529999999999</v>
      </c>
      <c r="I214" s="107">
        <v>-38.97</v>
      </c>
      <c r="J214" s="134">
        <f t="shared" si="233"/>
        <v>2885.6130000000003</v>
      </c>
      <c r="K214" s="135"/>
      <c r="L214" s="51"/>
      <c r="M214" s="125">
        <f t="shared" si="234"/>
        <v>3.5600000000004002</v>
      </c>
      <c r="N214" s="44">
        <f t="shared" si="235"/>
        <v>0.36301320000004084</v>
      </c>
      <c r="O214" s="40">
        <f t="shared" si="236"/>
        <v>2.497097920000281</v>
      </c>
      <c r="P214" s="40">
        <f t="shared" si="237"/>
        <v>3.7017036825124166E-3</v>
      </c>
      <c r="R214" s="42">
        <f t="shared" si="238"/>
        <v>85.060000000000798</v>
      </c>
      <c r="S214" s="42">
        <f t="shared" si="239"/>
        <v>4.185280978133514E-2</v>
      </c>
    </row>
    <row r="215" spans="2:19" ht="15.6" x14ac:dyDescent="0.3">
      <c r="B215" s="154">
        <v>201</v>
      </c>
      <c r="C215" s="155"/>
      <c r="D215" s="105">
        <v>45110</v>
      </c>
      <c r="E215" s="106">
        <v>0.63750000000000007</v>
      </c>
      <c r="F215" s="132">
        <f t="shared" ref="F215" si="240">G$16</f>
        <v>2924.0529999999999</v>
      </c>
      <c r="G215" s="121">
        <v>2870.8</v>
      </c>
      <c r="H215" s="133">
        <f t="shared" ref="H215" si="241">G$16-E$12</f>
        <v>2882.0529999999999</v>
      </c>
      <c r="I215" s="107">
        <v>-38.950000000000003</v>
      </c>
      <c r="J215" s="134">
        <f t="shared" ref="J215" si="242">(G$16+E$13)+I215</f>
        <v>2885.6330000000003</v>
      </c>
      <c r="K215" s="135"/>
      <c r="L215" s="51"/>
      <c r="M215" s="125">
        <f t="shared" ref="M215" si="243">+J215-$H$16</f>
        <v>3.580000000000382</v>
      </c>
      <c r="N215" s="44">
        <f t="shared" ref="N215" si="244">M215*0.10197/1</f>
        <v>0.36505260000003897</v>
      </c>
      <c r="O215" s="40">
        <f t="shared" ref="O215" si="245">M215*0.701432/1</f>
        <v>2.5111265600002683</v>
      </c>
      <c r="P215" s="40">
        <f t="shared" ref="P215" si="246">+N215*0.01019716/1</f>
        <v>3.7224997706163977E-3</v>
      </c>
      <c r="R215" s="42">
        <f t="shared" ref="R215" si="247">+$O$11*(M215-I215)</f>
        <v>85.06000000000077</v>
      </c>
      <c r="S215" s="42">
        <f t="shared" ref="S215" si="248">M215/R215</f>
        <v>4.2087937926173873E-2</v>
      </c>
    </row>
    <row r="216" spans="2:19" ht="15.6" x14ac:dyDescent="0.3">
      <c r="B216" s="154">
        <v>202</v>
      </c>
      <c r="C216" s="155"/>
      <c r="D216" s="105">
        <v>45111</v>
      </c>
      <c r="E216" s="106">
        <v>0.71875</v>
      </c>
      <c r="F216" s="132">
        <f t="shared" ref="F216:F217" si="249">G$16</f>
        <v>2924.0529999999999</v>
      </c>
      <c r="G216" s="121">
        <v>2870.8</v>
      </c>
      <c r="H216" s="133">
        <f t="shared" ref="H216:H217" si="250">G$16-E$12</f>
        <v>2882.0529999999999</v>
      </c>
      <c r="I216" s="107">
        <v>-38.950000000000003</v>
      </c>
      <c r="J216" s="134">
        <f t="shared" ref="J216:J217" si="251">(G$16+E$13)+I216</f>
        <v>2885.6330000000003</v>
      </c>
      <c r="K216" s="135"/>
      <c r="L216" s="51"/>
      <c r="M216" s="125">
        <f t="shared" ref="M216:M217" si="252">+J216-$H$16</f>
        <v>3.580000000000382</v>
      </c>
      <c r="N216" s="44">
        <f t="shared" ref="N216:N217" si="253">M216*0.10197/1</f>
        <v>0.36505260000003897</v>
      </c>
      <c r="O216" s="40">
        <f t="shared" ref="O216:O217" si="254">M216*0.701432/1</f>
        <v>2.5111265600002683</v>
      </c>
      <c r="P216" s="40">
        <f t="shared" ref="P216:P217" si="255">+N216*0.01019716/1</f>
        <v>3.7224997706163977E-3</v>
      </c>
      <c r="R216" s="42">
        <f t="shared" ref="R216:R217" si="256">+$O$11*(M216-I216)</f>
        <v>85.06000000000077</v>
      </c>
      <c r="S216" s="42">
        <f t="shared" ref="S216:S217" si="257">M216/R216</f>
        <v>4.2087937926173873E-2</v>
      </c>
    </row>
    <row r="217" spans="2:19" ht="15.6" x14ac:dyDescent="0.3">
      <c r="B217" s="154">
        <v>203</v>
      </c>
      <c r="C217" s="155"/>
      <c r="D217" s="105">
        <v>45114</v>
      </c>
      <c r="E217" s="106">
        <v>0.72083333333333299</v>
      </c>
      <c r="F217" s="132">
        <f t="shared" si="249"/>
        <v>2924.0529999999999</v>
      </c>
      <c r="G217" s="121">
        <v>2870.8</v>
      </c>
      <c r="H217" s="133">
        <f t="shared" si="250"/>
        <v>2882.0529999999999</v>
      </c>
      <c r="I217" s="107">
        <v>-38.950000000000003</v>
      </c>
      <c r="J217" s="134">
        <f t="shared" si="251"/>
        <v>2885.6330000000003</v>
      </c>
      <c r="K217" s="135"/>
      <c r="L217" s="51"/>
      <c r="M217" s="125">
        <f t="shared" si="252"/>
        <v>3.580000000000382</v>
      </c>
      <c r="N217" s="44">
        <f t="shared" si="253"/>
        <v>0.36505260000003897</v>
      </c>
      <c r="O217" s="40">
        <f t="shared" si="254"/>
        <v>2.5111265600002683</v>
      </c>
      <c r="P217" s="40">
        <f t="shared" si="255"/>
        <v>3.7224997706163977E-3</v>
      </c>
      <c r="R217" s="42">
        <f t="shared" si="256"/>
        <v>85.06000000000077</v>
      </c>
      <c r="S217" s="42">
        <f t="shared" si="257"/>
        <v>4.2087937926173873E-2</v>
      </c>
    </row>
    <row r="218" spans="2:19" ht="15.6" x14ac:dyDescent="0.3">
      <c r="B218" s="154">
        <v>204</v>
      </c>
      <c r="C218" s="155"/>
      <c r="D218" s="105">
        <v>45115</v>
      </c>
      <c r="E218" s="106">
        <v>0.49861111111111112</v>
      </c>
      <c r="F218" s="132">
        <f t="shared" ref="F218" si="258">G$16</f>
        <v>2924.0529999999999</v>
      </c>
      <c r="G218" s="121">
        <v>2870.8</v>
      </c>
      <c r="H218" s="133">
        <f t="shared" ref="H218" si="259">G$16-E$12</f>
        <v>2882.0529999999999</v>
      </c>
      <c r="I218" s="107">
        <v>-38.950000000000003</v>
      </c>
      <c r="J218" s="134">
        <f t="shared" ref="J218" si="260">(G$16+E$13)+I218</f>
        <v>2885.6330000000003</v>
      </c>
      <c r="K218" s="135"/>
      <c r="L218" s="51"/>
      <c r="M218" s="125">
        <f t="shared" ref="M218" si="261">+J218-$H$16</f>
        <v>3.580000000000382</v>
      </c>
      <c r="N218" s="44">
        <f t="shared" ref="N218" si="262">M218*0.10197/1</f>
        <v>0.36505260000003897</v>
      </c>
      <c r="O218" s="40">
        <f t="shared" ref="O218" si="263">M218*0.701432/1</f>
        <v>2.5111265600002683</v>
      </c>
      <c r="P218" s="40">
        <f t="shared" ref="P218" si="264">+N218*0.01019716/1</f>
        <v>3.7224997706163977E-3</v>
      </c>
      <c r="R218" s="42">
        <f t="shared" ref="R218" si="265">+$O$11*(M218-I218)</f>
        <v>85.06000000000077</v>
      </c>
      <c r="S218" s="42">
        <f t="shared" ref="S218" si="266">M218/R218</f>
        <v>4.2087937926173873E-2</v>
      </c>
    </row>
    <row r="219" spans="2:19" ht="15.6" x14ac:dyDescent="0.3">
      <c r="B219" s="154">
        <v>205</v>
      </c>
      <c r="C219" s="155"/>
      <c r="D219" s="105">
        <v>45121</v>
      </c>
      <c r="E219" s="106">
        <v>0.59236111111111112</v>
      </c>
      <c r="F219" s="132">
        <f t="shared" ref="F219:F220" si="267">G$16</f>
        <v>2924.0529999999999</v>
      </c>
      <c r="G219" s="121">
        <v>2870.8</v>
      </c>
      <c r="H219" s="133">
        <f t="shared" ref="H219:H220" si="268">G$16-E$12</f>
        <v>2882.0529999999999</v>
      </c>
      <c r="I219" s="107">
        <v>-38.950000000000003</v>
      </c>
      <c r="J219" s="134">
        <f t="shared" ref="J219:J220" si="269">(G$16+E$13)+I219</f>
        <v>2885.6330000000003</v>
      </c>
      <c r="K219" s="135"/>
      <c r="L219" s="51"/>
      <c r="M219" s="125">
        <f t="shared" ref="M219:M220" si="270">+J219-$H$16</f>
        <v>3.580000000000382</v>
      </c>
      <c r="N219" s="44">
        <f t="shared" ref="N219:N220" si="271">M219*0.10197/1</f>
        <v>0.36505260000003897</v>
      </c>
      <c r="O219" s="40">
        <f t="shared" ref="O219:O220" si="272">M219*0.701432/1</f>
        <v>2.5111265600002683</v>
      </c>
      <c r="P219" s="40">
        <f t="shared" ref="P219:P220" si="273">+N219*0.01019716/1</f>
        <v>3.7224997706163977E-3</v>
      </c>
      <c r="R219" s="42">
        <f t="shared" ref="R219:R220" si="274">+$O$11*(M219-I219)</f>
        <v>85.06000000000077</v>
      </c>
      <c r="S219" s="42">
        <f t="shared" ref="S219:S220" si="275">M219/R219</f>
        <v>4.2087937926173873E-2</v>
      </c>
    </row>
    <row r="220" spans="2:19" ht="15.6" x14ac:dyDescent="0.3">
      <c r="B220" s="154">
        <v>206</v>
      </c>
      <c r="C220" s="155"/>
      <c r="D220" s="105">
        <v>45126</v>
      </c>
      <c r="E220" s="106">
        <v>0.4201388888888889</v>
      </c>
      <c r="F220" s="132">
        <f t="shared" si="267"/>
        <v>2924.0529999999999</v>
      </c>
      <c r="G220" s="121">
        <v>2870.8</v>
      </c>
      <c r="H220" s="133">
        <f t="shared" si="268"/>
        <v>2882.0529999999999</v>
      </c>
      <c r="I220" s="107">
        <v>-38.950000000000003</v>
      </c>
      <c r="J220" s="134">
        <f t="shared" si="269"/>
        <v>2885.6330000000003</v>
      </c>
      <c r="K220" s="135"/>
      <c r="L220" s="51"/>
      <c r="M220" s="125">
        <f t="shared" si="270"/>
        <v>3.580000000000382</v>
      </c>
      <c r="N220" s="44">
        <f t="shared" si="271"/>
        <v>0.36505260000003897</v>
      </c>
      <c r="O220" s="40">
        <f t="shared" si="272"/>
        <v>2.5111265600002683</v>
      </c>
      <c r="P220" s="40">
        <f t="shared" si="273"/>
        <v>3.7224997706163977E-3</v>
      </c>
      <c r="R220" s="42">
        <f t="shared" si="274"/>
        <v>85.06000000000077</v>
      </c>
      <c r="S220" s="42">
        <f t="shared" si="275"/>
        <v>4.2087937926173873E-2</v>
      </c>
    </row>
    <row r="221" spans="2:19" ht="15.6" x14ac:dyDescent="0.3">
      <c r="B221" s="154">
        <v>207</v>
      </c>
      <c r="C221" s="155"/>
      <c r="D221" s="105">
        <v>45133</v>
      </c>
      <c r="E221" s="106">
        <v>0.68055555555555547</v>
      </c>
      <c r="F221" s="132">
        <f t="shared" ref="F221" si="276">G$16</f>
        <v>2924.0529999999999</v>
      </c>
      <c r="G221" s="121">
        <v>2870.8</v>
      </c>
      <c r="H221" s="133">
        <f t="shared" ref="H221" si="277">G$16-E$12</f>
        <v>2882.0529999999999</v>
      </c>
      <c r="I221" s="107">
        <v>-39.03</v>
      </c>
      <c r="J221" s="134">
        <f t="shared" ref="J221" si="278">(G$16+E$13)+I221</f>
        <v>2885.5529999999999</v>
      </c>
      <c r="K221" s="135"/>
      <c r="L221" s="51"/>
      <c r="M221" s="125">
        <f t="shared" ref="M221" si="279">+J221-$H$16</f>
        <v>3.5</v>
      </c>
      <c r="N221" s="44">
        <f t="shared" ref="N221" si="280">M221*0.10197/1</f>
        <v>0.35689500000000002</v>
      </c>
      <c r="O221" s="40">
        <f t="shared" ref="O221" si="281">M221*0.701432/1</f>
        <v>2.455012</v>
      </c>
      <c r="P221" s="40">
        <f t="shared" ref="P221" si="282">+N221*0.01019716/1</f>
        <v>3.6393154182000004E-3</v>
      </c>
      <c r="R221" s="42">
        <f t="shared" ref="R221" si="283">+$O$11*(M221-I221)</f>
        <v>85.06</v>
      </c>
      <c r="S221" s="42">
        <f t="shared" ref="S221" si="284">M221/R221</f>
        <v>4.1147425346814009E-2</v>
      </c>
    </row>
    <row r="222" spans="2:19" ht="15.6" x14ac:dyDescent="0.3">
      <c r="B222" s="154">
        <v>208</v>
      </c>
      <c r="C222" s="155"/>
      <c r="D222" s="105">
        <v>45161</v>
      </c>
      <c r="E222" s="106">
        <v>0.65972222222222221</v>
      </c>
      <c r="F222" s="132">
        <f t="shared" ref="F222" si="285">G$16</f>
        <v>2924.0529999999999</v>
      </c>
      <c r="G222" s="121">
        <v>2870.8</v>
      </c>
      <c r="H222" s="133">
        <f t="shared" ref="H222" si="286">G$16-E$12</f>
        <v>2882.0529999999999</v>
      </c>
      <c r="I222" s="107">
        <v>-39.03</v>
      </c>
      <c r="J222" s="134">
        <f t="shared" ref="J222" si="287">(G$16+E$13)+I222</f>
        <v>2885.5529999999999</v>
      </c>
      <c r="K222" s="135"/>
      <c r="L222" s="51"/>
      <c r="M222" s="125">
        <f t="shared" ref="M222" si="288">+J222-$H$16</f>
        <v>3.5</v>
      </c>
      <c r="N222" s="44">
        <f t="shared" ref="N222" si="289">M222*0.10197/1</f>
        <v>0.35689500000000002</v>
      </c>
      <c r="O222" s="40">
        <f t="shared" ref="O222" si="290">M222*0.701432/1</f>
        <v>2.455012</v>
      </c>
      <c r="P222" s="40">
        <f t="shared" ref="P222" si="291">+N222*0.01019716/1</f>
        <v>3.6393154182000004E-3</v>
      </c>
      <c r="R222" s="42">
        <f t="shared" ref="R222" si="292">+$O$11*(M222-I222)</f>
        <v>85.06</v>
      </c>
      <c r="S222" s="42">
        <f t="shared" ref="S222" si="293">M222/R222</f>
        <v>4.1147425346814009E-2</v>
      </c>
    </row>
    <row r="223" spans="2:19" ht="15.6" x14ac:dyDescent="0.3">
      <c r="B223" s="154">
        <v>209</v>
      </c>
      <c r="C223" s="155"/>
      <c r="D223" s="105">
        <v>45178</v>
      </c>
      <c r="E223" s="106"/>
      <c r="F223" s="132">
        <f t="shared" ref="F223" si="294">G$16</f>
        <v>2924.0529999999999</v>
      </c>
      <c r="G223" s="121">
        <v>2870.8</v>
      </c>
      <c r="H223" s="133">
        <f t="shared" ref="H223" si="295">G$16-E$12</f>
        <v>2882.0529999999999</v>
      </c>
      <c r="I223" s="107">
        <v>-39.04</v>
      </c>
      <c r="J223" s="134">
        <f t="shared" ref="J223" si="296">(G$16+E$13)+I223</f>
        <v>2885.5430000000001</v>
      </c>
      <c r="K223" s="135"/>
      <c r="L223" s="51"/>
      <c r="M223" s="125">
        <f t="shared" ref="M223" si="297">+J223-$H$16</f>
        <v>3.4900000000002365</v>
      </c>
      <c r="N223" s="44">
        <f t="shared" ref="N223" si="298">M223*0.10197/1</f>
        <v>0.35587530000002415</v>
      </c>
      <c r="O223" s="40">
        <f t="shared" ref="O223" si="299">M223*0.701432/1</f>
        <v>2.4479976800001659</v>
      </c>
      <c r="P223" s="40">
        <f t="shared" ref="P223" si="300">+N223*0.01019716/1</f>
        <v>3.6289173741482464E-3</v>
      </c>
      <c r="R223" s="42">
        <f t="shared" ref="R223" si="301">+$O$11*(M223-I223)</f>
        <v>85.060000000000471</v>
      </c>
      <c r="S223" s="42">
        <f t="shared" ref="S223" si="302">M223/R223</f>
        <v>4.1029861274397096E-2</v>
      </c>
    </row>
    <row r="224" spans="2:19" ht="15.6" x14ac:dyDescent="0.3">
      <c r="B224" s="154">
        <v>210</v>
      </c>
      <c r="C224" s="155"/>
      <c r="D224" s="105">
        <v>45182</v>
      </c>
      <c r="E224" s="106"/>
      <c r="F224" s="132">
        <f t="shared" ref="F224" si="303">G$16</f>
        <v>2924.0529999999999</v>
      </c>
      <c r="G224" s="121">
        <v>2870.8</v>
      </c>
      <c r="H224" s="133">
        <f t="shared" ref="H224" si="304">G$16-E$12</f>
        <v>2882.0529999999999</v>
      </c>
      <c r="I224" s="107">
        <v>-39.03</v>
      </c>
      <c r="J224" s="134">
        <f t="shared" ref="J224" si="305">(G$16+E$13)+I224</f>
        <v>2885.5529999999999</v>
      </c>
      <c r="K224" s="135"/>
      <c r="L224" s="51"/>
      <c r="M224" s="125">
        <f t="shared" ref="M224" si="306">+J224-$H$16</f>
        <v>3.5</v>
      </c>
      <c r="N224" s="44">
        <f t="shared" ref="N224" si="307">M224*0.10197/1</f>
        <v>0.35689500000000002</v>
      </c>
      <c r="O224" s="40">
        <f t="shared" ref="O224" si="308">M224*0.701432/1</f>
        <v>2.455012</v>
      </c>
      <c r="P224" s="40">
        <f t="shared" ref="P224" si="309">+N224*0.01019716/1</f>
        <v>3.6393154182000004E-3</v>
      </c>
      <c r="R224" s="42">
        <f t="shared" ref="R224" si="310">+$O$11*(M224-I224)</f>
        <v>85.06</v>
      </c>
      <c r="S224" s="42">
        <f t="shared" ref="S224" si="311">M224/R224</f>
        <v>4.1147425346814009E-2</v>
      </c>
    </row>
    <row r="225" spans="2:19" ht="15.6" x14ac:dyDescent="0.3">
      <c r="B225" s="154">
        <v>211</v>
      </c>
      <c r="C225" s="155"/>
      <c r="D225" s="105">
        <v>45189</v>
      </c>
      <c r="E225" s="106"/>
      <c r="F225" s="132">
        <f t="shared" ref="F225" si="312">G$16</f>
        <v>2924.0529999999999</v>
      </c>
      <c r="G225" s="121">
        <v>2870.8</v>
      </c>
      <c r="H225" s="133">
        <f t="shared" ref="H225" si="313">G$16-E$12</f>
        <v>2882.0529999999999</v>
      </c>
      <c r="I225" s="107">
        <v>-39.04</v>
      </c>
      <c r="J225" s="134">
        <f t="shared" ref="J225" si="314">(G$16+E$13)+I225</f>
        <v>2885.5430000000001</v>
      </c>
      <c r="K225" s="135"/>
      <c r="L225" s="51"/>
      <c r="M225" s="125">
        <f t="shared" ref="M225" si="315">+J225-$H$16</f>
        <v>3.4900000000002365</v>
      </c>
      <c r="N225" s="44">
        <f t="shared" ref="N225" si="316">M225*0.10197/1</f>
        <v>0.35587530000002415</v>
      </c>
      <c r="O225" s="40">
        <f t="shared" ref="O225" si="317">M225*0.701432/1</f>
        <v>2.4479976800001659</v>
      </c>
      <c r="P225" s="40">
        <f t="shared" ref="P225" si="318">+N225*0.01019716/1</f>
        <v>3.6289173741482464E-3</v>
      </c>
      <c r="R225" s="42">
        <f t="shared" ref="R225" si="319">+$O$11*(M225-I225)</f>
        <v>85.060000000000471</v>
      </c>
      <c r="S225" s="42">
        <f t="shared" ref="S225" si="320">M225/R225</f>
        <v>4.1029861274397096E-2</v>
      </c>
    </row>
    <row r="226" spans="2:19" ht="15.6" x14ac:dyDescent="0.3">
      <c r="B226" s="154">
        <v>212</v>
      </c>
      <c r="C226" s="155"/>
      <c r="D226" s="105">
        <v>45196</v>
      </c>
      <c r="E226" s="106"/>
      <c r="F226" s="132">
        <f t="shared" ref="F226" si="321">G$16</f>
        <v>2924.0529999999999</v>
      </c>
      <c r="G226" s="121">
        <v>2870.8</v>
      </c>
      <c r="H226" s="133">
        <f t="shared" ref="H226" si="322">G$16-E$12</f>
        <v>2882.0529999999999</v>
      </c>
      <c r="I226" s="107">
        <v>-39.04</v>
      </c>
      <c r="J226" s="134">
        <f t="shared" ref="J226" si="323">(G$16+E$13)+I226</f>
        <v>2885.5430000000001</v>
      </c>
      <c r="K226" s="135"/>
      <c r="L226" s="51"/>
      <c r="M226" s="125">
        <f t="shared" ref="M226" si="324">+J226-$H$16</f>
        <v>3.4900000000002365</v>
      </c>
      <c r="N226" s="44">
        <f t="shared" ref="N226" si="325">M226*0.10197/1</f>
        <v>0.35587530000002415</v>
      </c>
      <c r="O226" s="40">
        <f t="shared" ref="O226" si="326">M226*0.701432/1</f>
        <v>2.4479976800001659</v>
      </c>
      <c r="P226" s="40">
        <f t="shared" ref="P226" si="327">+N226*0.01019716/1</f>
        <v>3.6289173741482464E-3</v>
      </c>
      <c r="R226" s="42">
        <f t="shared" ref="R226" si="328">+$O$11*(M226-I226)</f>
        <v>85.060000000000471</v>
      </c>
      <c r="S226" s="42">
        <f t="shared" ref="S226" si="329">M226/R226</f>
        <v>4.1029861274397096E-2</v>
      </c>
    </row>
    <row r="227" spans="2:19" ht="15.6" x14ac:dyDescent="0.3">
      <c r="B227" s="154">
        <v>213</v>
      </c>
      <c r="C227" s="155"/>
      <c r="D227" s="105">
        <v>45203</v>
      </c>
      <c r="E227" s="106"/>
      <c r="F227" s="132">
        <f t="shared" ref="F227" si="330">G$16</f>
        <v>2924.0529999999999</v>
      </c>
      <c r="G227" s="121">
        <v>2870.8</v>
      </c>
      <c r="H227" s="133">
        <f t="shared" ref="H227" si="331">G$16-E$12</f>
        <v>2882.0529999999999</v>
      </c>
      <c r="I227" s="107">
        <v>-39.049999999999997</v>
      </c>
      <c r="J227" s="134">
        <f t="shared" ref="J227" si="332">(G$16+E$13)+I227</f>
        <v>2885.5329999999999</v>
      </c>
      <c r="K227" s="135"/>
      <c r="L227" s="51"/>
      <c r="M227" s="125">
        <f t="shared" ref="M227" si="333">+J227-$H$16</f>
        <v>3.4800000000000182</v>
      </c>
      <c r="N227" s="44">
        <f t="shared" ref="N227" si="334">M227*0.10197/1</f>
        <v>0.35485560000000188</v>
      </c>
      <c r="O227" s="40">
        <f t="shared" ref="O227" si="335">M227*0.701432/1</f>
        <v>2.440983360000013</v>
      </c>
      <c r="P227" s="40">
        <f t="shared" ref="P227" si="336">+N227*0.01019716/1</f>
        <v>3.6185193300960193E-3</v>
      </c>
      <c r="R227" s="42">
        <f t="shared" ref="R227" si="337">+$O$11*(M227-I227)</f>
        <v>85.060000000000031</v>
      </c>
      <c r="S227" s="42">
        <f t="shared" ref="S227" si="338">M227/R227</f>
        <v>4.0912297201975277E-2</v>
      </c>
    </row>
    <row r="228" spans="2:19" ht="15.6" x14ac:dyDescent="0.3">
      <c r="B228" s="154">
        <v>214</v>
      </c>
      <c r="C228" s="155"/>
      <c r="D228" s="105">
        <v>45226</v>
      </c>
      <c r="E228" s="106"/>
      <c r="F228" s="132">
        <f t="shared" ref="F228" si="339">G$16</f>
        <v>2924.0529999999999</v>
      </c>
      <c r="G228" s="121">
        <v>2870.8</v>
      </c>
      <c r="H228" s="133">
        <f t="shared" ref="H228" si="340">G$16-E$12</f>
        <v>2882.0529999999999</v>
      </c>
      <c r="I228" s="107">
        <v>-39.049999999999997</v>
      </c>
      <c r="J228" s="134">
        <f t="shared" ref="J228" si="341">(G$16+E$13)+I228</f>
        <v>2885.5329999999999</v>
      </c>
      <c r="K228" s="135"/>
      <c r="L228" s="51"/>
      <c r="M228" s="125">
        <f t="shared" ref="M228" si="342">+J228-$H$16</f>
        <v>3.4800000000000182</v>
      </c>
      <c r="N228" s="44">
        <f t="shared" ref="N228" si="343">M228*0.10197/1</f>
        <v>0.35485560000000188</v>
      </c>
      <c r="O228" s="40">
        <f t="shared" ref="O228" si="344">M228*0.701432/1</f>
        <v>2.440983360000013</v>
      </c>
      <c r="P228" s="40">
        <f t="shared" ref="P228" si="345">+N228*0.01019716/1</f>
        <v>3.6185193300960193E-3</v>
      </c>
      <c r="R228" s="42">
        <f t="shared" ref="R228" si="346">+$O$11*(M228-I228)</f>
        <v>85.060000000000031</v>
      </c>
      <c r="S228" s="42">
        <f t="shared" ref="S228" si="347">M228/R228</f>
        <v>4.0912297201975277E-2</v>
      </c>
    </row>
    <row r="229" spans="2:19" ht="15.6" x14ac:dyDescent="0.3">
      <c r="B229" s="154">
        <v>215</v>
      </c>
      <c r="C229" s="155"/>
      <c r="D229" s="105">
        <v>45235</v>
      </c>
      <c r="E229" s="106"/>
      <c r="F229" s="132">
        <f t="shared" ref="F229" si="348">G$16</f>
        <v>2924.0529999999999</v>
      </c>
      <c r="G229" s="121">
        <v>2870.8</v>
      </c>
      <c r="H229" s="133">
        <f t="shared" ref="H229" si="349">G$16-E$12</f>
        <v>2882.0529999999999</v>
      </c>
      <c r="I229" s="107">
        <v>-39.049999999999997</v>
      </c>
      <c r="J229" s="134">
        <f t="shared" ref="J229" si="350">(G$16+E$13)+I229</f>
        <v>2885.5329999999999</v>
      </c>
      <c r="K229" s="135"/>
      <c r="L229" s="51"/>
      <c r="M229" s="125">
        <f t="shared" ref="M229" si="351">+J229-$H$16</f>
        <v>3.4800000000000182</v>
      </c>
      <c r="N229" s="44">
        <f t="shared" ref="N229" si="352">M229*0.10197/1</f>
        <v>0.35485560000000188</v>
      </c>
      <c r="O229" s="40">
        <f t="shared" ref="O229" si="353">M229*0.701432/1</f>
        <v>2.440983360000013</v>
      </c>
      <c r="P229" s="40">
        <f t="shared" ref="P229" si="354">+N229*0.01019716/1</f>
        <v>3.6185193300960193E-3</v>
      </c>
      <c r="R229" s="42">
        <f t="shared" ref="R229" si="355">+$O$11*(M229-I229)</f>
        <v>85.060000000000031</v>
      </c>
      <c r="S229" s="42">
        <f t="shared" ref="S229" si="356">M229/R229</f>
        <v>4.0912297201975277E-2</v>
      </c>
    </row>
    <row r="230" spans="2:19" ht="15.6" x14ac:dyDescent="0.3">
      <c r="B230" s="154">
        <v>216</v>
      </c>
      <c r="C230" s="155"/>
      <c r="D230" s="105">
        <v>45238</v>
      </c>
      <c r="E230" s="106"/>
      <c r="F230" s="132">
        <f t="shared" ref="F230" si="357">G$16</f>
        <v>2924.0529999999999</v>
      </c>
      <c r="G230" s="121">
        <v>2870.8</v>
      </c>
      <c r="H230" s="133">
        <f t="shared" ref="H230" si="358">G$16-E$12</f>
        <v>2882.0529999999999</v>
      </c>
      <c r="I230" s="107">
        <v>-39.049999999999997</v>
      </c>
      <c r="J230" s="134">
        <f t="shared" ref="J230" si="359">(G$16+E$13)+I230</f>
        <v>2885.5329999999999</v>
      </c>
      <c r="K230" s="135"/>
      <c r="L230" s="51"/>
      <c r="M230" s="125">
        <f t="shared" ref="M230" si="360">+J230-$H$16</f>
        <v>3.4800000000000182</v>
      </c>
      <c r="N230" s="44">
        <f t="shared" ref="N230" si="361">M230*0.10197/1</f>
        <v>0.35485560000000188</v>
      </c>
      <c r="O230" s="40">
        <f t="shared" ref="O230" si="362">M230*0.701432/1</f>
        <v>2.440983360000013</v>
      </c>
      <c r="P230" s="40">
        <f t="shared" ref="P230" si="363">+N230*0.01019716/1</f>
        <v>3.6185193300960193E-3</v>
      </c>
      <c r="R230" s="42">
        <f t="shared" ref="R230" si="364">+$O$11*(M230-I230)</f>
        <v>85.060000000000031</v>
      </c>
      <c r="S230" s="42">
        <f t="shared" ref="S230" si="365">M230/R230</f>
        <v>4.0912297201975277E-2</v>
      </c>
    </row>
    <row r="231" spans="2:19" ht="15.6" x14ac:dyDescent="0.3">
      <c r="B231" s="154">
        <v>217</v>
      </c>
      <c r="C231" s="155"/>
      <c r="D231" s="105">
        <v>45251</v>
      </c>
      <c r="E231" s="106"/>
      <c r="F231" s="132">
        <f t="shared" ref="F231" si="366">G$16</f>
        <v>2924.0529999999999</v>
      </c>
      <c r="G231" s="121">
        <v>2870.8</v>
      </c>
      <c r="H231" s="133">
        <f t="shared" ref="H231" si="367">G$16-E$12</f>
        <v>2882.0529999999999</v>
      </c>
      <c r="I231" s="107">
        <v>-39.06</v>
      </c>
      <c r="J231" s="134">
        <f t="shared" ref="J231" si="368">(G$16+E$13)+I231</f>
        <v>2885.5230000000001</v>
      </c>
      <c r="K231" s="135"/>
      <c r="L231" s="51"/>
      <c r="M231" s="125">
        <f t="shared" ref="M231" si="369">+J231-$H$16</f>
        <v>3.4700000000002547</v>
      </c>
      <c r="N231" s="44">
        <f t="shared" ref="N231" si="370">M231*0.10197/1</f>
        <v>0.35383590000002596</v>
      </c>
      <c r="O231" s="40">
        <f t="shared" ref="O231" si="371">M231*0.701432/1</f>
        <v>2.433969040000179</v>
      </c>
      <c r="P231" s="40">
        <f t="shared" ref="P231" si="372">+N231*0.01019716/1</f>
        <v>3.6081212860442648E-3</v>
      </c>
      <c r="R231" s="42">
        <f t="shared" ref="R231" si="373">+$O$11*(M231-I231)</f>
        <v>85.060000000000514</v>
      </c>
      <c r="S231" s="42">
        <f t="shared" ref="S231" si="374">M231/R231</f>
        <v>4.0794733129558357E-2</v>
      </c>
    </row>
    <row r="232" spans="2:19" ht="15.6" x14ac:dyDescent="0.3">
      <c r="B232" s="154">
        <v>218</v>
      </c>
      <c r="C232" s="155"/>
      <c r="D232" s="105">
        <v>45262</v>
      </c>
      <c r="E232" s="106"/>
      <c r="F232" s="132">
        <f t="shared" ref="F232" si="375">G$16</f>
        <v>2924.0529999999999</v>
      </c>
      <c r="G232" s="121">
        <v>2870.8</v>
      </c>
      <c r="H232" s="133">
        <f t="shared" ref="H232" si="376">G$16-E$12</f>
        <v>2882.0529999999999</v>
      </c>
      <c r="I232" s="107">
        <v>-39.06</v>
      </c>
      <c r="J232" s="134">
        <f t="shared" ref="J232" si="377">(G$16+E$13)+I232</f>
        <v>2885.5230000000001</v>
      </c>
      <c r="K232" s="135"/>
      <c r="L232" s="51"/>
      <c r="M232" s="125">
        <f t="shared" ref="M232" si="378">+J232-$H$16</f>
        <v>3.4700000000002547</v>
      </c>
      <c r="N232" s="44">
        <f t="shared" ref="N232" si="379">M232*0.10197/1</f>
        <v>0.35383590000002596</v>
      </c>
      <c r="O232" s="40">
        <f t="shared" ref="O232" si="380">M232*0.701432/1</f>
        <v>2.433969040000179</v>
      </c>
      <c r="P232" s="40">
        <f t="shared" ref="P232" si="381">+N232*0.01019716/1</f>
        <v>3.6081212860442648E-3</v>
      </c>
      <c r="R232" s="42">
        <f t="shared" ref="R232" si="382">+$O$11*(M232-I232)</f>
        <v>85.060000000000514</v>
      </c>
      <c r="S232" s="42">
        <f t="shared" ref="S232" si="383">M232/R232</f>
        <v>4.0794733129558357E-2</v>
      </c>
    </row>
    <row r="233" spans="2:19" ht="15.6" x14ac:dyDescent="0.3">
      <c r="B233" s="154">
        <v>219</v>
      </c>
      <c r="C233" s="155"/>
      <c r="D233" s="105">
        <v>45273</v>
      </c>
      <c r="E233" s="106"/>
      <c r="F233" s="132">
        <f t="shared" ref="F233" si="384">G$16</f>
        <v>2924.0529999999999</v>
      </c>
      <c r="G233" s="121">
        <v>2870.8</v>
      </c>
      <c r="H233" s="133">
        <f t="shared" ref="H233" si="385">G$16-E$12</f>
        <v>2882.0529999999999</v>
      </c>
      <c r="I233" s="107">
        <v>-39.049999999999997</v>
      </c>
      <c r="J233" s="134">
        <f t="shared" ref="J233" si="386">(G$16+E$13)+I233</f>
        <v>2885.5329999999999</v>
      </c>
      <c r="K233" s="135"/>
      <c r="L233" s="51"/>
      <c r="M233" s="125">
        <f t="shared" ref="M233" si="387">+J233-$H$16</f>
        <v>3.4800000000000182</v>
      </c>
      <c r="N233" s="44">
        <f t="shared" ref="N233" si="388">M233*0.10197/1</f>
        <v>0.35485560000000188</v>
      </c>
      <c r="O233" s="40">
        <f t="shared" ref="O233" si="389">M233*0.701432/1</f>
        <v>2.440983360000013</v>
      </c>
      <c r="P233" s="40">
        <f t="shared" ref="P233" si="390">+N233*0.01019716/1</f>
        <v>3.6185193300960193E-3</v>
      </c>
      <c r="R233" s="42">
        <f t="shared" ref="R233" si="391">+$O$11*(M233-I233)</f>
        <v>85.060000000000031</v>
      </c>
      <c r="S233" s="42">
        <f t="shared" ref="S233" si="392">M233/R233</f>
        <v>4.0912297201975277E-2</v>
      </c>
    </row>
    <row r="234" spans="2:19" ht="15.6" x14ac:dyDescent="0.3">
      <c r="B234" s="154">
        <v>220</v>
      </c>
      <c r="C234" s="155"/>
      <c r="D234" s="105">
        <v>45290</v>
      </c>
      <c r="E234" s="106"/>
      <c r="F234" s="132">
        <f t="shared" ref="F234" si="393">G$16</f>
        <v>2924.0529999999999</v>
      </c>
      <c r="G234" s="121">
        <v>2870.8</v>
      </c>
      <c r="H234" s="133">
        <f t="shared" ref="H234" si="394">G$16-E$12</f>
        <v>2882.0529999999999</v>
      </c>
      <c r="I234" s="107">
        <v>-39.049999999999997</v>
      </c>
      <c r="J234" s="134">
        <f t="shared" ref="J234" si="395">(G$16+E$13)+I234</f>
        <v>2885.5329999999999</v>
      </c>
      <c r="K234" s="135"/>
      <c r="L234" s="51"/>
      <c r="M234" s="125">
        <f t="shared" ref="M234" si="396">+J234-$H$16</f>
        <v>3.4800000000000182</v>
      </c>
      <c r="N234" s="44">
        <f t="shared" ref="N234" si="397">M234*0.10197/1</f>
        <v>0.35485560000000188</v>
      </c>
      <c r="O234" s="40">
        <f t="shared" ref="O234" si="398">M234*0.701432/1</f>
        <v>2.440983360000013</v>
      </c>
      <c r="P234" s="40">
        <f t="shared" ref="P234" si="399">+N234*0.01019716/1</f>
        <v>3.6185193300960193E-3</v>
      </c>
      <c r="R234" s="42">
        <f t="shared" ref="R234" si="400">+$O$11*(M234-I234)</f>
        <v>85.060000000000031</v>
      </c>
      <c r="S234" s="42">
        <f t="shared" ref="S234" si="401">M234/R234</f>
        <v>4.0912297201975277E-2</v>
      </c>
    </row>
    <row r="235" spans="2:19" ht="15.6" x14ac:dyDescent="0.3">
      <c r="B235" s="154">
        <v>221</v>
      </c>
      <c r="C235" s="155"/>
      <c r="D235" s="105">
        <v>45297</v>
      </c>
      <c r="E235" s="106"/>
      <c r="F235" s="132">
        <f t="shared" ref="F235" si="402">G$16</f>
        <v>2924.0529999999999</v>
      </c>
      <c r="G235" s="121">
        <v>2870.8</v>
      </c>
      <c r="H235" s="133">
        <f t="shared" ref="H235" si="403">G$16-E$12</f>
        <v>2882.0529999999999</v>
      </c>
      <c r="I235" s="107">
        <v>-39.049999999999997</v>
      </c>
      <c r="J235" s="134">
        <f t="shared" ref="J235" si="404">(G$16+E$13)+I235</f>
        <v>2885.5329999999999</v>
      </c>
      <c r="K235" s="135"/>
      <c r="L235" s="51"/>
      <c r="M235" s="125">
        <f t="shared" ref="M235" si="405">+J235-$H$16</f>
        <v>3.4800000000000182</v>
      </c>
      <c r="N235" s="44">
        <f t="shared" ref="N235" si="406">M235*0.10197/1</f>
        <v>0.35485560000000188</v>
      </c>
      <c r="O235" s="40">
        <f t="shared" ref="O235" si="407">M235*0.701432/1</f>
        <v>2.440983360000013</v>
      </c>
      <c r="P235" s="40">
        <f t="shared" ref="P235" si="408">+N235*0.01019716/1</f>
        <v>3.6185193300960193E-3</v>
      </c>
      <c r="R235" s="42">
        <f t="shared" ref="R235" si="409">+$O$11*(M235-I235)</f>
        <v>85.060000000000031</v>
      </c>
      <c r="S235" s="42">
        <f t="shared" ref="S235" si="410">M235/R235</f>
        <v>4.0912297201975277E-2</v>
      </c>
    </row>
    <row r="236" spans="2:19" ht="15.6" x14ac:dyDescent="0.3">
      <c r="B236" s="154">
        <v>222</v>
      </c>
      <c r="C236" s="155"/>
      <c r="D236" s="105">
        <v>45304</v>
      </c>
      <c r="E236" s="106"/>
      <c r="F236" s="132">
        <f t="shared" ref="F236" si="411">G$16</f>
        <v>2924.0529999999999</v>
      </c>
      <c r="G236" s="121">
        <v>2870.8</v>
      </c>
      <c r="H236" s="133">
        <f t="shared" ref="H236" si="412">G$16-E$12</f>
        <v>2882.0529999999999</v>
      </c>
      <c r="I236" s="107">
        <v>-39.049999999999997</v>
      </c>
      <c r="J236" s="134">
        <f t="shared" ref="J236" si="413">(G$16+E$13)+I236</f>
        <v>2885.5329999999999</v>
      </c>
      <c r="K236" s="135"/>
      <c r="L236" s="51"/>
      <c r="M236" s="125">
        <f t="shared" ref="M236" si="414">+J236-$H$16</f>
        <v>3.4800000000000182</v>
      </c>
      <c r="N236" s="44">
        <f t="shared" ref="N236" si="415">M236*0.10197/1</f>
        <v>0.35485560000000188</v>
      </c>
      <c r="O236" s="40">
        <f t="shared" ref="O236" si="416">M236*0.701432/1</f>
        <v>2.440983360000013</v>
      </c>
      <c r="P236" s="40">
        <f t="shared" ref="P236" si="417">+N236*0.01019716/1</f>
        <v>3.6185193300960193E-3</v>
      </c>
      <c r="R236" s="42">
        <f t="shared" ref="R236" si="418">+$O$11*(M236-I236)</f>
        <v>85.060000000000031</v>
      </c>
      <c r="S236" s="42">
        <f t="shared" ref="S236" si="419">M236/R236</f>
        <v>4.0912297201975277E-2</v>
      </c>
    </row>
    <row r="237" spans="2:19" ht="15.6" x14ac:dyDescent="0.3">
      <c r="B237" s="154">
        <v>223</v>
      </c>
      <c r="C237" s="155"/>
      <c r="D237" s="105">
        <v>45311</v>
      </c>
      <c r="E237" s="106"/>
      <c r="F237" s="132">
        <f t="shared" ref="F237" si="420">G$16</f>
        <v>2924.0529999999999</v>
      </c>
      <c r="G237" s="121">
        <v>2870.8</v>
      </c>
      <c r="H237" s="133">
        <f t="shared" ref="H237" si="421">G$16-E$12</f>
        <v>2882.0529999999999</v>
      </c>
      <c r="I237" s="107">
        <v>-39.049999999999997</v>
      </c>
      <c r="J237" s="134">
        <f t="shared" ref="J237" si="422">(G$16+E$13)+I237</f>
        <v>2885.5329999999999</v>
      </c>
      <c r="K237" s="135"/>
      <c r="L237" s="51"/>
      <c r="M237" s="125">
        <f t="shared" ref="M237" si="423">+J237-$H$16</f>
        <v>3.4800000000000182</v>
      </c>
      <c r="N237" s="44">
        <f t="shared" ref="N237" si="424">M237*0.10197/1</f>
        <v>0.35485560000000188</v>
      </c>
      <c r="O237" s="40">
        <f t="shared" ref="O237" si="425">M237*0.701432/1</f>
        <v>2.440983360000013</v>
      </c>
      <c r="P237" s="40">
        <f t="shared" ref="P237" si="426">+N237*0.01019716/1</f>
        <v>3.6185193300960193E-3</v>
      </c>
      <c r="R237" s="42">
        <f t="shared" ref="R237" si="427">+$O$11*(M237-I237)</f>
        <v>85.060000000000031</v>
      </c>
      <c r="S237" s="42">
        <f t="shared" ref="S237" si="428">M237/R237</f>
        <v>4.0912297201975277E-2</v>
      </c>
    </row>
    <row r="238" spans="2:19" ht="15.6" x14ac:dyDescent="0.3">
      <c r="B238" s="154">
        <v>224</v>
      </c>
      <c r="C238" s="155"/>
      <c r="D238" s="105">
        <v>45326</v>
      </c>
      <c r="E238" s="106"/>
      <c r="F238" s="132">
        <f t="shared" ref="F238" si="429">G$16</f>
        <v>2924.0529999999999</v>
      </c>
      <c r="G238" s="121">
        <v>2870.8</v>
      </c>
      <c r="H238" s="133">
        <f t="shared" ref="H238" si="430">G$16-E$12</f>
        <v>2882.0529999999999</v>
      </c>
      <c r="I238" s="107">
        <v>-39.04</v>
      </c>
      <c r="J238" s="134">
        <f t="shared" ref="J238" si="431">(G$16+E$13)+I238</f>
        <v>2885.5430000000001</v>
      </c>
      <c r="K238" s="135"/>
      <c r="L238" s="51"/>
      <c r="M238" s="125">
        <f t="shared" ref="M238" si="432">+J238-$H$16</f>
        <v>3.4900000000002365</v>
      </c>
      <c r="N238" s="44">
        <f t="shared" ref="N238" si="433">M238*0.10197/1</f>
        <v>0.35587530000002415</v>
      </c>
      <c r="O238" s="40">
        <f t="shared" ref="O238" si="434">M238*0.701432/1</f>
        <v>2.4479976800001659</v>
      </c>
      <c r="P238" s="40">
        <f t="shared" ref="P238" si="435">+N238*0.01019716/1</f>
        <v>3.6289173741482464E-3</v>
      </c>
      <c r="R238" s="42">
        <f t="shared" ref="R238" si="436">+$O$11*(M238-I238)</f>
        <v>85.060000000000471</v>
      </c>
      <c r="S238" s="42">
        <f t="shared" ref="S238" si="437">M238/R238</f>
        <v>4.1029861274397096E-2</v>
      </c>
    </row>
    <row r="239" spans="2:19" ht="15.6" x14ac:dyDescent="0.3">
      <c r="B239" s="154">
        <v>225</v>
      </c>
      <c r="C239" s="155"/>
      <c r="D239" s="105">
        <v>45333</v>
      </c>
      <c r="E239" s="106"/>
      <c r="F239" s="132">
        <f t="shared" ref="F239" si="438">G$16</f>
        <v>2924.0529999999999</v>
      </c>
      <c r="G239" s="121">
        <v>2870.8</v>
      </c>
      <c r="H239" s="133">
        <f t="shared" ref="H239" si="439">G$16-E$12</f>
        <v>2882.0529999999999</v>
      </c>
      <c r="I239" s="107">
        <v>-39.06</v>
      </c>
      <c r="J239" s="134">
        <f t="shared" ref="J239" si="440">(G$16+E$13)+I239</f>
        <v>2885.5230000000001</v>
      </c>
      <c r="K239" s="135"/>
      <c r="L239" s="51"/>
      <c r="M239" s="125">
        <f t="shared" ref="M239" si="441">+J239-$H$16</f>
        <v>3.4700000000002547</v>
      </c>
      <c r="N239" s="44">
        <f t="shared" ref="N239" si="442">M239*0.10197/1</f>
        <v>0.35383590000002596</v>
      </c>
      <c r="O239" s="40">
        <f t="shared" ref="O239" si="443">M239*0.701432/1</f>
        <v>2.433969040000179</v>
      </c>
      <c r="P239" s="40">
        <f t="shared" ref="P239" si="444">+N239*0.01019716/1</f>
        <v>3.6081212860442648E-3</v>
      </c>
      <c r="R239" s="42">
        <f t="shared" ref="R239" si="445">+$O$11*(M239-I239)</f>
        <v>85.060000000000514</v>
      </c>
      <c r="S239" s="42">
        <f t="shared" ref="S239" si="446">M239/R239</f>
        <v>4.0794733129558357E-2</v>
      </c>
    </row>
    <row r="240" spans="2:19" ht="15.6" x14ac:dyDescent="0.3">
      <c r="B240" s="154">
        <v>226</v>
      </c>
      <c r="C240" s="155"/>
      <c r="D240" s="105">
        <v>45346</v>
      </c>
      <c r="E240" s="106"/>
      <c r="F240" s="132">
        <f t="shared" ref="F240" si="447">G$16</f>
        <v>2924.0529999999999</v>
      </c>
      <c r="G240" s="121">
        <v>2870.8</v>
      </c>
      <c r="H240" s="133">
        <f t="shared" ref="H240" si="448">G$16-E$12</f>
        <v>2882.0529999999999</v>
      </c>
      <c r="I240" s="107">
        <v>-39.299999999999997</v>
      </c>
      <c r="J240" s="134">
        <f t="shared" ref="J240" si="449">(G$16+E$13)+I240</f>
        <v>2885.2829999999999</v>
      </c>
      <c r="K240" s="135"/>
      <c r="L240" s="51"/>
      <c r="M240" s="125">
        <f t="shared" ref="M240" si="450">+J240-$H$16</f>
        <v>3.2300000000000182</v>
      </c>
      <c r="N240" s="44">
        <f t="shared" ref="N240" si="451">M240*0.10197/1</f>
        <v>0.32936310000000185</v>
      </c>
      <c r="O240" s="40">
        <f t="shared" ref="O240" si="452">M240*0.701432/1</f>
        <v>2.2656253600000129</v>
      </c>
      <c r="P240" s="40">
        <f t="shared" ref="P240" si="453">+N240*0.01019716/1</f>
        <v>3.3585682287960192E-3</v>
      </c>
      <c r="R240" s="42">
        <f t="shared" ref="R240" si="454">+$O$11*(M240-I240)</f>
        <v>85.060000000000031</v>
      </c>
      <c r="S240" s="42">
        <f t="shared" ref="S240" si="455">M240/R240</f>
        <v>3.7973195391488558E-2</v>
      </c>
    </row>
    <row r="241" spans="2:19" ht="15.6" x14ac:dyDescent="0.3">
      <c r="B241" s="154">
        <v>227</v>
      </c>
      <c r="C241" s="155"/>
      <c r="D241" s="105">
        <v>45361</v>
      </c>
      <c r="E241" s="106"/>
      <c r="F241" s="132">
        <f t="shared" ref="F241:F245" si="456">G$16</f>
        <v>2924.0529999999999</v>
      </c>
      <c r="G241" s="121">
        <v>2870.8</v>
      </c>
      <c r="H241" s="133">
        <f t="shared" ref="H241:H245" si="457">G$16-E$12</f>
        <v>2882.0529999999999</v>
      </c>
      <c r="I241" s="107">
        <v>-39.200000000000003</v>
      </c>
      <c r="J241" s="134">
        <f t="shared" ref="J241:J246" si="458">(G$16+E$13)+I241</f>
        <v>2885.3830000000003</v>
      </c>
      <c r="K241" s="135"/>
      <c r="L241" s="51"/>
      <c r="M241" s="125">
        <f t="shared" ref="M241:M246" si="459">+J241-$H$16</f>
        <v>3.330000000000382</v>
      </c>
      <c r="N241" s="44">
        <f t="shared" ref="N241:N246" si="460">M241*0.10197/1</f>
        <v>0.33956010000003894</v>
      </c>
      <c r="O241" s="40">
        <f t="shared" ref="O241:O246" si="461">M241*0.701432/1</f>
        <v>2.3357685600002682</v>
      </c>
      <c r="P241" s="40">
        <f t="shared" ref="P241:P246" si="462">+N241*0.01019716/1</f>
        <v>3.4625486693163972E-3</v>
      </c>
      <c r="R241" s="42">
        <f t="shared" ref="R241:R246" si="463">+$O$11*(M241-I241)</f>
        <v>85.06000000000077</v>
      </c>
      <c r="S241" s="42">
        <f t="shared" ref="S241:S246" si="464">M241/R241</f>
        <v>3.9148836115687181E-2</v>
      </c>
    </row>
    <row r="242" spans="2:19" ht="15.6" x14ac:dyDescent="0.3">
      <c r="B242" s="154">
        <v>228</v>
      </c>
      <c r="C242" s="155"/>
      <c r="D242" s="105">
        <v>45376</v>
      </c>
      <c r="E242" s="106"/>
      <c r="F242" s="132">
        <f t="shared" si="456"/>
        <v>2924.0529999999999</v>
      </c>
      <c r="G242" s="121">
        <v>2870.8</v>
      </c>
      <c r="H242" s="133">
        <f t="shared" si="457"/>
        <v>2882.0529999999999</v>
      </c>
      <c r="I242" s="107">
        <v>-39.119999999999997</v>
      </c>
      <c r="J242" s="134">
        <f t="shared" si="458"/>
        <v>2885.4630000000002</v>
      </c>
      <c r="K242" s="135"/>
      <c r="L242" s="51"/>
      <c r="M242" s="125">
        <f t="shared" si="459"/>
        <v>3.4100000000003092</v>
      </c>
      <c r="N242" s="44">
        <f t="shared" si="460"/>
        <v>0.34771770000003155</v>
      </c>
      <c r="O242" s="40">
        <f t="shared" si="461"/>
        <v>2.3918831200002173</v>
      </c>
      <c r="P242" s="40">
        <f t="shared" si="462"/>
        <v>3.5457330217323218E-3</v>
      </c>
      <c r="R242" s="42">
        <f t="shared" si="463"/>
        <v>85.060000000000613</v>
      </c>
      <c r="S242" s="42">
        <f t="shared" si="464"/>
        <v>4.0089348695042146E-2</v>
      </c>
    </row>
    <row r="243" spans="2:19" ht="15.6" x14ac:dyDescent="0.3">
      <c r="B243" s="154">
        <v>229</v>
      </c>
      <c r="C243" s="155"/>
      <c r="D243" s="105">
        <v>45391</v>
      </c>
      <c r="E243" s="106"/>
      <c r="F243" s="132">
        <f t="shared" si="456"/>
        <v>2924.0529999999999</v>
      </c>
      <c r="G243" s="121">
        <v>2870.8</v>
      </c>
      <c r="H243" s="133">
        <f t="shared" si="457"/>
        <v>2882.0529999999999</v>
      </c>
      <c r="I243" s="107">
        <v>-39.15</v>
      </c>
      <c r="J243" s="134">
        <f t="shared" si="458"/>
        <v>2885.433</v>
      </c>
      <c r="K243" s="135"/>
      <c r="L243" s="51"/>
      <c r="M243" s="125">
        <f t="shared" si="459"/>
        <v>3.3800000000001091</v>
      </c>
      <c r="N243" s="44">
        <f t="shared" si="460"/>
        <v>0.34465860000001114</v>
      </c>
      <c r="O243" s="40">
        <f t="shared" si="461"/>
        <v>2.3708401600000766</v>
      </c>
      <c r="P243" s="40">
        <f t="shared" si="462"/>
        <v>3.5145388895761135E-3</v>
      </c>
      <c r="R243" s="42">
        <f t="shared" si="463"/>
        <v>85.060000000000215</v>
      </c>
      <c r="S243" s="42">
        <f t="shared" si="464"/>
        <v>3.9736656477781573E-2</v>
      </c>
    </row>
    <row r="244" spans="2:19" ht="15.6" x14ac:dyDescent="0.3">
      <c r="B244" s="154">
        <v>230</v>
      </c>
      <c r="C244" s="155"/>
      <c r="D244" s="105">
        <v>45406</v>
      </c>
      <c r="E244" s="106"/>
      <c r="F244" s="132">
        <f t="shared" si="456"/>
        <v>2924.0529999999999</v>
      </c>
      <c r="G244" s="121">
        <v>2870.8</v>
      </c>
      <c r="H244" s="133">
        <f t="shared" si="457"/>
        <v>2882.0529999999999</v>
      </c>
      <c r="I244" s="107">
        <v>-39.049999999999997</v>
      </c>
      <c r="J244" s="134">
        <f t="shared" si="458"/>
        <v>2885.5329999999999</v>
      </c>
      <c r="K244" s="135"/>
      <c r="L244" s="51"/>
      <c r="M244" s="125">
        <f t="shared" si="459"/>
        <v>3.4800000000000182</v>
      </c>
      <c r="N244" s="44">
        <f t="shared" si="460"/>
        <v>0.35485560000000188</v>
      </c>
      <c r="O244" s="40">
        <f t="shared" si="461"/>
        <v>2.440983360000013</v>
      </c>
      <c r="P244" s="40">
        <f t="shared" si="462"/>
        <v>3.6185193300960193E-3</v>
      </c>
      <c r="R244" s="42">
        <f t="shared" si="463"/>
        <v>85.060000000000031</v>
      </c>
      <c r="S244" s="42">
        <f t="shared" si="464"/>
        <v>4.0912297201975277E-2</v>
      </c>
    </row>
    <row r="245" spans="2:19" ht="15.6" x14ac:dyDescent="0.3">
      <c r="B245" s="154">
        <v>231</v>
      </c>
      <c r="C245" s="155"/>
      <c r="D245" s="105">
        <v>45420</v>
      </c>
      <c r="E245" s="106"/>
      <c r="F245" s="132">
        <f t="shared" si="456"/>
        <v>2924.0529999999999</v>
      </c>
      <c r="G245" s="121">
        <v>2870.8</v>
      </c>
      <c r="H245" s="133">
        <f t="shared" si="457"/>
        <v>2882.0529999999999</v>
      </c>
      <c r="I245" s="107">
        <v>-39.03</v>
      </c>
      <c r="J245" s="134">
        <f t="shared" si="458"/>
        <v>2885.5529999999999</v>
      </c>
      <c r="K245" s="135"/>
      <c r="L245" s="51"/>
      <c r="M245" s="125">
        <f t="shared" si="459"/>
        <v>3.5</v>
      </c>
      <c r="N245" s="44">
        <f t="shared" si="460"/>
        <v>0.35689500000000002</v>
      </c>
      <c r="O245" s="40">
        <f t="shared" si="461"/>
        <v>2.455012</v>
      </c>
      <c r="P245" s="40">
        <f t="shared" si="462"/>
        <v>3.6393154182000004E-3</v>
      </c>
      <c r="R245" s="42">
        <f t="shared" si="463"/>
        <v>85.06</v>
      </c>
      <c r="S245" s="42">
        <f t="shared" si="464"/>
        <v>4.1147425346814009E-2</v>
      </c>
    </row>
    <row r="246" spans="2:19" ht="15.6" x14ac:dyDescent="0.3">
      <c r="B246" s="154">
        <v>232</v>
      </c>
      <c r="C246" s="155"/>
      <c r="D246" s="105">
        <v>45544</v>
      </c>
      <c r="E246" s="106"/>
      <c r="F246" s="132">
        <f t="shared" ref="F246" si="465">G$16</f>
        <v>2924.0529999999999</v>
      </c>
      <c r="G246" s="121">
        <v>2870.8</v>
      </c>
      <c r="H246" s="133">
        <f t="shared" ref="H246" si="466">G$16-E$12</f>
        <v>2882.0529999999999</v>
      </c>
      <c r="I246" s="107">
        <v>-39.020000000000003</v>
      </c>
      <c r="J246" s="134">
        <f t="shared" si="458"/>
        <v>2885.5630000000001</v>
      </c>
      <c r="K246" s="135"/>
      <c r="L246" s="51"/>
      <c r="M246" s="125">
        <f t="shared" si="459"/>
        <v>3.5100000000002183</v>
      </c>
      <c r="N246" s="44">
        <f t="shared" si="460"/>
        <v>0.35791470000002229</v>
      </c>
      <c r="O246" s="40">
        <f t="shared" si="461"/>
        <v>2.4620263200001533</v>
      </c>
      <c r="P246" s="40">
        <f t="shared" si="462"/>
        <v>3.6497134622522276E-3</v>
      </c>
      <c r="R246" s="42">
        <f t="shared" si="463"/>
        <v>85.060000000000443</v>
      </c>
      <c r="S246" s="42">
        <f t="shared" si="464"/>
        <v>4.1264989419235835E-2</v>
      </c>
    </row>
    <row r="247" spans="2:19" ht="15.6" x14ac:dyDescent="0.3">
      <c r="B247" s="154">
        <v>233</v>
      </c>
      <c r="C247" s="155"/>
      <c r="D247" s="105">
        <v>45551</v>
      </c>
      <c r="E247" s="106"/>
      <c r="F247" s="132">
        <f t="shared" ref="F247" si="467">G$16</f>
        <v>2924.0529999999999</v>
      </c>
      <c r="G247" s="121">
        <v>2870.8</v>
      </c>
      <c r="H247" s="133">
        <f t="shared" ref="H247" si="468">G$16-E$12</f>
        <v>2882.0529999999999</v>
      </c>
      <c r="I247" s="107">
        <v>-39.020000000000003</v>
      </c>
      <c r="J247" s="134">
        <f t="shared" ref="J247" si="469">(G$16+E$13)+I247</f>
        <v>2885.5630000000001</v>
      </c>
      <c r="K247" s="135"/>
      <c r="L247" s="51"/>
      <c r="M247" s="125">
        <f t="shared" ref="M247" si="470">+J247-$H$16</f>
        <v>3.5100000000002183</v>
      </c>
      <c r="N247" s="44">
        <f t="shared" ref="N247" si="471">M247*0.10197/1</f>
        <v>0.35791470000002229</v>
      </c>
      <c r="O247" s="40">
        <f t="shared" ref="O247" si="472">M247*0.701432/1</f>
        <v>2.4620263200001533</v>
      </c>
      <c r="P247" s="40">
        <f t="shared" ref="P247" si="473">+N247*0.01019716/1</f>
        <v>3.6497134622522276E-3</v>
      </c>
      <c r="R247" s="42">
        <f t="shared" ref="R247" si="474">+$O$11*(M247-I247)</f>
        <v>85.060000000000443</v>
      </c>
      <c r="S247" s="42">
        <f t="shared" ref="S247" si="475">M247/R247</f>
        <v>4.1264989419235835E-2</v>
      </c>
    </row>
    <row r="248" spans="2:19" ht="15.6" x14ac:dyDescent="0.3">
      <c r="B248" s="154">
        <v>234</v>
      </c>
      <c r="C248" s="155"/>
      <c r="D248" s="105">
        <v>45563</v>
      </c>
      <c r="E248" s="106"/>
      <c r="F248" s="132">
        <f t="shared" ref="F248" si="476">G$16</f>
        <v>2924.0529999999999</v>
      </c>
      <c r="G248" s="121">
        <v>2870.8</v>
      </c>
      <c r="H248" s="133">
        <f t="shared" ref="H248" si="477">G$16-E$12</f>
        <v>2882.0529999999999</v>
      </c>
      <c r="I248" s="107">
        <v>-38.99</v>
      </c>
      <c r="J248" s="134">
        <f t="shared" ref="J248" si="478">(G$16+E$13)+I248</f>
        <v>2885.5930000000003</v>
      </c>
      <c r="K248" s="135"/>
      <c r="L248" s="51"/>
      <c r="M248" s="125">
        <f t="shared" ref="M248" si="479">+J248-$H$16</f>
        <v>3.5400000000004184</v>
      </c>
      <c r="N248" s="44">
        <f t="shared" ref="N248" si="480">M248*0.10197/1</f>
        <v>0.3609738000000427</v>
      </c>
      <c r="O248" s="40">
        <f t="shared" ref="O248" si="481">M248*0.701432/1</f>
        <v>2.4830692800002936</v>
      </c>
      <c r="P248" s="40">
        <f t="shared" ref="P248" si="482">+N248*0.01019716/1</f>
        <v>3.6809075944084354E-3</v>
      </c>
      <c r="R248" s="42">
        <f t="shared" ref="R248" si="483">+$O$11*(M248-I248)</f>
        <v>85.060000000000841</v>
      </c>
      <c r="S248" s="42">
        <f t="shared" ref="S248" si="484">M248/R248</f>
        <v>4.1617681636496394E-2</v>
      </c>
    </row>
    <row r="249" spans="2:19" ht="15.6" x14ac:dyDescent="0.3">
      <c r="B249" s="154">
        <v>235</v>
      </c>
      <c r="C249" s="155"/>
      <c r="D249" s="105">
        <v>45570</v>
      </c>
      <c r="E249" s="106"/>
      <c r="F249" s="132">
        <f t="shared" ref="F249" si="485">G$16</f>
        <v>2924.0529999999999</v>
      </c>
      <c r="G249" s="121">
        <v>2870.8</v>
      </c>
      <c r="H249" s="133">
        <f t="shared" ref="H249" si="486">G$16-E$12</f>
        <v>2882.0529999999999</v>
      </c>
      <c r="I249" s="107">
        <v>-38.93</v>
      </c>
      <c r="J249" s="134">
        <f t="shared" ref="J249" si="487">(G$16+E$13)+I249</f>
        <v>2885.6530000000002</v>
      </c>
      <c r="K249" s="135"/>
      <c r="L249" s="51"/>
      <c r="M249" s="125">
        <f t="shared" ref="M249" si="488">+J249-$H$16</f>
        <v>3.6000000000003638</v>
      </c>
      <c r="N249" s="44">
        <f t="shared" ref="N249" si="489">M249*0.10197/1</f>
        <v>0.36709200000003711</v>
      </c>
      <c r="O249" s="40">
        <f t="shared" ref="O249" si="490">M249*0.701432/1</f>
        <v>2.5251552000002553</v>
      </c>
      <c r="P249" s="40">
        <f t="shared" ref="P249" si="491">+N249*0.01019716/1</f>
        <v>3.7432958587203784E-3</v>
      </c>
      <c r="R249" s="42">
        <f t="shared" ref="R249" si="492">+$O$11*(M249-I249)</f>
        <v>85.060000000000727</v>
      </c>
      <c r="S249" s="42">
        <f t="shared" ref="S249" si="493">M249/R249</f>
        <v>4.2323066071012612E-2</v>
      </c>
    </row>
    <row r="250" spans="2:19" ht="15.6" x14ac:dyDescent="0.3">
      <c r="B250" s="154">
        <v>236</v>
      </c>
      <c r="C250" s="155"/>
      <c r="D250" s="105">
        <v>45587</v>
      </c>
      <c r="E250" s="106"/>
      <c r="F250" s="132">
        <f t="shared" ref="F250" si="494">G$16</f>
        <v>2924.0529999999999</v>
      </c>
      <c r="G250" s="121">
        <v>2870.8</v>
      </c>
      <c r="H250" s="133">
        <f t="shared" ref="H250" si="495">G$16-E$12</f>
        <v>2882.0529999999999</v>
      </c>
      <c r="I250" s="107">
        <v>-38.93</v>
      </c>
      <c r="J250" s="134">
        <f t="shared" ref="J250" si="496">(G$16+E$13)+I250</f>
        <v>2885.6530000000002</v>
      </c>
      <c r="K250" s="135"/>
      <c r="L250" s="51"/>
      <c r="M250" s="125">
        <f t="shared" ref="M250" si="497">+J250-$H$16</f>
        <v>3.6000000000003638</v>
      </c>
      <c r="N250" s="44">
        <f t="shared" ref="N250" si="498">M250*0.10197/1</f>
        <v>0.36709200000003711</v>
      </c>
      <c r="O250" s="40">
        <f t="shared" ref="O250" si="499">M250*0.701432/1</f>
        <v>2.5251552000002553</v>
      </c>
      <c r="P250" s="40">
        <f t="shared" ref="P250" si="500">+N250*0.01019716/1</f>
        <v>3.7432958587203784E-3</v>
      </c>
      <c r="R250" s="42">
        <f t="shared" ref="R250" si="501">+$O$11*(M250-I250)</f>
        <v>85.060000000000727</v>
      </c>
      <c r="S250" s="42">
        <f t="shared" ref="S250" si="502">M250/R250</f>
        <v>4.2323066071012612E-2</v>
      </c>
    </row>
    <row r="251" spans="2:19" ht="15.6" x14ac:dyDescent="0.3">
      <c r="B251" s="154">
        <v>237</v>
      </c>
      <c r="C251" s="155"/>
      <c r="D251" s="105">
        <v>45593</v>
      </c>
      <c r="E251" s="106"/>
      <c r="F251" s="132">
        <f t="shared" ref="F251" si="503">G$16</f>
        <v>2924.0529999999999</v>
      </c>
      <c r="G251" s="121">
        <v>2870.8</v>
      </c>
      <c r="H251" s="133">
        <f t="shared" ref="H251" si="504">G$16-E$12</f>
        <v>2882.0529999999999</v>
      </c>
      <c r="I251" s="107">
        <v>-38.93</v>
      </c>
      <c r="J251" s="134">
        <f t="shared" ref="J251" si="505">(G$16+E$13)+I251</f>
        <v>2885.6530000000002</v>
      </c>
      <c r="K251" s="135"/>
      <c r="L251" s="51"/>
      <c r="M251" s="125">
        <f t="shared" ref="M251" si="506">+J251-$H$16</f>
        <v>3.6000000000003638</v>
      </c>
      <c r="N251" s="44">
        <f t="shared" ref="N251" si="507">M251*0.10197/1</f>
        <v>0.36709200000003711</v>
      </c>
      <c r="O251" s="40">
        <f t="shared" ref="O251" si="508">M251*0.701432/1</f>
        <v>2.5251552000002553</v>
      </c>
      <c r="P251" s="40">
        <f t="shared" ref="P251" si="509">+N251*0.01019716/1</f>
        <v>3.7432958587203784E-3</v>
      </c>
      <c r="R251" s="42">
        <f t="shared" ref="R251" si="510">+$O$11*(M251-I251)</f>
        <v>85.060000000000727</v>
      </c>
      <c r="S251" s="42">
        <f t="shared" ref="S251" si="511">M251/R251</f>
        <v>4.2323066071012612E-2</v>
      </c>
    </row>
    <row r="252" spans="2:19" ht="15.6" x14ac:dyDescent="0.3">
      <c r="B252" s="154">
        <v>238</v>
      </c>
      <c r="C252" s="155"/>
      <c r="D252" s="105">
        <v>45597</v>
      </c>
      <c r="E252" s="106"/>
      <c r="F252" s="132">
        <f t="shared" ref="F252" si="512">G$16</f>
        <v>2924.0529999999999</v>
      </c>
      <c r="G252" s="121">
        <v>2870.8</v>
      </c>
      <c r="H252" s="133">
        <f t="shared" ref="H252" si="513">G$16-E$12</f>
        <v>2882.0529999999999</v>
      </c>
      <c r="I252" s="107">
        <v>-38.93</v>
      </c>
      <c r="J252" s="134">
        <f t="shared" ref="J252" si="514">(G$16+E$13)+I252</f>
        <v>2885.6530000000002</v>
      </c>
      <c r="K252" s="135"/>
      <c r="L252" s="51"/>
      <c r="M252" s="125">
        <f t="shared" ref="M252" si="515">+J252-$H$16</f>
        <v>3.6000000000003638</v>
      </c>
      <c r="N252" s="44">
        <f t="shared" ref="N252" si="516">M252*0.10197/1</f>
        <v>0.36709200000003711</v>
      </c>
      <c r="O252" s="40">
        <f t="shared" ref="O252" si="517">M252*0.701432/1</f>
        <v>2.5251552000002553</v>
      </c>
      <c r="P252" s="40">
        <f t="shared" ref="P252" si="518">+N252*0.01019716/1</f>
        <v>3.7432958587203784E-3</v>
      </c>
      <c r="R252" s="42">
        <f t="shared" ref="R252" si="519">+$O$11*(M252-I252)</f>
        <v>85.060000000000727</v>
      </c>
      <c r="S252" s="42">
        <f t="shared" ref="S252" si="520">M252/R252</f>
        <v>4.2323066071012612E-2</v>
      </c>
    </row>
  </sheetData>
  <dataConsolidate/>
  <mergeCells count="244">
    <mergeCell ref="B186:C186"/>
    <mergeCell ref="B150:C150"/>
    <mergeCell ref="B151:C151"/>
    <mergeCell ref="B155:C155"/>
    <mergeCell ref="B156:C156"/>
    <mergeCell ref="B157:C157"/>
    <mergeCell ref="B158:C158"/>
    <mergeCell ref="B169:C169"/>
    <mergeCell ref="B178:C178"/>
    <mergeCell ref="B179:C179"/>
    <mergeCell ref="B154:C154"/>
    <mergeCell ref="B162:C162"/>
    <mergeCell ref="B152:C152"/>
    <mergeCell ref="B153:C153"/>
    <mergeCell ref="B159:C159"/>
    <mergeCell ref="B160:C160"/>
    <mergeCell ref="B161:C161"/>
    <mergeCell ref="B182:C182"/>
    <mergeCell ref="B177:C177"/>
    <mergeCell ref="B181:C181"/>
    <mergeCell ref="B163:C163"/>
    <mergeCell ref="B164:C164"/>
    <mergeCell ref="B183:C183"/>
    <mergeCell ref="B184:C184"/>
    <mergeCell ref="B185:C185"/>
    <mergeCell ref="B175:C175"/>
    <mergeCell ref="B176:C176"/>
    <mergeCell ref="B171:C171"/>
    <mergeCell ref="B142:C142"/>
    <mergeCell ref="B143:C143"/>
    <mergeCell ref="B149:C149"/>
    <mergeCell ref="B180:C180"/>
    <mergeCell ref="B174:C174"/>
    <mergeCell ref="B165:C165"/>
    <mergeCell ref="B166:C166"/>
    <mergeCell ref="B167:C167"/>
    <mergeCell ref="B168:C168"/>
    <mergeCell ref="B170:C170"/>
    <mergeCell ref="B172:C172"/>
    <mergeCell ref="B173:C173"/>
    <mergeCell ref="B139:C139"/>
    <mergeCell ref="B144:C144"/>
    <mergeCell ref="B145:C145"/>
    <mergeCell ref="B146:C146"/>
    <mergeCell ref="B147:C147"/>
    <mergeCell ref="B148:C148"/>
    <mergeCell ref="B113:C113"/>
    <mergeCell ref="B117:C117"/>
    <mergeCell ref="B118:C118"/>
    <mergeCell ref="B119:C119"/>
    <mergeCell ref="B120:C120"/>
    <mergeCell ref="B133:C133"/>
    <mergeCell ref="B134:C134"/>
    <mergeCell ref="B135:C135"/>
    <mergeCell ref="B136:C136"/>
    <mergeCell ref="B137:C137"/>
    <mergeCell ref="B140:C140"/>
    <mergeCell ref="B141:C141"/>
    <mergeCell ref="B110:C110"/>
    <mergeCell ref="B115:C115"/>
    <mergeCell ref="B132:C132"/>
    <mergeCell ref="B130:C130"/>
    <mergeCell ref="B131:C131"/>
    <mergeCell ref="B125:C125"/>
    <mergeCell ref="B126:C126"/>
    <mergeCell ref="B127:C127"/>
    <mergeCell ref="B128:C128"/>
    <mergeCell ref="B129:C129"/>
    <mergeCell ref="B55:C55"/>
    <mergeCell ref="B56:C56"/>
    <mergeCell ref="B52:C52"/>
    <mergeCell ref="B53:C53"/>
    <mergeCell ref="B70:C70"/>
    <mergeCell ref="B71:C71"/>
    <mergeCell ref="B97:C97"/>
    <mergeCell ref="B98:C98"/>
    <mergeCell ref="B109:C109"/>
    <mergeCell ref="B103:C103"/>
    <mergeCell ref="B104:C104"/>
    <mergeCell ref="B100:C100"/>
    <mergeCell ref="B101:C101"/>
    <mergeCell ref="B102:C102"/>
    <mergeCell ref="B99:C99"/>
    <mergeCell ref="B106:C106"/>
    <mergeCell ref="B107:C107"/>
    <mergeCell ref="B108:C108"/>
    <mergeCell ref="B90:C90"/>
    <mergeCell ref="B73:C73"/>
    <mergeCell ref="B74:C74"/>
    <mergeCell ref="B75:C75"/>
    <mergeCell ref="B87:C87"/>
    <mergeCell ref="B79:C79"/>
    <mergeCell ref="S19:S21"/>
    <mergeCell ref="J19:J20"/>
    <mergeCell ref="B47:C47"/>
    <mergeCell ref="B41:C41"/>
    <mergeCell ref="B88:C88"/>
    <mergeCell ref="R19:R21"/>
    <mergeCell ref="M19:P20"/>
    <mergeCell ref="B138:C138"/>
    <mergeCell ref="K19:K21"/>
    <mergeCell ref="B19:C21"/>
    <mergeCell ref="D19:D21"/>
    <mergeCell ref="I19:I20"/>
    <mergeCell ref="F19:F20"/>
    <mergeCell ref="B39:C39"/>
    <mergeCell ref="B40:C40"/>
    <mergeCell ref="B57:C57"/>
    <mergeCell ref="B76:C76"/>
    <mergeCell ref="B58:C58"/>
    <mergeCell ref="B23:C23"/>
    <mergeCell ref="B26:C26"/>
    <mergeCell ref="B24:C24"/>
    <mergeCell ref="B45:C45"/>
    <mergeCell ref="B72:C72"/>
    <mergeCell ref="B46:C46"/>
    <mergeCell ref="E2:K5"/>
    <mergeCell ref="G19:G20"/>
    <mergeCell ref="B80:C80"/>
    <mergeCell ref="H19:H20"/>
    <mergeCell ref="B65:C65"/>
    <mergeCell ref="B66:C66"/>
    <mergeCell ref="B67:C67"/>
    <mergeCell ref="B68:C68"/>
    <mergeCell ref="B69:C69"/>
    <mergeCell ref="B59:C59"/>
    <mergeCell ref="B60:C60"/>
    <mergeCell ref="B61:C61"/>
    <mergeCell ref="B62:C62"/>
    <mergeCell ref="B63:C63"/>
    <mergeCell ref="B64:C64"/>
    <mergeCell ref="B54:C54"/>
    <mergeCell ref="B35:C35"/>
    <mergeCell ref="B28:C28"/>
    <mergeCell ref="B29:C29"/>
    <mergeCell ref="B30:C30"/>
    <mergeCell ref="B31:C31"/>
    <mergeCell ref="B32:C32"/>
    <mergeCell ref="E19:E21"/>
    <mergeCell ref="B33:C33"/>
    <mergeCell ref="B48:C48"/>
    <mergeCell ref="B49:C49"/>
    <mergeCell ref="B50:C50"/>
    <mergeCell ref="B25:C25"/>
    <mergeCell ref="B22:C22"/>
    <mergeCell ref="B27:C27"/>
    <mergeCell ref="B51:C51"/>
    <mergeCell ref="B34:C34"/>
    <mergeCell ref="B36:C36"/>
    <mergeCell ref="B37:C37"/>
    <mergeCell ref="B38:C38"/>
    <mergeCell ref="B42:C42"/>
    <mergeCell ref="B43:C43"/>
    <mergeCell ref="B44:C44"/>
    <mergeCell ref="B81:C81"/>
    <mergeCell ref="B94:C94"/>
    <mergeCell ref="B124:C124"/>
    <mergeCell ref="B95:C95"/>
    <mergeCell ref="B77:C77"/>
    <mergeCell ref="B78:C78"/>
    <mergeCell ref="B89:C89"/>
    <mergeCell ref="B85:C85"/>
    <mergeCell ref="B86:C86"/>
    <mergeCell ref="B116:C116"/>
    <mergeCell ref="B122:C122"/>
    <mergeCell ref="B112:C112"/>
    <mergeCell ref="B114:C114"/>
    <mergeCell ref="B91:C91"/>
    <mergeCell ref="B92:C92"/>
    <mergeCell ref="B93:C93"/>
    <mergeCell ref="B82:C82"/>
    <mergeCell ref="B83:C83"/>
    <mergeCell ref="B84:C84"/>
    <mergeCell ref="B123:C123"/>
    <mergeCell ref="B96:C96"/>
    <mergeCell ref="B111:C111"/>
    <mergeCell ref="B121:C121"/>
    <mergeCell ref="B105:C105"/>
    <mergeCell ref="B204:C204"/>
    <mergeCell ref="B198:C198"/>
    <mergeCell ref="B193:C193"/>
    <mergeCell ref="B194:C194"/>
    <mergeCell ref="B195:C195"/>
    <mergeCell ref="B196:C196"/>
    <mergeCell ref="B197:C197"/>
    <mergeCell ref="B187:C187"/>
    <mergeCell ref="B199:C199"/>
    <mergeCell ref="B200:C200"/>
    <mergeCell ref="B201:C201"/>
    <mergeCell ref="B202:C202"/>
    <mergeCell ref="B191:C191"/>
    <mergeCell ref="B192:C192"/>
    <mergeCell ref="B190:C190"/>
    <mergeCell ref="B188:C188"/>
    <mergeCell ref="B189:C189"/>
    <mergeCell ref="B203:C203"/>
    <mergeCell ref="B205:C205"/>
    <mergeCell ref="B206:C206"/>
    <mergeCell ref="B207:C207"/>
    <mergeCell ref="B208:C208"/>
    <mergeCell ref="B209:C209"/>
    <mergeCell ref="B210:C210"/>
    <mergeCell ref="B211:C211"/>
    <mergeCell ref="B212:C212"/>
    <mergeCell ref="B213:C213"/>
    <mergeCell ref="B214:C214"/>
    <mergeCell ref="B216:C216"/>
    <mergeCell ref="B217:C217"/>
    <mergeCell ref="B222:C222"/>
    <mergeCell ref="B221:C221"/>
    <mergeCell ref="B219:C219"/>
    <mergeCell ref="B220:C220"/>
    <mergeCell ref="B226:C226"/>
    <mergeCell ref="B225:C225"/>
    <mergeCell ref="B224:C224"/>
    <mergeCell ref="B232:C232"/>
    <mergeCell ref="B230:C230"/>
    <mergeCell ref="B228:C228"/>
    <mergeCell ref="B227:C227"/>
    <mergeCell ref="B223:C223"/>
    <mergeCell ref="B237:C237"/>
    <mergeCell ref="B218:C218"/>
    <mergeCell ref="B234:C234"/>
    <mergeCell ref="B215:C215"/>
    <mergeCell ref="B231:C231"/>
    <mergeCell ref="B229:C229"/>
    <mergeCell ref="B240:C240"/>
    <mergeCell ref="B250:C250"/>
    <mergeCell ref="B249:C249"/>
    <mergeCell ref="B239:C239"/>
    <mergeCell ref="B246:C246"/>
    <mergeCell ref="B238:C238"/>
    <mergeCell ref="B236:C236"/>
    <mergeCell ref="B235:C235"/>
    <mergeCell ref="B233:C233"/>
    <mergeCell ref="B252:C252"/>
    <mergeCell ref="B251:C251"/>
    <mergeCell ref="B247:C247"/>
    <mergeCell ref="B248:C248"/>
    <mergeCell ref="B241:C241"/>
    <mergeCell ref="B242:C242"/>
    <mergeCell ref="B243:C243"/>
    <mergeCell ref="B244:C244"/>
    <mergeCell ref="B245:C245"/>
  </mergeCells>
  <phoneticPr fontId="15" type="noConversion"/>
  <pageMargins left="0.7" right="0.7" top="0.75" bottom="0.75" header="0.3" footer="0.3"/>
  <pageSetup paperSize="9" scale="31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  <pageSetUpPr fitToPage="1"/>
  </sheetPr>
  <dimension ref="B1:BP212"/>
  <sheetViews>
    <sheetView zoomScale="75" zoomScaleNormal="75" workbookViewId="0">
      <pane ySplit="21" topLeftCell="A192" activePane="bottomLeft" state="frozen"/>
      <selection activeCell="A33" sqref="A33"/>
      <selection pane="bottomLeft" activeCell="A33" sqref="A33"/>
    </sheetView>
  </sheetViews>
  <sheetFormatPr baseColWidth="10" defaultRowHeight="15.6" x14ac:dyDescent="0.3"/>
  <cols>
    <col min="1" max="1" width="1.109375" customWidth="1"/>
    <col min="2" max="3" width="4.6640625" customWidth="1"/>
    <col min="4" max="4" width="20.6640625" customWidth="1"/>
    <col min="5" max="7" width="15.6640625" customWidth="1"/>
    <col min="8" max="8" width="15.6640625" style="66" customWidth="1"/>
    <col min="9" max="9" width="15.6640625" style="113" customWidth="1"/>
    <col min="10" max="10" width="15.6640625" customWidth="1"/>
    <col min="11" max="11" width="20.6640625" customWidth="1"/>
    <col min="12" max="12" width="1.109375" customWidth="1"/>
    <col min="13" max="16" width="10.6640625" customWidth="1"/>
    <col min="17" max="17" width="1.109375" customWidth="1"/>
    <col min="18" max="19" width="10.6640625" customWidth="1"/>
    <col min="21" max="21" width="13" style="15" bestFit="1" customWidth="1"/>
    <col min="22" max="22" width="13" style="17" bestFit="1" customWidth="1"/>
  </cols>
  <sheetData>
    <row r="1" spans="2:16" ht="6" customHeight="1" thickBot="1" x14ac:dyDescent="0.35"/>
    <row r="2" spans="2:16" ht="21" customHeight="1" x14ac:dyDescent="0.3">
      <c r="B2" s="201"/>
      <c r="C2" s="202"/>
      <c r="D2" s="203"/>
      <c r="E2" s="161" t="s">
        <v>40</v>
      </c>
      <c r="F2" s="162"/>
      <c r="G2" s="162"/>
      <c r="H2" s="162"/>
      <c r="I2" s="162"/>
      <c r="J2" s="162"/>
      <c r="K2" s="163"/>
    </row>
    <row r="3" spans="2:16" ht="21" customHeight="1" x14ac:dyDescent="0.3">
      <c r="B3" s="204"/>
      <c r="C3" s="205"/>
      <c r="D3" s="206"/>
      <c r="E3" s="164"/>
      <c r="F3" s="165"/>
      <c r="G3" s="165"/>
      <c r="H3" s="165"/>
      <c r="I3" s="165"/>
      <c r="J3" s="165"/>
      <c r="K3" s="166"/>
    </row>
    <row r="4" spans="2:16" ht="21" customHeight="1" x14ac:dyDescent="0.3">
      <c r="B4" s="204"/>
      <c r="C4" s="205"/>
      <c r="D4" s="206"/>
      <c r="E4" s="164"/>
      <c r="F4" s="165"/>
      <c r="G4" s="165"/>
      <c r="H4" s="165"/>
      <c r="I4" s="165"/>
      <c r="J4" s="165"/>
      <c r="K4" s="166"/>
    </row>
    <row r="5" spans="2:16" ht="21" customHeight="1" thickBot="1" x14ac:dyDescent="0.35">
      <c r="B5" s="207"/>
      <c r="C5" s="208"/>
      <c r="D5" s="209"/>
      <c r="E5" s="167"/>
      <c r="F5" s="168"/>
      <c r="G5" s="168"/>
      <c r="H5" s="168"/>
      <c r="I5" s="168"/>
      <c r="J5" s="168"/>
      <c r="K5" s="169"/>
    </row>
    <row r="6" spans="2:16" ht="15" customHeight="1" x14ac:dyDescent="0.3">
      <c r="B6" s="9"/>
      <c r="C6" s="8"/>
      <c r="D6" s="8"/>
      <c r="E6" s="7"/>
      <c r="F6" s="7"/>
      <c r="G6" s="7"/>
      <c r="H6" s="67"/>
      <c r="I6" s="108"/>
      <c r="J6" s="12"/>
      <c r="K6" s="48"/>
    </row>
    <row r="7" spans="2:16" ht="15" customHeight="1" x14ac:dyDescent="0.3">
      <c r="B7" s="6"/>
      <c r="C7" s="32" t="s">
        <v>8</v>
      </c>
      <c r="D7" s="22"/>
      <c r="E7" s="52" t="s">
        <v>7</v>
      </c>
      <c r="F7" s="33"/>
      <c r="G7" s="33"/>
      <c r="H7" s="52"/>
      <c r="I7" s="103"/>
      <c r="J7" s="34"/>
      <c r="K7" s="48"/>
    </row>
    <row r="8" spans="2:16" ht="15" customHeight="1" x14ac:dyDescent="0.3">
      <c r="B8" s="6"/>
      <c r="C8" s="32" t="s">
        <v>6</v>
      </c>
      <c r="D8" s="22"/>
      <c r="E8" s="52" t="s">
        <v>35</v>
      </c>
      <c r="F8" s="33"/>
      <c r="G8" s="33"/>
      <c r="H8" s="52"/>
      <c r="I8" s="109"/>
      <c r="J8" s="49"/>
      <c r="K8" s="48"/>
    </row>
    <row r="9" spans="2:16" ht="15" customHeight="1" x14ac:dyDescent="0.3">
      <c r="B9" s="6"/>
      <c r="C9" s="32"/>
      <c r="D9" s="22"/>
      <c r="E9" s="34"/>
      <c r="F9" s="34"/>
      <c r="G9" s="34"/>
      <c r="H9" s="68"/>
      <c r="I9" s="110"/>
      <c r="J9" s="22"/>
      <c r="K9" s="48"/>
    </row>
    <row r="10" spans="2:16" ht="15" customHeight="1" x14ac:dyDescent="0.3">
      <c r="B10" s="6"/>
      <c r="C10" s="32" t="s">
        <v>9</v>
      </c>
      <c r="D10" s="22"/>
      <c r="E10" s="53" t="s">
        <v>37</v>
      </c>
      <c r="F10" s="12"/>
      <c r="G10" s="12"/>
      <c r="H10" s="52"/>
      <c r="I10" s="110"/>
      <c r="J10" s="22"/>
      <c r="K10" s="48"/>
      <c r="N10" s="31" t="s">
        <v>22</v>
      </c>
      <c r="O10" s="58" t="s">
        <v>30</v>
      </c>
    </row>
    <row r="11" spans="2:16" ht="15" customHeight="1" x14ac:dyDescent="0.3">
      <c r="B11" s="6"/>
      <c r="C11" s="32" t="s">
        <v>0</v>
      </c>
      <c r="D11" s="22"/>
      <c r="E11" s="53"/>
      <c r="F11" s="12"/>
      <c r="G11" s="12"/>
      <c r="H11" s="52"/>
      <c r="I11" s="110"/>
      <c r="J11" s="22"/>
      <c r="K11" s="48"/>
      <c r="N11" s="31" t="s">
        <v>23</v>
      </c>
      <c r="O11" s="66">
        <v>2</v>
      </c>
      <c r="P11" s="31" t="s">
        <v>24</v>
      </c>
    </row>
    <row r="12" spans="2:16" ht="15" customHeight="1" x14ac:dyDescent="0.3">
      <c r="B12" s="6"/>
      <c r="C12" s="32" t="s">
        <v>11</v>
      </c>
      <c r="D12" s="22"/>
      <c r="E12" s="84">
        <v>66</v>
      </c>
      <c r="F12" s="45" t="s">
        <v>27</v>
      </c>
      <c r="G12" s="45"/>
      <c r="H12" s="45"/>
      <c r="I12" s="110"/>
      <c r="J12" s="22"/>
      <c r="K12" s="48"/>
      <c r="O12" s="50"/>
    </row>
    <row r="13" spans="2:16" ht="15" customHeight="1" x14ac:dyDescent="0.3">
      <c r="B13" s="6"/>
      <c r="C13" s="32" t="s">
        <v>14</v>
      </c>
      <c r="D13" s="22"/>
      <c r="E13" s="84">
        <v>0.73</v>
      </c>
      <c r="F13" s="45" t="s">
        <v>27</v>
      </c>
      <c r="G13" s="45"/>
      <c r="H13" s="45"/>
      <c r="I13" s="110"/>
      <c r="J13" s="22"/>
      <c r="K13" s="48"/>
    </row>
    <row r="14" spans="2:16" ht="15" customHeight="1" x14ac:dyDescent="0.3">
      <c r="B14" s="6"/>
      <c r="C14" s="32"/>
      <c r="D14" s="22"/>
      <c r="E14" s="34"/>
      <c r="F14" s="34"/>
      <c r="G14" s="34"/>
      <c r="H14" s="68"/>
      <c r="I14" s="110"/>
      <c r="J14" s="22"/>
      <c r="K14" s="48"/>
    </row>
    <row r="15" spans="2:16" ht="15" customHeight="1" x14ac:dyDescent="0.3">
      <c r="B15" s="6"/>
      <c r="C15" s="34"/>
      <c r="D15" s="22"/>
      <c r="E15" s="5" t="s">
        <v>5</v>
      </c>
      <c r="F15" s="5" t="s">
        <v>4</v>
      </c>
      <c r="G15" s="69" t="s">
        <v>12</v>
      </c>
      <c r="H15" s="4" t="s">
        <v>13</v>
      </c>
      <c r="I15" s="110"/>
      <c r="J15" s="60"/>
      <c r="K15" s="48"/>
      <c r="N15" s="71"/>
    </row>
    <row r="16" spans="2:16" ht="15" customHeight="1" x14ac:dyDescent="0.3">
      <c r="B16" s="6"/>
      <c r="C16" s="35" t="s">
        <v>3</v>
      </c>
      <c r="D16" s="1"/>
      <c r="E16" s="46">
        <v>808782.7</v>
      </c>
      <c r="F16" s="46">
        <v>9157263.6999999993</v>
      </c>
      <c r="G16" s="47">
        <v>2924.0729999999999</v>
      </c>
      <c r="H16" s="47">
        <f>G16-E12</f>
        <v>2858.0729999999999</v>
      </c>
      <c r="I16" s="110"/>
      <c r="J16" s="83"/>
      <c r="K16" s="48"/>
    </row>
    <row r="17" spans="2:68" ht="16.2" thickBot="1" x14ac:dyDescent="0.35">
      <c r="B17" s="23"/>
      <c r="C17" s="24"/>
      <c r="D17" s="24"/>
      <c r="E17" s="24"/>
      <c r="F17" s="24"/>
      <c r="G17" s="24"/>
      <c r="H17" s="70"/>
      <c r="I17" s="111"/>
      <c r="J17" s="24"/>
      <c r="K17" s="3"/>
    </row>
    <row r="18" spans="2:68" ht="6" customHeight="1" thickBot="1" x14ac:dyDescent="0.35">
      <c r="B18" s="26"/>
      <c r="C18" s="26"/>
      <c r="D18" s="26"/>
      <c r="E18" s="26"/>
      <c r="F18" s="26"/>
      <c r="G18" s="26"/>
      <c r="H18" s="20"/>
      <c r="I18" s="112"/>
      <c r="J18" s="26"/>
      <c r="K18" s="2"/>
    </row>
    <row r="19" spans="2:68" ht="15.75" customHeight="1" x14ac:dyDescent="0.3">
      <c r="B19" s="170" t="s">
        <v>2</v>
      </c>
      <c r="C19" s="192"/>
      <c r="D19" s="172" t="s">
        <v>1</v>
      </c>
      <c r="E19" s="172" t="s">
        <v>32</v>
      </c>
      <c r="F19" s="170" t="s">
        <v>34</v>
      </c>
      <c r="G19" s="170" t="s">
        <v>33</v>
      </c>
      <c r="H19" s="170" t="s">
        <v>28</v>
      </c>
      <c r="I19" s="180" t="s">
        <v>10</v>
      </c>
      <c r="J19" s="178" t="s">
        <v>29</v>
      </c>
      <c r="K19" s="198" t="s">
        <v>31</v>
      </c>
      <c r="L19" s="20"/>
      <c r="M19" s="183" t="s">
        <v>21</v>
      </c>
      <c r="N19" s="184"/>
      <c r="O19" s="184"/>
      <c r="P19" s="185"/>
      <c r="R19" s="180" t="s">
        <v>25</v>
      </c>
      <c r="S19" s="175" t="s">
        <v>26</v>
      </c>
      <c r="U19"/>
      <c r="V19" s="15"/>
      <c r="W19" s="17"/>
    </row>
    <row r="20" spans="2:68" ht="16.2" thickBot="1" x14ac:dyDescent="0.35">
      <c r="B20" s="193"/>
      <c r="C20" s="194"/>
      <c r="D20" s="173"/>
      <c r="E20" s="173"/>
      <c r="F20" s="171"/>
      <c r="G20" s="171"/>
      <c r="H20" s="171"/>
      <c r="I20" s="197"/>
      <c r="J20" s="179"/>
      <c r="K20" s="199"/>
      <c r="L20" s="13"/>
      <c r="M20" s="186"/>
      <c r="N20" s="187"/>
      <c r="O20" s="187"/>
      <c r="P20" s="188"/>
      <c r="R20" s="181"/>
      <c r="S20" s="176"/>
      <c r="U20"/>
      <c r="V20" s="15"/>
      <c r="W20" s="17"/>
    </row>
    <row r="21" spans="2:68" ht="16.2" thickBot="1" x14ac:dyDescent="0.35">
      <c r="B21" s="195"/>
      <c r="C21" s="196"/>
      <c r="D21" s="174"/>
      <c r="E21" s="174"/>
      <c r="F21" s="57" t="s">
        <v>15</v>
      </c>
      <c r="G21" s="57" t="s">
        <v>15</v>
      </c>
      <c r="H21" s="19" t="s">
        <v>15</v>
      </c>
      <c r="I21" s="104" t="s">
        <v>15</v>
      </c>
      <c r="J21" s="62" t="s">
        <v>16</v>
      </c>
      <c r="K21" s="200"/>
      <c r="L21" s="14"/>
      <c r="M21" s="36" t="s">
        <v>17</v>
      </c>
      <c r="N21" s="38" t="s">
        <v>18</v>
      </c>
      <c r="O21" s="37" t="s">
        <v>19</v>
      </c>
      <c r="P21" s="38" t="s">
        <v>20</v>
      </c>
      <c r="R21" s="182"/>
      <c r="S21" s="177"/>
      <c r="U21"/>
      <c r="V21" s="15"/>
      <c r="W21" s="17"/>
    </row>
    <row r="22" spans="2:68" x14ac:dyDescent="0.3">
      <c r="B22" s="159">
        <v>1</v>
      </c>
      <c r="C22" s="160"/>
      <c r="D22" s="85">
        <v>44888</v>
      </c>
      <c r="E22" s="86">
        <v>0.72013888888888899</v>
      </c>
      <c r="F22" s="98">
        <f t="shared" ref="F22:F71" si="0">G$16</f>
        <v>2924.0729999999999</v>
      </c>
      <c r="G22" s="100">
        <v>2850.7</v>
      </c>
      <c r="H22" s="91">
        <f t="shared" ref="H22:H71" si="1">G$16-E$12</f>
        <v>2858.0729999999999</v>
      </c>
      <c r="I22" s="42">
        <v>-66</v>
      </c>
      <c r="J22" s="114">
        <f t="shared" ref="J22:J71" si="2">(G$16+E$13)+I22</f>
        <v>2858.8029999999999</v>
      </c>
      <c r="K22" s="92" t="s">
        <v>38</v>
      </c>
      <c r="L22" s="21"/>
      <c r="M22" s="39">
        <f t="shared" ref="M22:M71" si="3">+J22-$H$16</f>
        <v>0.73000000000001819</v>
      </c>
      <c r="N22" s="43">
        <f t="shared" ref="N22:N71" si="4">M22*0.10197/1</f>
        <v>7.4438100000001853E-2</v>
      </c>
      <c r="O22" s="39">
        <f t="shared" ref="O22:O71" si="5">M22*0.701432/1</f>
        <v>0.51204536000001277</v>
      </c>
      <c r="P22" s="39">
        <f t="shared" ref="P22:P71" si="6">+N22*0.01019716/1</f>
        <v>7.5905721579601891E-4</v>
      </c>
      <c r="R22" s="59">
        <f t="shared" ref="R22:R71" si="7">+$O$11*(M22-I22)</f>
        <v>133.46000000000004</v>
      </c>
      <c r="S22" s="41">
        <f t="shared" ref="S22:S71" si="8">M22/R22</f>
        <v>5.4698036864979623E-3</v>
      </c>
      <c r="T22" s="10"/>
      <c r="U22" s="1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</row>
    <row r="23" spans="2:68" x14ac:dyDescent="0.3">
      <c r="B23" s="157">
        <v>2</v>
      </c>
      <c r="C23" s="158"/>
      <c r="D23" s="87">
        <v>44889</v>
      </c>
      <c r="E23" s="88">
        <v>0.32569444444444445</v>
      </c>
      <c r="F23" s="99">
        <f t="shared" si="0"/>
        <v>2924.0729999999999</v>
      </c>
      <c r="G23" s="101">
        <v>2850.7</v>
      </c>
      <c r="H23" s="91">
        <f t="shared" si="1"/>
        <v>2858.0729999999999</v>
      </c>
      <c r="I23" s="42">
        <v>-66</v>
      </c>
      <c r="J23" s="115">
        <f t="shared" si="2"/>
        <v>2858.8029999999999</v>
      </c>
      <c r="K23" s="93" t="s">
        <v>38</v>
      </c>
      <c r="L23" s="21"/>
      <c r="M23" s="40">
        <f t="shared" si="3"/>
        <v>0.73000000000001819</v>
      </c>
      <c r="N23" s="44">
        <f t="shared" si="4"/>
        <v>7.4438100000001853E-2</v>
      </c>
      <c r="O23" s="40">
        <f t="shared" si="5"/>
        <v>0.51204536000001277</v>
      </c>
      <c r="P23" s="40">
        <f t="shared" si="6"/>
        <v>7.5905721579601891E-4</v>
      </c>
      <c r="R23" s="42">
        <f t="shared" si="7"/>
        <v>133.46000000000004</v>
      </c>
      <c r="S23" s="42">
        <f t="shared" si="8"/>
        <v>5.4698036864979623E-3</v>
      </c>
      <c r="T23" s="10"/>
      <c r="U23" s="1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</row>
    <row r="24" spans="2:68" x14ac:dyDescent="0.3">
      <c r="B24" s="157">
        <v>3</v>
      </c>
      <c r="C24" s="158"/>
      <c r="D24" s="87">
        <v>44890</v>
      </c>
      <c r="E24" s="88">
        <v>0.30416666666666664</v>
      </c>
      <c r="F24" s="99">
        <f t="shared" si="0"/>
        <v>2924.0729999999999</v>
      </c>
      <c r="G24" s="101">
        <v>2850.7</v>
      </c>
      <c r="H24" s="91">
        <f t="shared" si="1"/>
        <v>2858.0729999999999</v>
      </c>
      <c r="I24" s="42">
        <v>-66</v>
      </c>
      <c r="J24" s="115">
        <f t="shared" si="2"/>
        <v>2858.8029999999999</v>
      </c>
      <c r="K24" s="93" t="s">
        <v>38</v>
      </c>
      <c r="L24" s="21"/>
      <c r="M24" s="40">
        <f t="shared" si="3"/>
        <v>0.73000000000001819</v>
      </c>
      <c r="N24" s="44">
        <f t="shared" si="4"/>
        <v>7.4438100000001853E-2</v>
      </c>
      <c r="O24" s="40">
        <f t="shared" si="5"/>
        <v>0.51204536000001277</v>
      </c>
      <c r="P24" s="40">
        <f t="shared" si="6"/>
        <v>7.5905721579601891E-4</v>
      </c>
      <c r="Q24" s="1"/>
      <c r="R24" s="42">
        <f t="shared" si="7"/>
        <v>133.46000000000004</v>
      </c>
      <c r="S24" s="42">
        <f t="shared" si="8"/>
        <v>5.4698036864979623E-3</v>
      </c>
      <c r="T24" s="10"/>
      <c r="U24" s="11"/>
      <c r="V24" s="16"/>
      <c r="W24" s="18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</row>
    <row r="25" spans="2:68" x14ac:dyDescent="0.3">
      <c r="B25" s="157">
        <v>4</v>
      </c>
      <c r="C25" s="158"/>
      <c r="D25" s="87">
        <v>44890</v>
      </c>
      <c r="E25" s="88">
        <v>0.74791666666666667</v>
      </c>
      <c r="F25" s="99">
        <f t="shared" si="0"/>
        <v>2924.0729999999999</v>
      </c>
      <c r="G25" s="101">
        <v>2850.7</v>
      </c>
      <c r="H25" s="91">
        <f t="shared" si="1"/>
        <v>2858.0729999999999</v>
      </c>
      <c r="I25" s="42">
        <v>-66</v>
      </c>
      <c r="J25" s="115">
        <f t="shared" si="2"/>
        <v>2858.8029999999999</v>
      </c>
      <c r="K25" s="93" t="s">
        <v>38</v>
      </c>
      <c r="L25" s="21"/>
      <c r="M25" s="40">
        <f t="shared" si="3"/>
        <v>0.73000000000001819</v>
      </c>
      <c r="N25" s="44">
        <f t="shared" si="4"/>
        <v>7.4438100000001853E-2</v>
      </c>
      <c r="O25" s="40">
        <f t="shared" si="5"/>
        <v>0.51204536000001277</v>
      </c>
      <c r="P25" s="40">
        <f t="shared" si="6"/>
        <v>7.5905721579601891E-4</v>
      </c>
      <c r="Q25" s="1"/>
      <c r="R25" s="42">
        <f t="shared" si="7"/>
        <v>133.46000000000004</v>
      </c>
      <c r="S25" s="42">
        <f t="shared" si="8"/>
        <v>5.4698036864979623E-3</v>
      </c>
      <c r="T25" s="10"/>
      <c r="U25" s="11"/>
      <c r="V25" s="27"/>
      <c r="W25" s="28"/>
      <c r="X25" s="29"/>
      <c r="Y25" s="30"/>
      <c r="Z25" s="30"/>
      <c r="AA25" s="30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</row>
    <row r="26" spans="2:68" x14ac:dyDescent="0.3">
      <c r="B26" s="157">
        <v>5</v>
      </c>
      <c r="C26" s="158"/>
      <c r="D26" s="87">
        <v>44891</v>
      </c>
      <c r="E26" s="88">
        <v>0.30902777777777779</v>
      </c>
      <c r="F26" s="99">
        <f t="shared" si="0"/>
        <v>2924.0729999999999</v>
      </c>
      <c r="G26" s="101">
        <v>2850.7</v>
      </c>
      <c r="H26" s="91">
        <f t="shared" si="1"/>
        <v>2858.0729999999999</v>
      </c>
      <c r="I26" s="42">
        <v>-66</v>
      </c>
      <c r="J26" s="115">
        <f t="shared" si="2"/>
        <v>2858.8029999999999</v>
      </c>
      <c r="K26" s="93" t="s">
        <v>38</v>
      </c>
      <c r="L26" s="21"/>
      <c r="M26" s="40">
        <f t="shared" si="3"/>
        <v>0.73000000000001819</v>
      </c>
      <c r="N26" s="44">
        <f t="shared" si="4"/>
        <v>7.4438100000001853E-2</v>
      </c>
      <c r="O26" s="40">
        <f t="shared" si="5"/>
        <v>0.51204536000001277</v>
      </c>
      <c r="P26" s="40">
        <f t="shared" si="6"/>
        <v>7.5905721579601891E-4</v>
      </c>
      <c r="Q26" s="1"/>
      <c r="R26" s="42">
        <f t="shared" si="7"/>
        <v>133.46000000000004</v>
      </c>
      <c r="S26" s="42">
        <f t="shared" si="8"/>
        <v>5.4698036864979623E-3</v>
      </c>
      <c r="T26" s="10"/>
      <c r="U26" s="11"/>
      <c r="V26" s="27"/>
      <c r="W26" s="28"/>
      <c r="X26" s="29"/>
      <c r="Y26" s="30"/>
      <c r="Z26" s="30"/>
      <c r="AA26" s="30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</row>
    <row r="27" spans="2:68" x14ac:dyDescent="0.3">
      <c r="B27" s="157">
        <v>6</v>
      </c>
      <c r="C27" s="158"/>
      <c r="D27" s="87">
        <v>44891</v>
      </c>
      <c r="E27" s="88">
        <v>0.7416666666666667</v>
      </c>
      <c r="F27" s="99">
        <f t="shared" si="0"/>
        <v>2924.0729999999999</v>
      </c>
      <c r="G27" s="101">
        <v>2850.7</v>
      </c>
      <c r="H27" s="91">
        <f t="shared" si="1"/>
        <v>2858.0729999999999</v>
      </c>
      <c r="I27" s="42">
        <v>-66</v>
      </c>
      <c r="J27" s="115">
        <f t="shared" si="2"/>
        <v>2858.8029999999999</v>
      </c>
      <c r="K27" s="93" t="s">
        <v>38</v>
      </c>
      <c r="L27" s="21"/>
      <c r="M27" s="40">
        <f t="shared" si="3"/>
        <v>0.73000000000001819</v>
      </c>
      <c r="N27" s="44">
        <f t="shared" si="4"/>
        <v>7.4438100000001853E-2</v>
      </c>
      <c r="O27" s="40">
        <f t="shared" si="5"/>
        <v>0.51204536000001277</v>
      </c>
      <c r="P27" s="40">
        <f t="shared" si="6"/>
        <v>7.5905721579601891E-4</v>
      </c>
      <c r="Q27" s="1"/>
      <c r="R27" s="42">
        <f t="shared" si="7"/>
        <v>133.46000000000004</v>
      </c>
      <c r="S27" s="42">
        <f t="shared" si="8"/>
        <v>5.4698036864979623E-3</v>
      </c>
      <c r="T27" s="10"/>
      <c r="U27" s="11"/>
      <c r="V27" s="16"/>
      <c r="W27" s="18"/>
      <c r="X27" s="1"/>
      <c r="Y27" s="1"/>
      <c r="Z27" s="30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</row>
    <row r="28" spans="2:68" x14ac:dyDescent="0.3">
      <c r="B28" s="157">
        <v>7</v>
      </c>
      <c r="C28" s="158"/>
      <c r="D28" s="87">
        <v>44892</v>
      </c>
      <c r="E28" s="88">
        <v>0.30555555555555552</v>
      </c>
      <c r="F28" s="99">
        <f t="shared" si="0"/>
        <v>2924.0729999999999</v>
      </c>
      <c r="G28" s="101">
        <v>2850.7</v>
      </c>
      <c r="H28" s="91">
        <f t="shared" si="1"/>
        <v>2858.0729999999999</v>
      </c>
      <c r="I28" s="42">
        <v>-66</v>
      </c>
      <c r="J28" s="115">
        <f t="shared" si="2"/>
        <v>2858.8029999999999</v>
      </c>
      <c r="K28" s="93" t="s">
        <v>38</v>
      </c>
      <c r="L28" s="21"/>
      <c r="M28" s="40">
        <f t="shared" si="3"/>
        <v>0.73000000000001819</v>
      </c>
      <c r="N28" s="44">
        <f t="shared" si="4"/>
        <v>7.4438100000001853E-2</v>
      </c>
      <c r="O28" s="40">
        <f t="shared" si="5"/>
        <v>0.51204536000001277</v>
      </c>
      <c r="P28" s="40">
        <f t="shared" si="6"/>
        <v>7.5905721579601891E-4</v>
      </c>
      <c r="Q28" s="1"/>
      <c r="R28" s="42">
        <f t="shared" si="7"/>
        <v>133.46000000000004</v>
      </c>
      <c r="S28" s="42">
        <f t="shared" si="8"/>
        <v>5.4698036864979623E-3</v>
      </c>
      <c r="T28" s="10"/>
      <c r="U28" s="11"/>
      <c r="V28" s="16"/>
      <c r="W28" s="18"/>
      <c r="X28" s="1"/>
      <c r="Y28" s="1"/>
      <c r="Z28" s="30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</row>
    <row r="29" spans="2:68" x14ac:dyDescent="0.3">
      <c r="B29" s="157">
        <v>8</v>
      </c>
      <c r="C29" s="158"/>
      <c r="D29" s="87">
        <v>44892</v>
      </c>
      <c r="E29" s="88">
        <v>0.66249999999999998</v>
      </c>
      <c r="F29" s="99">
        <f t="shared" si="0"/>
        <v>2924.0729999999999</v>
      </c>
      <c r="G29" s="101">
        <v>2850.7</v>
      </c>
      <c r="H29" s="91">
        <f t="shared" si="1"/>
        <v>2858.0729999999999</v>
      </c>
      <c r="I29" s="116">
        <v>-42.15</v>
      </c>
      <c r="J29" s="115">
        <f t="shared" si="2"/>
        <v>2882.6529999999998</v>
      </c>
      <c r="K29" s="93" t="s">
        <v>38</v>
      </c>
      <c r="L29" s="21"/>
      <c r="M29" s="40">
        <f t="shared" si="3"/>
        <v>24.579999999999927</v>
      </c>
      <c r="N29" s="44">
        <f t="shared" si="4"/>
        <v>2.5064225999999925</v>
      </c>
      <c r="O29" s="40">
        <f t="shared" si="5"/>
        <v>17.241198559999951</v>
      </c>
      <c r="P29" s="40">
        <f t="shared" si="6"/>
        <v>2.5558392279815923E-2</v>
      </c>
      <c r="Q29" s="1"/>
      <c r="R29" s="42">
        <f t="shared" si="7"/>
        <v>133.45999999999987</v>
      </c>
      <c r="S29" s="42">
        <f t="shared" si="8"/>
        <v>0.18417503371796756</v>
      </c>
      <c r="T29" s="10"/>
      <c r="U29" s="11"/>
      <c r="V29" s="16"/>
      <c r="W29" s="18"/>
      <c r="X29" s="1"/>
      <c r="Y29" s="1"/>
      <c r="Z29" s="30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</row>
    <row r="30" spans="2:68" x14ac:dyDescent="0.3">
      <c r="B30" s="157">
        <v>9</v>
      </c>
      <c r="C30" s="158"/>
      <c r="D30" s="87">
        <v>44893</v>
      </c>
      <c r="E30" s="88">
        <v>0.31319444444444444</v>
      </c>
      <c r="F30" s="99">
        <f t="shared" si="0"/>
        <v>2924.0729999999999</v>
      </c>
      <c r="G30" s="101">
        <v>2850.7</v>
      </c>
      <c r="H30" s="91">
        <f t="shared" si="1"/>
        <v>2858.0729999999999</v>
      </c>
      <c r="I30" s="116">
        <v>-42.38</v>
      </c>
      <c r="J30" s="115">
        <f t="shared" si="2"/>
        <v>2882.4229999999998</v>
      </c>
      <c r="K30" s="93" t="s">
        <v>38</v>
      </c>
      <c r="L30" s="1"/>
      <c r="M30" s="40">
        <f t="shared" si="3"/>
        <v>24.349999999999909</v>
      </c>
      <c r="N30" s="44">
        <f t="shared" si="4"/>
        <v>2.4829694999999909</v>
      </c>
      <c r="O30" s="40">
        <f t="shared" si="5"/>
        <v>17.079869199999937</v>
      </c>
      <c r="P30" s="40">
        <f t="shared" si="6"/>
        <v>2.5319237266619908E-2</v>
      </c>
      <c r="Q30" s="1"/>
      <c r="R30" s="42">
        <f t="shared" si="7"/>
        <v>133.45999999999981</v>
      </c>
      <c r="S30" s="42">
        <f t="shared" si="8"/>
        <v>0.18245167091263259</v>
      </c>
      <c r="T30" s="10"/>
      <c r="U30" s="11"/>
      <c r="V30" s="16"/>
      <c r="W30" s="18"/>
      <c r="X30" s="1"/>
      <c r="Y30" s="1"/>
      <c r="Z30" s="30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</row>
    <row r="31" spans="2:68" x14ac:dyDescent="0.3">
      <c r="B31" s="157">
        <v>10</v>
      </c>
      <c r="C31" s="158"/>
      <c r="D31" s="87">
        <v>44893</v>
      </c>
      <c r="E31" s="88">
        <v>0.66875000000000007</v>
      </c>
      <c r="F31" s="99">
        <f t="shared" si="0"/>
        <v>2924.0729999999999</v>
      </c>
      <c r="G31" s="101">
        <v>2850.7</v>
      </c>
      <c r="H31" s="91">
        <f t="shared" si="1"/>
        <v>2858.0729999999999</v>
      </c>
      <c r="I31" s="116">
        <v>-54.08</v>
      </c>
      <c r="J31" s="115">
        <f t="shared" si="2"/>
        <v>2870.723</v>
      </c>
      <c r="K31" s="93" t="s">
        <v>38</v>
      </c>
      <c r="L31" s="1"/>
      <c r="M31" s="40">
        <f t="shared" si="3"/>
        <v>12.650000000000091</v>
      </c>
      <c r="N31" s="44">
        <f t="shared" si="4"/>
        <v>1.2899205000000094</v>
      </c>
      <c r="O31" s="40">
        <f t="shared" si="5"/>
        <v>8.8731148000000637</v>
      </c>
      <c r="P31" s="40">
        <f t="shared" si="6"/>
        <v>1.3153525725780095E-2</v>
      </c>
      <c r="Q31" s="1"/>
      <c r="R31" s="42">
        <f t="shared" si="7"/>
        <v>133.46000000000018</v>
      </c>
      <c r="S31" s="42">
        <f t="shared" si="8"/>
        <v>9.4784954293421805E-2</v>
      </c>
      <c r="T31" s="10"/>
      <c r="U31" s="11"/>
      <c r="V31" s="16"/>
      <c r="W31" s="18"/>
      <c r="X31" s="1"/>
      <c r="Y31" s="1"/>
      <c r="Z31" s="30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</row>
    <row r="32" spans="2:68" x14ac:dyDescent="0.3">
      <c r="B32" s="157">
        <v>11</v>
      </c>
      <c r="C32" s="158"/>
      <c r="D32" s="87">
        <v>44894</v>
      </c>
      <c r="E32" s="89">
        <v>0.30416666666666664</v>
      </c>
      <c r="F32" s="99">
        <f t="shared" si="0"/>
        <v>2924.0729999999999</v>
      </c>
      <c r="G32" s="101">
        <v>2850.7</v>
      </c>
      <c r="H32" s="91">
        <f t="shared" si="1"/>
        <v>2858.0729999999999</v>
      </c>
      <c r="I32" s="116">
        <v>-55.27</v>
      </c>
      <c r="J32" s="115">
        <f t="shared" si="2"/>
        <v>2869.5329999999999</v>
      </c>
      <c r="K32" s="93" t="s">
        <v>38</v>
      </c>
      <c r="L32" s="1"/>
      <c r="M32" s="40">
        <f t="shared" si="3"/>
        <v>11.460000000000036</v>
      </c>
      <c r="N32" s="44">
        <f t="shared" si="4"/>
        <v>1.1685762000000037</v>
      </c>
      <c r="O32" s="40">
        <f t="shared" si="5"/>
        <v>8.0384107200000265</v>
      </c>
      <c r="P32" s="40">
        <f t="shared" si="6"/>
        <v>1.1916158483592038E-2</v>
      </c>
      <c r="Q32" s="1"/>
      <c r="R32" s="42">
        <f t="shared" si="7"/>
        <v>133.46000000000009</v>
      </c>
      <c r="S32" s="42">
        <f t="shared" si="8"/>
        <v>8.5868424996253773E-2</v>
      </c>
      <c r="T32" s="10"/>
      <c r="U32" s="11"/>
      <c r="V32" s="16"/>
      <c r="W32" s="18"/>
      <c r="X32" s="1"/>
      <c r="Y32" s="1"/>
      <c r="Z32" s="30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 spans="2:68" x14ac:dyDescent="0.3">
      <c r="B33" s="157">
        <v>12</v>
      </c>
      <c r="C33" s="158"/>
      <c r="D33" s="87">
        <v>44894</v>
      </c>
      <c r="E33" s="89">
        <v>0.70416666666666661</v>
      </c>
      <c r="F33" s="99">
        <f t="shared" si="0"/>
        <v>2924.0729999999999</v>
      </c>
      <c r="G33" s="101">
        <v>2850.7</v>
      </c>
      <c r="H33" s="91">
        <f t="shared" si="1"/>
        <v>2858.0729999999999</v>
      </c>
      <c r="I33" s="116">
        <v>-56.06</v>
      </c>
      <c r="J33" s="115">
        <f t="shared" si="2"/>
        <v>2868.7429999999999</v>
      </c>
      <c r="K33" s="93" t="s">
        <v>38</v>
      </c>
      <c r="L33" s="1"/>
      <c r="M33" s="40">
        <f t="shared" si="3"/>
        <v>10.670000000000073</v>
      </c>
      <c r="N33" s="44">
        <f t="shared" si="4"/>
        <v>1.0880199000000075</v>
      </c>
      <c r="O33" s="40">
        <f t="shared" si="5"/>
        <v>7.4842794400000514</v>
      </c>
      <c r="P33" s="40">
        <f t="shared" si="6"/>
        <v>1.1094713003484077E-2</v>
      </c>
      <c r="Q33" s="1"/>
      <c r="R33" s="42">
        <f t="shared" si="7"/>
        <v>133.46000000000015</v>
      </c>
      <c r="S33" s="42">
        <f t="shared" si="8"/>
        <v>7.9949048404016634E-2</v>
      </c>
      <c r="T33" s="10"/>
      <c r="U33" s="11"/>
      <c r="V33" s="16"/>
      <c r="W33" s="18"/>
      <c r="X33" s="1"/>
      <c r="Y33" s="1"/>
      <c r="Z33" s="30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spans="2:68" x14ac:dyDescent="0.3">
      <c r="B34" s="157">
        <v>13</v>
      </c>
      <c r="C34" s="158"/>
      <c r="D34" s="87">
        <v>44895</v>
      </c>
      <c r="E34" s="89">
        <v>0.30624999999999997</v>
      </c>
      <c r="F34" s="99">
        <f t="shared" si="0"/>
        <v>2924.0729999999999</v>
      </c>
      <c r="G34" s="101">
        <v>2850.7</v>
      </c>
      <c r="H34" s="91">
        <f t="shared" si="1"/>
        <v>2858.0729999999999</v>
      </c>
      <c r="I34" s="116">
        <v>-54.11</v>
      </c>
      <c r="J34" s="115">
        <f t="shared" si="2"/>
        <v>2870.6929999999998</v>
      </c>
      <c r="K34" s="93" t="s">
        <v>38</v>
      </c>
      <c r="L34" s="1"/>
      <c r="M34" s="40">
        <f t="shared" si="3"/>
        <v>12.619999999999891</v>
      </c>
      <c r="N34" s="44">
        <f t="shared" si="4"/>
        <v>1.2868613999999889</v>
      </c>
      <c r="O34" s="40">
        <f t="shared" si="5"/>
        <v>8.8520718399999243</v>
      </c>
      <c r="P34" s="40">
        <f t="shared" si="6"/>
        <v>1.3122331593623887E-2</v>
      </c>
      <c r="Q34" s="1"/>
      <c r="R34" s="42">
        <f t="shared" si="7"/>
        <v>133.45999999999978</v>
      </c>
      <c r="S34" s="42">
        <f t="shared" si="8"/>
        <v>9.456016784055081E-2</v>
      </c>
      <c r="T34" s="10"/>
      <c r="U34" s="11"/>
      <c r="V34" s="16"/>
      <c r="W34" s="18"/>
      <c r="X34" s="1"/>
      <c r="Y34" s="1"/>
      <c r="Z34" s="30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</row>
    <row r="35" spans="2:68" x14ac:dyDescent="0.3">
      <c r="B35" s="157">
        <v>14</v>
      </c>
      <c r="C35" s="158"/>
      <c r="D35" s="87">
        <v>44895</v>
      </c>
      <c r="E35" s="89">
        <v>0.72083333333333333</v>
      </c>
      <c r="F35" s="99">
        <f t="shared" si="0"/>
        <v>2924.0729999999999</v>
      </c>
      <c r="G35" s="101">
        <v>2850.7</v>
      </c>
      <c r="H35" s="91">
        <f t="shared" si="1"/>
        <v>2858.0729999999999</v>
      </c>
      <c r="I35" s="116">
        <v>-54.25</v>
      </c>
      <c r="J35" s="115">
        <f t="shared" si="2"/>
        <v>2870.5529999999999</v>
      </c>
      <c r="K35" s="93" t="s">
        <v>38</v>
      </c>
      <c r="L35" s="1"/>
      <c r="M35" s="40">
        <f t="shared" si="3"/>
        <v>12.480000000000018</v>
      </c>
      <c r="N35" s="44">
        <f t="shared" si="4"/>
        <v>1.272585600000002</v>
      </c>
      <c r="O35" s="40">
        <f t="shared" si="5"/>
        <v>8.753871360000014</v>
      </c>
      <c r="P35" s="40">
        <f t="shared" si="6"/>
        <v>1.297675897689602E-2</v>
      </c>
      <c r="Q35" s="1"/>
      <c r="R35" s="42">
        <f t="shared" si="7"/>
        <v>133.46000000000004</v>
      </c>
      <c r="S35" s="42">
        <f t="shared" si="8"/>
        <v>9.351116439382598E-2</v>
      </c>
      <c r="T35" s="10"/>
      <c r="U35" s="11"/>
      <c r="V35" s="16"/>
      <c r="W35" s="18"/>
      <c r="X35" s="1"/>
      <c r="Y35" s="1"/>
      <c r="Z35" s="30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</row>
    <row r="36" spans="2:68" x14ac:dyDescent="0.3">
      <c r="B36" s="157">
        <v>15</v>
      </c>
      <c r="C36" s="158"/>
      <c r="D36" s="87">
        <v>44896</v>
      </c>
      <c r="E36" s="89">
        <v>0.31666666666666665</v>
      </c>
      <c r="F36" s="99">
        <f t="shared" si="0"/>
        <v>2924.0729999999999</v>
      </c>
      <c r="G36" s="101">
        <v>2850.7</v>
      </c>
      <c r="H36" s="91">
        <f t="shared" si="1"/>
        <v>2858.0729999999999</v>
      </c>
      <c r="I36" s="116">
        <v>-54.19</v>
      </c>
      <c r="J36" s="115">
        <f t="shared" si="2"/>
        <v>2870.6129999999998</v>
      </c>
      <c r="K36" s="93" t="s">
        <v>38</v>
      </c>
      <c r="L36" s="1"/>
      <c r="M36" s="40">
        <f t="shared" si="3"/>
        <v>12.539999999999964</v>
      </c>
      <c r="N36" s="44">
        <f t="shared" si="4"/>
        <v>1.2787037999999964</v>
      </c>
      <c r="O36" s="40">
        <f t="shared" si="5"/>
        <v>8.7959572799999748</v>
      </c>
      <c r="P36" s="40">
        <f t="shared" si="6"/>
        <v>1.3039147241207964E-2</v>
      </c>
      <c r="Q36" s="1"/>
      <c r="R36" s="42">
        <f t="shared" si="7"/>
        <v>133.45999999999992</v>
      </c>
      <c r="S36" s="42">
        <f t="shared" si="8"/>
        <v>9.3960737299565195E-2</v>
      </c>
      <c r="T36" s="10"/>
      <c r="U36" s="11"/>
      <c r="V36" s="16"/>
      <c r="W36" s="18"/>
      <c r="X36" s="1"/>
      <c r="Y36" s="1"/>
      <c r="Z36" s="30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</row>
    <row r="37" spans="2:68" x14ac:dyDescent="0.3">
      <c r="B37" s="157">
        <v>16</v>
      </c>
      <c r="C37" s="158"/>
      <c r="D37" s="87">
        <v>44896</v>
      </c>
      <c r="E37" s="89">
        <v>0.70138888888888884</v>
      </c>
      <c r="F37" s="99">
        <f t="shared" si="0"/>
        <v>2924.0729999999999</v>
      </c>
      <c r="G37" s="101">
        <v>2850.7</v>
      </c>
      <c r="H37" s="91">
        <f t="shared" si="1"/>
        <v>2858.0729999999999</v>
      </c>
      <c r="I37" s="116">
        <v>-59.95</v>
      </c>
      <c r="J37" s="115">
        <f t="shared" si="2"/>
        <v>2864.8530000000001</v>
      </c>
      <c r="K37" s="93" t="s">
        <v>38</v>
      </c>
      <c r="L37" s="1"/>
      <c r="M37" s="40">
        <f t="shared" si="3"/>
        <v>6.7800000000002001</v>
      </c>
      <c r="N37" s="44">
        <f t="shared" si="4"/>
        <v>0.69135660000002042</v>
      </c>
      <c r="O37" s="40">
        <f t="shared" si="5"/>
        <v>4.755708960000141</v>
      </c>
      <c r="P37" s="40">
        <f t="shared" si="6"/>
        <v>7.0498738672562086E-3</v>
      </c>
      <c r="Q37" s="1"/>
      <c r="R37" s="42">
        <f t="shared" si="7"/>
        <v>133.46000000000041</v>
      </c>
      <c r="S37" s="42">
        <f t="shared" si="8"/>
        <v>5.0801738348570206E-2</v>
      </c>
      <c r="T37" s="10"/>
      <c r="U37" s="11"/>
      <c r="V37" s="16"/>
      <c r="W37" s="18"/>
      <c r="X37" s="1"/>
      <c r="Y37" s="1"/>
      <c r="Z37" s="30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</row>
    <row r="38" spans="2:68" x14ac:dyDescent="0.3">
      <c r="B38" s="157">
        <v>17</v>
      </c>
      <c r="C38" s="158"/>
      <c r="D38" s="87">
        <v>44897</v>
      </c>
      <c r="E38" s="89">
        <v>0.69791666666666663</v>
      </c>
      <c r="F38" s="99">
        <f t="shared" si="0"/>
        <v>2924.0729999999999</v>
      </c>
      <c r="G38" s="101">
        <v>2850.7</v>
      </c>
      <c r="H38" s="91">
        <f t="shared" si="1"/>
        <v>2858.0729999999999</v>
      </c>
      <c r="I38" s="116">
        <v>-60.13</v>
      </c>
      <c r="J38" s="115">
        <f t="shared" si="2"/>
        <v>2864.6729999999998</v>
      </c>
      <c r="K38" s="93" t="s">
        <v>38</v>
      </c>
      <c r="L38" s="1"/>
      <c r="M38" s="40">
        <f t="shared" si="3"/>
        <v>6.5999999999999091</v>
      </c>
      <c r="N38" s="44">
        <f t="shared" si="4"/>
        <v>0.67300199999999077</v>
      </c>
      <c r="O38" s="40">
        <f t="shared" si="5"/>
        <v>4.6294511999999362</v>
      </c>
      <c r="P38" s="40">
        <f t="shared" si="6"/>
        <v>6.862709074319906E-3</v>
      </c>
      <c r="Q38" s="1"/>
      <c r="R38" s="42">
        <f t="shared" si="7"/>
        <v>133.45999999999981</v>
      </c>
      <c r="S38" s="42">
        <f t="shared" si="8"/>
        <v>4.9453019631349605E-2</v>
      </c>
      <c r="T38" s="10"/>
      <c r="U38" s="11"/>
      <c r="V38" s="16"/>
      <c r="W38" s="18"/>
      <c r="X38" s="1"/>
      <c r="Y38" s="1"/>
      <c r="Z38" s="30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</row>
    <row r="39" spans="2:68" x14ac:dyDescent="0.3">
      <c r="B39" s="157">
        <v>18</v>
      </c>
      <c r="C39" s="158"/>
      <c r="D39" s="87">
        <v>44898</v>
      </c>
      <c r="E39" s="89">
        <v>0.31041666666666667</v>
      </c>
      <c r="F39" s="99">
        <f t="shared" si="0"/>
        <v>2924.0729999999999</v>
      </c>
      <c r="G39" s="101">
        <v>2850.7</v>
      </c>
      <c r="H39" s="91">
        <f t="shared" si="1"/>
        <v>2858.0729999999999</v>
      </c>
      <c r="I39" s="116">
        <v>-60.38</v>
      </c>
      <c r="J39" s="115">
        <f t="shared" si="2"/>
        <v>2864.4229999999998</v>
      </c>
      <c r="K39" s="93" t="s">
        <v>38</v>
      </c>
      <c r="L39" s="1"/>
      <c r="M39" s="40">
        <f t="shared" si="3"/>
        <v>6.3499999999999091</v>
      </c>
      <c r="N39" s="44">
        <f t="shared" si="4"/>
        <v>0.64750949999999075</v>
      </c>
      <c r="O39" s="40">
        <f t="shared" si="5"/>
        <v>4.4540931999999369</v>
      </c>
      <c r="P39" s="40">
        <f t="shared" si="6"/>
        <v>6.6027579730199059E-3</v>
      </c>
      <c r="Q39" s="1"/>
      <c r="R39" s="42">
        <f t="shared" si="7"/>
        <v>133.45999999999981</v>
      </c>
      <c r="S39" s="42">
        <f t="shared" si="8"/>
        <v>4.7579799190768157E-2</v>
      </c>
      <c r="T39" s="10"/>
      <c r="U39" s="11"/>
      <c r="V39" s="16"/>
      <c r="W39" s="18"/>
      <c r="X39" s="1"/>
      <c r="Y39" s="1"/>
      <c r="Z39" s="30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</row>
    <row r="40" spans="2:68" x14ac:dyDescent="0.3">
      <c r="B40" s="157">
        <v>19</v>
      </c>
      <c r="C40" s="158"/>
      <c r="D40" s="87">
        <v>44898</v>
      </c>
      <c r="E40" s="89">
        <v>0.69374999999999998</v>
      </c>
      <c r="F40" s="99">
        <f t="shared" si="0"/>
        <v>2924.0729999999999</v>
      </c>
      <c r="G40" s="101">
        <v>2850.7</v>
      </c>
      <c r="H40" s="91">
        <f t="shared" si="1"/>
        <v>2858.0729999999999</v>
      </c>
      <c r="I40" s="116">
        <v>-60.57</v>
      </c>
      <c r="J40" s="115">
        <f t="shared" si="2"/>
        <v>2864.2329999999997</v>
      </c>
      <c r="K40" s="93" t="s">
        <v>38</v>
      </c>
      <c r="L40" s="1"/>
      <c r="M40" s="40">
        <f t="shared" si="3"/>
        <v>6.1599999999998545</v>
      </c>
      <c r="N40" s="44">
        <f t="shared" si="4"/>
        <v>0.62813519999998524</v>
      </c>
      <c r="O40" s="40">
        <f t="shared" si="5"/>
        <v>4.3208211199998985</v>
      </c>
      <c r="P40" s="40">
        <f t="shared" si="6"/>
        <v>6.4051951360318497E-3</v>
      </c>
      <c r="Q40" s="1"/>
      <c r="R40" s="42">
        <f t="shared" si="7"/>
        <v>133.4599999999997</v>
      </c>
      <c r="S40" s="42">
        <f t="shared" si="8"/>
        <v>4.6156151655925882E-2</v>
      </c>
      <c r="T40" s="10"/>
      <c r="U40" s="11"/>
      <c r="V40" s="16"/>
      <c r="W40" s="18"/>
      <c r="X40" s="1"/>
      <c r="Y40" s="1"/>
      <c r="Z40" s="30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</row>
    <row r="41" spans="2:68" x14ac:dyDescent="0.3">
      <c r="B41" s="157">
        <v>20</v>
      </c>
      <c r="C41" s="158"/>
      <c r="D41" s="87">
        <v>44899</v>
      </c>
      <c r="E41" s="89">
        <v>0.30833333333333335</v>
      </c>
      <c r="F41" s="99">
        <f t="shared" si="0"/>
        <v>2924.0729999999999</v>
      </c>
      <c r="G41" s="101">
        <v>2850.7</v>
      </c>
      <c r="H41" s="91">
        <f t="shared" si="1"/>
        <v>2858.0729999999999</v>
      </c>
      <c r="I41" s="116">
        <v>-60.61</v>
      </c>
      <c r="J41" s="115">
        <f t="shared" si="2"/>
        <v>2864.1929999999998</v>
      </c>
      <c r="K41" s="93" t="s">
        <v>38</v>
      </c>
      <c r="L41" s="1"/>
      <c r="M41" s="40">
        <f t="shared" si="3"/>
        <v>6.1199999999998909</v>
      </c>
      <c r="N41" s="44">
        <f t="shared" si="4"/>
        <v>0.62405639999998885</v>
      </c>
      <c r="O41" s="40">
        <f t="shared" si="5"/>
        <v>4.2927638399999237</v>
      </c>
      <c r="P41" s="40">
        <f t="shared" si="6"/>
        <v>6.3636029598238865E-3</v>
      </c>
      <c r="Q41" s="1"/>
      <c r="R41" s="42">
        <f t="shared" si="7"/>
        <v>133.45999999999978</v>
      </c>
      <c r="S41" s="42">
        <f t="shared" si="8"/>
        <v>4.5856436385433096E-2</v>
      </c>
      <c r="T41" s="1"/>
      <c r="U41" s="1"/>
      <c r="V41" s="16"/>
      <c r="W41" s="18"/>
      <c r="X41" s="1"/>
      <c r="Y41" s="1"/>
      <c r="Z41" s="30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</row>
    <row r="42" spans="2:68" x14ac:dyDescent="0.3">
      <c r="B42" s="157">
        <v>21</v>
      </c>
      <c r="C42" s="158"/>
      <c r="D42" s="87">
        <v>44899</v>
      </c>
      <c r="E42" s="89">
        <v>0.68541666666666667</v>
      </c>
      <c r="F42" s="99">
        <f t="shared" si="0"/>
        <v>2924.0729999999999</v>
      </c>
      <c r="G42" s="101">
        <v>2850.7</v>
      </c>
      <c r="H42" s="91">
        <f t="shared" si="1"/>
        <v>2858.0729999999999</v>
      </c>
      <c r="I42" s="116">
        <v>-60.64</v>
      </c>
      <c r="J42" s="115">
        <f t="shared" si="2"/>
        <v>2864.163</v>
      </c>
      <c r="K42" s="93" t="s">
        <v>38</v>
      </c>
      <c r="L42" s="1"/>
      <c r="M42" s="40">
        <f t="shared" si="3"/>
        <v>6.0900000000001455</v>
      </c>
      <c r="N42" s="44">
        <f t="shared" si="4"/>
        <v>0.62099730000001485</v>
      </c>
      <c r="O42" s="40">
        <f t="shared" si="5"/>
        <v>4.2717208800001023</v>
      </c>
      <c r="P42" s="40">
        <f t="shared" si="6"/>
        <v>6.3324088276681513E-3</v>
      </c>
      <c r="Q42" s="1"/>
      <c r="R42" s="42">
        <f t="shared" si="7"/>
        <v>133.46000000000029</v>
      </c>
      <c r="S42" s="42">
        <f t="shared" si="8"/>
        <v>4.5631649932565056E-2</v>
      </c>
      <c r="T42" s="1"/>
      <c r="U42" s="1"/>
      <c r="V42" s="16"/>
      <c r="W42" s="18"/>
      <c r="X42" s="1"/>
      <c r="Y42" s="1"/>
      <c r="Z42" s="30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</row>
    <row r="43" spans="2:68" x14ac:dyDescent="0.3">
      <c r="B43" s="157">
        <v>22</v>
      </c>
      <c r="C43" s="158"/>
      <c r="D43" s="87">
        <v>44900</v>
      </c>
      <c r="E43" s="89">
        <v>0.30486111111111108</v>
      </c>
      <c r="F43" s="99">
        <f t="shared" si="0"/>
        <v>2924.0729999999999</v>
      </c>
      <c r="G43" s="101">
        <v>2850.7</v>
      </c>
      <c r="H43" s="91">
        <f t="shared" si="1"/>
        <v>2858.0729999999999</v>
      </c>
      <c r="I43" s="116">
        <v>-60.65</v>
      </c>
      <c r="J43" s="115">
        <f t="shared" si="2"/>
        <v>2864.1529999999998</v>
      </c>
      <c r="K43" s="93" t="s">
        <v>38</v>
      </c>
      <c r="L43" s="1"/>
      <c r="M43" s="40">
        <f t="shared" si="3"/>
        <v>6.0799999999999272</v>
      </c>
      <c r="N43" s="44">
        <f t="shared" si="4"/>
        <v>0.61997759999999258</v>
      </c>
      <c r="O43" s="40">
        <f t="shared" si="5"/>
        <v>4.264706559999949</v>
      </c>
      <c r="P43" s="40">
        <f t="shared" si="6"/>
        <v>6.3220107836159242E-3</v>
      </c>
      <c r="Q43" s="1"/>
      <c r="R43" s="42">
        <f t="shared" si="7"/>
        <v>133.45999999999987</v>
      </c>
      <c r="S43" s="42">
        <f t="shared" si="8"/>
        <v>4.5556721114940309E-2</v>
      </c>
      <c r="T43" s="1"/>
      <c r="U43" s="1"/>
      <c r="V43" s="16"/>
      <c r="W43" s="18"/>
      <c r="X43" s="1"/>
      <c r="Y43" s="1"/>
      <c r="Z43" s="30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</row>
    <row r="44" spans="2:68" x14ac:dyDescent="0.3">
      <c r="B44" s="157">
        <v>23</v>
      </c>
      <c r="C44" s="158"/>
      <c r="D44" s="87">
        <v>44900</v>
      </c>
      <c r="E44" s="89">
        <v>0.64444444444444449</v>
      </c>
      <c r="F44" s="99">
        <f t="shared" si="0"/>
        <v>2924.0729999999999</v>
      </c>
      <c r="G44" s="101">
        <v>2850.7</v>
      </c>
      <c r="H44" s="91">
        <f t="shared" si="1"/>
        <v>2858.0729999999999</v>
      </c>
      <c r="I44" s="116">
        <v>-60.65</v>
      </c>
      <c r="J44" s="115">
        <f t="shared" si="2"/>
        <v>2864.1529999999998</v>
      </c>
      <c r="K44" s="93" t="s">
        <v>38</v>
      </c>
      <c r="L44" s="1"/>
      <c r="M44" s="40">
        <f t="shared" si="3"/>
        <v>6.0799999999999272</v>
      </c>
      <c r="N44" s="44">
        <f t="shared" si="4"/>
        <v>0.61997759999999258</v>
      </c>
      <c r="O44" s="40">
        <f t="shared" si="5"/>
        <v>4.264706559999949</v>
      </c>
      <c r="P44" s="40">
        <f t="shared" si="6"/>
        <v>6.3220107836159242E-3</v>
      </c>
      <c r="Q44" s="1"/>
      <c r="R44" s="42">
        <f t="shared" si="7"/>
        <v>133.45999999999987</v>
      </c>
      <c r="S44" s="42">
        <f t="shared" si="8"/>
        <v>4.5556721114940309E-2</v>
      </c>
      <c r="T44" s="1"/>
      <c r="U44" s="1"/>
      <c r="V44" s="16"/>
      <c r="W44" s="18"/>
      <c r="X44" s="1"/>
      <c r="Y44" s="1"/>
      <c r="Z44" s="30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</row>
    <row r="45" spans="2:68" x14ac:dyDescent="0.3">
      <c r="B45" s="157">
        <v>24</v>
      </c>
      <c r="C45" s="158"/>
      <c r="D45" s="87">
        <v>44901</v>
      </c>
      <c r="E45" s="89">
        <v>0.31111111111111112</v>
      </c>
      <c r="F45" s="99">
        <f t="shared" si="0"/>
        <v>2924.0729999999999</v>
      </c>
      <c r="G45" s="101">
        <v>2850.7</v>
      </c>
      <c r="H45" s="91">
        <f t="shared" si="1"/>
        <v>2858.0729999999999</v>
      </c>
      <c r="I45" s="116">
        <v>-60.67</v>
      </c>
      <c r="J45" s="115">
        <f t="shared" si="2"/>
        <v>2864.1329999999998</v>
      </c>
      <c r="K45" s="93" t="s">
        <v>38</v>
      </c>
      <c r="L45" s="1"/>
      <c r="M45" s="40">
        <f t="shared" si="3"/>
        <v>6.0599999999999454</v>
      </c>
      <c r="N45" s="44">
        <f t="shared" si="4"/>
        <v>0.61793819999999444</v>
      </c>
      <c r="O45" s="40">
        <f t="shared" si="5"/>
        <v>4.250677919999962</v>
      </c>
      <c r="P45" s="40">
        <f t="shared" si="6"/>
        <v>6.3012146955119435E-3</v>
      </c>
      <c r="Q45" s="1"/>
      <c r="R45" s="42">
        <f t="shared" si="7"/>
        <v>133.45999999999989</v>
      </c>
      <c r="S45" s="42">
        <f t="shared" si="8"/>
        <v>4.5406863479693915E-2</v>
      </c>
      <c r="T45" s="1"/>
      <c r="U45" s="1"/>
      <c r="V45" s="16"/>
      <c r="W45" s="18"/>
      <c r="X45" s="1"/>
      <c r="Y45" s="1"/>
      <c r="Z45" s="30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</row>
    <row r="46" spans="2:68" x14ac:dyDescent="0.3">
      <c r="B46" s="157">
        <v>25</v>
      </c>
      <c r="C46" s="158"/>
      <c r="D46" s="87">
        <v>44901</v>
      </c>
      <c r="E46" s="89">
        <v>0.69652777777777775</v>
      </c>
      <c r="F46" s="99">
        <f t="shared" si="0"/>
        <v>2924.0729999999999</v>
      </c>
      <c r="G46" s="101">
        <v>2850.7</v>
      </c>
      <c r="H46" s="91">
        <f t="shared" si="1"/>
        <v>2858.0729999999999</v>
      </c>
      <c r="I46" s="116">
        <v>-60.67</v>
      </c>
      <c r="J46" s="115">
        <f t="shared" si="2"/>
        <v>2864.1329999999998</v>
      </c>
      <c r="K46" s="93" t="s">
        <v>38</v>
      </c>
      <c r="L46" s="1"/>
      <c r="M46" s="40">
        <f t="shared" si="3"/>
        <v>6.0599999999999454</v>
      </c>
      <c r="N46" s="44">
        <f t="shared" si="4"/>
        <v>0.61793819999999444</v>
      </c>
      <c r="O46" s="40">
        <f t="shared" si="5"/>
        <v>4.250677919999962</v>
      </c>
      <c r="P46" s="40">
        <f t="shared" si="6"/>
        <v>6.3012146955119435E-3</v>
      </c>
      <c r="Q46" s="1"/>
      <c r="R46" s="42">
        <f t="shared" si="7"/>
        <v>133.45999999999989</v>
      </c>
      <c r="S46" s="42">
        <f t="shared" si="8"/>
        <v>4.5406863479693915E-2</v>
      </c>
      <c r="T46" s="1"/>
      <c r="U46" s="1"/>
      <c r="V46" s="16"/>
      <c r="W46" s="18"/>
      <c r="X46" s="1"/>
      <c r="Y46" s="1"/>
      <c r="Z46" s="30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</row>
    <row r="47" spans="2:68" x14ac:dyDescent="0.3">
      <c r="B47" s="157">
        <v>26</v>
      </c>
      <c r="C47" s="158"/>
      <c r="D47" s="87">
        <v>44902</v>
      </c>
      <c r="E47" s="89">
        <v>0.30833333333333335</v>
      </c>
      <c r="F47" s="99">
        <f t="shared" si="0"/>
        <v>2924.0729999999999</v>
      </c>
      <c r="G47" s="101">
        <v>2850.7</v>
      </c>
      <c r="H47" s="91">
        <f t="shared" si="1"/>
        <v>2858.0729999999999</v>
      </c>
      <c r="I47" s="116">
        <v>-60.68</v>
      </c>
      <c r="J47" s="115">
        <f t="shared" si="2"/>
        <v>2864.123</v>
      </c>
      <c r="K47" s="93" t="s">
        <v>38</v>
      </c>
      <c r="L47" s="1"/>
      <c r="M47" s="40">
        <f t="shared" si="3"/>
        <v>6.0500000000001819</v>
      </c>
      <c r="N47" s="44">
        <f t="shared" si="4"/>
        <v>0.61691850000001858</v>
      </c>
      <c r="O47" s="40">
        <f t="shared" si="5"/>
        <v>4.2436636000001275</v>
      </c>
      <c r="P47" s="40">
        <f t="shared" si="6"/>
        <v>6.2908166514601899E-3</v>
      </c>
      <c r="Q47" s="1"/>
      <c r="R47" s="42">
        <f t="shared" si="7"/>
        <v>133.46000000000038</v>
      </c>
      <c r="S47" s="42">
        <f t="shared" si="8"/>
        <v>4.5331934662072269E-2</v>
      </c>
      <c r="T47" s="1"/>
      <c r="U47" s="1"/>
      <c r="V47" s="16"/>
      <c r="W47" s="18"/>
      <c r="X47" s="1"/>
      <c r="Y47" s="1"/>
      <c r="Z47" s="30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</row>
    <row r="48" spans="2:68" x14ac:dyDescent="0.3">
      <c r="B48" s="157">
        <v>27</v>
      </c>
      <c r="C48" s="158"/>
      <c r="D48" s="87">
        <v>44902</v>
      </c>
      <c r="E48" s="89">
        <v>0.69305555555555554</v>
      </c>
      <c r="F48" s="99">
        <f t="shared" si="0"/>
        <v>2924.0729999999999</v>
      </c>
      <c r="G48" s="101">
        <v>2850.7</v>
      </c>
      <c r="H48" s="91">
        <f t="shared" si="1"/>
        <v>2858.0729999999999</v>
      </c>
      <c r="I48" s="116">
        <v>-60.68</v>
      </c>
      <c r="J48" s="115">
        <f t="shared" si="2"/>
        <v>2864.123</v>
      </c>
      <c r="K48" s="93" t="s">
        <v>38</v>
      </c>
      <c r="L48" s="1"/>
      <c r="M48" s="40">
        <f t="shared" si="3"/>
        <v>6.0500000000001819</v>
      </c>
      <c r="N48" s="44">
        <f t="shared" si="4"/>
        <v>0.61691850000001858</v>
      </c>
      <c r="O48" s="40">
        <f t="shared" si="5"/>
        <v>4.2436636000001275</v>
      </c>
      <c r="P48" s="40">
        <f t="shared" si="6"/>
        <v>6.2908166514601899E-3</v>
      </c>
      <c r="Q48" s="1"/>
      <c r="R48" s="42">
        <f t="shared" si="7"/>
        <v>133.46000000000038</v>
      </c>
      <c r="S48" s="42">
        <f t="shared" si="8"/>
        <v>4.5331934662072269E-2</v>
      </c>
      <c r="T48" s="1"/>
      <c r="U48" s="1"/>
      <c r="V48" s="16"/>
      <c r="W48" s="18"/>
      <c r="X48" s="1"/>
      <c r="Y48" s="1"/>
      <c r="Z48" s="30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</row>
    <row r="49" spans="2:68" x14ac:dyDescent="0.3">
      <c r="B49" s="157">
        <v>28</v>
      </c>
      <c r="C49" s="158"/>
      <c r="D49" s="87">
        <v>44903</v>
      </c>
      <c r="E49" s="89">
        <v>0.30763888888888891</v>
      </c>
      <c r="F49" s="99">
        <f t="shared" si="0"/>
        <v>2924.0729999999999</v>
      </c>
      <c r="G49" s="101">
        <v>2850.7</v>
      </c>
      <c r="H49" s="91">
        <f t="shared" si="1"/>
        <v>2858.0729999999999</v>
      </c>
      <c r="I49" s="116">
        <v>-60.83</v>
      </c>
      <c r="J49" s="115">
        <f t="shared" si="2"/>
        <v>2863.973</v>
      </c>
      <c r="K49" s="93" t="s">
        <v>38</v>
      </c>
      <c r="L49" s="1"/>
      <c r="M49" s="40">
        <f t="shared" si="3"/>
        <v>5.9000000000000909</v>
      </c>
      <c r="N49" s="44">
        <f t="shared" si="4"/>
        <v>0.60162300000000934</v>
      </c>
      <c r="O49" s="40">
        <f t="shared" si="5"/>
        <v>4.1384488000000639</v>
      </c>
      <c r="P49" s="40">
        <f t="shared" si="6"/>
        <v>6.1348459906800951E-3</v>
      </c>
      <c r="Q49" s="1"/>
      <c r="R49" s="42">
        <f t="shared" si="7"/>
        <v>133.46000000000018</v>
      </c>
      <c r="S49" s="42">
        <f t="shared" si="8"/>
        <v>4.4208002397722788E-2</v>
      </c>
      <c r="T49" s="1"/>
      <c r="U49" s="1"/>
      <c r="V49" s="16"/>
      <c r="W49" s="18"/>
      <c r="X49" s="1"/>
      <c r="Y49" s="1"/>
      <c r="Z49" s="30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 spans="2:68" x14ac:dyDescent="0.3">
      <c r="B50" s="157">
        <v>29</v>
      </c>
      <c r="C50" s="158"/>
      <c r="D50" s="87">
        <v>44903</v>
      </c>
      <c r="E50" s="89">
        <v>0.70277777777777783</v>
      </c>
      <c r="F50" s="99">
        <f t="shared" si="0"/>
        <v>2924.0729999999999</v>
      </c>
      <c r="G50" s="101">
        <v>2850.7</v>
      </c>
      <c r="H50" s="91">
        <f t="shared" si="1"/>
        <v>2858.0729999999999</v>
      </c>
      <c r="I50" s="116">
        <v>-61.4</v>
      </c>
      <c r="J50" s="115">
        <f t="shared" si="2"/>
        <v>2863.4029999999998</v>
      </c>
      <c r="K50" s="93" t="s">
        <v>38</v>
      </c>
      <c r="L50" s="1"/>
      <c r="M50" s="40">
        <f t="shared" si="3"/>
        <v>5.3299999999999272</v>
      </c>
      <c r="N50" s="44">
        <f t="shared" si="4"/>
        <v>0.5435000999999926</v>
      </c>
      <c r="O50" s="40">
        <f t="shared" si="5"/>
        <v>3.7386325599999495</v>
      </c>
      <c r="P50" s="40">
        <f t="shared" si="6"/>
        <v>5.5421574797159248E-3</v>
      </c>
      <c r="Q50" s="1"/>
      <c r="R50" s="42">
        <f t="shared" si="7"/>
        <v>133.45999999999987</v>
      </c>
      <c r="S50" s="42">
        <f t="shared" si="8"/>
        <v>3.9937059793195957E-2</v>
      </c>
      <c r="T50" s="1"/>
      <c r="U50" s="1"/>
      <c r="V50" s="16"/>
      <c r="W50" s="18"/>
      <c r="X50" s="1"/>
      <c r="Y50" s="1"/>
      <c r="Z50" s="30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</row>
    <row r="51" spans="2:68" x14ac:dyDescent="0.3">
      <c r="B51" s="157">
        <v>30</v>
      </c>
      <c r="C51" s="158"/>
      <c r="D51" s="87">
        <v>44904</v>
      </c>
      <c r="E51" s="89">
        <v>0.31111111111111112</v>
      </c>
      <c r="F51" s="99">
        <f t="shared" si="0"/>
        <v>2924.0729999999999</v>
      </c>
      <c r="G51" s="101">
        <v>2850.7</v>
      </c>
      <c r="H51" s="91">
        <f t="shared" si="1"/>
        <v>2858.0729999999999</v>
      </c>
      <c r="I51" s="116">
        <v>-61.41</v>
      </c>
      <c r="J51" s="115">
        <f t="shared" si="2"/>
        <v>2863.393</v>
      </c>
      <c r="K51" s="93" t="s">
        <v>38</v>
      </c>
      <c r="L51" s="1"/>
      <c r="M51" s="40">
        <f t="shared" si="3"/>
        <v>5.3200000000001637</v>
      </c>
      <c r="N51" s="44">
        <f t="shared" si="4"/>
        <v>0.54248040000001674</v>
      </c>
      <c r="O51" s="40">
        <f t="shared" si="5"/>
        <v>3.731618240000115</v>
      </c>
      <c r="P51" s="40">
        <f t="shared" si="6"/>
        <v>5.5317594356641712E-3</v>
      </c>
      <c r="Q51" s="1"/>
      <c r="R51" s="42">
        <f t="shared" si="7"/>
        <v>133.46000000000032</v>
      </c>
      <c r="S51" s="42">
        <f t="shared" si="8"/>
        <v>3.9862130975574339E-2</v>
      </c>
      <c r="T51" s="1"/>
      <c r="U51" s="1"/>
      <c r="V51" s="16"/>
      <c r="W51" s="18"/>
      <c r="X51" s="1"/>
      <c r="Y51" s="1"/>
      <c r="Z51" s="30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spans="2:68" x14ac:dyDescent="0.3">
      <c r="B52" s="157">
        <v>31</v>
      </c>
      <c r="C52" s="158"/>
      <c r="D52" s="87">
        <v>44904</v>
      </c>
      <c r="E52" s="89">
        <v>0.6958333333333333</v>
      </c>
      <c r="F52" s="99">
        <f t="shared" si="0"/>
        <v>2924.0729999999999</v>
      </c>
      <c r="G52" s="101">
        <v>2850.7</v>
      </c>
      <c r="H52" s="91">
        <f t="shared" si="1"/>
        <v>2858.0729999999999</v>
      </c>
      <c r="I52" s="116">
        <v>-61.42</v>
      </c>
      <c r="J52" s="115">
        <f t="shared" si="2"/>
        <v>2863.3829999999998</v>
      </c>
      <c r="K52" s="93" t="s">
        <v>38</v>
      </c>
      <c r="L52" s="1"/>
      <c r="M52" s="40">
        <f t="shared" si="3"/>
        <v>5.3099999999999454</v>
      </c>
      <c r="N52" s="44">
        <f t="shared" si="4"/>
        <v>0.54146069999999447</v>
      </c>
      <c r="O52" s="40">
        <f t="shared" si="5"/>
        <v>3.7246039199999621</v>
      </c>
      <c r="P52" s="40">
        <f t="shared" si="6"/>
        <v>5.5213613916119441E-3</v>
      </c>
      <c r="Q52" s="1"/>
      <c r="R52" s="42">
        <f t="shared" si="7"/>
        <v>133.45999999999989</v>
      </c>
      <c r="S52" s="42">
        <f t="shared" si="8"/>
        <v>3.9787202157949571E-2</v>
      </c>
      <c r="T52" s="1"/>
      <c r="U52" s="1"/>
      <c r="V52" s="16"/>
      <c r="W52" s="18"/>
      <c r="X52" s="1"/>
      <c r="Y52" s="1"/>
      <c r="Z52" s="30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  <row r="53" spans="2:68" x14ac:dyDescent="0.3">
      <c r="B53" s="157">
        <v>32</v>
      </c>
      <c r="C53" s="158"/>
      <c r="D53" s="87">
        <v>44905</v>
      </c>
      <c r="E53" s="89">
        <v>0.30972222222222223</v>
      </c>
      <c r="F53" s="99">
        <f t="shared" si="0"/>
        <v>2924.0729999999999</v>
      </c>
      <c r="G53" s="101">
        <v>2850.7</v>
      </c>
      <c r="H53" s="91">
        <f t="shared" si="1"/>
        <v>2858.0729999999999</v>
      </c>
      <c r="I53" s="116">
        <v>-61.63</v>
      </c>
      <c r="J53" s="115">
        <f t="shared" si="2"/>
        <v>2863.1729999999998</v>
      </c>
      <c r="K53" s="93" t="s">
        <v>38</v>
      </c>
      <c r="L53" s="1"/>
      <c r="M53" s="40">
        <f t="shared" si="3"/>
        <v>5.0999999999999091</v>
      </c>
      <c r="N53" s="44">
        <f t="shared" si="4"/>
        <v>0.52004699999999071</v>
      </c>
      <c r="O53" s="40">
        <f t="shared" si="5"/>
        <v>3.5773031999999363</v>
      </c>
      <c r="P53" s="40">
        <f t="shared" si="6"/>
        <v>5.3030024665199054E-3</v>
      </c>
      <c r="Q53" s="1"/>
      <c r="R53" s="42">
        <f t="shared" si="7"/>
        <v>133.45999999999981</v>
      </c>
      <c r="S53" s="42">
        <f t="shared" si="8"/>
        <v>3.8213696987860903E-2</v>
      </c>
      <c r="T53" s="1"/>
      <c r="U53" s="1"/>
      <c r="V53" s="16"/>
      <c r="W53" s="18"/>
      <c r="X53" s="1"/>
      <c r="Y53" s="1"/>
      <c r="Z53" s="30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</row>
    <row r="54" spans="2:68" x14ac:dyDescent="0.3">
      <c r="B54" s="157">
        <v>33</v>
      </c>
      <c r="C54" s="158"/>
      <c r="D54" s="87">
        <v>44905</v>
      </c>
      <c r="E54" s="89">
        <v>0.6972222222222223</v>
      </c>
      <c r="F54" s="99">
        <f t="shared" si="0"/>
        <v>2924.0729999999999</v>
      </c>
      <c r="G54" s="101">
        <v>2850.7</v>
      </c>
      <c r="H54" s="91">
        <f t="shared" si="1"/>
        <v>2858.0729999999999</v>
      </c>
      <c r="I54" s="116">
        <v>-61.65</v>
      </c>
      <c r="J54" s="115">
        <f t="shared" si="2"/>
        <v>2863.1529999999998</v>
      </c>
      <c r="K54" s="93" t="s">
        <v>38</v>
      </c>
      <c r="L54" s="1"/>
      <c r="M54" s="40">
        <f t="shared" si="3"/>
        <v>5.0799999999999272</v>
      </c>
      <c r="N54" s="44">
        <f t="shared" si="4"/>
        <v>0.51800759999999257</v>
      </c>
      <c r="O54" s="40">
        <f t="shared" si="5"/>
        <v>3.5632745599999494</v>
      </c>
      <c r="P54" s="40">
        <f t="shared" si="6"/>
        <v>5.2822063784159247E-3</v>
      </c>
      <c r="Q54" s="1"/>
      <c r="R54" s="42">
        <f t="shared" si="7"/>
        <v>133.45999999999987</v>
      </c>
      <c r="S54" s="42">
        <f t="shared" si="8"/>
        <v>3.8063839352614509E-2</v>
      </c>
      <c r="T54" s="1"/>
      <c r="U54" s="1"/>
      <c r="V54" s="16"/>
      <c r="W54" s="18"/>
      <c r="X54" s="1"/>
      <c r="Y54" s="1"/>
      <c r="Z54" s="30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</row>
    <row r="55" spans="2:68" x14ac:dyDescent="0.3">
      <c r="B55" s="157">
        <v>34</v>
      </c>
      <c r="C55" s="158"/>
      <c r="D55" s="87">
        <v>44906</v>
      </c>
      <c r="E55" s="89">
        <v>0.31944444444444448</v>
      </c>
      <c r="F55" s="99">
        <f t="shared" si="0"/>
        <v>2924.0729999999999</v>
      </c>
      <c r="G55" s="101">
        <v>2850.7</v>
      </c>
      <c r="H55" s="91">
        <f t="shared" si="1"/>
        <v>2858.0729999999999</v>
      </c>
      <c r="I55" s="116">
        <v>-61.65</v>
      </c>
      <c r="J55" s="115">
        <f t="shared" si="2"/>
        <v>2863.1529999999998</v>
      </c>
      <c r="K55" s="93" t="s">
        <v>38</v>
      </c>
      <c r="L55" s="1"/>
      <c r="M55" s="40">
        <f t="shared" si="3"/>
        <v>5.0799999999999272</v>
      </c>
      <c r="N55" s="44">
        <f t="shared" si="4"/>
        <v>0.51800759999999257</v>
      </c>
      <c r="O55" s="40">
        <f t="shared" si="5"/>
        <v>3.5632745599999494</v>
      </c>
      <c r="P55" s="40">
        <f t="shared" si="6"/>
        <v>5.2822063784159247E-3</v>
      </c>
      <c r="Q55" s="1"/>
      <c r="R55" s="42">
        <f t="shared" si="7"/>
        <v>133.45999999999987</v>
      </c>
      <c r="S55" s="42">
        <f t="shared" si="8"/>
        <v>3.8063839352614509E-2</v>
      </c>
      <c r="T55" s="1"/>
      <c r="U55" s="1"/>
      <c r="V55" s="16"/>
      <c r="W55" s="18"/>
      <c r="X55" s="1"/>
      <c r="Y55" s="1"/>
      <c r="Z55" s="30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</row>
    <row r="56" spans="2:68" x14ac:dyDescent="0.3">
      <c r="B56" s="157">
        <v>35</v>
      </c>
      <c r="C56" s="158"/>
      <c r="D56" s="87">
        <v>44906</v>
      </c>
      <c r="E56" s="89">
        <v>0.69305555555555554</v>
      </c>
      <c r="F56" s="99">
        <f t="shared" si="0"/>
        <v>2924.0729999999999</v>
      </c>
      <c r="G56" s="101">
        <v>2850.7</v>
      </c>
      <c r="H56" s="91">
        <f t="shared" si="1"/>
        <v>2858.0729999999999</v>
      </c>
      <c r="I56" s="116">
        <v>-61.65</v>
      </c>
      <c r="J56" s="115">
        <f t="shared" si="2"/>
        <v>2863.1529999999998</v>
      </c>
      <c r="K56" s="93" t="s">
        <v>38</v>
      </c>
      <c r="L56" s="1"/>
      <c r="M56" s="40">
        <f t="shared" si="3"/>
        <v>5.0799999999999272</v>
      </c>
      <c r="N56" s="44">
        <f t="shared" si="4"/>
        <v>0.51800759999999257</v>
      </c>
      <c r="O56" s="40">
        <f t="shared" si="5"/>
        <v>3.5632745599999494</v>
      </c>
      <c r="P56" s="40">
        <f t="shared" si="6"/>
        <v>5.2822063784159247E-3</v>
      </c>
      <c r="Q56" s="1"/>
      <c r="R56" s="42">
        <f t="shared" si="7"/>
        <v>133.45999999999987</v>
      </c>
      <c r="S56" s="42">
        <f t="shared" si="8"/>
        <v>3.8063839352614509E-2</v>
      </c>
      <c r="T56" s="1"/>
      <c r="U56" s="1"/>
      <c r="V56" s="16"/>
      <c r="W56" s="18"/>
      <c r="X56" s="1"/>
      <c r="Y56" s="1"/>
      <c r="Z56" s="30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</row>
    <row r="57" spans="2:68" x14ac:dyDescent="0.3">
      <c r="B57" s="157">
        <v>36</v>
      </c>
      <c r="C57" s="158"/>
      <c r="D57" s="87">
        <v>44907</v>
      </c>
      <c r="E57" s="89">
        <v>0.30763888888888891</v>
      </c>
      <c r="F57" s="99">
        <f t="shared" si="0"/>
        <v>2924.0729999999999</v>
      </c>
      <c r="G57" s="101">
        <v>2850.7</v>
      </c>
      <c r="H57" s="91">
        <f t="shared" si="1"/>
        <v>2858.0729999999999</v>
      </c>
      <c r="I57" s="116">
        <v>-61.65</v>
      </c>
      <c r="J57" s="115">
        <f t="shared" si="2"/>
        <v>2863.1529999999998</v>
      </c>
      <c r="K57" s="93" t="s">
        <v>38</v>
      </c>
      <c r="L57" s="1"/>
      <c r="M57" s="40">
        <f t="shared" si="3"/>
        <v>5.0799999999999272</v>
      </c>
      <c r="N57" s="44">
        <f t="shared" si="4"/>
        <v>0.51800759999999257</v>
      </c>
      <c r="O57" s="40">
        <f t="shared" si="5"/>
        <v>3.5632745599999494</v>
      </c>
      <c r="P57" s="40">
        <f t="shared" si="6"/>
        <v>5.2822063784159247E-3</v>
      </c>
      <c r="Q57" s="1"/>
      <c r="R57" s="42">
        <f t="shared" si="7"/>
        <v>133.45999999999987</v>
      </c>
      <c r="S57" s="42">
        <f t="shared" si="8"/>
        <v>3.8063839352614509E-2</v>
      </c>
      <c r="T57" s="1"/>
      <c r="U57" s="1"/>
      <c r="V57" s="16"/>
      <c r="W57" s="18"/>
      <c r="X57" s="1"/>
      <c r="Y57" s="1"/>
      <c r="Z57" s="30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</row>
    <row r="58" spans="2:68" x14ac:dyDescent="0.3">
      <c r="B58" s="157">
        <v>37</v>
      </c>
      <c r="C58" s="158"/>
      <c r="D58" s="87">
        <v>44907</v>
      </c>
      <c r="E58" s="89">
        <v>0.69236111111111109</v>
      </c>
      <c r="F58" s="99">
        <f t="shared" si="0"/>
        <v>2924.0729999999999</v>
      </c>
      <c r="G58" s="101">
        <v>2850.7</v>
      </c>
      <c r="H58" s="91">
        <f t="shared" si="1"/>
        <v>2858.0729999999999</v>
      </c>
      <c r="I58" s="116">
        <v>-61.65</v>
      </c>
      <c r="J58" s="115">
        <f t="shared" si="2"/>
        <v>2863.1529999999998</v>
      </c>
      <c r="K58" s="93" t="s">
        <v>38</v>
      </c>
      <c r="L58" s="1"/>
      <c r="M58" s="40">
        <f t="shared" si="3"/>
        <v>5.0799999999999272</v>
      </c>
      <c r="N58" s="44">
        <f t="shared" si="4"/>
        <v>0.51800759999999257</v>
      </c>
      <c r="O58" s="40">
        <f t="shared" si="5"/>
        <v>3.5632745599999494</v>
      </c>
      <c r="P58" s="40">
        <f t="shared" si="6"/>
        <v>5.2822063784159247E-3</v>
      </c>
      <c r="Q58" s="1"/>
      <c r="R58" s="42">
        <f t="shared" si="7"/>
        <v>133.45999999999987</v>
      </c>
      <c r="S58" s="42">
        <f t="shared" si="8"/>
        <v>3.8063839352614509E-2</v>
      </c>
      <c r="T58" s="1"/>
      <c r="U58" s="1"/>
      <c r="V58" s="16"/>
      <c r="W58" s="18"/>
      <c r="X58" s="1"/>
      <c r="Y58" s="1"/>
      <c r="Z58" s="30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</row>
    <row r="59" spans="2:68" x14ac:dyDescent="0.3">
      <c r="B59" s="157">
        <v>38</v>
      </c>
      <c r="C59" s="158"/>
      <c r="D59" s="87">
        <v>44908</v>
      </c>
      <c r="E59" s="89">
        <v>0.31736111111111115</v>
      </c>
      <c r="F59" s="99">
        <f t="shared" si="0"/>
        <v>2924.0729999999999</v>
      </c>
      <c r="G59" s="101">
        <v>2850.7</v>
      </c>
      <c r="H59" s="91">
        <f t="shared" si="1"/>
        <v>2858.0729999999999</v>
      </c>
      <c r="I59" s="116">
        <v>-61.66</v>
      </c>
      <c r="J59" s="115">
        <f t="shared" si="2"/>
        <v>2863.143</v>
      </c>
      <c r="K59" s="93" t="s">
        <v>38</v>
      </c>
      <c r="L59" s="1"/>
      <c r="M59" s="40">
        <f t="shared" si="3"/>
        <v>5.0700000000001637</v>
      </c>
      <c r="N59" s="44">
        <f t="shared" si="4"/>
        <v>0.51698790000001671</v>
      </c>
      <c r="O59" s="40">
        <f t="shared" si="5"/>
        <v>3.5562602400001153</v>
      </c>
      <c r="P59" s="40">
        <f t="shared" si="6"/>
        <v>5.2718083343641703E-3</v>
      </c>
      <c r="Q59" s="1"/>
      <c r="R59" s="42">
        <f t="shared" si="7"/>
        <v>133.46000000000032</v>
      </c>
      <c r="S59" s="42">
        <f t="shared" si="8"/>
        <v>3.7988910534992891E-2</v>
      </c>
      <c r="T59" s="1"/>
      <c r="U59" s="1"/>
      <c r="V59" s="16"/>
      <c r="W59" s="18"/>
      <c r="X59" s="1"/>
      <c r="Y59" s="1"/>
      <c r="Z59" s="30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</row>
    <row r="60" spans="2:68" x14ac:dyDescent="0.3">
      <c r="B60" s="157">
        <v>39</v>
      </c>
      <c r="C60" s="158"/>
      <c r="D60" s="87">
        <v>44908</v>
      </c>
      <c r="E60" s="89">
        <v>0.6972222222222223</v>
      </c>
      <c r="F60" s="99">
        <f t="shared" si="0"/>
        <v>2924.0729999999999</v>
      </c>
      <c r="G60" s="101">
        <v>2850.7</v>
      </c>
      <c r="H60" s="91">
        <f t="shared" si="1"/>
        <v>2858.0729999999999</v>
      </c>
      <c r="I60" s="116">
        <v>-61.66</v>
      </c>
      <c r="J60" s="115">
        <f t="shared" si="2"/>
        <v>2863.143</v>
      </c>
      <c r="K60" s="93" t="s">
        <v>38</v>
      </c>
      <c r="L60" s="1"/>
      <c r="M60" s="40">
        <f t="shared" si="3"/>
        <v>5.0700000000001637</v>
      </c>
      <c r="N60" s="44">
        <f t="shared" si="4"/>
        <v>0.51698790000001671</v>
      </c>
      <c r="O60" s="40">
        <f t="shared" si="5"/>
        <v>3.5562602400001153</v>
      </c>
      <c r="P60" s="40">
        <f t="shared" si="6"/>
        <v>5.2718083343641703E-3</v>
      </c>
      <c r="Q60" s="1"/>
      <c r="R60" s="42">
        <f t="shared" si="7"/>
        <v>133.46000000000032</v>
      </c>
      <c r="S60" s="42">
        <f t="shared" si="8"/>
        <v>3.7988910534992891E-2</v>
      </c>
      <c r="T60" s="1"/>
      <c r="U60" s="1"/>
      <c r="V60" s="16"/>
      <c r="W60" s="18"/>
      <c r="X60" s="1"/>
      <c r="Y60" s="1"/>
      <c r="Z60" s="30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</row>
    <row r="61" spans="2:68" x14ac:dyDescent="0.3">
      <c r="B61" s="157">
        <v>40</v>
      </c>
      <c r="C61" s="158"/>
      <c r="D61" s="87">
        <v>44909</v>
      </c>
      <c r="E61" s="89">
        <v>0.30833333333333335</v>
      </c>
      <c r="F61" s="99">
        <f t="shared" si="0"/>
        <v>2924.0729999999999</v>
      </c>
      <c r="G61" s="101">
        <v>2850.7</v>
      </c>
      <c r="H61" s="91">
        <f t="shared" si="1"/>
        <v>2858.0729999999999</v>
      </c>
      <c r="I61" s="116">
        <v>-61.66</v>
      </c>
      <c r="J61" s="115">
        <f t="shared" si="2"/>
        <v>2863.143</v>
      </c>
      <c r="K61" s="93" t="s">
        <v>38</v>
      </c>
      <c r="L61" s="1"/>
      <c r="M61" s="40">
        <f t="shared" si="3"/>
        <v>5.0700000000001637</v>
      </c>
      <c r="N61" s="44">
        <f t="shared" si="4"/>
        <v>0.51698790000001671</v>
      </c>
      <c r="O61" s="40">
        <f t="shared" si="5"/>
        <v>3.5562602400001153</v>
      </c>
      <c r="P61" s="40">
        <f t="shared" si="6"/>
        <v>5.2718083343641703E-3</v>
      </c>
      <c r="Q61" s="1"/>
      <c r="R61" s="42">
        <f t="shared" si="7"/>
        <v>133.46000000000032</v>
      </c>
      <c r="S61" s="42">
        <f t="shared" si="8"/>
        <v>3.7988910534992891E-2</v>
      </c>
      <c r="T61" s="1"/>
      <c r="U61" s="1"/>
      <c r="V61" s="16"/>
      <c r="W61" s="18"/>
      <c r="X61" s="1"/>
      <c r="Y61" s="1"/>
      <c r="Z61" s="30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</row>
    <row r="62" spans="2:68" x14ac:dyDescent="0.3">
      <c r="B62" s="157">
        <v>41</v>
      </c>
      <c r="C62" s="158"/>
      <c r="D62" s="87">
        <v>44909</v>
      </c>
      <c r="E62" s="89">
        <v>0.68194444444444446</v>
      </c>
      <c r="F62" s="99">
        <f t="shared" si="0"/>
        <v>2924.0729999999999</v>
      </c>
      <c r="G62" s="101">
        <v>2850.7</v>
      </c>
      <c r="H62" s="91">
        <f t="shared" si="1"/>
        <v>2858.0729999999999</v>
      </c>
      <c r="I62" s="116">
        <v>-61.66</v>
      </c>
      <c r="J62" s="115">
        <f t="shared" si="2"/>
        <v>2863.143</v>
      </c>
      <c r="K62" s="93" t="s">
        <v>38</v>
      </c>
      <c r="L62" s="1"/>
      <c r="M62" s="40">
        <f t="shared" si="3"/>
        <v>5.0700000000001637</v>
      </c>
      <c r="N62" s="44">
        <f t="shared" si="4"/>
        <v>0.51698790000001671</v>
      </c>
      <c r="O62" s="40">
        <f t="shared" si="5"/>
        <v>3.5562602400001153</v>
      </c>
      <c r="P62" s="40">
        <f t="shared" si="6"/>
        <v>5.2718083343641703E-3</v>
      </c>
      <c r="Q62" s="1"/>
      <c r="R62" s="42">
        <f t="shared" si="7"/>
        <v>133.46000000000032</v>
      </c>
      <c r="S62" s="42">
        <f t="shared" si="8"/>
        <v>3.7988910534992891E-2</v>
      </c>
      <c r="T62" s="1"/>
      <c r="U62" s="1"/>
      <c r="V62" s="16"/>
      <c r="W62" s="18"/>
      <c r="X62" s="1"/>
      <c r="Y62" s="1"/>
      <c r="Z62" s="30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</row>
    <row r="63" spans="2:68" x14ac:dyDescent="0.3">
      <c r="B63" s="157">
        <v>42</v>
      </c>
      <c r="C63" s="158"/>
      <c r="D63" s="87">
        <v>44912</v>
      </c>
      <c r="E63" s="89">
        <v>0.67638888888888893</v>
      </c>
      <c r="F63" s="99">
        <f t="shared" si="0"/>
        <v>2924.0729999999999</v>
      </c>
      <c r="G63" s="101">
        <v>2850.7</v>
      </c>
      <c r="H63" s="91">
        <f t="shared" si="1"/>
        <v>2858.0729999999999</v>
      </c>
      <c r="I63" s="116">
        <v>-61.66</v>
      </c>
      <c r="J63" s="115">
        <f t="shared" si="2"/>
        <v>2863.143</v>
      </c>
      <c r="K63" s="93" t="s">
        <v>38</v>
      </c>
      <c r="L63" s="1"/>
      <c r="M63" s="40">
        <f t="shared" si="3"/>
        <v>5.0700000000001637</v>
      </c>
      <c r="N63" s="44">
        <f t="shared" si="4"/>
        <v>0.51698790000001671</v>
      </c>
      <c r="O63" s="40">
        <f t="shared" si="5"/>
        <v>3.5562602400001153</v>
      </c>
      <c r="P63" s="40">
        <f t="shared" si="6"/>
        <v>5.2718083343641703E-3</v>
      </c>
      <c r="Q63" s="1"/>
      <c r="R63" s="42">
        <f t="shared" si="7"/>
        <v>133.46000000000032</v>
      </c>
      <c r="S63" s="42">
        <f t="shared" si="8"/>
        <v>3.7988910534992891E-2</v>
      </c>
      <c r="T63" s="1"/>
      <c r="U63" s="1"/>
      <c r="V63" s="16"/>
      <c r="W63" s="18"/>
      <c r="X63" s="1"/>
      <c r="Y63" s="1"/>
      <c r="Z63" s="30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</row>
    <row r="64" spans="2:68" x14ac:dyDescent="0.3">
      <c r="B64" s="157">
        <v>43</v>
      </c>
      <c r="C64" s="158"/>
      <c r="D64" s="87">
        <v>44917</v>
      </c>
      <c r="E64" s="89">
        <v>0.69374999999999998</v>
      </c>
      <c r="F64" s="99">
        <f t="shared" si="0"/>
        <v>2924.0729999999999</v>
      </c>
      <c r="G64" s="101">
        <v>2850.7</v>
      </c>
      <c r="H64" s="91">
        <f t="shared" si="1"/>
        <v>2858.0729999999999</v>
      </c>
      <c r="I64" s="116">
        <v>-61.99</v>
      </c>
      <c r="J64" s="115">
        <f t="shared" si="2"/>
        <v>2862.8130000000001</v>
      </c>
      <c r="K64" s="93"/>
      <c r="L64" s="1"/>
      <c r="M64" s="40">
        <f t="shared" si="3"/>
        <v>4.7400000000002365</v>
      </c>
      <c r="N64" s="44">
        <f t="shared" si="4"/>
        <v>0.48333780000002413</v>
      </c>
      <c r="O64" s="40">
        <f t="shared" si="5"/>
        <v>3.3247876800001661</v>
      </c>
      <c r="P64" s="40">
        <f t="shared" si="6"/>
        <v>4.9286728806482464E-3</v>
      </c>
      <c r="Q64" s="1"/>
      <c r="R64" s="42">
        <f t="shared" si="7"/>
        <v>133.46000000000049</v>
      </c>
      <c r="S64" s="42">
        <f t="shared" si="8"/>
        <v>3.551625955342589E-2</v>
      </c>
      <c r="T64" s="1"/>
      <c r="U64" s="1"/>
      <c r="V64" s="16"/>
      <c r="W64" s="18"/>
      <c r="X64" s="1"/>
      <c r="Y64" s="1"/>
      <c r="Z64" s="30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</row>
    <row r="65" spans="2:68" x14ac:dyDescent="0.3">
      <c r="B65" s="157">
        <v>44</v>
      </c>
      <c r="C65" s="158"/>
      <c r="D65" s="87">
        <v>44922</v>
      </c>
      <c r="E65" s="89">
        <v>0.69444444444444453</v>
      </c>
      <c r="F65" s="99">
        <f t="shared" si="0"/>
        <v>2924.0729999999999</v>
      </c>
      <c r="G65" s="101">
        <v>2850.7</v>
      </c>
      <c r="H65" s="91">
        <f t="shared" si="1"/>
        <v>2858.0729999999999</v>
      </c>
      <c r="I65" s="116">
        <v>-62.41</v>
      </c>
      <c r="J65" s="115">
        <f t="shared" si="2"/>
        <v>2862.393</v>
      </c>
      <c r="K65" s="93"/>
      <c r="L65" s="1"/>
      <c r="M65" s="40">
        <f t="shared" si="3"/>
        <v>4.3200000000001637</v>
      </c>
      <c r="N65" s="44">
        <f t="shared" si="4"/>
        <v>0.44051040000001673</v>
      </c>
      <c r="O65" s="40">
        <f t="shared" si="5"/>
        <v>3.0301862400001149</v>
      </c>
      <c r="P65" s="40">
        <f t="shared" si="6"/>
        <v>4.4919550304641708E-3</v>
      </c>
      <c r="Q65" s="1"/>
      <c r="R65" s="42">
        <f t="shared" si="7"/>
        <v>133.46000000000032</v>
      </c>
      <c r="S65" s="42">
        <f t="shared" si="8"/>
        <v>3.236924921324856E-2</v>
      </c>
      <c r="T65" s="1"/>
      <c r="U65" s="1"/>
      <c r="V65" s="16"/>
      <c r="W65" s="18"/>
      <c r="X65" s="1"/>
      <c r="Y65" s="1"/>
      <c r="Z65" s="30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</row>
    <row r="66" spans="2:68" x14ac:dyDescent="0.3">
      <c r="B66" s="157">
        <v>45</v>
      </c>
      <c r="C66" s="158"/>
      <c r="D66" s="87">
        <v>44929</v>
      </c>
      <c r="E66" s="89">
        <v>0.71944444444444444</v>
      </c>
      <c r="F66" s="99">
        <f t="shared" si="0"/>
        <v>2924.0729999999999</v>
      </c>
      <c r="G66" s="101">
        <v>2850.7</v>
      </c>
      <c r="H66" s="91">
        <f t="shared" si="1"/>
        <v>2858.0729999999999</v>
      </c>
      <c r="I66" s="116">
        <v>-62.44</v>
      </c>
      <c r="J66" s="115">
        <f t="shared" si="2"/>
        <v>2862.3629999999998</v>
      </c>
      <c r="K66" s="93"/>
      <c r="L66" s="1"/>
      <c r="M66" s="40">
        <f t="shared" si="3"/>
        <v>4.2899999999999636</v>
      </c>
      <c r="N66" s="44">
        <f t="shared" si="4"/>
        <v>0.43745129999999632</v>
      </c>
      <c r="O66" s="40">
        <f t="shared" si="5"/>
        <v>3.0091432799999747</v>
      </c>
      <c r="P66" s="40">
        <f t="shared" si="6"/>
        <v>4.460760898307963E-3</v>
      </c>
      <c r="Q66" s="1"/>
      <c r="R66" s="42">
        <f t="shared" si="7"/>
        <v>133.45999999999992</v>
      </c>
      <c r="S66" s="42">
        <f t="shared" si="8"/>
        <v>3.2144462760377385E-2</v>
      </c>
      <c r="T66" s="1"/>
      <c r="U66" s="1"/>
      <c r="V66" s="16"/>
      <c r="W66" s="18"/>
      <c r="X66" s="1"/>
      <c r="Y66" s="1"/>
      <c r="Z66" s="30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</row>
    <row r="67" spans="2:68" x14ac:dyDescent="0.3">
      <c r="B67" s="157">
        <v>46</v>
      </c>
      <c r="C67" s="158"/>
      <c r="D67" s="87">
        <v>44934</v>
      </c>
      <c r="E67" s="89">
        <v>0.67152777777777783</v>
      </c>
      <c r="F67" s="99">
        <f t="shared" si="0"/>
        <v>2924.0729999999999</v>
      </c>
      <c r="G67" s="101">
        <v>2850.7</v>
      </c>
      <c r="H67" s="91">
        <f t="shared" si="1"/>
        <v>2858.0729999999999</v>
      </c>
      <c r="I67" s="116">
        <v>-62.73</v>
      </c>
      <c r="J67" s="115">
        <f t="shared" si="2"/>
        <v>2862.0729999999999</v>
      </c>
      <c r="K67" s="93"/>
      <c r="L67" s="1"/>
      <c r="M67" s="40">
        <f t="shared" si="3"/>
        <v>4</v>
      </c>
      <c r="N67" s="44">
        <f t="shared" si="4"/>
        <v>0.40788000000000002</v>
      </c>
      <c r="O67" s="40">
        <f t="shared" si="5"/>
        <v>2.8057280000000002</v>
      </c>
      <c r="P67" s="40">
        <f t="shared" si="6"/>
        <v>4.1592176208000006E-3</v>
      </c>
      <c r="Q67" s="1"/>
      <c r="R67" s="42">
        <f t="shared" si="7"/>
        <v>133.45999999999998</v>
      </c>
      <c r="S67" s="42">
        <f t="shared" si="8"/>
        <v>2.9971527049303167E-2</v>
      </c>
      <c r="T67" s="1"/>
      <c r="U67" s="1"/>
      <c r="V67" s="16"/>
      <c r="W67" s="18"/>
      <c r="X67" s="1"/>
      <c r="Y67" s="1"/>
      <c r="Z67" s="30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</row>
    <row r="68" spans="2:68" x14ac:dyDescent="0.3">
      <c r="B68" s="157">
        <v>47</v>
      </c>
      <c r="C68" s="158"/>
      <c r="D68" s="87">
        <v>44939</v>
      </c>
      <c r="E68" s="89">
        <v>0.68125000000000002</v>
      </c>
      <c r="F68" s="99">
        <f t="shared" si="0"/>
        <v>2924.0729999999999</v>
      </c>
      <c r="G68" s="101">
        <v>2850.7</v>
      </c>
      <c r="H68" s="91">
        <f t="shared" si="1"/>
        <v>2858.0729999999999</v>
      </c>
      <c r="I68" s="116">
        <v>-62.79</v>
      </c>
      <c r="J68" s="115">
        <f t="shared" si="2"/>
        <v>2862.0129999999999</v>
      </c>
      <c r="K68" s="93"/>
      <c r="L68" s="1"/>
      <c r="M68" s="40">
        <f t="shared" si="3"/>
        <v>3.9400000000000546</v>
      </c>
      <c r="N68" s="44">
        <f t="shared" si="4"/>
        <v>0.40176180000000561</v>
      </c>
      <c r="O68" s="40">
        <f t="shared" si="5"/>
        <v>2.7636420800000385</v>
      </c>
      <c r="P68" s="40">
        <f t="shared" si="6"/>
        <v>4.0968293564880576E-3</v>
      </c>
      <c r="Q68" s="1"/>
      <c r="R68" s="42">
        <f t="shared" si="7"/>
        <v>133.46000000000009</v>
      </c>
      <c r="S68" s="42">
        <f t="shared" si="8"/>
        <v>2.9521954143564004E-2</v>
      </c>
      <c r="T68" s="1"/>
      <c r="U68" s="1"/>
      <c r="V68" s="16"/>
      <c r="W68" s="18"/>
      <c r="X68" s="1"/>
      <c r="Y68" s="1"/>
      <c r="Z68" s="30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</row>
    <row r="69" spans="2:68" x14ac:dyDescent="0.3">
      <c r="B69" s="157">
        <v>48</v>
      </c>
      <c r="C69" s="158"/>
      <c r="D69" s="87">
        <v>44944</v>
      </c>
      <c r="E69" s="89">
        <v>0.46527777777777773</v>
      </c>
      <c r="F69" s="99">
        <f t="shared" si="0"/>
        <v>2924.0729999999999</v>
      </c>
      <c r="G69" s="101">
        <v>2850.7</v>
      </c>
      <c r="H69" s="91">
        <f t="shared" si="1"/>
        <v>2858.0729999999999</v>
      </c>
      <c r="I69" s="116">
        <v>-62.79</v>
      </c>
      <c r="J69" s="115">
        <f t="shared" si="2"/>
        <v>2862.0129999999999</v>
      </c>
      <c r="K69" s="93"/>
      <c r="L69" s="1"/>
      <c r="M69" s="40">
        <f t="shared" si="3"/>
        <v>3.9400000000000546</v>
      </c>
      <c r="N69" s="44">
        <f t="shared" si="4"/>
        <v>0.40176180000000561</v>
      </c>
      <c r="O69" s="40">
        <f t="shared" si="5"/>
        <v>2.7636420800000385</v>
      </c>
      <c r="P69" s="40">
        <f t="shared" si="6"/>
        <v>4.0968293564880576E-3</v>
      </c>
      <c r="Q69" s="1"/>
      <c r="R69" s="42">
        <f t="shared" si="7"/>
        <v>133.46000000000009</v>
      </c>
      <c r="S69" s="42">
        <f t="shared" si="8"/>
        <v>2.9521954143564004E-2</v>
      </c>
      <c r="T69" s="1"/>
      <c r="U69" s="1"/>
      <c r="V69" s="16"/>
      <c r="W69" s="18"/>
      <c r="X69" s="1"/>
      <c r="Y69" s="1"/>
      <c r="Z69" s="30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</row>
    <row r="70" spans="2:68" x14ac:dyDescent="0.3">
      <c r="B70" s="157">
        <v>49</v>
      </c>
      <c r="C70" s="158"/>
      <c r="D70" s="87">
        <v>44949</v>
      </c>
      <c r="E70" s="89">
        <v>0.49027777777777781</v>
      </c>
      <c r="F70" s="99">
        <f t="shared" si="0"/>
        <v>2924.0729999999999</v>
      </c>
      <c r="G70" s="101">
        <v>2850.7</v>
      </c>
      <c r="H70" s="91">
        <f t="shared" si="1"/>
        <v>2858.0729999999999</v>
      </c>
      <c r="I70" s="116">
        <v>-62.83</v>
      </c>
      <c r="J70" s="115">
        <f t="shared" si="2"/>
        <v>2861.973</v>
      </c>
      <c r="K70" s="93"/>
      <c r="L70" s="1"/>
      <c r="M70" s="40">
        <f t="shared" si="3"/>
        <v>3.9000000000000909</v>
      </c>
      <c r="N70" s="44">
        <f t="shared" si="4"/>
        <v>0.39768300000000928</v>
      </c>
      <c r="O70" s="40">
        <f t="shared" si="5"/>
        <v>2.7355848000000642</v>
      </c>
      <c r="P70" s="40">
        <f t="shared" si="6"/>
        <v>4.0552371802800944E-3</v>
      </c>
      <c r="Q70" s="1"/>
      <c r="R70" s="42">
        <f t="shared" si="7"/>
        <v>133.46000000000018</v>
      </c>
      <c r="S70" s="42">
        <f t="shared" si="8"/>
        <v>2.9222238873071224E-2</v>
      </c>
      <c r="T70" s="1"/>
      <c r="U70" s="1"/>
      <c r="V70" s="16"/>
      <c r="W70" s="18"/>
      <c r="X70" s="1"/>
      <c r="Y70" s="1"/>
      <c r="Z70" s="30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</row>
    <row r="71" spans="2:68" x14ac:dyDescent="0.3">
      <c r="B71" s="154">
        <v>50</v>
      </c>
      <c r="C71" s="155"/>
      <c r="D71" s="117">
        <v>44954</v>
      </c>
      <c r="E71" s="118">
        <v>0.49513888888888885</v>
      </c>
      <c r="F71" s="119">
        <f t="shared" si="0"/>
        <v>2924.0729999999999</v>
      </c>
      <c r="G71" s="120">
        <v>2850.7</v>
      </c>
      <c r="H71" s="121">
        <f t="shared" si="1"/>
        <v>2858.0729999999999</v>
      </c>
      <c r="I71" s="122">
        <v>-62.83</v>
      </c>
      <c r="J71" s="123">
        <f t="shared" si="2"/>
        <v>2861.973</v>
      </c>
      <c r="K71" s="124"/>
      <c r="L71" s="22"/>
      <c r="M71" s="125">
        <f t="shared" si="3"/>
        <v>3.9000000000000909</v>
      </c>
      <c r="N71" s="126">
        <f t="shared" si="4"/>
        <v>0.39768300000000928</v>
      </c>
      <c r="O71" s="125">
        <f t="shared" si="5"/>
        <v>2.7355848000000642</v>
      </c>
      <c r="P71" s="125">
        <f t="shared" si="6"/>
        <v>4.0552371802800944E-3</v>
      </c>
      <c r="Q71" s="22"/>
      <c r="R71" s="127">
        <f t="shared" si="7"/>
        <v>133.46000000000018</v>
      </c>
      <c r="S71" s="127">
        <f t="shared" si="8"/>
        <v>2.9222238873071224E-2</v>
      </c>
      <c r="T71" s="1"/>
      <c r="U71" s="1"/>
      <c r="V71" s="16"/>
      <c r="W71" s="18"/>
      <c r="X71" s="1"/>
      <c r="Y71" s="1"/>
      <c r="Z71" s="30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</row>
    <row r="72" spans="2:68" x14ac:dyDescent="0.3">
      <c r="B72" s="154">
        <v>51</v>
      </c>
      <c r="C72" s="155"/>
      <c r="D72" s="117">
        <v>44961</v>
      </c>
      <c r="E72" s="118">
        <v>0.31944444444444448</v>
      </c>
      <c r="F72" s="119">
        <f t="shared" ref="F72:F106" si="9">G$16</f>
        <v>2924.0729999999999</v>
      </c>
      <c r="G72" s="120">
        <v>2850.7</v>
      </c>
      <c r="H72" s="121">
        <f t="shared" ref="H72:H106" si="10">G$16-E$12</f>
        <v>2858.0729999999999</v>
      </c>
      <c r="I72" s="122">
        <v>-60.34</v>
      </c>
      <c r="J72" s="123">
        <f t="shared" ref="J72:J106" si="11">(G$16+E$13)+I72</f>
        <v>2864.4629999999997</v>
      </c>
      <c r="K72" s="124"/>
      <c r="L72" s="22"/>
      <c r="M72" s="125">
        <f t="shared" ref="M72:M106" si="12">+J72-$H$16</f>
        <v>6.3899999999998727</v>
      </c>
      <c r="N72" s="126">
        <f t="shared" ref="N72:N106" si="13">M72*0.10197/1</f>
        <v>0.65158829999998702</v>
      </c>
      <c r="O72" s="125">
        <f t="shared" ref="O72:O106" si="14">M72*0.701432/1</f>
        <v>4.4821504799999108</v>
      </c>
      <c r="P72" s="125">
        <f t="shared" ref="P72:P106" si="15">+N72*0.01019716/1</f>
        <v>6.6443501492278682E-3</v>
      </c>
      <c r="Q72" s="22"/>
      <c r="R72" s="127">
        <f t="shared" ref="R72:R106" si="16">+$O$11*(M72-I72)</f>
        <v>133.45999999999975</v>
      </c>
      <c r="S72" s="127">
        <f t="shared" ref="S72:S106" si="17">M72/R72</f>
        <v>4.7879514461260937E-2</v>
      </c>
    </row>
    <row r="73" spans="2:68" x14ac:dyDescent="0.3">
      <c r="B73" s="154">
        <v>52</v>
      </c>
      <c r="C73" s="155"/>
      <c r="D73" s="117">
        <v>44961</v>
      </c>
      <c r="E73" s="118">
        <v>0.67291666666666661</v>
      </c>
      <c r="F73" s="119">
        <f t="shared" si="9"/>
        <v>2924.0729999999999</v>
      </c>
      <c r="G73" s="120">
        <v>2850.7</v>
      </c>
      <c r="H73" s="121">
        <f t="shared" si="10"/>
        <v>2858.0729999999999</v>
      </c>
      <c r="I73" s="122">
        <v>-60.32</v>
      </c>
      <c r="J73" s="123">
        <f t="shared" si="11"/>
        <v>2864.4829999999997</v>
      </c>
      <c r="K73" s="124"/>
      <c r="L73" s="22"/>
      <c r="M73" s="125">
        <f t="shared" si="12"/>
        <v>6.4099999999998545</v>
      </c>
      <c r="N73" s="126">
        <f t="shared" si="13"/>
        <v>0.65362769999998516</v>
      </c>
      <c r="O73" s="125">
        <f t="shared" si="14"/>
        <v>4.4961791199998986</v>
      </c>
      <c r="P73" s="125">
        <f t="shared" si="15"/>
        <v>6.6651462373318489E-3</v>
      </c>
      <c r="Q73" s="22"/>
      <c r="R73" s="127">
        <f t="shared" si="16"/>
        <v>133.4599999999997</v>
      </c>
      <c r="S73" s="127">
        <f t="shared" si="17"/>
        <v>4.8029372096507338E-2</v>
      </c>
    </row>
    <row r="74" spans="2:68" x14ac:dyDescent="0.3">
      <c r="B74" s="154">
        <v>53</v>
      </c>
      <c r="C74" s="155"/>
      <c r="D74" s="117">
        <v>44962</v>
      </c>
      <c r="E74" s="118">
        <v>0.32222222222222224</v>
      </c>
      <c r="F74" s="119">
        <f t="shared" si="9"/>
        <v>2924.0729999999999</v>
      </c>
      <c r="G74" s="120">
        <v>2850.7</v>
      </c>
      <c r="H74" s="121">
        <f t="shared" si="10"/>
        <v>2858.0729999999999</v>
      </c>
      <c r="I74" s="122">
        <v>-60.05</v>
      </c>
      <c r="J74" s="123">
        <f t="shared" si="11"/>
        <v>2864.7529999999997</v>
      </c>
      <c r="K74" s="124"/>
      <c r="L74" s="22"/>
      <c r="M74" s="125">
        <f t="shared" si="12"/>
        <v>6.6799999999998363</v>
      </c>
      <c r="N74" s="126">
        <f t="shared" si="13"/>
        <v>0.68115959999998332</v>
      </c>
      <c r="O74" s="125">
        <f t="shared" si="14"/>
        <v>4.6855657599998857</v>
      </c>
      <c r="P74" s="125">
        <f t="shared" si="15"/>
        <v>6.9458934267358297E-3</v>
      </c>
      <c r="Q74" s="22"/>
      <c r="R74" s="127">
        <f t="shared" si="16"/>
        <v>133.45999999999967</v>
      </c>
      <c r="S74" s="127">
        <f t="shared" si="17"/>
        <v>5.0052450172335179E-2</v>
      </c>
    </row>
    <row r="75" spans="2:68" x14ac:dyDescent="0.3">
      <c r="B75" s="154">
        <v>54</v>
      </c>
      <c r="C75" s="155"/>
      <c r="D75" s="117">
        <v>44962</v>
      </c>
      <c r="E75" s="118">
        <v>0.68402777777777779</v>
      </c>
      <c r="F75" s="119">
        <f t="shared" si="9"/>
        <v>2924.0729999999999</v>
      </c>
      <c r="G75" s="120">
        <v>2850.7</v>
      </c>
      <c r="H75" s="121">
        <f t="shared" si="10"/>
        <v>2858.0729999999999</v>
      </c>
      <c r="I75" s="122">
        <v>-60.03</v>
      </c>
      <c r="J75" s="123">
        <f t="shared" si="11"/>
        <v>2864.7729999999997</v>
      </c>
      <c r="K75" s="124"/>
      <c r="L75" s="22"/>
      <c r="M75" s="125">
        <f t="shared" si="12"/>
        <v>6.6999999999998181</v>
      </c>
      <c r="N75" s="126">
        <f t="shared" si="13"/>
        <v>0.68319899999998146</v>
      </c>
      <c r="O75" s="125">
        <f t="shared" si="14"/>
        <v>4.6995943999998726</v>
      </c>
      <c r="P75" s="125">
        <f t="shared" si="15"/>
        <v>6.9666895148398113E-3</v>
      </c>
      <c r="Q75" s="22"/>
      <c r="R75" s="127">
        <f t="shared" si="16"/>
        <v>133.45999999999964</v>
      </c>
      <c r="S75" s="127">
        <f t="shared" si="17"/>
        <v>5.0202307807581573E-2</v>
      </c>
    </row>
    <row r="76" spans="2:68" x14ac:dyDescent="0.3">
      <c r="B76" s="154">
        <v>55</v>
      </c>
      <c r="C76" s="155"/>
      <c r="D76" s="117">
        <v>44965</v>
      </c>
      <c r="E76" s="118">
        <v>0.32291666666666669</v>
      </c>
      <c r="F76" s="119">
        <f t="shared" si="9"/>
        <v>2924.0729999999999</v>
      </c>
      <c r="G76" s="120">
        <v>2850.7</v>
      </c>
      <c r="H76" s="121">
        <f t="shared" si="10"/>
        <v>2858.0729999999999</v>
      </c>
      <c r="I76" s="127">
        <v>-56.1</v>
      </c>
      <c r="J76" s="123">
        <f t="shared" si="11"/>
        <v>2868.703</v>
      </c>
      <c r="K76" s="124"/>
      <c r="L76" s="22"/>
      <c r="M76" s="125">
        <f t="shared" si="12"/>
        <v>10.630000000000109</v>
      </c>
      <c r="N76" s="126">
        <f t="shared" si="13"/>
        <v>1.0839411000000112</v>
      </c>
      <c r="O76" s="125">
        <f t="shared" si="14"/>
        <v>7.4562221600000775</v>
      </c>
      <c r="P76" s="125">
        <f t="shared" si="15"/>
        <v>1.1053120827276115E-2</v>
      </c>
      <c r="Q76" s="22"/>
      <c r="R76" s="127">
        <f t="shared" si="16"/>
        <v>133.46000000000021</v>
      </c>
      <c r="S76" s="127">
        <f t="shared" si="17"/>
        <v>7.9649333133523847E-2</v>
      </c>
    </row>
    <row r="77" spans="2:68" x14ac:dyDescent="0.3">
      <c r="B77" s="154">
        <v>56</v>
      </c>
      <c r="C77" s="155"/>
      <c r="D77" s="117">
        <v>44965</v>
      </c>
      <c r="E77" s="118">
        <v>0.73125000000000007</v>
      </c>
      <c r="F77" s="119">
        <f t="shared" si="9"/>
        <v>2924.0729999999999</v>
      </c>
      <c r="G77" s="120">
        <v>2850.7</v>
      </c>
      <c r="H77" s="121">
        <f t="shared" si="10"/>
        <v>2858.0729999999999</v>
      </c>
      <c r="I77" s="127">
        <v>-56.1</v>
      </c>
      <c r="J77" s="123">
        <f t="shared" si="11"/>
        <v>2868.703</v>
      </c>
      <c r="K77" s="124"/>
      <c r="L77" s="22"/>
      <c r="M77" s="125">
        <f t="shared" si="12"/>
        <v>10.630000000000109</v>
      </c>
      <c r="N77" s="126">
        <f t="shared" si="13"/>
        <v>1.0839411000000112</v>
      </c>
      <c r="O77" s="125">
        <f t="shared" si="14"/>
        <v>7.4562221600000775</v>
      </c>
      <c r="P77" s="125">
        <f t="shared" si="15"/>
        <v>1.1053120827276115E-2</v>
      </c>
      <c r="Q77" s="22"/>
      <c r="R77" s="127">
        <f t="shared" si="16"/>
        <v>133.46000000000021</v>
      </c>
      <c r="S77" s="127">
        <f t="shared" si="17"/>
        <v>7.9649333133523847E-2</v>
      </c>
    </row>
    <row r="78" spans="2:68" x14ac:dyDescent="0.3">
      <c r="B78" s="154">
        <v>57</v>
      </c>
      <c r="C78" s="155"/>
      <c r="D78" s="117">
        <v>44966</v>
      </c>
      <c r="E78" s="118">
        <v>0.31805555555555554</v>
      </c>
      <c r="F78" s="119">
        <f t="shared" si="9"/>
        <v>2924.0729999999999</v>
      </c>
      <c r="G78" s="120">
        <v>2850.7</v>
      </c>
      <c r="H78" s="121">
        <f t="shared" si="10"/>
        <v>2858.0729999999999</v>
      </c>
      <c r="I78" s="127">
        <v>-56.1</v>
      </c>
      <c r="J78" s="123">
        <f t="shared" si="11"/>
        <v>2868.703</v>
      </c>
      <c r="K78" s="124"/>
      <c r="L78" s="22"/>
      <c r="M78" s="125">
        <f t="shared" si="12"/>
        <v>10.630000000000109</v>
      </c>
      <c r="N78" s="126">
        <f t="shared" si="13"/>
        <v>1.0839411000000112</v>
      </c>
      <c r="O78" s="125">
        <f t="shared" si="14"/>
        <v>7.4562221600000775</v>
      </c>
      <c r="P78" s="125">
        <f t="shared" si="15"/>
        <v>1.1053120827276115E-2</v>
      </c>
      <c r="Q78" s="22"/>
      <c r="R78" s="127">
        <f t="shared" si="16"/>
        <v>133.46000000000021</v>
      </c>
      <c r="S78" s="127">
        <f t="shared" si="17"/>
        <v>7.9649333133523847E-2</v>
      </c>
    </row>
    <row r="79" spans="2:68" x14ac:dyDescent="0.3">
      <c r="B79" s="154">
        <v>58</v>
      </c>
      <c r="C79" s="155"/>
      <c r="D79" s="117">
        <v>44966</v>
      </c>
      <c r="E79" s="118">
        <v>0.7416666666666667</v>
      </c>
      <c r="F79" s="119">
        <f t="shared" si="9"/>
        <v>2924.0729999999999</v>
      </c>
      <c r="G79" s="120">
        <v>2850.7</v>
      </c>
      <c r="H79" s="121">
        <f t="shared" si="10"/>
        <v>2858.0729999999999</v>
      </c>
      <c r="I79" s="122">
        <v>-56.16</v>
      </c>
      <c r="J79" s="123">
        <f t="shared" si="11"/>
        <v>2868.643</v>
      </c>
      <c r="K79" s="124"/>
      <c r="L79" s="22"/>
      <c r="M79" s="125">
        <f t="shared" si="12"/>
        <v>10.570000000000164</v>
      </c>
      <c r="N79" s="126">
        <f t="shared" si="13"/>
        <v>1.0778229000000168</v>
      </c>
      <c r="O79" s="125">
        <f t="shared" si="14"/>
        <v>7.4141362400001158</v>
      </c>
      <c r="P79" s="125">
        <f t="shared" si="15"/>
        <v>1.0990732562964171E-2</v>
      </c>
      <c r="Q79" s="22"/>
      <c r="R79" s="127">
        <f t="shared" si="16"/>
        <v>133.46000000000032</v>
      </c>
      <c r="S79" s="127">
        <f t="shared" si="17"/>
        <v>7.9199760227784646E-2</v>
      </c>
    </row>
    <row r="80" spans="2:68" x14ac:dyDescent="0.3">
      <c r="B80" s="154">
        <v>59</v>
      </c>
      <c r="C80" s="155"/>
      <c r="D80" s="117">
        <v>44968</v>
      </c>
      <c r="E80" s="118">
        <v>0.73472222222222217</v>
      </c>
      <c r="F80" s="119">
        <f t="shared" si="9"/>
        <v>2924.0729999999999</v>
      </c>
      <c r="G80" s="120">
        <v>2850.7</v>
      </c>
      <c r="H80" s="121">
        <f t="shared" si="10"/>
        <v>2858.0729999999999</v>
      </c>
      <c r="I80" s="122">
        <v>-54.09</v>
      </c>
      <c r="J80" s="123">
        <f t="shared" si="11"/>
        <v>2870.7129999999997</v>
      </c>
      <c r="K80" s="124"/>
      <c r="L80" s="22"/>
      <c r="M80" s="125">
        <f t="shared" si="12"/>
        <v>12.639999999999873</v>
      </c>
      <c r="N80" s="126">
        <f t="shared" si="13"/>
        <v>1.2889007999999871</v>
      </c>
      <c r="O80" s="125">
        <f t="shared" si="14"/>
        <v>8.8661004799999112</v>
      </c>
      <c r="P80" s="125">
        <f t="shared" si="15"/>
        <v>1.3143127681727868E-2</v>
      </c>
      <c r="Q80" s="22"/>
      <c r="R80" s="127">
        <f t="shared" si="16"/>
        <v>133.45999999999975</v>
      </c>
      <c r="S80" s="127">
        <f t="shared" si="17"/>
        <v>9.471002547579721E-2</v>
      </c>
    </row>
    <row r="81" spans="2:19" x14ac:dyDescent="0.3">
      <c r="B81" s="154">
        <v>60</v>
      </c>
      <c r="C81" s="155"/>
      <c r="D81" s="117">
        <v>44969</v>
      </c>
      <c r="E81" s="118">
        <v>0.31458333333333333</v>
      </c>
      <c r="F81" s="119">
        <f t="shared" si="9"/>
        <v>2924.0729999999999</v>
      </c>
      <c r="G81" s="120">
        <v>2850.7</v>
      </c>
      <c r="H81" s="121">
        <f t="shared" si="10"/>
        <v>2858.0729999999999</v>
      </c>
      <c r="I81" s="122">
        <v>-54.08</v>
      </c>
      <c r="J81" s="123">
        <f t="shared" si="11"/>
        <v>2870.723</v>
      </c>
      <c r="K81" s="124"/>
      <c r="L81" s="22"/>
      <c r="M81" s="125">
        <f t="shared" si="12"/>
        <v>12.650000000000091</v>
      </c>
      <c r="N81" s="126">
        <f t="shared" si="13"/>
        <v>1.2899205000000094</v>
      </c>
      <c r="O81" s="125">
        <f t="shared" si="14"/>
        <v>8.8731148000000637</v>
      </c>
      <c r="P81" s="125">
        <f t="shared" si="15"/>
        <v>1.3153525725780095E-2</v>
      </c>
      <c r="Q81" s="22"/>
      <c r="R81" s="127">
        <f t="shared" si="16"/>
        <v>133.46000000000018</v>
      </c>
      <c r="S81" s="127">
        <f t="shared" si="17"/>
        <v>9.4784954293421805E-2</v>
      </c>
    </row>
    <row r="82" spans="2:19" x14ac:dyDescent="0.3">
      <c r="B82" s="154">
        <v>61</v>
      </c>
      <c r="C82" s="155"/>
      <c r="D82" s="117">
        <v>44969</v>
      </c>
      <c r="E82" s="118">
        <v>0.63750000000000007</v>
      </c>
      <c r="F82" s="119">
        <f t="shared" si="9"/>
        <v>2924.0729999999999</v>
      </c>
      <c r="G82" s="120">
        <v>2850.7</v>
      </c>
      <c r="H82" s="121">
        <f t="shared" si="10"/>
        <v>2858.0729999999999</v>
      </c>
      <c r="I82" s="122">
        <v>-54.07</v>
      </c>
      <c r="J82" s="123">
        <f t="shared" si="11"/>
        <v>2870.7329999999997</v>
      </c>
      <c r="K82" s="124"/>
      <c r="L82" s="22"/>
      <c r="M82" s="125">
        <f t="shared" si="12"/>
        <v>12.659999999999854</v>
      </c>
      <c r="N82" s="126">
        <f t="shared" si="13"/>
        <v>1.2909401999999852</v>
      </c>
      <c r="O82" s="125">
        <f t="shared" si="14"/>
        <v>8.8801291199998982</v>
      </c>
      <c r="P82" s="125">
        <f t="shared" si="15"/>
        <v>1.316392376983185E-2</v>
      </c>
      <c r="Q82" s="22"/>
      <c r="R82" s="127">
        <f t="shared" si="16"/>
        <v>133.4599999999997</v>
      </c>
      <c r="S82" s="127">
        <f t="shared" si="17"/>
        <v>9.4859883111043639E-2</v>
      </c>
    </row>
    <row r="83" spans="2:19" x14ac:dyDescent="0.3">
      <c r="B83" s="154">
        <v>62</v>
      </c>
      <c r="C83" s="155"/>
      <c r="D83" s="117">
        <v>44970</v>
      </c>
      <c r="E83" s="118">
        <v>0.3125</v>
      </c>
      <c r="F83" s="119">
        <f t="shared" si="9"/>
        <v>2924.0729999999999</v>
      </c>
      <c r="G83" s="120">
        <v>2850.7</v>
      </c>
      <c r="H83" s="121">
        <f t="shared" si="10"/>
        <v>2858.0729999999999</v>
      </c>
      <c r="I83" s="122">
        <v>-54.09</v>
      </c>
      <c r="J83" s="123">
        <f t="shared" si="11"/>
        <v>2870.7129999999997</v>
      </c>
      <c r="K83" s="124"/>
      <c r="L83" s="22"/>
      <c r="M83" s="125">
        <f t="shared" si="12"/>
        <v>12.639999999999873</v>
      </c>
      <c r="N83" s="126">
        <f t="shared" si="13"/>
        <v>1.2889007999999871</v>
      </c>
      <c r="O83" s="125">
        <f t="shared" si="14"/>
        <v>8.8661004799999112</v>
      </c>
      <c r="P83" s="125">
        <f t="shared" si="15"/>
        <v>1.3143127681727868E-2</v>
      </c>
      <c r="Q83" s="22"/>
      <c r="R83" s="127">
        <f t="shared" si="16"/>
        <v>133.45999999999975</v>
      </c>
      <c r="S83" s="127">
        <f t="shared" si="17"/>
        <v>9.471002547579721E-2</v>
      </c>
    </row>
    <row r="84" spans="2:19" x14ac:dyDescent="0.3">
      <c r="B84" s="154">
        <v>63</v>
      </c>
      <c r="C84" s="155"/>
      <c r="D84" s="117">
        <v>44970</v>
      </c>
      <c r="E84" s="118">
        <v>0.70694444444444438</v>
      </c>
      <c r="F84" s="119">
        <f t="shared" si="9"/>
        <v>2924.0729999999999</v>
      </c>
      <c r="G84" s="120">
        <v>2850.7</v>
      </c>
      <c r="H84" s="121">
        <f t="shared" si="10"/>
        <v>2858.0729999999999</v>
      </c>
      <c r="I84" s="122">
        <v>-54.11</v>
      </c>
      <c r="J84" s="123">
        <f t="shared" si="11"/>
        <v>2870.6929999999998</v>
      </c>
      <c r="K84" s="124"/>
      <c r="L84" s="22"/>
      <c r="M84" s="125">
        <f t="shared" si="12"/>
        <v>12.619999999999891</v>
      </c>
      <c r="N84" s="126">
        <f t="shared" si="13"/>
        <v>1.2868613999999889</v>
      </c>
      <c r="O84" s="125">
        <f t="shared" si="14"/>
        <v>8.8520718399999243</v>
      </c>
      <c r="P84" s="125">
        <f t="shared" si="15"/>
        <v>1.3122331593623887E-2</v>
      </c>
      <c r="Q84" s="22"/>
      <c r="R84" s="127">
        <f t="shared" si="16"/>
        <v>133.45999999999978</v>
      </c>
      <c r="S84" s="127">
        <f t="shared" si="17"/>
        <v>9.456016784055081E-2</v>
      </c>
    </row>
    <row r="85" spans="2:19" x14ac:dyDescent="0.3">
      <c r="B85" s="154">
        <v>64</v>
      </c>
      <c r="C85" s="155"/>
      <c r="D85" s="117">
        <v>44971</v>
      </c>
      <c r="E85" s="118">
        <v>0.46388888888888885</v>
      </c>
      <c r="F85" s="119">
        <f t="shared" si="9"/>
        <v>2924.0729999999999</v>
      </c>
      <c r="G85" s="120">
        <v>2850.7</v>
      </c>
      <c r="H85" s="121">
        <f t="shared" si="10"/>
        <v>2858.0729999999999</v>
      </c>
      <c r="I85" s="122">
        <v>-60.11</v>
      </c>
      <c r="J85" s="123">
        <f t="shared" si="11"/>
        <v>2864.6929999999998</v>
      </c>
      <c r="K85" s="124"/>
      <c r="L85" s="22"/>
      <c r="M85" s="125">
        <f t="shared" si="12"/>
        <v>6.6199999999998909</v>
      </c>
      <c r="N85" s="126">
        <f t="shared" si="13"/>
        <v>0.67504139999998891</v>
      </c>
      <c r="O85" s="125">
        <f t="shared" si="14"/>
        <v>4.643479839999924</v>
      </c>
      <c r="P85" s="125">
        <f t="shared" si="15"/>
        <v>6.8835051624238867E-3</v>
      </c>
      <c r="Q85" s="22"/>
      <c r="R85" s="127">
        <f t="shared" si="16"/>
        <v>133.45999999999978</v>
      </c>
      <c r="S85" s="127">
        <f t="shared" si="17"/>
        <v>4.9602877266595999E-2</v>
      </c>
    </row>
    <row r="86" spans="2:19" x14ac:dyDescent="0.3">
      <c r="B86" s="154">
        <v>65</v>
      </c>
      <c r="C86" s="155"/>
      <c r="D86" s="117">
        <v>44971</v>
      </c>
      <c r="E86" s="118">
        <v>0.73541666666666661</v>
      </c>
      <c r="F86" s="119">
        <f t="shared" si="9"/>
        <v>2924.0729999999999</v>
      </c>
      <c r="G86" s="120">
        <v>2850.7</v>
      </c>
      <c r="H86" s="121">
        <f t="shared" si="10"/>
        <v>2858.0729999999999</v>
      </c>
      <c r="I86" s="122">
        <v>-60.2</v>
      </c>
      <c r="J86" s="123">
        <f t="shared" si="11"/>
        <v>2864.6030000000001</v>
      </c>
      <c r="K86" s="124"/>
      <c r="L86" s="22"/>
      <c r="M86" s="125">
        <f t="shared" si="12"/>
        <v>6.5300000000002001</v>
      </c>
      <c r="N86" s="126">
        <f t="shared" si="13"/>
        <v>0.66586410000002039</v>
      </c>
      <c r="O86" s="125">
        <f t="shared" si="14"/>
        <v>4.5803509600001409</v>
      </c>
      <c r="P86" s="125">
        <f t="shared" si="15"/>
        <v>6.7899227659562076E-3</v>
      </c>
      <c r="Q86" s="22"/>
      <c r="R86" s="127">
        <f t="shared" si="16"/>
        <v>133.46000000000041</v>
      </c>
      <c r="S86" s="127">
        <f t="shared" si="17"/>
        <v>4.8928517907988765E-2</v>
      </c>
    </row>
    <row r="87" spans="2:19" x14ac:dyDescent="0.3">
      <c r="B87" s="154">
        <v>66</v>
      </c>
      <c r="C87" s="155"/>
      <c r="D87" s="117">
        <v>44972</v>
      </c>
      <c r="E87" s="118">
        <v>0.38750000000000001</v>
      </c>
      <c r="F87" s="119">
        <f t="shared" si="9"/>
        <v>2924.0729999999999</v>
      </c>
      <c r="G87" s="120">
        <v>2850.7</v>
      </c>
      <c r="H87" s="121">
        <f t="shared" si="10"/>
        <v>2858.0729999999999</v>
      </c>
      <c r="I87" s="122">
        <v>-60.62</v>
      </c>
      <c r="J87" s="123">
        <f t="shared" si="11"/>
        <v>2864.183</v>
      </c>
      <c r="K87" s="124"/>
      <c r="L87" s="22"/>
      <c r="M87" s="125">
        <f t="shared" si="12"/>
        <v>6.1100000000001273</v>
      </c>
      <c r="N87" s="126">
        <f t="shared" si="13"/>
        <v>0.62303670000001299</v>
      </c>
      <c r="O87" s="125">
        <f t="shared" si="14"/>
        <v>4.2857495200000892</v>
      </c>
      <c r="P87" s="125">
        <f t="shared" si="15"/>
        <v>6.3532049157721329E-3</v>
      </c>
      <c r="Q87" s="22"/>
      <c r="R87" s="127">
        <f t="shared" si="16"/>
        <v>133.46000000000026</v>
      </c>
      <c r="S87" s="127">
        <f t="shared" si="17"/>
        <v>4.5781507567811443E-2</v>
      </c>
    </row>
    <row r="88" spans="2:19" x14ac:dyDescent="0.3">
      <c r="B88" s="154">
        <v>67</v>
      </c>
      <c r="C88" s="155"/>
      <c r="D88" s="117">
        <v>44972</v>
      </c>
      <c r="E88" s="118">
        <v>0.76250000000000007</v>
      </c>
      <c r="F88" s="119">
        <f t="shared" si="9"/>
        <v>2924.0729999999999</v>
      </c>
      <c r="G88" s="120">
        <v>2850.7</v>
      </c>
      <c r="H88" s="121">
        <f t="shared" si="10"/>
        <v>2858.0729999999999</v>
      </c>
      <c r="I88" s="122">
        <v>-60.62</v>
      </c>
      <c r="J88" s="123">
        <f t="shared" si="11"/>
        <v>2864.183</v>
      </c>
      <c r="K88" s="124"/>
      <c r="L88" s="22"/>
      <c r="M88" s="125">
        <f t="shared" si="12"/>
        <v>6.1100000000001273</v>
      </c>
      <c r="N88" s="126">
        <f t="shared" si="13"/>
        <v>0.62303670000001299</v>
      </c>
      <c r="O88" s="125">
        <f t="shared" si="14"/>
        <v>4.2857495200000892</v>
      </c>
      <c r="P88" s="125">
        <f t="shared" si="15"/>
        <v>6.3532049157721329E-3</v>
      </c>
      <c r="Q88" s="22"/>
      <c r="R88" s="127">
        <f t="shared" si="16"/>
        <v>133.46000000000026</v>
      </c>
      <c r="S88" s="127">
        <f t="shared" si="17"/>
        <v>4.5781507567811443E-2</v>
      </c>
    </row>
    <row r="89" spans="2:19" x14ac:dyDescent="0.3">
      <c r="B89" s="154">
        <v>68</v>
      </c>
      <c r="C89" s="155"/>
      <c r="D89" s="117">
        <v>44973</v>
      </c>
      <c r="E89" s="118">
        <v>0.3520833333333333</v>
      </c>
      <c r="F89" s="119">
        <f t="shared" si="9"/>
        <v>2924.0729999999999</v>
      </c>
      <c r="G89" s="120">
        <v>2850.7</v>
      </c>
      <c r="H89" s="121">
        <f t="shared" si="10"/>
        <v>2858.0729999999999</v>
      </c>
      <c r="I89" s="122">
        <v>-61.5</v>
      </c>
      <c r="J89" s="123">
        <f t="shared" si="11"/>
        <v>2863.3029999999999</v>
      </c>
      <c r="K89" s="124"/>
      <c r="L89" s="22"/>
      <c r="M89" s="125">
        <f t="shared" si="12"/>
        <v>5.2300000000000182</v>
      </c>
      <c r="N89" s="126">
        <f t="shared" si="13"/>
        <v>0.53330310000000192</v>
      </c>
      <c r="O89" s="125">
        <f t="shared" si="14"/>
        <v>3.668489360000013</v>
      </c>
      <c r="P89" s="125">
        <f t="shared" si="15"/>
        <v>5.4381770391960195E-3</v>
      </c>
      <c r="Q89" s="22"/>
      <c r="R89" s="127">
        <f t="shared" si="16"/>
        <v>133.46000000000004</v>
      </c>
      <c r="S89" s="127">
        <f t="shared" si="17"/>
        <v>3.9187771616964011E-2</v>
      </c>
    </row>
    <row r="90" spans="2:19" x14ac:dyDescent="0.3">
      <c r="B90" s="154">
        <v>69</v>
      </c>
      <c r="C90" s="155"/>
      <c r="D90" s="117">
        <v>44973</v>
      </c>
      <c r="E90" s="118">
        <v>0.76041666666666663</v>
      </c>
      <c r="F90" s="119">
        <f t="shared" si="9"/>
        <v>2924.0729999999999</v>
      </c>
      <c r="G90" s="120">
        <v>2850.7</v>
      </c>
      <c r="H90" s="121">
        <f t="shared" si="10"/>
        <v>2858.0729999999999</v>
      </c>
      <c r="I90" s="122">
        <v>-61.54</v>
      </c>
      <c r="J90" s="123">
        <f t="shared" si="11"/>
        <v>2863.2629999999999</v>
      </c>
      <c r="K90" s="124"/>
      <c r="L90" s="22"/>
      <c r="M90" s="125">
        <f t="shared" si="12"/>
        <v>5.1900000000000546</v>
      </c>
      <c r="N90" s="126">
        <f t="shared" si="13"/>
        <v>0.52922430000000564</v>
      </c>
      <c r="O90" s="125">
        <f t="shared" si="14"/>
        <v>3.6404320800000387</v>
      </c>
      <c r="P90" s="125">
        <f t="shared" si="15"/>
        <v>5.396584862988058E-3</v>
      </c>
      <c r="Q90" s="22"/>
      <c r="R90" s="127">
        <f t="shared" si="16"/>
        <v>133.46000000000009</v>
      </c>
      <c r="S90" s="127">
        <f t="shared" si="17"/>
        <v>3.8888056346471238E-2</v>
      </c>
    </row>
    <row r="91" spans="2:19" x14ac:dyDescent="0.3">
      <c r="B91" s="154">
        <v>70</v>
      </c>
      <c r="C91" s="155"/>
      <c r="D91" s="117">
        <v>44974</v>
      </c>
      <c r="E91" s="118">
        <v>0.3527777777777778</v>
      </c>
      <c r="F91" s="119">
        <f t="shared" si="9"/>
        <v>2924.0729999999999</v>
      </c>
      <c r="G91" s="120">
        <v>2850.7</v>
      </c>
      <c r="H91" s="121">
        <f t="shared" si="10"/>
        <v>2858.0729999999999</v>
      </c>
      <c r="I91" s="122">
        <v>-61.59</v>
      </c>
      <c r="J91" s="123">
        <f t="shared" si="11"/>
        <v>2863.2129999999997</v>
      </c>
      <c r="K91" s="124"/>
      <c r="L91" s="22"/>
      <c r="M91" s="125">
        <f t="shared" si="12"/>
        <v>5.1399999999998727</v>
      </c>
      <c r="N91" s="126">
        <f t="shared" si="13"/>
        <v>0.5241257999999871</v>
      </c>
      <c r="O91" s="125">
        <f t="shared" si="14"/>
        <v>3.605360479999911</v>
      </c>
      <c r="P91" s="125">
        <f t="shared" si="15"/>
        <v>5.3445946427278686E-3</v>
      </c>
      <c r="Q91" s="22"/>
      <c r="R91" s="127">
        <f t="shared" si="16"/>
        <v>133.45999999999975</v>
      </c>
      <c r="S91" s="127">
        <f t="shared" si="17"/>
        <v>3.8513412258353683E-2</v>
      </c>
    </row>
    <row r="92" spans="2:19" x14ac:dyDescent="0.3">
      <c r="B92" s="154">
        <v>71</v>
      </c>
      <c r="C92" s="155"/>
      <c r="D92" s="117">
        <v>44974</v>
      </c>
      <c r="E92" s="118">
        <v>0.70000000000000007</v>
      </c>
      <c r="F92" s="119">
        <f t="shared" si="9"/>
        <v>2924.0729999999999</v>
      </c>
      <c r="G92" s="120">
        <v>2850.7</v>
      </c>
      <c r="H92" s="121">
        <f t="shared" si="10"/>
        <v>2858.0729999999999</v>
      </c>
      <c r="I92" s="122">
        <v>-61.62</v>
      </c>
      <c r="J92" s="123">
        <f t="shared" si="11"/>
        <v>2863.183</v>
      </c>
      <c r="K92" s="124"/>
      <c r="L92" s="22"/>
      <c r="M92" s="125">
        <f t="shared" si="12"/>
        <v>5.1100000000001273</v>
      </c>
      <c r="N92" s="126">
        <f t="shared" si="13"/>
        <v>0.52106670000001298</v>
      </c>
      <c r="O92" s="125">
        <f t="shared" si="14"/>
        <v>3.5843175200000896</v>
      </c>
      <c r="P92" s="125">
        <f t="shared" si="15"/>
        <v>5.3134005105721326E-3</v>
      </c>
      <c r="Q92" s="22"/>
      <c r="R92" s="127">
        <f t="shared" si="16"/>
        <v>133.46000000000026</v>
      </c>
      <c r="S92" s="127">
        <f t="shared" si="17"/>
        <v>3.8288625805485671E-2</v>
      </c>
    </row>
    <row r="93" spans="2:19" x14ac:dyDescent="0.3">
      <c r="B93" s="154">
        <v>72</v>
      </c>
      <c r="C93" s="155"/>
      <c r="D93" s="117">
        <v>44975</v>
      </c>
      <c r="E93" s="118">
        <v>0.3576388888888889</v>
      </c>
      <c r="F93" s="119">
        <f t="shared" si="9"/>
        <v>2924.0729999999999</v>
      </c>
      <c r="G93" s="120">
        <v>2850.7</v>
      </c>
      <c r="H93" s="121">
        <f t="shared" si="10"/>
        <v>2858.0729999999999</v>
      </c>
      <c r="I93" s="122">
        <v>-60.6</v>
      </c>
      <c r="J93" s="123">
        <f t="shared" si="11"/>
        <v>2864.203</v>
      </c>
      <c r="K93" s="124"/>
      <c r="L93" s="22"/>
      <c r="M93" s="125">
        <f t="shared" si="12"/>
        <v>6.1300000000001091</v>
      </c>
      <c r="N93" s="126">
        <f t="shared" si="13"/>
        <v>0.62507610000001113</v>
      </c>
      <c r="O93" s="125">
        <f t="shared" si="14"/>
        <v>4.2997781600000771</v>
      </c>
      <c r="P93" s="125">
        <f t="shared" si="15"/>
        <v>6.3740010038761136E-3</v>
      </c>
      <c r="Q93" s="22"/>
      <c r="R93" s="127">
        <f t="shared" si="16"/>
        <v>133.46000000000021</v>
      </c>
      <c r="S93" s="127">
        <f t="shared" si="17"/>
        <v>4.5931365203057843E-2</v>
      </c>
    </row>
    <row r="94" spans="2:19" x14ac:dyDescent="0.3">
      <c r="B94" s="154">
        <v>73</v>
      </c>
      <c r="C94" s="155"/>
      <c r="D94" s="117">
        <v>44975</v>
      </c>
      <c r="E94" s="118">
        <v>0.72986111111111107</v>
      </c>
      <c r="F94" s="119">
        <f t="shared" si="9"/>
        <v>2924.0729999999999</v>
      </c>
      <c r="G94" s="120">
        <v>2850.7</v>
      </c>
      <c r="H94" s="121">
        <f t="shared" si="10"/>
        <v>2858.0729999999999</v>
      </c>
      <c r="I94" s="122">
        <v>-60.61</v>
      </c>
      <c r="J94" s="123">
        <f t="shared" si="11"/>
        <v>2864.1929999999998</v>
      </c>
      <c r="K94" s="124"/>
      <c r="L94" s="22"/>
      <c r="M94" s="125">
        <f t="shared" si="12"/>
        <v>6.1199999999998909</v>
      </c>
      <c r="N94" s="126">
        <f t="shared" si="13"/>
        <v>0.62405639999998885</v>
      </c>
      <c r="O94" s="125">
        <f t="shared" si="14"/>
        <v>4.2927638399999237</v>
      </c>
      <c r="P94" s="125">
        <f t="shared" si="15"/>
        <v>6.3636029598238865E-3</v>
      </c>
      <c r="Q94" s="22"/>
      <c r="R94" s="127">
        <f t="shared" si="16"/>
        <v>133.45999999999978</v>
      </c>
      <c r="S94" s="127">
        <f t="shared" si="17"/>
        <v>4.5856436385433096E-2</v>
      </c>
    </row>
    <row r="95" spans="2:19" x14ac:dyDescent="0.3">
      <c r="B95" s="154">
        <v>74</v>
      </c>
      <c r="C95" s="155"/>
      <c r="D95" s="117">
        <v>44976</v>
      </c>
      <c r="E95" s="118">
        <v>0.35000000000000003</v>
      </c>
      <c r="F95" s="119">
        <f t="shared" si="9"/>
        <v>2924.0729999999999</v>
      </c>
      <c r="G95" s="120">
        <v>2850.7</v>
      </c>
      <c r="H95" s="121">
        <f t="shared" si="10"/>
        <v>2858.0729999999999</v>
      </c>
      <c r="I95" s="122">
        <v>-60.58</v>
      </c>
      <c r="J95" s="123">
        <f t="shared" si="11"/>
        <v>2864.223</v>
      </c>
      <c r="K95" s="124"/>
      <c r="L95" s="22"/>
      <c r="M95" s="125">
        <f t="shared" si="12"/>
        <v>6.1500000000000909</v>
      </c>
      <c r="N95" s="126">
        <f t="shared" si="13"/>
        <v>0.62711550000000926</v>
      </c>
      <c r="O95" s="125">
        <f t="shared" si="14"/>
        <v>4.313806800000064</v>
      </c>
      <c r="P95" s="125">
        <f t="shared" si="15"/>
        <v>6.3947970919800944E-3</v>
      </c>
      <c r="Q95" s="22"/>
      <c r="R95" s="127">
        <f t="shared" si="16"/>
        <v>133.46000000000018</v>
      </c>
      <c r="S95" s="127">
        <f t="shared" si="17"/>
        <v>4.608122283830423E-2</v>
      </c>
    </row>
    <row r="96" spans="2:19" x14ac:dyDescent="0.3">
      <c r="B96" s="154">
        <v>75</v>
      </c>
      <c r="C96" s="155"/>
      <c r="D96" s="117">
        <v>44976</v>
      </c>
      <c r="E96" s="118">
        <v>0.71736111111111101</v>
      </c>
      <c r="F96" s="119">
        <f t="shared" si="9"/>
        <v>2924.0729999999999</v>
      </c>
      <c r="G96" s="120">
        <v>2850.7</v>
      </c>
      <c r="H96" s="121">
        <f t="shared" si="10"/>
        <v>2858.0729999999999</v>
      </c>
      <c r="I96" s="122">
        <v>-60.58</v>
      </c>
      <c r="J96" s="123">
        <f t="shared" si="11"/>
        <v>2864.223</v>
      </c>
      <c r="K96" s="124"/>
      <c r="L96" s="22"/>
      <c r="M96" s="125">
        <f t="shared" si="12"/>
        <v>6.1500000000000909</v>
      </c>
      <c r="N96" s="126">
        <f t="shared" si="13"/>
        <v>0.62711550000000926</v>
      </c>
      <c r="O96" s="125">
        <f t="shared" si="14"/>
        <v>4.313806800000064</v>
      </c>
      <c r="P96" s="125">
        <f t="shared" si="15"/>
        <v>6.3947970919800944E-3</v>
      </c>
      <c r="Q96" s="22"/>
      <c r="R96" s="127">
        <f t="shared" si="16"/>
        <v>133.46000000000018</v>
      </c>
      <c r="S96" s="127">
        <f t="shared" si="17"/>
        <v>4.608122283830423E-2</v>
      </c>
    </row>
    <row r="97" spans="2:22" x14ac:dyDescent="0.3">
      <c r="B97" s="154">
        <v>76</v>
      </c>
      <c r="C97" s="155"/>
      <c r="D97" s="117">
        <v>44978</v>
      </c>
      <c r="E97" s="118">
        <v>0.35138888888888892</v>
      </c>
      <c r="F97" s="119">
        <f t="shared" si="9"/>
        <v>2924.0729999999999</v>
      </c>
      <c r="G97" s="120">
        <v>2850.7</v>
      </c>
      <c r="H97" s="121">
        <f t="shared" si="10"/>
        <v>2858.0729999999999</v>
      </c>
      <c r="I97" s="122">
        <v>-61.46</v>
      </c>
      <c r="J97" s="123">
        <f t="shared" si="11"/>
        <v>2863.3429999999998</v>
      </c>
      <c r="K97" s="124"/>
      <c r="L97" s="22"/>
      <c r="M97" s="125">
        <f t="shared" si="12"/>
        <v>5.2699999999999818</v>
      </c>
      <c r="N97" s="126">
        <f t="shared" si="13"/>
        <v>0.53738189999999819</v>
      </c>
      <c r="O97" s="125">
        <f t="shared" si="14"/>
        <v>3.6965466399999873</v>
      </c>
      <c r="P97" s="125">
        <f t="shared" si="15"/>
        <v>5.4797692154039818E-3</v>
      </c>
      <c r="Q97" s="22"/>
      <c r="R97" s="127">
        <f t="shared" si="16"/>
        <v>133.45999999999998</v>
      </c>
      <c r="S97" s="127">
        <f t="shared" si="17"/>
        <v>3.9487486887456784E-2</v>
      </c>
    </row>
    <row r="98" spans="2:22" x14ac:dyDescent="0.3">
      <c r="B98" s="154">
        <v>77</v>
      </c>
      <c r="C98" s="155"/>
      <c r="D98" s="117">
        <v>44982</v>
      </c>
      <c r="E98" s="118">
        <v>0.7090277777777777</v>
      </c>
      <c r="F98" s="119">
        <f t="shared" si="9"/>
        <v>2924.0729999999999</v>
      </c>
      <c r="G98" s="120">
        <v>2850.7</v>
      </c>
      <c r="H98" s="121">
        <f t="shared" si="10"/>
        <v>2858.0729999999999</v>
      </c>
      <c r="I98" s="122">
        <v>-61.64</v>
      </c>
      <c r="J98" s="123">
        <f t="shared" si="11"/>
        <v>2863.163</v>
      </c>
      <c r="K98" s="124"/>
      <c r="L98" s="22"/>
      <c r="M98" s="125">
        <f t="shared" si="12"/>
        <v>5.0900000000001455</v>
      </c>
      <c r="N98" s="126">
        <f t="shared" si="13"/>
        <v>0.51902730000001485</v>
      </c>
      <c r="O98" s="125">
        <f t="shared" si="14"/>
        <v>3.5702888800001022</v>
      </c>
      <c r="P98" s="125">
        <f t="shared" si="15"/>
        <v>5.2926044224681518E-3</v>
      </c>
      <c r="Q98" s="22"/>
      <c r="R98" s="127">
        <f t="shared" si="16"/>
        <v>133.46000000000029</v>
      </c>
      <c r="S98" s="127">
        <f t="shared" si="17"/>
        <v>3.8138768170239278E-2</v>
      </c>
    </row>
    <row r="99" spans="2:22" x14ac:dyDescent="0.3">
      <c r="B99" s="154">
        <v>78</v>
      </c>
      <c r="C99" s="155"/>
      <c r="D99" s="117">
        <v>44983</v>
      </c>
      <c r="E99" s="118">
        <v>0.63888888888888895</v>
      </c>
      <c r="F99" s="119">
        <f t="shared" si="9"/>
        <v>2924.0729999999999</v>
      </c>
      <c r="G99" s="120">
        <v>2850.7</v>
      </c>
      <c r="H99" s="121">
        <f t="shared" si="10"/>
        <v>2858.0729999999999</v>
      </c>
      <c r="I99" s="122">
        <v>-61.66</v>
      </c>
      <c r="J99" s="123">
        <f t="shared" si="11"/>
        <v>2863.143</v>
      </c>
      <c r="K99" s="124"/>
      <c r="L99" s="22"/>
      <c r="M99" s="125">
        <f t="shared" si="12"/>
        <v>5.0700000000001637</v>
      </c>
      <c r="N99" s="126">
        <f t="shared" si="13"/>
        <v>0.51698790000001671</v>
      </c>
      <c r="O99" s="125">
        <f t="shared" si="14"/>
        <v>3.5562602400001153</v>
      </c>
      <c r="P99" s="125">
        <f t="shared" si="15"/>
        <v>5.2718083343641703E-3</v>
      </c>
      <c r="Q99" s="22"/>
      <c r="R99" s="127">
        <f t="shared" si="16"/>
        <v>133.46000000000032</v>
      </c>
      <c r="S99" s="127">
        <f t="shared" si="17"/>
        <v>3.7988910534992891E-2</v>
      </c>
    </row>
    <row r="100" spans="2:22" x14ac:dyDescent="0.3">
      <c r="B100" s="154">
        <v>79</v>
      </c>
      <c r="C100" s="155"/>
      <c r="D100" s="117">
        <v>44984</v>
      </c>
      <c r="E100" s="118">
        <v>0.6166666666666667</v>
      </c>
      <c r="F100" s="119">
        <f t="shared" si="9"/>
        <v>2924.0729999999999</v>
      </c>
      <c r="G100" s="120">
        <v>2850.7</v>
      </c>
      <c r="H100" s="121">
        <f t="shared" si="10"/>
        <v>2858.0729999999999</v>
      </c>
      <c r="I100" s="122">
        <v>-61.66</v>
      </c>
      <c r="J100" s="123">
        <f t="shared" si="11"/>
        <v>2863.143</v>
      </c>
      <c r="K100" s="124"/>
      <c r="L100" s="22"/>
      <c r="M100" s="125">
        <f t="shared" si="12"/>
        <v>5.0700000000001637</v>
      </c>
      <c r="N100" s="126">
        <f t="shared" si="13"/>
        <v>0.51698790000001671</v>
      </c>
      <c r="O100" s="125">
        <f t="shared" si="14"/>
        <v>3.5562602400001153</v>
      </c>
      <c r="P100" s="125">
        <f t="shared" si="15"/>
        <v>5.2718083343641703E-3</v>
      </c>
      <c r="Q100" s="22"/>
      <c r="R100" s="127">
        <f t="shared" si="16"/>
        <v>133.46000000000032</v>
      </c>
      <c r="S100" s="127">
        <f t="shared" si="17"/>
        <v>3.7988910534992891E-2</v>
      </c>
    </row>
    <row r="101" spans="2:22" x14ac:dyDescent="0.3">
      <c r="B101" s="154">
        <v>80</v>
      </c>
      <c r="C101" s="155"/>
      <c r="D101" s="117">
        <v>44985</v>
      </c>
      <c r="E101" s="118">
        <v>0.48472222222222222</v>
      </c>
      <c r="F101" s="119">
        <f t="shared" si="9"/>
        <v>2924.0729999999999</v>
      </c>
      <c r="G101" s="120">
        <v>2850.7</v>
      </c>
      <c r="H101" s="121">
        <f t="shared" si="10"/>
        <v>2858.0729999999999</v>
      </c>
      <c r="I101" s="122">
        <v>-61.08</v>
      </c>
      <c r="J101" s="123">
        <f t="shared" si="11"/>
        <v>2863.723</v>
      </c>
      <c r="K101" s="124"/>
      <c r="L101" s="22"/>
      <c r="M101" s="125">
        <f t="shared" si="12"/>
        <v>5.6500000000000909</v>
      </c>
      <c r="N101" s="126">
        <f t="shared" si="13"/>
        <v>0.57613050000000932</v>
      </c>
      <c r="O101" s="125">
        <f t="shared" si="14"/>
        <v>3.9630908000000642</v>
      </c>
      <c r="P101" s="125">
        <f t="shared" si="15"/>
        <v>5.874894889380095E-3</v>
      </c>
      <c r="Q101" s="22"/>
      <c r="R101" s="127">
        <f t="shared" si="16"/>
        <v>133.46000000000018</v>
      </c>
      <c r="S101" s="127">
        <f t="shared" si="17"/>
        <v>4.233478195714134E-2</v>
      </c>
    </row>
    <row r="102" spans="2:22" x14ac:dyDescent="0.3">
      <c r="B102" s="154">
        <v>81</v>
      </c>
      <c r="C102" s="155"/>
      <c r="D102" s="117">
        <v>44986</v>
      </c>
      <c r="E102" s="118">
        <v>0.65763888888888888</v>
      </c>
      <c r="F102" s="119">
        <f t="shared" si="9"/>
        <v>2924.0729999999999</v>
      </c>
      <c r="G102" s="120">
        <v>2850.7</v>
      </c>
      <c r="H102" s="121">
        <f t="shared" si="10"/>
        <v>2858.0729999999999</v>
      </c>
      <c r="I102" s="122">
        <v>-61.36</v>
      </c>
      <c r="J102" s="123">
        <f t="shared" si="11"/>
        <v>2863.4429999999998</v>
      </c>
      <c r="K102" s="124"/>
      <c r="L102" s="22"/>
      <c r="M102" s="125">
        <f t="shared" si="12"/>
        <v>5.3699999999998909</v>
      </c>
      <c r="N102" s="126">
        <f t="shared" si="13"/>
        <v>0.54757889999998888</v>
      </c>
      <c r="O102" s="125">
        <f t="shared" si="14"/>
        <v>3.7666898399999238</v>
      </c>
      <c r="P102" s="125">
        <f t="shared" si="15"/>
        <v>5.5837496559238871E-3</v>
      </c>
      <c r="Q102" s="22"/>
      <c r="R102" s="127">
        <f t="shared" si="16"/>
        <v>133.45999999999978</v>
      </c>
      <c r="S102" s="127">
        <f t="shared" si="17"/>
        <v>4.0236775063688744E-2</v>
      </c>
    </row>
    <row r="103" spans="2:22" x14ac:dyDescent="0.3">
      <c r="B103" s="154">
        <v>82</v>
      </c>
      <c r="C103" s="155"/>
      <c r="D103" s="117">
        <v>44987</v>
      </c>
      <c r="E103" s="118">
        <v>0.45</v>
      </c>
      <c r="F103" s="119">
        <f t="shared" si="9"/>
        <v>2924.0729999999999</v>
      </c>
      <c r="G103" s="120">
        <v>2850.7</v>
      </c>
      <c r="H103" s="121">
        <f t="shared" si="10"/>
        <v>2858.0729999999999</v>
      </c>
      <c r="I103" s="122">
        <v>-61.67</v>
      </c>
      <c r="J103" s="123">
        <f t="shared" si="11"/>
        <v>2863.1329999999998</v>
      </c>
      <c r="K103" s="124"/>
      <c r="L103" s="22"/>
      <c r="M103" s="125">
        <f t="shared" si="12"/>
        <v>5.0599999999999454</v>
      </c>
      <c r="N103" s="126">
        <f t="shared" si="13"/>
        <v>0.51596819999999444</v>
      </c>
      <c r="O103" s="125">
        <f t="shared" si="14"/>
        <v>3.549245919999962</v>
      </c>
      <c r="P103" s="125">
        <f t="shared" si="15"/>
        <v>5.2614102903119431E-3</v>
      </c>
      <c r="Q103" s="22"/>
      <c r="R103" s="127">
        <f t="shared" si="16"/>
        <v>133.45999999999989</v>
      </c>
      <c r="S103" s="127">
        <f t="shared" si="17"/>
        <v>3.7913981717368123E-2</v>
      </c>
    </row>
    <row r="104" spans="2:22" x14ac:dyDescent="0.3">
      <c r="B104" s="154">
        <v>83</v>
      </c>
      <c r="C104" s="155"/>
      <c r="D104" s="117">
        <v>44988</v>
      </c>
      <c r="E104" s="118">
        <v>0.7270833333333333</v>
      </c>
      <c r="F104" s="119">
        <f t="shared" si="9"/>
        <v>2924.0729999999999</v>
      </c>
      <c r="G104" s="120">
        <v>2850.7</v>
      </c>
      <c r="H104" s="121">
        <f t="shared" si="10"/>
        <v>2858.0729999999999</v>
      </c>
      <c r="I104" s="122">
        <v>-61.68</v>
      </c>
      <c r="J104" s="123">
        <f t="shared" si="11"/>
        <v>2863.123</v>
      </c>
      <c r="K104" s="124"/>
      <c r="L104" s="22"/>
      <c r="M104" s="125">
        <f t="shared" si="12"/>
        <v>5.0500000000001819</v>
      </c>
      <c r="N104" s="126">
        <f t="shared" si="13"/>
        <v>0.51494850000001857</v>
      </c>
      <c r="O104" s="125">
        <f t="shared" si="14"/>
        <v>3.5422316000001279</v>
      </c>
      <c r="P104" s="125">
        <f t="shared" si="15"/>
        <v>5.2510122462601895E-3</v>
      </c>
      <c r="Q104" s="22"/>
      <c r="R104" s="127">
        <f t="shared" si="16"/>
        <v>133.46000000000038</v>
      </c>
      <c r="S104" s="127">
        <f t="shared" si="17"/>
        <v>3.7839052899746498E-2</v>
      </c>
    </row>
    <row r="105" spans="2:22" x14ac:dyDescent="0.3">
      <c r="B105" s="154">
        <v>84</v>
      </c>
      <c r="C105" s="155"/>
      <c r="D105" s="117">
        <v>44989</v>
      </c>
      <c r="E105" s="118">
        <v>0.42291666666666666</v>
      </c>
      <c r="F105" s="119">
        <f t="shared" si="9"/>
        <v>2924.0729999999999</v>
      </c>
      <c r="G105" s="120">
        <v>2850.7</v>
      </c>
      <c r="H105" s="121">
        <f t="shared" si="10"/>
        <v>2858.0729999999999</v>
      </c>
      <c r="I105" s="122">
        <v>-61.69</v>
      </c>
      <c r="J105" s="123">
        <f t="shared" si="11"/>
        <v>2863.1129999999998</v>
      </c>
      <c r="K105" s="124"/>
      <c r="L105" s="22"/>
      <c r="M105" s="125">
        <f t="shared" si="12"/>
        <v>5.0399999999999636</v>
      </c>
      <c r="N105" s="126">
        <f t="shared" si="13"/>
        <v>0.5139287999999963</v>
      </c>
      <c r="O105" s="125">
        <f t="shared" si="14"/>
        <v>3.5352172799999746</v>
      </c>
      <c r="P105" s="125">
        <f t="shared" si="15"/>
        <v>5.2406142022079624E-3</v>
      </c>
      <c r="Q105" s="22"/>
      <c r="R105" s="127">
        <f t="shared" si="16"/>
        <v>133.45999999999992</v>
      </c>
      <c r="S105" s="127">
        <f t="shared" si="17"/>
        <v>3.7764124082121736E-2</v>
      </c>
    </row>
    <row r="106" spans="2:22" x14ac:dyDescent="0.3">
      <c r="B106" s="154">
        <v>85</v>
      </c>
      <c r="C106" s="155"/>
      <c r="D106" s="117">
        <v>44990</v>
      </c>
      <c r="E106" s="118">
        <v>0.36458333333333331</v>
      </c>
      <c r="F106" s="119">
        <f t="shared" si="9"/>
        <v>2924.0729999999999</v>
      </c>
      <c r="G106" s="120">
        <v>2850.7</v>
      </c>
      <c r="H106" s="121">
        <f t="shared" si="10"/>
        <v>2858.0729999999999</v>
      </c>
      <c r="I106" s="127">
        <v>-61.7</v>
      </c>
      <c r="J106" s="123">
        <f t="shared" si="11"/>
        <v>2863.1030000000001</v>
      </c>
      <c r="K106" s="124"/>
      <c r="L106" s="22"/>
      <c r="M106" s="125">
        <f t="shared" si="12"/>
        <v>5.0300000000002001</v>
      </c>
      <c r="N106" s="126">
        <f t="shared" si="13"/>
        <v>0.51290910000002043</v>
      </c>
      <c r="O106" s="125">
        <f t="shared" si="14"/>
        <v>3.5282029600001406</v>
      </c>
      <c r="P106" s="125">
        <f t="shared" si="15"/>
        <v>5.2302161581562088E-3</v>
      </c>
      <c r="Q106" s="22"/>
      <c r="R106" s="127">
        <f t="shared" si="16"/>
        <v>133.46000000000041</v>
      </c>
      <c r="S106" s="127">
        <f t="shared" si="17"/>
        <v>3.7689195264500111E-2</v>
      </c>
    </row>
    <row r="107" spans="2:22" x14ac:dyDescent="0.3">
      <c r="B107" s="154">
        <v>86</v>
      </c>
      <c r="C107" s="155"/>
      <c r="D107" s="117">
        <v>44991</v>
      </c>
      <c r="E107" s="118">
        <v>0.35833333333333334</v>
      </c>
      <c r="F107" s="119">
        <f t="shared" ref="F107:F113" si="18">G$16</f>
        <v>2924.0729999999999</v>
      </c>
      <c r="G107" s="120">
        <v>2850.7</v>
      </c>
      <c r="H107" s="121">
        <f t="shared" ref="H107:H113" si="19">G$16-E$12</f>
        <v>2858.0729999999999</v>
      </c>
      <c r="I107" s="127">
        <v>-61.71</v>
      </c>
      <c r="J107" s="123">
        <f t="shared" ref="J107:J113" si="20">(G$16+E$13)+I107</f>
        <v>2863.0929999999998</v>
      </c>
      <c r="K107" s="124"/>
      <c r="L107" s="22"/>
      <c r="M107" s="125">
        <f t="shared" ref="M107:M113" si="21">+J107-$H$16</f>
        <v>5.0199999999999818</v>
      </c>
      <c r="N107" s="126">
        <f t="shared" ref="N107:N113" si="22">M107*0.10197/1</f>
        <v>0.51188939999999816</v>
      </c>
      <c r="O107" s="125">
        <f t="shared" ref="O107:O113" si="23">M107*0.701432/1</f>
        <v>3.5211886399999877</v>
      </c>
      <c r="P107" s="125">
        <f t="shared" ref="P107:P113" si="24">+N107*0.01019716/1</f>
        <v>5.2198181141039817E-3</v>
      </c>
      <c r="Q107" s="22"/>
      <c r="R107" s="127">
        <f t="shared" ref="R107:R113" si="25">+$O$11*(M107-I107)</f>
        <v>133.45999999999998</v>
      </c>
      <c r="S107" s="127">
        <f t="shared" ref="S107:S113" si="26">M107/R107</f>
        <v>3.7614266446875336E-2</v>
      </c>
      <c r="U107"/>
      <c r="V107"/>
    </row>
    <row r="108" spans="2:22" x14ac:dyDescent="0.3">
      <c r="B108" s="154">
        <v>87</v>
      </c>
      <c r="C108" s="155"/>
      <c r="D108" s="117">
        <v>44992</v>
      </c>
      <c r="E108" s="118">
        <v>0.42083333333333334</v>
      </c>
      <c r="F108" s="119">
        <f t="shared" si="18"/>
        <v>2924.0729999999999</v>
      </c>
      <c r="G108" s="120">
        <v>2850.7</v>
      </c>
      <c r="H108" s="121">
        <f t="shared" si="19"/>
        <v>2858.0729999999999</v>
      </c>
      <c r="I108" s="127">
        <v>-61.73</v>
      </c>
      <c r="J108" s="123">
        <f t="shared" si="20"/>
        <v>2863.0729999999999</v>
      </c>
      <c r="K108" s="124"/>
      <c r="L108" s="22"/>
      <c r="M108" s="125">
        <f t="shared" si="21"/>
        <v>5</v>
      </c>
      <c r="N108" s="126">
        <f t="shared" si="22"/>
        <v>0.50985000000000003</v>
      </c>
      <c r="O108" s="125">
        <f t="shared" si="23"/>
        <v>3.5071600000000003</v>
      </c>
      <c r="P108" s="125">
        <f t="shared" si="24"/>
        <v>5.1990220260000001E-3</v>
      </c>
      <c r="Q108" s="22"/>
      <c r="R108" s="127">
        <f t="shared" si="25"/>
        <v>133.45999999999998</v>
      </c>
      <c r="S108" s="127">
        <f t="shared" si="26"/>
        <v>3.7464408811628956E-2</v>
      </c>
      <c r="U108"/>
      <c r="V108"/>
    </row>
    <row r="109" spans="2:22" x14ac:dyDescent="0.3">
      <c r="B109" s="154">
        <v>88</v>
      </c>
      <c r="C109" s="155"/>
      <c r="D109" s="117">
        <v>44993</v>
      </c>
      <c r="E109" s="118">
        <v>0.31875000000000003</v>
      </c>
      <c r="F109" s="119">
        <f t="shared" si="18"/>
        <v>2924.0729999999999</v>
      </c>
      <c r="G109" s="120">
        <v>2850.7</v>
      </c>
      <c r="H109" s="121">
        <f t="shared" si="19"/>
        <v>2858.0729999999999</v>
      </c>
      <c r="I109" s="127">
        <v>-61.75</v>
      </c>
      <c r="J109" s="123">
        <f t="shared" si="20"/>
        <v>2863.0529999999999</v>
      </c>
      <c r="K109" s="124"/>
      <c r="L109" s="22"/>
      <c r="M109" s="125">
        <f t="shared" si="21"/>
        <v>4.9800000000000182</v>
      </c>
      <c r="N109" s="126">
        <f t="shared" si="22"/>
        <v>0.50781060000000189</v>
      </c>
      <c r="O109" s="125">
        <f t="shared" si="23"/>
        <v>3.4931313600000129</v>
      </c>
      <c r="P109" s="125">
        <f t="shared" si="24"/>
        <v>5.1782259378960194E-3</v>
      </c>
      <c r="Q109" s="22"/>
      <c r="R109" s="127">
        <f t="shared" si="25"/>
        <v>133.46000000000004</v>
      </c>
      <c r="S109" s="127">
        <f t="shared" si="26"/>
        <v>3.7314551176382563E-2</v>
      </c>
      <c r="U109"/>
      <c r="V109"/>
    </row>
    <row r="110" spans="2:22" x14ac:dyDescent="0.3">
      <c r="B110" s="154">
        <v>89</v>
      </c>
      <c r="C110" s="155"/>
      <c r="D110" s="117">
        <v>44994</v>
      </c>
      <c r="E110" s="118">
        <v>0.35972222222222222</v>
      </c>
      <c r="F110" s="119">
        <f t="shared" si="18"/>
        <v>2924.0729999999999</v>
      </c>
      <c r="G110" s="120">
        <v>2850.7</v>
      </c>
      <c r="H110" s="121">
        <f t="shared" si="19"/>
        <v>2858.0729999999999</v>
      </c>
      <c r="I110" s="127">
        <v>-61.76</v>
      </c>
      <c r="J110" s="123">
        <f t="shared" si="20"/>
        <v>2863.0429999999997</v>
      </c>
      <c r="K110" s="124"/>
      <c r="L110" s="22"/>
      <c r="M110" s="125">
        <f t="shared" si="21"/>
        <v>4.9699999999997999</v>
      </c>
      <c r="N110" s="126">
        <f t="shared" si="22"/>
        <v>0.50679089999997962</v>
      </c>
      <c r="O110" s="125">
        <f t="shared" si="23"/>
        <v>3.48611703999986</v>
      </c>
      <c r="P110" s="125">
        <f t="shared" si="24"/>
        <v>5.1678278938437922E-3</v>
      </c>
      <c r="Q110" s="22"/>
      <c r="R110" s="127">
        <f t="shared" si="25"/>
        <v>133.45999999999958</v>
      </c>
      <c r="S110" s="127">
        <f t="shared" si="26"/>
        <v>3.7239622358757794E-2</v>
      </c>
      <c r="U110"/>
      <c r="V110"/>
    </row>
    <row r="111" spans="2:22" x14ac:dyDescent="0.3">
      <c r="B111" s="154">
        <v>90</v>
      </c>
      <c r="C111" s="155"/>
      <c r="D111" s="117">
        <v>44995</v>
      </c>
      <c r="E111" s="118">
        <v>0.35416666666666669</v>
      </c>
      <c r="F111" s="119">
        <f t="shared" si="18"/>
        <v>2924.0729999999999</v>
      </c>
      <c r="G111" s="120">
        <v>2850.7</v>
      </c>
      <c r="H111" s="121">
        <f t="shared" si="19"/>
        <v>2858.0729999999999</v>
      </c>
      <c r="I111" s="127">
        <v>-61.76</v>
      </c>
      <c r="J111" s="123">
        <f t="shared" si="20"/>
        <v>2863.0429999999997</v>
      </c>
      <c r="K111" s="124"/>
      <c r="L111" s="22"/>
      <c r="M111" s="125">
        <f t="shared" si="21"/>
        <v>4.9699999999997999</v>
      </c>
      <c r="N111" s="126">
        <f t="shared" si="22"/>
        <v>0.50679089999997962</v>
      </c>
      <c r="O111" s="125">
        <f t="shared" si="23"/>
        <v>3.48611703999986</v>
      </c>
      <c r="P111" s="125">
        <f t="shared" si="24"/>
        <v>5.1678278938437922E-3</v>
      </c>
      <c r="Q111" s="22"/>
      <c r="R111" s="127">
        <f t="shared" si="25"/>
        <v>133.45999999999958</v>
      </c>
      <c r="S111" s="127">
        <f t="shared" si="26"/>
        <v>3.7239622358757794E-2</v>
      </c>
      <c r="U111"/>
      <c r="V111"/>
    </row>
    <row r="112" spans="2:22" x14ac:dyDescent="0.3">
      <c r="B112" s="154">
        <v>91</v>
      </c>
      <c r="C112" s="155"/>
      <c r="D112" s="117">
        <v>44996</v>
      </c>
      <c r="E112" s="118">
        <v>0.5</v>
      </c>
      <c r="F112" s="119">
        <f t="shared" si="18"/>
        <v>2924.0729999999999</v>
      </c>
      <c r="G112" s="120">
        <v>2850.7</v>
      </c>
      <c r="H112" s="121">
        <f t="shared" si="19"/>
        <v>2858.0729999999999</v>
      </c>
      <c r="I112" s="127">
        <v>-61.78</v>
      </c>
      <c r="J112" s="123">
        <f t="shared" si="20"/>
        <v>2863.0229999999997</v>
      </c>
      <c r="K112" s="124"/>
      <c r="L112" s="22"/>
      <c r="M112" s="125">
        <f t="shared" si="21"/>
        <v>4.9499999999998181</v>
      </c>
      <c r="N112" s="126">
        <f t="shared" si="22"/>
        <v>0.50475149999998148</v>
      </c>
      <c r="O112" s="125">
        <f t="shared" si="23"/>
        <v>3.4720883999998726</v>
      </c>
      <c r="P112" s="125">
        <f t="shared" si="24"/>
        <v>5.1470318057398115E-3</v>
      </c>
      <c r="Q112" s="22"/>
      <c r="R112" s="127">
        <f t="shared" si="25"/>
        <v>133.45999999999964</v>
      </c>
      <c r="S112" s="127">
        <f t="shared" si="26"/>
        <v>3.7089764723511401E-2</v>
      </c>
      <c r="U112"/>
      <c r="V112"/>
    </row>
    <row r="113" spans="2:22" x14ac:dyDescent="0.3">
      <c r="B113" s="154">
        <v>92</v>
      </c>
      <c r="C113" s="155"/>
      <c r="D113" s="117">
        <v>44997</v>
      </c>
      <c r="E113" s="118">
        <v>0.62777777777777777</v>
      </c>
      <c r="F113" s="119">
        <f t="shared" si="18"/>
        <v>2924.0729999999999</v>
      </c>
      <c r="G113" s="120">
        <v>2850.7</v>
      </c>
      <c r="H113" s="121">
        <f t="shared" si="19"/>
        <v>2858.0729999999999</v>
      </c>
      <c r="I113" s="127">
        <v>-61.79</v>
      </c>
      <c r="J113" s="123">
        <f t="shared" si="20"/>
        <v>2863.0129999999999</v>
      </c>
      <c r="K113" s="124"/>
      <c r="L113" s="22"/>
      <c r="M113" s="125">
        <f t="shared" si="21"/>
        <v>4.9400000000000546</v>
      </c>
      <c r="N113" s="126">
        <f t="shared" si="22"/>
        <v>0.50373180000000561</v>
      </c>
      <c r="O113" s="125">
        <f t="shared" si="23"/>
        <v>3.4650740800000386</v>
      </c>
      <c r="P113" s="125">
        <f t="shared" si="24"/>
        <v>5.1366337616880571E-3</v>
      </c>
      <c r="Q113" s="22"/>
      <c r="R113" s="127">
        <f t="shared" si="25"/>
        <v>133.46000000000009</v>
      </c>
      <c r="S113" s="127">
        <f t="shared" si="26"/>
        <v>3.701483590588979E-2</v>
      </c>
      <c r="U113"/>
      <c r="V113"/>
    </row>
    <row r="114" spans="2:22" x14ac:dyDescent="0.3">
      <c r="B114" s="154">
        <v>93</v>
      </c>
      <c r="C114" s="155"/>
      <c r="D114" s="117">
        <v>44998</v>
      </c>
      <c r="E114" s="118">
        <v>0.61319444444444449</v>
      </c>
      <c r="F114" s="119">
        <f t="shared" ref="F114:F120" si="27">G$16</f>
        <v>2924.0729999999999</v>
      </c>
      <c r="G114" s="120">
        <v>2850.7</v>
      </c>
      <c r="H114" s="121">
        <f t="shared" ref="H114:H120" si="28">G$16-E$12</f>
        <v>2858.0729999999999</v>
      </c>
      <c r="I114" s="127">
        <v>-61.36</v>
      </c>
      <c r="J114" s="123">
        <f t="shared" ref="J114:J120" si="29">(G$16+E$13)+I114</f>
        <v>2863.4429999999998</v>
      </c>
      <c r="K114" s="124"/>
      <c r="L114" s="22"/>
      <c r="M114" s="125">
        <f t="shared" ref="M114:M120" si="30">+J114-$H$16</f>
        <v>5.3699999999998909</v>
      </c>
      <c r="N114" s="126">
        <f t="shared" ref="N114:N120" si="31">M114*0.10197/1</f>
        <v>0.54757889999998888</v>
      </c>
      <c r="O114" s="125">
        <f t="shared" ref="O114:O120" si="32">M114*0.701432/1</f>
        <v>3.7666898399999238</v>
      </c>
      <c r="P114" s="125">
        <f t="shared" ref="P114:P120" si="33">+N114*0.01019716/1</f>
        <v>5.5837496559238871E-3</v>
      </c>
      <c r="Q114" s="22"/>
      <c r="R114" s="127">
        <f t="shared" ref="R114:R120" si="34">+$O$11*(M114-I114)</f>
        <v>133.45999999999978</v>
      </c>
      <c r="S114" s="127">
        <f t="shared" ref="S114:S120" si="35">M114/R114</f>
        <v>4.0236775063688744E-2</v>
      </c>
      <c r="U114"/>
      <c r="V114"/>
    </row>
    <row r="115" spans="2:22" x14ac:dyDescent="0.3">
      <c r="B115" s="154">
        <v>94</v>
      </c>
      <c r="C115" s="155"/>
      <c r="D115" s="117">
        <v>44999</v>
      </c>
      <c r="E115" s="118">
        <v>0.37013888888888885</v>
      </c>
      <c r="F115" s="119">
        <f t="shared" si="27"/>
        <v>2924.0729999999999</v>
      </c>
      <c r="G115" s="120">
        <v>2850.7</v>
      </c>
      <c r="H115" s="121">
        <f t="shared" si="28"/>
        <v>2858.0729999999999</v>
      </c>
      <c r="I115" s="127">
        <v>-61.35</v>
      </c>
      <c r="J115" s="123">
        <f t="shared" si="29"/>
        <v>2863.453</v>
      </c>
      <c r="K115" s="124"/>
      <c r="L115" s="22"/>
      <c r="M115" s="125">
        <f t="shared" si="30"/>
        <v>5.3800000000001091</v>
      </c>
      <c r="N115" s="126">
        <f t="shared" si="31"/>
        <v>0.54859860000001115</v>
      </c>
      <c r="O115" s="125">
        <f t="shared" si="32"/>
        <v>3.7737041600000767</v>
      </c>
      <c r="P115" s="125">
        <f t="shared" si="33"/>
        <v>5.5941476999761142E-3</v>
      </c>
      <c r="Q115" s="22"/>
      <c r="R115" s="127">
        <f t="shared" si="34"/>
        <v>133.46000000000021</v>
      </c>
      <c r="S115" s="127">
        <f t="shared" si="35"/>
        <v>4.0311703881313506E-2</v>
      </c>
      <c r="U115"/>
      <c r="V115"/>
    </row>
    <row r="116" spans="2:22" x14ac:dyDescent="0.3">
      <c r="B116" s="154">
        <v>95</v>
      </c>
      <c r="C116" s="155"/>
      <c r="D116" s="117">
        <v>45000</v>
      </c>
      <c r="E116" s="118">
        <v>0.69305555555555554</v>
      </c>
      <c r="F116" s="119">
        <f t="shared" si="27"/>
        <v>2924.0729999999999</v>
      </c>
      <c r="G116" s="120">
        <v>2850.7</v>
      </c>
      <c r="H116" s="121">
        <f t="shared" si="28"/>
        <v>2858.0729999999999</v>
      </c>
      <c r="I116" s="127">
        <v>-61.33</v>
      </c>
      <c r="J116" s="123">
        <f t="shared" si="29"/>
        <v>2863.473</v>
      </c>
      <c r="K116" s="124"/>
      <c r="L116" s="22"/>
      <c r="M116" s="125">
        <f t="shared" si="30"/>
        <v>5.4000000000000909</v>
      </c>
      <c r="N116" s="126">
        <f t="shared" si="31"/>
        <v>0.55063800000000929</v>
      </c>
      <c r="O116" s="125">
        <f t="shared" si="32"/>
        <v>3.7877328000000641</v>
      </c>
      <c r="P116" s="125">
        <f t="shared" si="33"/>
        <v>5.6149437880800949E-3</v>
      </c>
      <c r="Q116" s="22"/>
      <c r="R116" s="127">
        <f t="shared" si="34"/>
        <v>133.46000000000018</v>
      </c>
      <c r="S116" s="127">
        <f t="shared" si="35"/>
        <v>4.0461561516559899E-2</v>
      </c>
      <c r="U116"/>
      <c r="V116"/>
    </row>
    <row r="117" spans="2:22" x14ac:dyDescent="0.3">
      <c r="B117" s="154">
        <v>96</v>
      </c>
      <c r="C117" s="155"/>
      <c r="D117" s="117">
        <v>45001</v>
      </c>
      <c r="E117" s="118">
        <v>0.70000000000000007</v>
      </c>
      <c r="F117" s="119">
        <f t="shared" si="27"/>
        <v>2924.0729999999999</v>
      </c>
      <c r="G117" s="120">
        <v>2850.7</v>
      </c>
      <c r="H117" s="121">
        <f t="shared" si="28"/>
        <v>2858.0729999999999</v>
      </c>
      <c r="I117" s="127">
        <v>-61.48</v>
      </c>
      <c r="J117" s="123">
        <f t="shared" si="29"/>
        <v>2863.3229999999999</v>
      </c>
      <c r="K117" s="124"/>
      <c r="L117" s="22"/>
      <c r="M117" s="125">
        <f t="shared" si="30"/>
        <v>5.25</v>
      </c>
      <c r="N117" s="126">
        <f t="shared" si="31"/>
        <v>0.53534250000000005</v>
      </c>
      <c r="O117" s="125">
        <f t="shared" si="32"/>
        <v>3.6825180000000004</v>
      </c>
      <c r="P117" s="125">
        <f t="shared" si="33"/>
        <v>5.458973127300001E-3</v>
      </c>
      <c r="Q117" s="22"/>
      <c r="R117" s="127">
        <f t="shared" si="34"/>
        <v>133.45999999999998</v>
      </c>
      <c r="S117" s="127">
        <f t="shared" si="35"/>
        <v>3.9337629252210404E-2</v>
      </c>
      <c r="U117"/>
      <c r="V117"/>
    </row>
    <row r="118" spans="2:22" x14ac:dyDescent="0.3">
      <c r="B118" s="154">
        <v>97</v>
      </c>
      <c r="C118" s="155"/>
      <c r="D118" s="117">
        <v>45002</v>
      </c>
      <c r="E118" s="118">
        <v>0.73819444444444438</v>
      </c>
      <c r="F118" s="119">
        <f t="shared" si="27"/>
        <v>2924.0729999999999</v>
      </c>
      <c r="G118" s="120">
        <v>2850.7</v>
      </c>
      <c r="H118" s="121">
        <f t="shared" si="28"/>
        <v>2858.0729999999999</v>
      </c>
      <c r="I118" s="127">
        <v>-61.65</v>
      </c>
      <c r="J118" s="123">
        <f t="shared" si="29"/>
        <v>2863.1529999999998</v>
      </c>
      <c r="K118" s="124"/>
      <c r="L118" s="22"/>
      <c r="M118" s="125">
        <f t="shared" si="30"/>
        <v>5.0799999999999272</v>
      </c>
      <c r="N118" s="126">
        <f t="shared" si="31"/>
        <v>0.51800759999999257</v>
      </c>
      <c r="O118" s="125">
        <f t="shared" si="32"/>
        <v>3.5632745599999494</v>
      </c>
      <c r="P118" s="125">
        <f t="shared" si="33"/>
        <v>5.2822063784159247E-3</v>
      </c>
      <c r="Q118" s="22"/>
      <c r="R118" s="127">
        <f t="shared" si="34"/>
        <v>133.45999999999987</v>
      </c>
      <c r="S118" s="127">
        <f t="shared" si="35"/>
        <v>3.8063839352614509E-2</v>
      </c>
      <c r="U118"/>
      <c r="V118"/>
    </row>
    <row r="119" spans="2:22" x14ac:dyDescent="0.3">
      <c r="B119" s="154">
        <v>98</v>
      </c>
      <c r="C119" s="155"/>
      <c r="D119" s="117">
        <v>45003</v>
      </c>
      <c r="E119" s="118">
        <v>0.6645833333333333</v>
      </c>
      <c r="F119" s="119">
        <f t="shared" si="27"/>
        <v>2924.0729999999999</v>
      </c>
      <c r="G119" s="120">
        <v>2850.7</v>
      </c>
      <c r="H119" s="121">
        <f t="shared" si="28"/>
        <v>2858.0729999999999</v>
      </c>
      <c r="I119" s="127">
        <v>-61.66</v>
      </c>
      <c r="J119" s="123">
        <f t="shared" si="29"/>
        <v>2863.143</v>
      </c>
      <c r="K119" s="124"/>
      <c r="L119" s="22"/>
      <c r="M119" s="125">
        <f t="shared" si="30"/>
        <v>5.0700000000001637</v>
      </c>
      <c r="N119" s="126">
        <f t="shared" si="31"/>
        <v>0.51698790000001671</v>
      </c>
      <c r="O119" s="125">
        <f t="shared" si="32"/>
        <v>3.5562602400001153</v>
      </c>
      <c r="P119" s="125">
        <f t="shared" si="33"/>
        <v>5.2718083343641703E-3</v>
      </c>
      <c r="Q119" s="22"/>
      <c r="R119" s="127">
        <f t="shared" si="34"/>
        <v>133.46000000000032</v>
      </c>
      <c r="S119" s="127">
        <f t="shared" si="35"/>
        <v>3.7988910534992891E-2</v>
      </c>
      <c r="U119"/>
      <c r="V119"/>
    </row>
    <row r="120" spans="2:22" x14ac:dyDescent="0.3">
      <c r="B120" s="154">
        <v>99</v>
      </c>
      <c r="C120" s="155"/>
      <c r="D120" s="117">
        <v>45004</v>
      </c>
      <c r="E120" s="118">
        <v>0.49444444444444446</v>
      </c>
      <c r="F120" s="119">
        <f t="shared" si="27"/>
        <v>2924.0729999999999</v>
      </c>
      <c r="G120" s="120">
        <v>2850.7</v>
      </c>
      <c r="H120" s="121">
        <f t="shared" si="28"/>
        <v>2858.0729999999999</v>
      </c>
      <c r="I120" s="127">
        <v>-61.66</v>
      </c>
      <c r="J120" s="123">
        <f t="shared" si="29"/>
        <v>2863.143</v>
      </c>
      <c r="K120" s="124"/>
      <c r="L120" s="22"/>
      <c r="M120" s="125">
        <f t="shared" si="30"/>
        <v>5.0700000000001637</v>
      </c>
      <c r="N120" s="126">
        <f t="shared" si="31"/>
        <v>0.51698790000001671</v>
      </c>
      <c r="O120" s="125">
        <f t="shared" si="32"/>
        <v>3.5562602400001153</v>
      </c>
      <c r="P120" s="125">
        <f t="shared" si="33"/>
        <v>5.2718083343641703E-3</v>
      </c>
      <c r="Q120" s="22"/>
      <c r="R120" s="127">
        <f t="shared" si="34"/>
        <v>133.46000000000032</v>
      </c>
      <c r="S120" s="127">
        <f t="shared" si="35"/>
        <v>3.7988910534992891E-2</v>
      </c>
      <c r="U120"/>
      <c r="V120"/>
    </row>
    <row r="121" spans="2:22" x14ac:dyDescent="0.3">
      <c r="B121" s="154">
        <v>100</v>
      </c>
      <c r="C121" s="155"/>
      <c r="D121" s="117">
        <v>45005</v>
      </c>
      <c r="E121" s="118">
        <v>0.72013888888888899</v>
      </c>
      <c r="F121" s="119">
        <f t="shared" ref="F121:F123" si="36">G$16</f>
        <v>2924.0729999999999</v>
      </c>
      <c r="G121" s="120">
        <v>2850.7</v>
      </c>
      <c r="H121" s="121">
        <f t="shared" ref="H121:H123" si="37">G$16-E$12</f>
        <v>2858.0729999999999</v>
      </c>
      <c r="I121" s="127">
        <v>-61.66</v>
      </c>
      <c r="J121" s="123">
        <f t="shared" ref="J121:J123" si="38">(G$16+E$13)+I121</f>
        <v>2863.143</v>
      </c>
      <c r="K121" s="124"/>
      <c r="L121" s="22"/>
      <c r="M121" s="125">
        <f t="shared" ref="M121:M123" si="39">+J121-$H$16</f>
        <v>5.0700000000001637</v>
      </c>
      <c r="N121" s="126">
        <f t="shared" ref="N121:N123" si="40">M121*0.10197/1</f>
        <v>0.51698790000001671</v>
      </c>
      <c r="O121" s="125">
        <f t="shared" ref="O121:O123" si="41">M121*0.701432/1</f>
        <v>3.5562602400001153</v>
      </c>
      <c r="P121" s="125">
        <f t="shared" ref="P121:P123" si="42">+N121*0.01019716/1</f>
        <v>5.2718083343641703E-3</v>
      </c>
      <c r="Q121" s="22"/>
      <c r="R121" s="127">
        <f t="shared" ref="R121:R123" si="43">+$O$11*(M121-I121)</f>
        <v>133.46000000000032</v>
      </c>
      <c r="S121" s="127">
        <f t="shared" ref="S121:S123" si="44">M121/R121</f>
        <v>3.7988910534992891E-2</v>
      </c>
      <c r="U121"/>
      <c r="V121"/>
    </row>
    <row r="122" spans="2:22" x14ac:dyDescent="0.3">
      <c r="B122" s="154">
        <v>102</v>
      </c>
      <c r="C122" s="155"/>
      <c r="D122" s="117">
        <v>45007</v>
      </c>
      <c r="E122" s="118">
        <v>0.62222222222222223</v>
      </c>
      <c r="F122" s="119">
        <f t="shared" si="36"/>
        <v>2924.0729999999999</v>
      </c>
      <c r="G122" s="120">
        <v>2850.7</v>
      </c>
      <c r="H122" s="121">
        <f t="shared" si="37"/>
        <v>2858.0729999999999</v>
      </c>
      <c r="I122" s="127">
        <v>-61.69</v>
      </c>
      <c r="J122" s="123">
        <f t="shared" si="38"/>
        <v>2863.1129999999998</v>
      </c>
      <c r="K122" s="124"/>
      <c r="L122" s="22"/>
      <c r="M122" s="125">
        <f t="shared" si="39"/>
        <v>5.0399999999999636</v>
      </c>
      <c r="N122" s="126">
        <f t="shared" si="40"/>
        <v>0.5139287999999963</v>
      </c>
      <c r="O122" s="125">
        <f t="shared" si="41"/>
        <v>3.5352172799999746</v>
      </c>
      <c r="P122" s="125">
        <f t="shared" si="42"/>
        <v>5.2406142022079624E-3</v>
      </c>
      <c r="Q122" s="22"/>
      <c r="R122" s="127">
        <f t="shared" si="43"/>
        <v>133.45999999999992</v>
      </c>
      <c r="S122" s="127">
        <f t="shared" si="44"/>
        <v>3.7764124082121736E-2</v>
      </c>
      <c r="U122"/>
      <c r="V122"/>
    </row>
    <row r="123" spans="2:22" x14ac:dyDescent="0.3">
      <c r="B123" s="154">
        <v>103</v>
      </c>
      <c r="C123" s="155"/>
      <c r="D123" s="117">
        <v>45008</v>
      </c>
      <c r="E123" s="118">
        <v>0.45694444444444443</v>
      </c>
      <c r="F123" s="119">
        <f t="shared" si="36"/>
        <v>2924.0729999999999</v>
      </c>
      <c r="G123" s="120">
        <v>2850.7</v>
      </c>
      <c r="H123" s="121">
        <f t="shared" si="37"/>
        <v>2858.0729999999999</v>
      </c>
      <c r="I123" s="127">
        <v>-61.73</v>
      </c>
      <c r="J123" s="123">
        <f t="shared" si="38"/>
        <v>2863.0729999999999</v>
      </c>
      <c r="K123" s="124"/>
      <c r="L123" s="22"/>
      <c r="M123" s="125">
        <f t="shared" si="39"/>
        <v>5</v>
      </c>
      <c r="N123" s="126">
        <f t="shared" si="40"/>
        <v>0.50985000000000003</v>
      </c>
      <c r="O123" s="125">
        <f t="shared" si="41"/>
        <v>3.5071600000000003</v>
      </c>
      <c r="P123" s="125">
        <f t="shared" si="42"/>
        <v>5.1990220260000001E-3</v>
      </c>
      <c r="Q123" s="22"/>
      <c r="R123" s="127">
        <f t="shared" si="43"/>
        <v>133.45999999999998</v>
      </c>
      <c r="S123" s="127">
        <f t="shared" si="44"/>
        <v>3.7464408811628956E-2</v>
      </c>
      <c r="U123"/>
      <c r="V123"/>
    </row>
    <row r="124" spans="2:22" x14ac:dyDescent="0.3">
      <c r="B124" s="154">
        <v>104</v>
      </c>
      <c r="C124" s="155"/>
      <c r="D124" s="117">
        <v>45009</v>
      </c>
      <c r="E124" s="118">
        <v>0.74652777777777779</v>
      </c>
      <c r="F124" s="119">
        <f t="shared" ref="F124:F126" si="45">G$16</f>
        <v>2924.0729999999999</v>
      </c>
      <c r="G124" s="120">
        <v>2850.7</v>
      </c>
      <c r="H124" s="121">
        <f t="shared" ref="H124:H126" si="46">G$16-E$12</f>
        <v>2858.0729999999999</v>
      </c>
      <c r="I124" s="127">
        <v>-61.75</v>
      </c>
      <c r="J124" s="123">
        <f t="shared" ref="J124:J126" si="47">(G$16+E$13)+I124</f>
        <v>2863.0529999999999</v>
      </c>
      <c r="K124" s="124"/>
      <c r="L124" s="22"/>
      <c r="M124" s="125">
        <f t="shared" ref="M124:M126" si="48">+J124-$H$16</f>
        <v>4.9800000000000182</v>
      </c>
      <c r="N124" s="126">
        <f t="shared" ref="N124:N126" si="49">M124*0.10197/1</f>
        <v>0.50781060000000189</v>
      </c>
      <c r="O124" s="125">
        <f t="shared" ref="O124:O126" si="50">M124*0.701432/1</f>
        <v>3.4931313600000129</v>
      </c>
      <c r="P124" s="125">
        <f t="shared" ref="P124:P126" si="51">+N124*0.01019716/1</f>
        <v>5.1782259378960194E-3</v>
      </c>
      <c r="Q124" s="22"/>
      <c r="R124" s="127">
        <f t="shared" ref="R124:R126" si="52">+$O$11*(M124-I124)</f>
        <v>133.46000000000004</v>
      </c>
      <c r="S124" s="127">
        <f t="shared" ref="S124:S126" si="53">M124/R124</f>
        <v>3.7314551176382563E-2</v>
      </c>
    </row>
    <row r="125" spans="2:22" x14ac:dyDescent="0.3">
      <c r="B125" s="154">
        <v>105</v>
      </c>
      <c r="C125" s="155"/>
      <c r="D125" s="117">
        <v>45010</v>
      </c>
      <c r="E125" s="118">
        <v>0.31527777777777777</v>
      </c>
      <c r="F125" s="119">
        <f t="shared" si="45"/>
        <v>2924.0729999999999</v>
      </c>
      <c r="G125" s="120">
        <v>2850.7</v>
      </c>
      <c r="H125" s="121">
        <f t="shared" si="46"/>
        <v>2858.0729999999999</v>
      </c>
      <c r="I125" s="127">
        <v>-61.75</v>
      </c>
      <c r="J125" s="123">
        <f t="shared" si="47"/>
        <v>2863.0529999999999</v>
      </c>
      <c r="K125" s="124"/>
      <c r="L125" s="22"/>
      <c r="M125" s="125">
        <f t="shared" si="48"/>
        <v>4.9800000000000182</v>
      </c>
      <c r="N125" s="126">
        <f t="shared" si="49"/>
        <v>0.50781060000000189</v>
      </c>
      <c r="O125" s="125">
        <f t="shared" si="50"/>
        <v>3.4931313600000129</v>
      </c>
      <c r="P125" s="125">
        <f t="shared" si="51"/>
        <v>5.1782259378960194E-3</v>
      </c>
      <c r="Q125" s="22"/>
      <c r="R125" s="127">
        <f t="shared" si="52"/>
        <v>133.46000000000004</v>
      </c>
      <c r="S125" s="127">
        <f t="shared" si="53"/>
        <v>3.7314551176382563E-2</v>
      </c>
    </row>
    <row r="126" spans="2:22" x14ac:dyDescent="0.3">
      <c r="B126" s="154">
        <v>106</v>
      </c>
      <c r="C126" s="155"/>
      <c r="D126" s="117">
        <v>45011</v>
      </c>
      <c r="E126" s="118">
        <v>0.46319444444444446</v>
      </c>
      <c r="F126" s="119">
        <f t="shared" si="45"/>
        <v>2924.0729999999999</v>
      </c>
      <c r="G126" s="120">
        <v>2850.7</v>
      </c>
      <c r="H126" s="121">
        <f t="shared" si="46"/>
        <v>2858.0729999999999</v>
      </c>
      <c r="I126" s="127">
        <v>-61.76</v>
      </c>
      <c r="J126" s="123">
        <f t="shared" si="47"/>
        <v>2863.0429999999997</v>
      </c>
      <c r="K126" s="124"/>
      <c r="L126" s="22"/>
      <c r="M126" s="125">
        <f t="shared" si="48"/>
        <v>4.9699999999997999</v>
      </c>
      <c r="N126" s="126">
        <f t="shared" si="49"/>
        <v>0.50679089999997962</v>
      </c>
      <c r="O126" s="125">
        <f t="shared" si="50"/>
        <v>3.48611703999986</v>
      </c>
      <c r="P126" s="125">
        <f t="shared" si="51"/>
        <v>5.1678278938437922E-3</v>
      </c>
      <c r="Q126" s="22"/>
      <c r="R126" s="127">
        <f t="shared" si="52"/>
        <v>133.45999999999958</v>
      </c>
      <c r="S126" s="127">
        <f t="shared" si="53"/>
        <v>3.7239622358757794E-2</v>
      </c>
    </row>
    <row r="127" spans="2:22" x14ac:dyDescent="0.3">
      <c r="B127" s="154">
        <v>107</v>
      </c>
      <c r="C127" s="155"/>
      <c r="D127" s="117">
        <v>45012</v>
      </c>
      <c r="E127" s="118">
        <v>0.48055555555555557</v>
      </c>
      <c r="F127" s="119">
        <f t="shared" ref="F127:F129" si="54">G$16</f>
        <v>2924.0729999999999</v>
      </c>
      <c r="G127" s="120">
        <v>2850.7</v>
      </c>
      <c r="H127" s="121">
        <f t="shared" ref="H127:H129" si="55">G$16-E$12</f>
        <v>2858.0729999999999</v>
      </c>
      <c r="I127" s="127">
        <v>-61.8</v>
      </c>
      <c r="J127" s="123">
        <f t="shared" ref="J127:J129" si="56">(G$16+E$13)+I127</f>
        <v>2863.0029999999997</v>
      </c>
      <c r="K127" s="124"/>
      <c r="L127" s="22"/>
      <c r="M127" s="125">
        <f t="shared" ref="M127:M129" si="57">+J127-$H$16</f>
        <v>4.9299999999998363</v>
      </c>
      <c r="N127" s="126">
        <f t="shared" ref="N127:N129" si="58">M127*0.10197/1</f>
        <v>0.50271209999998334</v>
      </c>
      <c r="O127" s="125">
        <f t="shared" ref="O127:O129" si="59">M127*0.701432/1</f>
        <v>3.4580597599998852</v>
      </c>
      <c r="P127" s="125">
        <f t="shared" ref="P127:P129" si="60">+N127*0.01019716/1</f>
        <v>5.1262357176358299E-3</v>
      </c>
      <c r="Q127" s="22"/>
      <c r="R127" s="127">
        <f t="shared" ref="R127:R129" si="61">+$O$11*(M127-I127)</f>
        <v>133.45999999999967</v>
      </c>
      <c r="S127" s="127">
        <f t="shared" ref="S127:S129" si="62">M127/R127</f>
        <v>3.6939907088265014E-2</v>
      </c>
    </row>
    <row r="128" spans="2:22" x14ac:dyDescent="0.3">
      <c r="B128" s="154">
        <v>108</v>
      </c>
      <c r="C128" s="155"/>
      <c r="D128" s="117">
        <v>45013</v>
      </c>
      <c r="E128" s="118">
        <v>0.43055555555555558</v>
      </c>
      <c r="F128" s="119">
        <f t="shared" si="54"/>
        <v>2924.0729999999999</v>
      </c>
      <c r="G128" s="120">
        <v>2850.7</v>
      </c>
      <c r="H128" s="121">
        <f t="shared" si="55"/>
        <v>2858.0729999999999</v>
      </c>
      <c r="I128" s="127">
        <v>-61.86</v>
      </c>
      <c r="J128" s="123">
        <f t="shared" si="56"/>
        <v>2862.9429999999998</v>
      </c>
      <c r="K128" s="124"/>
      <c r="L128" s="22"/>
      <c r="M128" s="125">
        <f t="shared" si="57"/>
        <v>4.8699999999998909</v>
      </c>
      <c r="N128" s="126">
        <f t="shared" si="58"/>
        <v>0.49659389999998887</v>
      </c>
      <c r="O128" s="125">
        <f t="shared" si="59"/>
        <v>3.4159738399999235</v>
      </c>
      <c r="P128" s="125">
        <f t="shared" si="60"/>
        <v>5.0638474533238869E-3</v>
      </c>
      <c r="Q128" s="22"/>
      <c r="R128" s="127">
        <f t="shared" si="61"/>
        <v>133.45999999999978</v>
      </c>
      <c r="S128" s="127">
        <f t="shared" si="62"/>
        <v>3.6490334182525841E-2</v>
      </c>
    </row>
    <row r="129" spans="2:19" x14ac:dyDescent="0.3">
      <c r="B129" s="154">
        <v>109</v>
      </c>
      <c r="C129" s="155"/>
      <c r="D129" s="117">
        <v>45015</v>
      </c>
      <c r="E129" s="118">
        <v>0.3833333333333333</v>
      </c>
      <c r="F129" s="119">
        <f t="shared" si="54"/>
        <v>2924.0729999999999</v>
      </c>
      <c r="G129" s="120">
        <v>2850.7</v>
      </c>
      <c r="H129" s="121">
        <f t="shared" si="55"/>
        <v>2858.0729999999999</v>
      </c>
      <c r="I129" s="127">
        <v>-61.94</v>
      </c>
      <c r="J129" s="123">
        <f t="shared" si="56"/>
        <v>2862.8629999999998</v>
      </c>
      <c r="K129" s="124"/>
      <c r="L129" s="22"/>
      <c r="M129" s="125">
        <f t="shared" si="57"/>
        <v>4.7899999999999636</v>
      </c>
      <c r="N129" s="126">
        <f t="shared" si="58"/>
        <v>0.48843629999999633</v>
      </c>
      <c r="O129" s="125">
        <f t="shared" si="59"/>
        <v>3.3598592799999749</v>
      </c>
      <c r="P129" s="125">
        <f t="shared" si="60"/>
        <v>4.9806631009079623E-3</v>
      </c>
      <c r="Q129" s="22"/>
      <c r="R129" s="127">
        <f t="shared" si="61"/>
        <v>133.45999999999992</v>
      </c>
      <c r="S129" s="127">
        <f t="shared" si="62"/>
        <v>3.5890903641540288E-2</v>
      </c>
    </row>
    <row r="130" spans="2:19" x14ac:dyDescent="0.3">
      <c r="B130" s="154">
        <v>110</v>
      </c>
      <c r="C130" s="155"/>
      <c r="D130" s="117">
        <v>45016</v>
      </c>
      <c r="E130" s="118">
        <v>0.72430555555555554</v>
      </c>
      <c r="F130" s="119">
        <f t="shared" ref="F130:F132" si="63">G$16</f>
        <v>2924.0729999999999</v>
      </c>
      <c r="G130" s="120">
        <v>2850.7</v>
      </c>
      <c r="H130" s="121">
        <f t="shared" ref="H130:H132" si="64">G$16-E$12</f>
        <v>2858.0729999999999</v>
      </c>
      <c r="I130" s="127">
        <v>-61.96</v>
      </c>
      <c r="J130" s="123">
        <f t="shared" ref="J130:J132" si="65">(G$16+E$13)+I130</f>
        <v>2862.8429999999998</v>
      </c>
      <c r="K130" s="124"/>
      <c r="L130" s="22"/>
      <c r="M130" s="125">
        <f t="shared" ref="M130:M132" si="66">+J130-$H$16</f>
        <v>4.7699999999999818</v>
      </c>
      <c r="N130" s="126">
        <f t="shared" ref="N130:N132" si="67">M130*0.10197/1</f>
        <v>0.48639689999999819</v>
      </c>
      <c r="O130" s="125">
        <f t="shared" ref="O130:O132" si="68">M130*0.701432/1</f>
        <v>3.3458306399999875</v>
      </c>
      <c r="P130" s="125">
        <f t="shared" ref="P130:P132" si="69">+N130*0.01019716/1</f>
        <v>4.9598670128039816E-3</v>
      </c>
      <c r="Q130" s="22"/>
      <c r="R130" s="127">
        <f t="shared" ref="R130:R132" si="70">+$O$11*(M130-I130)</f>
        <v>133.45999999999998</v>
      </c>
      <c r="S130" s="127">
        <f t="shared" ref="S130:S132" si="71">M130/R130</f>
        <v>3.5741046006293888E-2</v>
      </c>
    </row>
    <row r="131" spans="2:19" x14ac:dyDescent="0.3">
      <c r="B131" s="154">
        <v>111</v>
      </c>
      <c r="C131" s="155"/>
      <c r="D131" s="117">
        <v>45017</v>
      </c>
      <c r="E131" s="118">
        <v>0.73333333333333339</v>
      </c>
      <c r="F131" s="119">
        <f t="shared" si="63"/>
        <v>2924.0729999999999</v>
      </c>
      <c r="G131" s="120">
        <v>2850.7</v>
      </c>
      <c r="H131" s="121">
        <f t="shared" si="64"/>
        <v>2858.0729999999999</v>
      </c>
      <c r="I131" s="127">
        <v>-62.03</v>
      </c>
      <c r="J131" s="123">
        <f t="shared" si="65"/>
        <v>2862.7729999999997</v>
      </c>
      <c r="K131" s="124"/>
      <c r="L131" s="22"/>
      <c r="M131" s="125">
        <f t="shared" si="66"/>
        <v>4.6999999999998181</v>
      </c>
      <c r="N131" s="126">
        <f t="shared" si="67"/>
        <v>0.47925899999998145</v>
      </c>
      <c r="O131" s="125">
        <f t="shared" si="68"/>
        <v>3.2967303999998725</v>
      </c>
      <c r="P131" s="125">
        <f t="shared" si="69"/>
        <v>4.8870807044398105E-3</v>
      </c>
      <c r="Q131" s="22"/>
      <c r="R131" s="127">
        <f t="shared" si="70"/>
        <v>133.45999999999964</v>
      </c>
      <c r="S131" s="127">
        <f t="shared" si="71"/>
        <v>3.5216544282929946E-2</v>
      </c>
    </row>
    <row r="132" spans="2:19" x14ac:dyDescent="0.3">
      <c r="B132" s="154">
        <v>112</v>
      </c>
      <c r="C132" s="155"/>
      <c r="D132" s="117">
        <v>45018</v>
      </c>
      <c r="E132" s="118">
        <v>0.4861111111111111</v>
      </c>
      <c r="F132" s="119">
        <f t="shared" si="63"/>
        <v>2924.0729999999999</v>
      </c>
      <c r="G132" s="120">
        <v>2850.7</v>
      </c>
      <c r="H132" s="121">
        <f t="shared" si="64"/>
        <v>2858.0729999999999</v>
      </c>
      <c r="I132" s="127">
        <v>-62.05</v>
      </c>
      <c r="J132" s="123">
        <f t="shared" si="65"/>
        <v>2862.7529999999997</v>
      </c>
      <c r="K132" s="124"/>
      <c r="L132" s="22"/>
      <c r="M132" s="125">
        <f t="shared" si="66"/>
        <v>4.6799999999998363</v>
      </c>
      <c r="N132" s="126">
        <f t="shared" si="67"/>
        <v>0.47721959999998331</v>
      </c>
      <c r="O132" s="125">
        <f t="shared" si="68"/>
        <v>3.2827017599998856</v>
      </c>
      <c r="P132" s="125">
        <f t="shared" si="69"/>
        <v>4.8662846163358298E-3</v>
      </c>
      <c r="Q132" s="22"/>
      <c r="R132" s="127">
        <f t="shared" si="70"/>
        <v>133.45999999999967</v>
      </c>
      <c r="S132" s="127">
        <f t="shared" si="71"/>
        <v>3.5066686647683559E-2</v>
      </c>
    </row>
    <row r="133" spans="2:19" x14ac:dyDescent="0.3">
      <c r="B133" s="154">
        <v>113</v>
      </c>
      <c r="C133" s="155"/>
      <c r="D133" s="117">
        <v>45019</v>
      </c>
      <c r="E133" s="118">
        <v>0.40902777777777777</v>
      </c>
      <c r="F133" s="119">
        <f t="shared" ref="F133:F136" si="72">G$16</f>
        <v>2924.0729999999999</v>
      </c>
      <c r="G133" s="120">
        <v>2850.7</v>
      </c>
      <c r="H133" s="121">
        <f t="shared" ref="H133:H136" si="73">G$16-E$12</f>
        <v>2858.0729999999999</v>
      </c>
      <c r="I133" s="127">
        <v>-62.05</v>
      </c>
      <c r="J133" s="123">
        <f t="shared" ref="J133:J136" si="74">(G$16+E$13)+I133</f>
        <v>2862.7529999999997</v>
      </c>
      <c r="K133" s="124"/>
      <c r="L133" s="22"/>
      <c r="M133" s="125">
        <f t="shared" ref="M133:M136" si="75">+J133-$H$16</f>
        <v>4.6799999999998363</v>
      </c>
      <c r="N133" s="126">
        <f t="shared" ref="N133:N136" si="76">M133*0.10197/1</f>
        <v>0.47721959999998331</v>
      </c>
      <c r="O133" s="125">
        <f t="shared" ref="O133:O136" si="77">M133*0.701432/1</f>
        <v>3.2827017599998856</v>
      </c>
      <c r="P133" s="125">
        <f t="shared" ref="P133:P136" si="78">+N133*0.01019716/1</f>
        <v>4.8662846163358298E-3</v>
      </c>
      <c r="Q133" s="22"/>
      <c r="R133" s="127">
        <f t="shared" ref="R133:R136" si="79">+$O$11*(M133-I133)</f>
        <v>133.45999999999967</v>
      </c>
      <c r="S133" s="127">
        <f t="shared" ref="S133:S136" si="80">M133/R133</f>
        <v>3.5066686647683559E-2</v>
      </c>
    </row>
    <row r="134" spans="2:19" x14ac:dyDescent="0.3">
      <c r="B134" s="154">
        <v>114</v>
      </c>
      <c r="C134" s="155"/>
      <c r="D134" s="117">
        <v>45020</v>
      </c>
      <c r="E134" s="118">
        <v>0.69791666666666663</v>
      </c>
      <c r="F134" s="119">
        <f t="shared" si="72"/>
        <v>2924.0729999999999</v>
      </c>
      <c r="G134" s="120">
        <v>2850.7</v>
      </c>
      <c r="H134" s="121">
        <f t="shared" si="73"/>
        <v>2858.0729999999999</v>
      </c>
      <c r="I134" s="127">
        <v>-62.07</v>
      </c>
      <c r="J134" s="123">
        <f t="shared" si="74"/>
        <v>2862.7329999999997</v>
      </c>
      <c r="K134" s="124"/>
      <c r="L134" s="22"/>
      <c r="M134" s="125">
        <f t="shared" si="75"/>
        <v>4.6599999999998545</v>
      </c>
      <c r="N134" s="126">
        <f t="shared" si="76"/>
        <v>0.47518019999998518</v>
      </c>
      <c r="O134" s="125">
        <f t="shared" si="77"/>
        <v>3.2686731199998982</v>
      </c>
      <c r="P134" s="125">
        <f t="shared" si="78"/>
        <v>4.8454885282318491E-3</v>
      </c>
      <c r="Q134" s="22"/>
      <c r="R134" s="127">
        <f t="shared" si="79"/>
        <v>133.4599999999997</v>
      </c>
      <c r="S134" s="127">
        <f t="shared" si="80"/>
        <v>3.4916829012437173E-2</v>
      </c>
    </row>
    <row r="135" spans="2:19" x14ac:dyDescent="0.3">
      <c r="B135" s="154">
        <v>117</v>
      </c>
      <c r="C135" s="155"/>
      <c r="D135" s="117">
        <v>45023</v>
      </c>
      <c r="E135" s="118">
        <v>0.35138888888888892</v>
      </c>
      <c r="F135" s="119">
        <f t="shared" si="72"/>
        <v>2924.0729999999999</v>
      </c>
      <c r="G135" s="120">
        <v>2850.7</v>
      </c>
      <c r="H135" s="121">
        <f t="shared" si="73"/>
        <v>2858.0729999999999</v>
      </c>
      <c r="I135" s="127">
        <v>-62.08</v>
      </c>
      <c r="J135" s="123">
        <f t="shared" si="74"/>
        <v>2862.723</v>
      </c>
      <c r="K135" s="124"/>
      <c r="L135" s="22"/>
      <c r="M135" s="125">
        <f t="shared" si="75"/>
        <v>4.6500000000000909</v>
      </c>
      <c r="N135" s="126">
        <f t="shared" si="76"/>
        <v>0.47416050000000931</v>
      </c>
      <c r="O135" s="125">
        <f t="shared" si="77"/>
        <v>3.2616588000000641</v>
      </c>
      <c r="P135" s="125">
        <f t="shared" si="78"/>
        <v>4.8350904841800947E-3</v>
      </c>
      <c r="Q135" s="22"/>
      <c r="R135" s="127">
        <f t="shared" si="79"/>
        <v>133.46000000000018</v>
      </c>
      <c r="S135" s="127">
        <f t="shared" si="80"/>
        <v>3.4841900194815562E-2</v>
      </c>
    </row>
    <row r="136" spans="2:19" x14ac:dyDescent="0.3">
      <c r="B136" s="154">
        <v>119</v>
      </c>
      <c r="C136" s="155"/>
      <c r="D136" s="117">
        <v>45025</v>
      </c>
      <c r="E136" s="118">
        <v>0.35000000000000003</v>
      </c>
      <c r="F136" s="119">
        <f t="shared" si="72"/>
        <v>2924.0729999999999</v>
      </c>
      <c r="G136" s="120">
        <v>2850.7</v>
      </c>
      <c r="H136" s="121">
        <f t="shared" si="73"/>
        <v>2858.0729999999999</v>
      </c>
      <c r="I136" s="127">
        <v>-62.1</v>
      </c>
      <c r="J136" s="123">
        <f t="shared" si="74"/>
        <v>2862.703</v>
      </c>
      <c r="K136" s="124"/>
      <c r="L136" s="22"/>
      <c r="M136" s="125">
        <f t="shared" si="75"/>
        <v>4.6300000000001091</v>
      </c>
      <c r="N136" s="126">
        <f t="shared" si="76"/>
        <v>0.47212110000001117</v>
      </c>
      <c r="O136" s="125">
        <f t="shared" si="77"/>
        <v>3.2476301600000768</v>
      </c>
      <c r="P136" s="125">
        <f t="shared" si="78"/>
        <v>4.814294396076114E-3</v>
      </c>
      <c r="Q136" s="22"/>
      <c r="R136" s="127">
        <f t="shared" si="79"/>
        <v>133.46000000000021</v>
      </c>
      <c r="S136" s="127">
        <f t="shared" si="80"/>
        <v>3.4692042559569175E-2</v>
      </c>
    </row>
    <row r="137" spans="2:19" x14ac:dyDescent="0.3">
      <c r="B137" s="154">
        <v>120</v>
      </c>
      <c r="C137" s="155"/>
      <c r="D137" s="117">
        <v>45026</v>
      </c>
      <c r="E137" s="118">
        <v>0.4375</v>
      </c>
      <c r="F137" s="119">
        <f t="shared" ref="F137:F139" si="81">G$16</f>
        <v>2924.0729999999999</v>
      </c>
      <c r="G137" s="120">
        <v>2850.7</v>
      </c>
      <c r="H137" s="121">
        <f t="shared" ref="H137:H139" si="82">G$16-E$12</f>
        <v>2858.0729999999999</v>
      </c>
      <c r="I137" s="127">
        <v>-61.1</v>
      </c>
      <c r="J137" s="123">
        <f t="shared" ref="J137:J139" si="83">(G$16+E$13)+I137</f>
        <v>2863.703</v>
      </c>
      <c r="K137" s="124"/>
      <c r="L137" s="22"/>
      <c r="M137" s="125">
        <f t="shared" ref="M137:M139" si="84">+J137-$H$16</f>
        <v>5.6300000000001091</v>
      </c>
      <c r="N137" s="126">
        <f t="shared" ref="N137:N139" si="85">M137*0.10197/1</f>
        <v>0.57409110000001118</v>
      </c>
      <c r="O137" s="125">
        <f t="shared" ref="O137:O139" si="86">M137*0.701432/1</f>
        <v>3.9490621600000768</v>
      </c>
      <c r="P137" s="125">
        <f t="shared" ref="P137:P139" si="87">+N137*0.01019716/1</f>
        <v>5.8540988012761143E-3</v>
      </c>
      <c r="Q137" s="22"/>
      <c r="R137" s="127">
        <f t="shared" ref="R137:R139" si="88">+$O$11*(M137-I137)</f>
        <v>133.46000000000021</v>
      </c>
      <c r="S137" s="127">
        <f t="shared" ref="S137:S139" si="89">M137/R137</f>
        <v>4.2184924321894954E-2</v>
      </c>
    </row>
    <row r="138" spans="2:19" x14ac:dyDescent="0.3">
      <c r="B138" s="154">
        <v>121</v>
      </c>
      <c r="C138" s="155"/>
      <c r="D138" s="117">
        <v>45027</v>
      </c>
      <c r="E138" s="118">
        <v>0.48125000000000001</v>
      </c>
      <c r="F138" s="119">
        <f t="shared" si="81"/>
        <v>2924.0729999999999</v>
      </c>
      <c r="G138" s="120">
        <v>2850.7</v>
      </c>
      <c r="H138" s="121">
        <f t="shared" si="82"/>
        <v>2858.0729999999999</v>
      </c>
      <c r="I138" s="127">
        <v>-62.03</v>
      </c>
      <c r="J138" s="123">
        <f t="shared" si="83"/>
        <v>2862.7729999999997</v>
      </c>
      <c r="K138" s="124"/>
      <c r="L138" s="22"/>
      <c r="M138" s="125">
        <f t="shared" si="84"/>
        <v>4.6999999999998181</v>
      </c>
      <c r="N138" s="126">
        <f t="shared" si="85"/>
        <v>0.47925899999998145</v>
      </c>
      <c r="O138" s="125">
        <f t="shared" si="86"/>
        <v>3.2967303999998725</v>
      </c>
      <c r="P138" s="125">
        <f t="shared" si="87"/>
        <v>4.8870807044398105E-3</v>
      </c>
      <c r="Q138" s="22"/>
      <c r="R138" s="127">
        <f t="shared" si="88"/>
        <v>133.45999999999964</v>
      </c>
      <c r="S138" s="127">
        <f t="shared" si="89"/>
        <v>3.5216544282929946E-2</v>
      </c>
    </row>
    <row r="139" spans="2:19" x14ac:dyDescent="0.3">
      <c r="B139" s="154">
        <v>122</v>
      </c>
      <c r="C139" s="155"/>
      <c r="D139" s="117">
        <v>45028</v>
      </c>
      <c r="E139" s="118">
        <v>0.62222222222222223</v>
      </c>
      <c r="F139" s="119">
        <f t="shared" si="81"/>
        <v>2924.0729999999999</v>
      </c>
      <c r="G139" s="120">
        <v>2850.7</v>
      </c>
      <c r="H139" s="121">
        <f t="shared" si="82"/>
        <v>2858.0729999999999</v>
      </c>
      <c r="I139" s="127">
        <v>-62.06</v>
      </c>
      <c r="J139" s="123">
        <f t="shared" si="83"/>
        <v>2862.7429999999999</v>
      </c>
      <c r="K139" s="124"/>
      <c r="L139" s="22"/>
      <c r="M139" s="125">
        <f t="shared" si="84"/>
        <v>4.6700000000000728</v>
      </c>
      <c r="N139" s="126">
        <f t="shared" si="85"/>
        <v>0.47619990000000745</v>
      </c>
      <c r="O139" s="125">
        <f t="shared" si="86"/>
        <v>3.2756874400000511</v>
      </c>
      <c r="P139" s="125">
        <f t="shared" si="87"/>
        <v>4.8558865722840763E-3</v>
      </c>
      <c r="Q139" s="22"/>
      <c r="R139" s="127">
        <f t="shared" si="88"/>
        <v>133.46000000000015</v>
      </c>
      <c r="S139" s="127">
        <f t="shared" si="89"/>
        <v>3.4991757830061948E-2</v>
      </c>
    </row>
    <row r="140" spans="2:19" x14ac:dyDescent="0.3">
      <c r="B140" s="154">
        <v>123</v>
      </c>
      <c r="C140" s="155"/>
      <c r="D140" s="117">
        <v>45038</v>
      </c>
      <c r="E140" s="118">
        <v>0.6875</v>
      </c>
      <c r="F140" s="119">
        <f t="shared" ref="F140:F141" si="90">G$16</f>
        <v>2924.0729999999999</v>
      </c>
      <c r="G140" s="120">
        <v>2850.7</v>
      </c>
      <c r="H140" s="121">
        <f t="shared" ref="H140:H141" si="91">G$16-E$12</f>
        <v>2858.0729999999999</v>
      </c>
      <c r="I140" s="127">
        <v>-61.71</v>
      </c>
      <c r="J140" s="123">
        <f t="shared" ref="J140:J141" si="92">(G$16+E$13)+I140</f>
        <v>2863.0929999999998</v>
      </c>
      <c r="K140" s="124"/>
      <c r="L140" s="22"/>
      <c r="M140" s="125">
        <f t="shared" ref="M140:M141" si="93">+J140-$H$16</f>
        <v>5.0199999999999818</v>
      </c>
      <c r="N140" s="126">
        <f t="shared" ref="N140:N141" si="94">M140*0.10197/1</f>
        <v>0.51188939999999816</v>
      </c>
      <c r="O140" s="125">
        <f t="shared" ref="O140:O141" si="95">M140*0.701432/1</f>
        <v>3.5211886399999877</v>
      </c>
      <c r="P140" s="125">
        <f t="shared" ref="P140:P141" si="96">+N140*0.01019716/1</f>
        <v>5.2198181141039817E-3</v>
      </c>
      <c r="Q140" s="22"/>
      <c r="R140" s="127">
        <f t="shared" ref="R140:R141" si="97">+$O$11*(M140-I140)</f>
        <v>133.45999999999998</v>
      </c>
      <c r="S140" s="127">
        <f t="shared" ref="S140:S141" si="98">M140/R140</f>
        <v>3.7614266446875336E-2</v>
      </c>
    </row>
    <row r="141" spans="2:19" x14ac:dyDescent="0.3">
      <c r="B141" s="154">
        <v>124</v>
      </c>
      <c r="C141" s="155"/>
      <c r="D141" s="117">
        <v>45039</v>
      </c>
      <c r="E141" s="118">
        <v>0.40902777777777777</v>
      </c>
      <c r="F141" s="119">
        <f t="shared" si="90"/>
        <v>2924.0729999999999</v>
      </c>
      <c r="G141" s="120">
        <v>2850.7</v>
      </c>
      <c r="H141" s="121">
        <f t="shared" si="91"/>
        <v>2858.0729999999999</v>
      </c>
      <c r="I141" s="127">
        <v>-61.73</v>
      </c>
      <c r="J141" s="123">
        <f t="shared" si="92"/>
        <v>2863.0729999999999</v>
      </c>
      <c r="K141" s="124"/>
      <c r="L141" s="22"/>
      <c r="M141" s="125">
        <f t="shared" si="93"/>
        <v>5</v>
      </c>
      <c r="N141" s="126">
        <f t="shared" si="94"/>
        <v>0.50985000000000003</v>
      </c>
      <c r="O141" s="125">
        <f t="shared" si="95"/>
        <v>3.5071600000000003</v>
      </c>
      <c r="P141" s="125">
        <f t="shared" si="96"/>
        <v>5.1990220260000001E-3</v>
      </c>
      <c r="Q141" s="22"/>
      <c r="R141" s="127">
        <f t="shared" si="97"/>
        <v>133.45999999999998</v>
      </c>
      <c r="S141" s="127">
        <f t="shared" si="98"/>
        <v>3.7464408811628956E-2</v>
      </c>
    </row>
    <row r="142" spans="2:19" x14ac:dyDescent="0.3">
      <c r="B142" s="154">
        <v>125</v>
      </c>
      <c r="C142" s="155"/>
      <c r="D142" s="117">
        <v>45040</v>
      </c>
      <c r="E142" s="118">
        <v>0.71805555555555556</v>
      </c>
      <c r="F142" s="119">
        <f t="shared" ref="F142:F145" si="99">G$16</f>
        <v>2924.0729999999999</v>
      </c>
      <c r="G142" s="120">
        <v>2850.7</v>
      </c>
      <c r="H142" s="121">
        <f t="shared" ref="H142:H145" si="100">G$16-E$12</f>
        <v>2858.0729999999999</v>
      </c>
      <c r="I142" s="127">
        <v>-61.75</v>
      </c>
      <c r="J142" s="123">
        <f t="shared" ref="J142:J145" si="101">(G$16+E$13)+I142</f>
        <v>2863.0529999999999</v>
      </c>
      <c r="K142" s="124"/>
      <c r="L142" s="22"/>
      <c r="M142" s="125">
        <f t="shared" ref="M142:M145" si="102">+J142-$H$16</f>
        <v>4.9800000000000182</v>
      </c>
      <c r="N142" s="126">
        <f t="shared" ref="N142:N145" si="103">M142*0.10197/1</f>
        <v>0.50781060000000189</v>
      </c>
      <c r="O142" s="125">
        <f t="shared" ref="O142:O145" si="104">M142*0.701432/1</f>
        <v>3.4931313600000129</v>
      </c>
      <c r="P142" s="125">
        <f t="shared" ref="P142:P145" si="105">+N142*0.01019716/1</f>
        <v>5.1782259378960194E-3</v>
      </c>
      <c r="Q142" s="22"/>
      <c r="R142" s="127">
        <f t="shared" ref="R142:R145" si="106">+$O$11*(M142-I142)</f>
        <v>133.46000000000004</v>
      </c>
      <c r="S142" s="127">
        <f t="shared" ref="S142:S145" si="107">M142/R142</f>
        <v>3.7314551176382563E-2</v>
      </c>
    </row>
    <row r="143" spans="2:19" x14ac:dyDescent="0.3">
      <c r="B143" s="154">
        <v>126</v>
      </c>
      <c r="C143" s="155"/>
      <c r="D143" s="117">
        <v>45041</v>
      </c>
      <c r="E143" s="118">
        <v>0.71319444444444446</v>
      </c>
      <c r="F143" s="119">
        <f t="shared" si="99"/>
        <v>2924.0729999999999</v>
      </c>
      <c r="G143" s="120">
        <v>2850.7</v>
      </c>
      <c r="H143" s="121">
        <f t="shared" si="100"/>
        <v>2858.0729999999999</v>
      </c>
      <c r="I143" s="127">
        <v>-61.73</v>
      </c>
      <c r="J143" s="123">
        <f t="shared" si="101"/>
        <v>2863.0729999999999</v>
      </c>
      <c r="K143" s="124"/>
      <c r="L143" s="22"/>
      <c r="M143" s="125">
        <f t="shared" si="102"/>
        <v>5</v>
      </c>
      <c r="N143" s="126">
        <f t="shared" si="103"/>
        <v>0.50985000000000003</v>
      </c>
      <c r="O143" s="125">
        <f t="shared" si="104"/>
        <v>3.5071600000000003</v>
      </c>
      <c r="P143" s="125">
        <f t="shared" si="105"/>
        <v>5.1990220260000001E-3</v>
      </c>
      <c r="Q143" s="22"/>
      <c r="R143" s="127">
        <f t="shared" si="106"/>
        <v>133.45999999999998</v>
      </c>
      <c r="S143" s="127">
        <f t="shared" si="107"/>
        <v>3.7464408811628956E-2</v>
      </c>
    </row>
    <row r="144" spans="2:19" x14ac:dyDescent="0.3">
      <c r="B144" s="154">
        <v>127</v>
      </c>
      <c r="C144" s="155"/>
      <c r="D144" s="117">
        <v>45042</v>
      </c>
      <c r="E144" s="118">
        <v>0.63888888888888895</v>
      </c>
      <c r="F144" s="119">
        <f t="shared" si="99"/>
        <v>2924.0729999999999</v>
      </c>
      <c r="G144" s="120">
        <v>2850.7</v>
      </c>
      <c r="H144" s="121">
        <f t="shared" si="100"/>
        <v>2858.0729999999999</v>
      </c>
      <c r="I144" s="127">
        <v>-61.7</v>
      </c>
      <c r="J144" s="123">
        <f t="shared" si="101"/>
        <v>2863.1030000000001</v>
      </c>
      <c r="K144" s="124"/>
      <c r="L144" s="22"/>
      <c r="M144" s="125">
        <f t="shared" si="102"/>
        <v>5.0300000000002001</v>
      </c>
      <c r="N144" s="126">
        <f t="shared" si="103"/>
        <v>0.51290910000002043</v>
      </c>
      <c r="O144" s="125">
        <f t="shared" si="104"/>
        <v>3.5282029600001406</v>
      </c>
      <c r="P144" s="125">
        <f t="shared" si="105"/>
        <v>5.2302161581562088E-3</v>
      </c>
      <c r="Q144" s="22"/>
      <c r="R144" s="127">
        <f t="shared" si="106"/>
        <v>133.46000000000041</v>
      </c>
      <c r="S144" s="127">
        <f t="shared" si="107"/>
        <v>3.7689195264500111E-2</v>
      </c>
    </row>
    <row r="145" spans="2:19" x14ac:dyDescent="0.3">
      <c r="B145" s="154">
        <v>128</v>
      </c>
      <c r="C145" s="155"/>
      <c r="D145" s="117">
        <v>45043</v>
      </c>
      <c r="E145" s="118">
        <v>0.72430555555555554</v>
      </c>
      <c r="F145" s="119">
        <f t="shared" si="99"/>
        <v>2924.0729999999999</v>
      </c>
      <c r="G145" s="120">
        <v>2850.7</v>
      </c>
      <c r="H145" s="121">
        <f t="shared" si="100"/>
        <v>2858.0729999999999</v>
      </c>
      <c r="I145" s="127">
        <v>-61.73</v>
      </c>
      <c r="J145" s="123">
        <f t="shared" si="101"/>
        <v>2863.0729999999999</v>
      </c>
      <c r="K145" s="124"/>
      <c r="L145" s="22"/>
      <c r="M145" s="125">
        <f t="shared" si="102"/>
        <v>5</v>
      </c>
      <c r="N145" s="126">
        <f t="shared" si="103"/>
        <v>0.50985000000000003</v>
      </c>
      <c r="O145" s="125">
        <f t="shared" si="104"/>
        <v>3.5071600000000003</v>
      </c>
      <c r="P145" s="125">
        <f t="shared" si="105"/>
        <v>5.1990220260000001E-3</v>
      </c>
      <c r="Q145" s="22"/>
      <c r="R145" s="127">
        <f t="shared" si="106"/>
        <v>133.45999999999998</v>
      </c>
      <c r="S145" s="127">
        <f t="shared" si="107"/>
        <v>3.7464408811628956E-2</v>
      </c>
    </row>
    <row r="146" spans="2:19" x14ac:dyDescent="0.3">
      <c r="B146" s="154">
        <v>129</v>
      </c>
      <c r="C146" s="155"/>
      <c r="D146" s="117">
        <v>45046</v>
      </c>
      <c r="E146" s="118">
        <v>0.65069444444444446</v>
      </c>
      <c r="F146" s="119">
        <f t="shared" ref="F146" si="108">G$16</f>
        <v>2924.0729999999999</v>
      </c>
      <c r="G146" s="120">
        <v>2850.7</v>
      </c>
      <c r="H146" s="121">
        <f t="shared" ref="H146" si="109">G$16-E$12</f>
        <v>2858.0729999999999</v>
      </c>
      <c r="I146" s="127">
        <v>-61.69</v>
      </c>
      <c r="J146" s="123">
        <f t="shared" ref="J146" si="110">(G$16+E$13)+I146</f>
        <v>2863.1129999999998</v>
      </c>
      <c r="K146" s="124"/>
      <c r="L146" s="22"/>
      <c r="M146" s="125">
        <f t="shared" ref="M146" si="111">+J146-$H$16</f>
        <v>5.0399999999999636</v>
      </c>
      <c r="N146" s="126">
        <f t="shared" ref="N146" si="112">M146*0.10197/1</f>
        <v>0.5139287999999963</v>
      </c>
      <c r="O146" s="125">
        <f t="shared" ref="O146" si="113">M146*0.701432/1</f>
        <v>3.5352172799999746</v>
      </c>
      <c r="P146" s="125">
        <f t="shared" ref="P146" si="114">+N146*0.01019716/1</f>
        <v>5.2406142022079624E-3</v>
      </c>
      <c r="Q146" s="22"/>
      <c r="R146" s="127">
        <f t="shared" ref="R146" si="115">+$O$11*(M146-I146)</f>
        <v>133.45999999999992</v>
      </c>
      <c r="S146" s="127">
        <f t="shared" ref="S146" si="116">M146/R146</f>
        <v>3.7764124082121736E-2</v>
      </c>
    </row>
    <row r="147" spans="2:19" x14ac:dyDescent="0.3">
      <c r="B147" s="154">
        <v>130</v>
      </c>
      <c r="C147" s="155"/>
      <c r="D147" s="117">
        <v>45048</v>
      </c>
      <c r="E147" s="118">
        <v>0.62916666666666665</v>
      </c>
      <c r="F147" s="119">
        <f t="shared" ref="F147:F148" si="117">G$16</f>
        <v>2924.0729999999999</v>
      </c>
      <c r="G147" s="120">
        <v>2850.7</v>
      </c>
      <c r="H147" s="121">
        <f t="shared" ref="H147:H148" si="118">G$16-E$12</f>
        <v>2858.0729999999999</v>
      </c>
      <c r="I147" s="127">
        <v>-61.69</v>
      </c>
      <c r="J147" s="123">
        <f t="shared" ref="J147:J148" si="119">(G$16+E$13)+I147</f>
        <v>2863.1129999999998</v>
      </c>
      <c r="K147" s="124"/>
      <c r="L147" s="22"/>
      <c r="M147" s="125">
        <f t="shared" ref="M147:M148" si="120">+J147-$H$16</f>
        <v>5.0399999999999636</v>
      </c>
      <c r="N147" s="126">
        <f t="shared" ref="N147:N148" si="121">M147*0.10197/1</f>
        <v>0.5139287999999963</v>
      </c>
      <c r="O147" s="125">
        <f t="shared" ref="O147:O148" si="122">M147*0.701432/1</f>
        <v>3.5352172799999746</v>
      </c>
      <c r="P147" s="125">
        <f t="shared" ref="P147:P148" si="123">+N147*0.01019716/1</f>
        <v>5.2406142022079624E-3</v>
      </c>
      <c r="Q147" s="22"/>
      <c r="R147" s="127">
        <f t="shared" ref="R147:R148" si="124">+$O$11*(M147-I147)</f>
        <v>133.45999999999992</v>
      </c>
      <c r="S147" s="127">
        <f t="shared" ref="S147:S148" si="125">M147/R147</f>
        <v>3.7764124082121736E-2</v>
      </c>
    </row>
    <row r="148" spans="2:19" x14ac:dyDescent="0.3">
      <c r="B148" s="154">
        <v>131</v>
      </c>
      <c r="C148" s="155"/>
      <c r="D148" s="117">
        <v>45050</v>
      </c>
      <c r="E148" s="118">
        <v>0.62361111111111112</v>
      </c>
      <c r="F148" s="119">
        <f t="shared" si="117"/>
        <v>2924.0729999999999</v>
      </c>
      <c r="G148" s="120">
        <v>2850.7</v>
      </c>
      <c r="H148" s="121">
        <f t="shared" si="118"/>
        <v>2858.0729999999999</v>
      </c>
      <c r="I148" s="127">
        <v>-61.69</v>
      </c>
      <c r="J148" s="123">
        <f t="shared" si="119"/>
        <v>2863.1129999999998</v>
      </c>
      <c r="K148" s="124"/>
      <c r="L148" s="22"/>
      <c r="M148" s="125">
        <f t="shared" si="120"/>
        <v>5.0399999999999636</v>
      </c>
      <c r="N148" s="126">
        <f t="shared" si="121"/>
        <v>0.5139287999999963</v>
      </c>
      <c r="O148" s="125">
        <f t="shared" si="122"/>
        <v>3.5352172799999746</v>
      </c>
      <c r="P148" s="125">
        <f t="shared" si="123"/>
        <v>5.2406142022079624E-3</v>
      </c>
      <c r="Q148" s="22"/>
      <c r="R148" s="127">
        <f t="shared" si="124"/>
        <v>133.45999999999992</v>
      </c>
      <c r="S148" s="127">
        <f t="shared" si="125"/>
        <v>3.7764124082121736E-2</v>
      </c>
    </row>
    <row r="149" spans="2:19" x14ac:dyDescent="0.3">
      <c r="B149" s="154">
        <v>132</v>
      </c>
      <c r="C149" s="155"/>
      <c r="D149" s="117">
        <v>45052</v>
      </c>
      <c r="E149" s="118">
        <v>0.44791666666666669</v>
      </c>
      <c r="F149" s="119">
        <f t="shared" ref="F149:F151" si="126">G$16</f>
        <v>2924.0729999999999</v>
      </c>
      <c r="G149" s="120">
        <v>2850.7</v>
      </c>
      <c r="H149" s="121">
        <f t="shared" ref="H149:H151" si="127">G$16-E$12</f>
        <v>2858.0729999999999</v>
      </c>
      <c r="I149" s="127">
        <v>-61.7</v>
      </c>
      <c r="J149" s="123">
        <f t="shared" ref="J149:J151" si="128">(G$16+E$13)+I149</f>
        <v>2863.1030000000001</v>
      </c>
      <c r="K149" s="124"/>
      <c r="L149" s="22"/>
      <c r="M149" s="125">
        <f t="shared" ref="M149:M151" si="129">+J149-$H$16</f>
        <v>5.0300000000002001</v>
      </c>
      <c r="N149" s="126">
        <f t="shared" ref="N149:N151" si="130">M149*0.10197/1</f>
        <v>0.51290910000002043</v>
      </c>
      <c r="O149" s="125">
        <f t="shared" ref="O149:O151" si="131">M149*0.701432/1</f>
        <v>3.5282029600001406</v>
      </c>
      <c r="P149" s="125">
        <f t="shared" ref="P149:P151" si="132">+N149*0.01019716/1</f>
        <v>5.2302161581562088E-3</v>
      </c>
      <c r="Q149" s="22"/>
      <c r="R149" s="127">
        <f t="shared" ref="R149:R151" si="133">+$O$11*(M149-I149)</f>
        <v>133.46000000000041</v>
      </c>
      <c r="S149" s="127">
        <f t="shared" ref="S149:S151" si="134">M149/R149</f>
        <v>3.7689195264500111E-2</v>
      </c>
    </row>
    <row r="150" spans="2:19" x14ac:dyDescent="0.3">
      <c r="B150" s="154">
        <v>133</v>
      </c>
      <c r="C150" s="155"/>
      <c r="D150" s="117">
        <v>45053</v>
      </c>
      <c r="E150" s="118">
        <v>0.43402777777777773</v>
      </c>
      <c r="F150" s="119">
        <f t="shared" si="126"/>
        <v>2924.0729999999999</v>
      </c>
      <c r="G150" s="120">
        <v>2850.7</v>
      </c>
      <c r="H150" s="121">
        <f t="shared" si="127"/>
        <v>2858.0729999999999</v>
      </c>
      <c r="I150" s="127">
        <v>-61.71</v>
      </c>
      <c r="J150" s="123">
        <f t="shared" si="128"/>
        <v>2863.0929999999998</v>
      </c>
      <c r="K150" s="124"/>
      <c r="L150" s="22"/>
      <c r="M150" s="125">
        <f t="shared" si="129"/>
        <v>5.0199999999999818</v>
      </c>
      <c r="N150" s="126">
        <f t="shared" si="130"/>
        <v>0.51188939999999816</v>
      </c>
      <c r="O150" s="125">
        <f t="shared" si="131"/>
        <v>3.5211886399999877</v>
      </c>
      <c r="P150" s="125">
        <f t="shared" si="132"/>
        <v>5.2198181141039817E-3</v>
      </c>
      <c r="Q150" s="22"/>
      <c r="R150" s="127">
        <f t="shared" si="133"/>
        <v>133.45999999999998</v>
      </c>
      <c r="S150" s="127">
        <f t="shared" si="134"/>
        <v>3.7614266446875336E-2</v>
      </c>
    </row>
    <row r="151" spans="2:19" x14ac:dyDescent="0.3">
      <c r="B151" s="154">
        <v>134</v>
      </c>
      <c r="C151" s="155"/>
      <c r="D151" s="117">
        <v>45058</v>
      </c>
      <c r="E151" s="118">
        <v>0.40486111111111112</v>
      </c>
      <c r="F151" s="119">
        <f t="shared" si="126"/>
        <v>2924.0729999999999</v>
      </c>
      <c r="G151" s="120">
        <v>2850.7</v>
      </c>
      <c r="H151" s="121">
        <f t="shared" si="127"/>
        <v>2858.0729999999999</v>
      </c>
      <c r="I151" s="127">
        <v>-61.72</v>
      </c>
      <c r="J151" s="123">
        <f t="shared" si="128"/>
        <v>2863.0830000000001</v>
      </c>
      <c r="K151" s="124"/>
      <c r="L151" s="22"/>
      <c r="M151" s="125">
        <f t="shared" si="129"/>
        <v>5.0100000000002183</v>
      </c>
      <c r="N151" s="126">
        <f t="shared" si="130"/>
        <v>0.5108697000000223</v>
      </c>
      <c r="O151" s="125">
        <f t="shared" si="131"/>
        <v>3.5141743200001532</v>
      </c>
      <c r="P151" s="125">
        <f t="shared" si="132"/>
        <v>5.2094200700522272E-3</v>
      </c>
      <c r="Q151" s="22"/>
      <c r="R151" s="127">
        <f t="shared" si="133"/>
        <v>133.46000000000043</v>
      </c>
      <c r="S151" s="127">
        <f t="shared" si="134"/>
        <v>3.7539337629253725E-2</v>
      </c>
    </row>
    <row r="152" spans="2:19" x14ac:dyDescent="0.3">
      <c r="B152" s="154">
        <v>137</v>
      </c>
      <c r="C152" s="155"/>
      <c r="D152" s="117">
        <v>45061</v>
      </c>
      <c r="E152" s="118">
        <v>0.6972222222222223</v>
      </c>
      <c r="F152" s="119">
        <f t="shared" ref="F152:F156" si="135">G$16</f>
        <v>2924.0729999999999</v>
      </c>
      <c r="G152" s="120">
        <v>2850.7</v>
      </c>
      <c r="H152" s="121">
        <f t="shared" ref="H152:H156" si="136">G$16-E$12</f>
        <v>2858.0729999999999</v>
      </c>
      <c r="I152" s="127">
        <v>-61.23</v>
      </c>
      <c r="J152" s="123">
        <f t="shared" ref="J152:J156" si="137">(G$16+E$13)+I152</f>
        <v>2863.5729999999999</v>
      </c>
      <c r="K152" s="124"/>
      <c r="L152" s="22"/>
      <c r="M152" s="125">
        <f t="shared" ref="M152:M156" si="138">+J152-$H$16</f>
        <v>5.5</v>
      </c>
      <c r="N152" s="126">
        <f t="shared" ref="N152:N156" si="139">M152*0.10197/1</f>
        <v>0.56083499999999997</v>
      </c>
      <c r="O152" s="125">
        <f t="shared" ref="O152:O156" si="140">M152*0.701432/1</f>
        <v>3.8578760000000001</v>
      </c>
      <c r="P152" s="125">
        <f t="shared" ref="P152:P156" si="141">+N152*0.01019716/1</f>
        <v>5.7189242286000003E-3</v>
      </c>
      <c r="Q152" s="22"/>
      <c r="R152" s="127">
        <f t="shared" ref="R152:R156" si="142">+$O$11*(M152-I152)</f>
        <v>133.45999999999998</v>
      </c>
      <c r="S152" s="127">
        <f t="shared" ref="S152:S156" si="143">M152/R152</f>
        <v>4.1210849692791852E-2</v>
      </c>
    </row>
    <row r="153" spans="2:19" x14ac:dyDescent="0.3">
      <c r="B153" s="154">
        <v>138</v>
      </c>
      <c r="C153" s="155"/>
      <c r="D153" s="117">
        <v>45062</v>
      </c>
      <c r="E153" s="118">
        <v>0.65694444444444444</v>
      </c>
      <c r="F153" s="119">
        <f t="shared" si="135"/>
        <v>2924.0729999999999</v>
      </c>
      <c r="G153" s="120">
        <v>2850.7</v>
      </c>
      <c r="H153" s="121">
        <f t="shared" si="136"/>
        <v>2858.0729999999999</v>
      </c>
      <c r="I153" s="127">
        <v>-61.24</v>
      </c>
      <c r="J153" s="123">
        <f t="shared" si="137"/>
        <v>2863.5630000000001</v>
      </c>
      <c r="K153" s="124"/>
      <c r="L153" s="22"/>
      <c r="M153" s="125">
        <f t="shared" si="138"/>
        <v>5.4900000000002365</v>
      </c>
      <c r="N153" s="126">
        <f t="shared" si="139"/>
        <v>0.55981530000002411</v>
      </c>
      <c r="O153" s="125">
        <f t="shared" si="140"/>
        <v>3.850861680000166</v>
      </c>
      <c r="P153" s="125">
        <f t="shared" si="141"/>
        <v>5.7085261845482458E-3</v>
      </c>
      <c r="Q153" s="22"/>
      <c r="R153" s="127">
        <f t="shared" si="142"/>
        <v>133.46000000000049</v>
      </c>
      <c r="S153" s="127">
        <f t="shared" si="143"/>
        <v>4.1135920875170214E-2</v>
      </c>
    </row>
    <row r="154" spans="2:19" x14ac:dyDescent="0.3">
      <c r="B154" s="154">
        <v>139</v>
      </c>
      <c r="C154" s="155"/>
      <c r="D154" s="117">
        <v>45063</v>
      </c>
      <c r="E154" s="118">
        <v>0.67638888888888893</v>
      </c>
      <c r="F154" s="119">
        <f t="shared" si="135"/>
        <v>2924.0729999999999</v>
      </c>
      <c r="G154" s="120">
        <v>2850.7</v>
      </c>
      <c r="H154" s="121">
        <f t="shared" si="136"/>
        <v>2858.0729999999999</v>
      </c>
      <c r="I154" s="127">
        <v>-61.26</v>
      </c>
      <c r="J154" s="123">
        <f t="shared" si="137"/>
        <v>2863.5429999999997</v>
      </c>
      <c r="K154" s="124"/>
      <c r="L154" s="22"/>
      <c r="M154" s="125">
        <f t="shared" si="138"/>
        <v>5.4699999999997999</v>
      </c>
      <c r="N154" s="126">
        <f t="shared" si="139"/>
        <v>0.55777589999997967</v>
      </c>
      <c r="O154" s="125">
        <f t="shared" si="140"/>
        <v>3.8368330399998598</v>
      </c>
      <c r="P154" s="125">
        <f t="shared" si="141"/>
        <v>5.6877300964437933E-3</v>
      </c>
      <c r="Q154" s="22"/>
      <c r="R154" s="127">
        <f t="shared" si="142"/>
        <v>133.45999999999958</v>
      </c>
      <c r="S154" s="127">
        <f t="shared" si="143"/>
        <v>4.0986063239920704E-2</v>
      </c>
    </row>
    <row r="155" spans="2:19" x14ac:dyDescent="0.3">
      <c r="B155" s="154">
        <v>140</v>
      </c>
      <c r="C155" s="155"/>
      <c r="D155" s="117">
        <v>45064</v>
      </c>
      <c r="E155" s="118">
        <v>0.7368055555555556</v>
      </c>
      <c r="F155" s="119">
        <f t="shared" si="135"/>
        <v>2924.0729999999999</v>
      </c>
      <c r="G155" s="120">
        <v>2850.7</v>
      </c>
      <c r="H155" s="121">
        <f t="shared" si="136"/>
        <v>2858.0729999999999</v>
      </c>
      <c r="I155" s="127">
        <v>-61.36</v>
      </c>
      <c r="J155" s="123">
        <f t="shared" si="137"/>
        <v>2863.4429999999998</v>
      </c>
      <c r="K155" s="124"/>
      <c r="L155" s="22"/>
      <c r="M155" s="125">
        <f t="shared" si="138"/>
        <v>5.3699999999998909</v>
      </c>
      <c r="N155" s="126">
        <f t="shared" si="139"/>
        <v>0.54757889999998888</v>
      </c>
      <c r="O155" s="125">
        <f t="shared" si="140"/>
        <v>3.7666898399999238</v>
      </c>
      <c r="P155" s="125">
        <f t="shared" si="141"/>
        <v>5.5837496559238871E-3</v>
      </c>
      <c r="Q155" s="22"/>
      <c r="R155" s="127">
        <f t="shared" si="142"/>
        <v>133.45999999999978</v>
      </c>
      <c r="S155" s="127">
        <f t="shared" si="143"/>
        <v>4.0236775063688744E-2</v>
      </c>
    </row>
    <row r="156" spans="2:19" x14ac:dyDescent="0.3">
      <c r="B156" s="154">
        <v>141</v>
      </c>
      <c r="C156" s="155"/>
      <c r="D156" s="117">
        <v>45067</v>
      </c>
      <c r="E156" s="118">
        <v>0.67847222222222225</v>
      </c>
      <c r="F156" s="119">
        <f t="shared" si="135"/>
        <v>2924.0729999999999</v>
      </c>
      <c r="G156" s="120">
        <v>2850.7</v>
      </c>
      <c r="H156" s="121">
        <f t="shared" si="136"/>
        <v>2858.0729999999999</v>
      </c>
      <c r="I156" s="127">
        <v>-61.64</v>
      </c>
      <c r="J156" s="123">
        <f t="shared" si="137"/>
        <v>2863.163</v>
      </c>
      <c r="K156" s="124"/>
      <c r="L156" s="22"/>
      <c r="M156" s="125">
        <f t="shared" si="138"/>
        <v>5.0900000000001455</v>
      </c>
      <c r="N156" s="126">
        <f t="shared" si="139"/>
        <v>0.51902730000001485</v>
      </c>
      <c r="O156" s="125">
        <f t="shared" si="140"/>
        <v>3.5702888800001022</v>
      </c>
      <c r="P156" s="125">
        <f t="shared" si="141"/>
        <v>5.2926044224681518E-3</v>
      </c>
      <c r="Q156" s="22"/>
      <c r="R156" s="127">
        <f t="shared" si="142"/>
        <v>133.46000000000029</v>
      </c>
      <c r="S156" s="127">
        <f t="shared" si="143"/>
        <v>3.8138768170239278E-2</v>
      </c>
    </row>
    <row r="157" spans="2:19" x14ac:dyDescent="0.3">
      <c r="B157" s="154">
        <v>143</v>
      </c>
      <c r="C157" s="155"/>
      <c r="D157" s="117">
        <v>45069</v>
      </c>
      <c r="E157" s="118">
        <v>0.66388888888888886</v>
      </c>
      <c r="F157" s="119">
        <f t="shared" ref="F157" si="144">G$16</f>
        <v>2924.0729999999999</v>
      </c>
      <c r="G157" s="120">
        <v>2850.7</v>
      </c>
      <c r="H157" s="121">
        <f t="shared" ref="H157" si="145">G$16-E$12</f>
        <v>2858.0729999999999</v>
      </c>
      <c r="I157" s="127">
        <v>-61.65</v>
      </c>
      <c r="J157" s="123">
        <f t="shared" ref="J157" si="146">(G$16+E$13)+I157</f>
        <v>2863.1529999999998</v>
      </c>
      <c r="K157" s="124"/>
      <c r="L157" s="22"/>
      <c r="M157" s="125">
        <f t="shared" ref="M157" si="147">+J157-$H$16</f>
        <v>5.0799999999999272</v>
      </c>
      <c r="N157" s="126">
        <f t="shared" ref="N157" si="148">M157*0.10197/1</f>
        <v>0.51800759999999257</v>
      </c>
      <c r="O157" s="125">
        <f t="shared" ref="O157" si="149">M157*0.701432/1</f>
        <v>3.5632745599999494</v>
      </c>
      <c r="P157" s="125">
        <f t="shared" ref="P157" si="150">+N157*0.01019716/1</f>
        <v>5.2822063784159247E-3</v>
      </c>
      <c r="Q157" s="22"/>
      <c r="R157" s="127">
        <f t="shared" ref="R157" si="151">+$O$11*(M157-I157)</f>
        <v>133.45999999999987</v>
      </c>
      <c r="S157" s="127">
        <f t="shared" ref="S157" si="152">M157/R157</f>
        <v>3.8063839352614509E-2</v>
      </c>
    </row>
    <row r="158" spans="2:19" x14ac:dyDescent="0.3">
      <c r="B158" s="154">
        <v>144</v>
      </c>
      <c r="C158" s="155"/>
      <c r="D158" s="117">
        <v>45074</v>
      </c>
      <c r="E158" s="118">
        <v>0.48541666666666666</v>
      </c>
      <c r="F158" s="119">
        <f t="shared" ref="F158:F161" si="153">G$16</f>
        <v>2924.0729999999999</v>
      </c>
      <c r="G158" s="120">
        <v>2850.7</v>
      </c>
      <c r="H158" s="121">
        <f t="shared" ref="H158:H161" si="154">G$16-E$12</f>
        <v>2858.0729999999999</v>
      </c>
      <c r="I158" s="127">
        <v>-61.67</v>
      </c>
      <c r="J158" s="123">
        <f t="shared" ref="J158:J161" si="155">(G$16+E$13)+I158</f>
        <v>2863.1329999999998</v>
      </c>
      <c r="K158" s="124"/>
      <c r="L158" s="22"/>
      <c r="M158" s="125">
        <f t="shared" ref="M158:M161" si="156">+J158-$H$16</f>
        <v>5.0599999999999454</v>
      </c>
      <c r="N158" s="126">
        <f t="shared" ref="N158:N161" si="157">M158*0.10197/1</f>
        <v>0.51596819999999444</v>
      </c>
      <c r="O158" s="125">
        <f t="shared" ref="O158:O161" si="158">M158*0.701432/1</f>
        <v>3.549245919999962</v>
      </c>
      <c r="P158" s="125">
        <f t="shared" ref="P158:P161" si="159">+N158*0.01019716/1</f>
        <v>5.2614102903119431E-3</v>
      </c>
      <c r="Q158" s="22"/>
      <c r="R158" s="127">
        <f t="shared" ref="R158:R161" si="160">+$O$11*(M158-I158)</f>
        <v>133.45999999999989</v>
      </c>
      <c r="S158" s="127">
        <f t="shared" ref="S158:S161" si="161">M158/R158</f>
        <v>3.7913981717368123E-2</v>
      </c>
    </row>
    <row r="159" spans="2:19" x14ac:dyDescent="0.3">
      <c r="B159" s="154">
        <v>145</v>
      </c>
      <c r="C159" s="155"/>
      <c r="D159" s="117">
        <v>45076</v>
      </c>
      <c r="E159" s="118">
        <v>0.7284722222222223</v>
      </c>
      <c r="F159" s="119">
        <f t="shared" si="153"/>
        <v>2924.0729999999999</v>
      </c>
      <c r="G159" s="120">
        <v>2850.7</v>
      </c>
      <c r="H159" s="121">
        <f t="shared" si="154"/>
        <v>2858.0729999999999</v>
      </c>
      <c r="I159" s="127">
        <v>-61.68</v>
      </c>
      <c r="J159" s="123">
        <f t="shared" si="155"/>
        <v>2863.123</v>
      </c>
      <c r="K159" s="124"/>
      <c r="L159" s="22"/>
      <c r="M159" s="125">
        <f t="shared" si="156"/>
        <v>5.0500000000001819</v>
      </c>
      <c r="N159" s="126">
        <f t="shared" si="157"/>
        <v>0.51494850000001857</v>
      </c>
      <c r="O159" s="125">
        <f t="shared" si="158"/>
        <v>3.5422316000001279</v>
      </c>
      <c r="P159" s="125">
        <f t="shared" si="159"/>
        <v>5.2510122462601895E-3</v>
      </c>
      <c r="Q159" s="22"/>
      <c r="R159" s="127">
        <f t="shared" si="160"/>
        <v>133.46000000000038</v>
      </c>
      <c r="S159" s="127">
        <f t="shared" si="161"/>
        <v>3.7839052899746498E-2</v>
      </c>
    </row>
    <row r="160" spans="2:19" x14ac:dyDescent="0.3">
      <c r="B160" s="154">
        <v>146</v>
      </c>
      <c r="C160" s="155"/>
      <c r="D160" s="117">
        <v>45079</v>
      </c>
      <c r="E160" s="118">
        <v>0.71805555555555556</v>
      </c>
      <c r="F160" s="119">
        <f t="shared" si="153"/>
        <v>2924.0729999999999</v>
      </c>
      <c r="G160" s="120">
        <v>2850.7</v>
      </c>
      <c r="H160" s="121">
        <f t="shared" si="154"/>
        <v>2858.0729999999999</v>
      </c>
      <c r="I160" s="127">
        <v>-61.69</v>
      </c>
      <c r="J160" s="123">
        <f t="shared" si="155"/>
        <v>2863.1129999999998</v>
      </c>
      <c r="K160" s="124"/>
      <c r="L160" s="22"/>
      <c r="M160" s="125">
        <f t="shared" si="156"/>
        <v>5.0399999999999636</v>
      </c>
      <c r="N160" s="126">
        <f t="shared" si="157"/>
        <v>0.5139287999999963</v>
      </c>
      <c r="O160" s="125">
        <f t="shared" si="158"/>
        <v>3.5352172799999746</v>
      </c>
      <c r="P160" s="125">
        <f t="shared" si="159"/>
        <v>5.2406142022079624E-3</v>
      </c>
      <c r="Q160" s="22"/>
      <c r="R160" s="127">
        <f t="shared" si="160"/>
        <v>133.45999999999992</v>
      </c>
      <c r="S160" s="127">
        <f t="shared" si="161"/>
        <v>3.7764124082121736E-2</v>
      </c>
    </row>
    <row r="161" spans="2:19" x14ac:dyDescent="0.3">
      <c r="B161" s="154">
        <v>147</v>
      </c>
      <c r="C161" s="155"/>
      <c r="D161" s="117">
        <v>45080</v>
      </c>
      <c r="E161" s="118">
        <v>0.70763888888888893</v>
      </c>
      <c r="F161" s="119">
        <f t="shared" si="153"/>
        <v>2924.0729999999999</v>
      </c>
      <c r="G161" s="120">
        <v>2850.7</v>
      </c>
      <c r="H161" s="121">
        <f t="shared" si="154"/>
        <v>2858.0729999999999</v>
      </c>
      <c r="I161" s="127">
        <v>-61.69</v>
      </c>
      <c r="J161" s="123">
        <f t="shared" si="155"/>
        <v>2863.1129999999998</v>
      </c>
      <c r="K161" s="124"/>
      <c r="L161" s="22"/>
      <c r="M161" s="125">
        <f t="shared" si="156"/>
        <v>5.0399999999999636</v>
      </c>
      <c r="N161" s="126">
        <f t="shared" si="157"/>
        <v>0.5139287999999963</v>
      </c>
      <c r="O161" s="125">
        <f t="shared" si="158"/>
        <v>3.5352172799999746</v>
      </c>
      <c r="P161" s="125">
        <f t="shared" si="159"/>
        <v>5.2406142022079624E-3</v>
      </c>
      <c r="Q161" s="22"/>
      <c r="R161" s="127">
        <f t="shared" si="160"/>
        <v>133.45999999999992</v>
      </c>
      <c r="S161" s="127">
        <f t="shared" si="161"/>
        <v>3.7764124082121736E-2</v>
      </c>
    </row>
    <row r="162" spans="2:19" x14ac:dyDescent="0.3">
      <c r="B162" s="154">
        <v>148</v>
      </c>
      <c r="C162" s="155"/>
      <c r="D162" s="117">
        <v>45086</v>
      </c>
      <c r="E162" s="118">
        <v>0.67291666666666661</v>
      </c>
      <c r="F162" s="119">
        <f t="shared" ref="F162:F163" si="162">G$16</f>
        <v>2924.0729999999999</v>
      </c>
      <c r="G162" s="120">
        <v>2850.7</v>
      </c>
      <c r="H162" s="121">
        <f t="shared" ref="H162:H163" si="163">G$16-E$12</f>
        <v>2858.0729999999999</v>
      </c>
      <c r="I162" s="127">
        <v>-61.68</v>
      </c>
      <c r="J162" s="123">
        <f t="shared" ref="J162:J163" si="164">(G$16+E$13)+I162</f>
        <v>2863.123</v>
      </c>
      <c r="K162" s="124"/>
      <c r="L162" s="22"/>
      <c r="M162" s="125">
        <f t="shared" ref="M162:M163" si="165">+J162-$H$16</f>
        <v>5.0500000000001819</v>
      </c>
      <c r="N162" s="126">
        <f t="shared" ref="N162:N163" si="166">M162*0.10197/1</f>
        <v>0.51494850000001857</v>
      </c>
      <c r="O162" s="125">
        <f t="shared" ref="O162:O163" si="167">M162*0.701432/1</f>
        <v>3.5422316000001279</v>
      </c>
      <c r="P162" s="125">
        <f t="shared" ref="P162:P163" si="168">+N162*0.01019716/1</f>
        <v>5.2510122462601895E-3</v>
      </c>
      <c r="Q162" s="22"/>
      <c r="R162" s="127">
        <f t="shared" ref="R162:R163" si="169">+$O$11*(M162-I162)</f>
        <v>133.46000000000038</v>
      </c>
      <c r="S162" s="127">
        <f t="shared" ref="S162:S163" si="170">M162/R162</f>
        <v>3.7839052899746498E-2</v>
      </c>
    </row>
    <row r="163" spans="2:19" x14ac:dyDescent="0.3">
      <c r="B163" s="154">
        <v>149</v>
      </c>
      <c r="C163" s="155"/>
      <c r="D163" s="117">
        <v>45088</v>
      </c>
      <c r="E163" s="118">
        <v>0.68819444444444444</v>
      </c>
      <c r="F163" s="119">
        <f t="shared" si="162"/>
        <v>2924.0729999999999</v>
      </c>
      <c r="G163" s="120">
        <v>2850.7</v>
      </c>
      <c r="H163" s="121">
        <f t="shared" si="163"/>
        <v>2858.0729999999999</v>
      </c>
      <c r="I163" s="127">
        <v>-61.66</v>
      </c>
      <c r="J163" s="123">
        <f t="shared" si="164"/>
        <v>2863.143</v>
      </c>
      <c r="K163" s="124"/>
      <c r="L163" s="22"/>
      <c r="M163" s="125">
        <f t="shared" si="165"/>
        <v>5.0700000000001637</v>
      </c>
      <c r="N163" s="126">
        <f t="shared" si="166"/>
        <v>0.51698790000001671</v>
      </c>
      <c r="O163" s="125">
        <f t="shared" si="167"/>
        <v>3.5562602400001153</v>
      </c>
      <c r="P163" s="125">
        <f t="shared" si="168"/>
        <v>5.2718083343641703E-3</v>
      </c>
      <c r="Q163" s="22"/>
      <c r="R163" s="127">
        <f t="shared" si="169"/>
        <v>133.46000000000032</v>
      </c>
      <c r="S163" s="127">
        <f t="shared" si="170"/>
        <v>3.7988910534992891E-2</v>
      </c>
    </row>
    <row r="164" spans="2:19" x14ac:dyDescent="0.3">
      <c r="B164" s="154">
        <v>150</v>
      </c>
      <c r="C164" s="155"/>
      <c r="D164" s="117">
        <v>45090</v>
      </c>
      <c r="E164" s="118">
        <v>0.39999999999999997</v>
      </c>
      <c r="F164" s="119">
        <f t="shared" ref="F164:F173" si="171">G$16</f>
        <v>2924.0729999999999</v>
      </c>
      <c r="G164" s="120">
        <v>2850.7</v>
      </c>
      <c r="H164" s="121">
        <f t="shared" ref="H164:H173" si="172">G$16-E$12</f>
        <v>2858.0729999999999</v>
      </c>
      <c r="I164" s="127">
        <v>-61.67</v>
      </c>
      <c r="J164" s="123">
        <f t="shared" ref="J164:J173" si="173">(G$16+E$13)+I164</f>
        <v>2863.1329999999998</v>
      </c>
      <c r="K164" s="124"/>
      <c r="L164" s="22"/>
      <c r="M164" s="125">
        <f t="shared" ref="M164:M173" si="174">+J164-$H$16</f>
        <v>5.0599999999999454</v>
      </c>
      <c r="N164" s="126">
        <f t="shared" ref="N164:N173" si="175">M164*0.10197/1</f>
        <v>0.51596819999999444</v>
      </c>
      <c r="O164" s="125">
        <f t="shared" ref="O164:O173" si="176">M164*0.701432/1</f>
        <v>3.549245919999962</v>
      </c>
      <c r="P164" s="125">
        <f t="shared" ref="P164:P173" si="177">+N164*0.01019716/1</f>
        <v>5.2614102903119431E-3</v>
      </c>
      <c r="Q164" s="22"/>
      <c r="R164" s="127">
        <f t="shared" ref="R164:R173" si="178">+$O$11*(M164-I164)</f>
        <v>133.45999999999989</v>
      </c>
      <c r="S164" s="127">
        <f t="shared" ref="S164:S173" si="179">M164/R164</f>
        <v>3.7913981717368123E-2</v>
      </c>
    </row>
    <row r="165" spans="2:19" x14ac:dyDescent="0.3">
      <c r="B165" s="154">
        <v>151</v>
      </c>
      <c r="C165" s="155"/>
      <c r="D165" s="117">
        <v>45094</v>
      </c>
      <c r="E165" s="118">
        <v>0.47916666666666669</v>
      </c>
      <c r="F165" s="119">
        <f t="shared" si="171"/>
        <v>2924.0729999999999</v>
      </c>
      <c r="G165" s="120">
        <v>2850.7</v>
      </c>
      <c r="H165" s="121">
        <f t="shared" si="172"/>
        <v>2858.0729999999999</v>
      </c>
      <c r="I165" s="127">
        <v>-61.65</v>
      </c>
      <c r="J165" s="123">
        <f t="shared" si="173"/>
        <v>2863.1529999999998</v>
      </c>
      <c r="K165" s="124"/>
      <c r="L165" s="22"/>
      <c r="M165" s="125">
        <f t="shared" si="174"/>
        <v>5.0799999999999272</v>
      </c>
      <c r="N165" s="126">
        <f t="shared" si="175"/>
        <v>0.51800759999999257</v>
      </c>
      <c r="O165" s="125">
        <f t="shared" si="176"/>
        <v>3.5632745599999494</v>
      </c>
      <c r="P165" s="125">
        <f t="shared" si="177"/>
        <v>5.2822063784159247E-3</v>
      </c>
      <c r="Q165" s="22"/>
      <c r="R165" s="127">
        <f t="shared" si="178"/>
        <v>133.45999999999987</v>
      </c>
      <c r="S165" s="127">
        <f t="shared" si="179"/>
        <v>3.8063839352614509E-2</v>
      </c>
    </row>
    <row r="166" spans="2:19" x14ac:dyDescent="0.3">
      <c r="B166" s="154">
        <v>152</v>
      </c>
      <c r="C166" s="155"/>
      <c r="D166" s="117">
        <v>45095</v>
      </c>
      <c r="E166" s="118">
        <v>0.40625</v>
      </c>
      <c r="F166" s="119">
        <f t="shared" si="171"/>
        <v>2924.0729999999999</v>
      </c>
      <c r="G166" s="120">
        <v>2850.7</v>
      </c>
      <c r="H166" s="121">
        <f t="shared" si="172"/>
        <v>2858.0729999999999</v>
      </c>
      <c r="I166" s="127">
        <v>-61.68</v>
      </c>
      <c r="J166" s="123">
        <f t="shared" si="173"/>
        <v>2863.123</v>
      </c>
      <c r="K166" s="124"/>
      <c r="L166" s="22"/>
      <c r="M166" s="125">
        <f t="shared" si="174"/>
        <v>5.0500000000001819</v>
      </c>
      <c r="N166" s="126">
        <f t="shared" si="175"/>
        <v>0.51494850000001857</v>
      </c>
      <c r="O166" s="125">
        <f t="shared" si="176"/>
        <v>3.5422316000001279</v>
      </c>
      <c r="P166" s="125">
        <f t="shared" si="177"/>
        <v>5.2510122462601895E-3</v>
      </c>
      <c r="Q166" s="22"/>
      <c r="R166" s="127">
        <f t="shared" si="178"/>
        <v>133.46000000000038</v>
      </c>
      <c r="S166" s="127">
        <f t="shared" si="179"/>
        <v>3.7839052899746498E-2</v>
      </c>
    </row>
    <row r="167" spans="2:19" x14ac:dyDescent="0.3">
      <c r="B167" s="154">
        <v>153</v>
      </c>
      <c r="C167" s="155"/>
      <c r="D167" s="117">
        <v>45096</v>
      </c>
      <c r="E167" s="118">
        <v>0.60138888888888886</v>
      </c>
      <c r="F167" s="119">
        <f t="shared" si="171"/>
        <v>2924.0729999999999</v>
      </c>
      <c r="G167" s="120">
        <v>2850.7</v>
      </c>
      <c r="H167" s="121">
        <f t="shared" si="172"/>
        <v>2858.0729999999999</v>
      </c>
      <c r="I167" s="127">
        <v>-61.73</v>
      </c>
      <c r="J167" s="123">
        <f t="shared" si="173"/>
        <v>2863.0729999999999</v>
      </c>
      <c r="K167" s="124"/>
      <c r="L167" s="22"/>
      <c r="M167" s="125">
        <f t="shared" si="174"/>
        <v>5</v>
      </c>
      <c r="N167" s="126">
        <f t="shared" si="175"/>
        <v>0.50985000000000003</v>
      </c>
      <c r="O167" s="125">
        <f t="shared" si="176"/>
        <v>3.5071600000000003</v>
      </c>
      <c r="P167" s="125">
        <f t="shared" si="177"/>
        <v>5.1990220260000001E-3</v>
      </c>
      <c r="Q167" s="22"/>
      <c r="R167" s="127">
        <f t="shared" si="178"/>
        <v>133.45999999999998</v>
      </c>
      <c r="S167" s="127">
        <f t="shared" si="179"/>
        <v>3.7464408811628956E-2</v>
      </c>
    </row>
    <row r="168" spans="2:19" x14ac:dyDescent="0.3">
      <c r="B168" s="154">
        <v>154</v>
      </c>
      <c r="C168" s="155"/>
      <c r="D168" s="117">
        <v>45097</v>
      </c>
      <c r="E168" s="118">
        <v>0.47638888888888892</v>
      </c>
      <c r="F168" s="119">
        <f t="shared" si="171"/>
        <v>2924.0729999999999</v>
      </c>
      <c r="G168" s="120">
        <v>2850.7</v>
      </c>
      <c r="H168" s="121">
        <f t="shared" si="172"/>
        <v>2858.0729999999999</v>
      </c>
      <c r="I168" s="127">
        <v>-61.78</v>
      </c>
      <c r="J168" s="123">
        <f t="shared" si="173"/>
        <v>2863.0229999999997</v>
      </c>
      <c r="K168" s="124"/>
      <c r="L168" s="22"/>
      <c r="M168" s="125">
        <f t="shared" si="174"/>
        <v>4.9499999999998181</v>
      </c>
      <c r="N168" s="126">
        <f t="shared" si="175"/>
        <v>0.50475149999998148</v>
      </c>
      <c r="O168" s="125">
        <f t="shared" si="176"/>
        <v>3.4720883999998726</v>
      </c>
      <c r="P168" s="125">
        <f t="shared" si="177"/>
        <v>5.1470318057398115E-3</v>
      </c>
      <c r="Q168" s="22"/>
      <c r="R168" s="127">
        <f t="shared" si="178"/>
        <v>133.45999999999964</v>
      </c>
      <c r="S168" s="127">
        <f t="shared" si="179"/>
        <v>3.7089764723511401E-2</v>
      </c>
    </row>
    <row r="169" spans="2:19" x14ac:dyDescent="0.3">
      <c r="B169" s="154">
        <v>155</v>
      </c>
      <c r="C169" s="155"/>
      <c r="D169" s="117">
        <v>45098</v>
      </c>
      <c r="E169" s="118">
        <v>0.62152777777777779</v>
      </c>
      <c r="F169" s="119">
        <f t="shared" si="171"/>
        <v>2924.0729999999999</v>
      </c>
      <c r="G169" s="120">
        <v>2850.7</v>
      </c>
      <c r="H169" s="121">
        <f t="shared" si="172"/>
        <v>2858.0729999999999</v>
      </c>
      <c r="I169" s="127">
        <v>-61.79</v>
      </c>
      <c r="J169" s="123">
        <f t="shared" si="173"/>
        <v>2863.0129999999999</v>
      </c>
      <c r="K169" s="124"/>
      <c r="L169" s="22"/>
      <c r="M169" s="125">
        <f t="shared" si="174"/>
        <v>4.9400000000000546</v>
      </c>
      <c r="N169" s="126">
        <f t="shared" si="175"/>
        <v>0.50373180000000561</v>
      </c>
      <c r="O169" s="125">
        <f t="shared" si="176"/>
        <v>3.4650740800000386</v>
      </c>
      <c r="P169" s="125">
        <f t="shared" si="177"/>
        <v>5.1366337616880571E-3</v>
      </c>
      <c r="Q169" s="22"/>
      <c r="R169" s="127">
        <f t="shared" si="178"/>
        <v>133.46000000000009</v>
      </c>
      <c r="S169" s="127">
        <f t="shared" si="179"/>
        <v>3.701483590588979E-2</v>
      </c>
    </row>
    <row r="170" spans="2:19" x14ac:dyDescent="0.3">
      <c r="B170" s="154">
        <v>156</v>
      </c>
      <c r="C170" s="155"/>
      <c r="D170" s="117">
        <v>45099</v>
      </c>
      <c r="E170" s="118">
        <v>0.43124999999999997</v>
      </c>
      <c r="F170" s="119">
        <f t="shared" si="171"/>
        <v>2924.0729999999999</v>
      </c>
      <c r="G170" s="120">
        <v>2850.7</v>
      </c>
      <c r="H170" s="121">
        <f t="shared" si="172"/>
        <v>2858.0729999999999</v>
      </c>
      <c r="I170" s="127">
        <v>-61.8</v>
      </c>
      <c r="J170" s="123">
        <f t="shared" si="173"/>
        <v>2863.0029999999997</v>
      </c>
      <c r="K170" s="124"/>
      <c r="L170" s="22"/>
      <c r="M170" s="125">
        <f t="shared" si="174"/>
        <v>4.9299999999998363</v>
      </c>
      <c r="N170" s="126">
        <f t="shared" si="175"/>
        <v>0.50271209999998334</v>
      </c>
      <c r="O170" s="125">
        <f t="shared" si="176"/>
        <v>3.4580597599998852</v>
      </c>
      <c r="P170" s="125">
        <f t="shared" si="177"/>
        <v>5.1262357176358299E-3</v>
      </c>
      <c r="Q170" s="22"/>
      <c r="R170" s="127">
        <f t="shared" si="178"/>
        <v>133.45999999999967</v>
      </c>
      <c r="S170" s="127">
        <f t="shared" si="179"/>
        <v>3.6939907088265014E-2</v>
      </c>
    </row>
    <row r="171" spans="2:19" x14ac:dyDescent="0.3">
      <c r="B171" s="154">
        <v>157</v>
      </c>
      <c r="C171" s="155"/>
      <c r="D171" s="117">
        <v>45100</v>
      </c>
      <c r="E171" s="118">
        <v>0.43611111111111112</v>
      </c>
      <c r="F171" s="119">
        <f t="shared" si="171"/>
        <v>2924.0729999999999</v>
      </c>
      <c r="G171" s="120">
        <v>2850.7</v>
      </c>
      <c r="H171" s="121">
        <f t="shared" si="172"/>
        <v>2858.0729999999999</v>
      </c>
      <c r="I171" s="127">
        <v>-61.8</v>
      </c>
      <c r="J171" s="123">
        <f t="shared" si="173"/>
        <v>2863.0029999999997</v>
      </c>
      <c r="K171" s="124"/>
      <c r="L171" s="22"/>
      <c r="M171" s="125">
        <f t="shared" si="174"/>
        <v>4.9299999999998363</v>
      </c>
      <c r="N171" s="126">
        <f t="shared" si="175"/>
        <v>0.50271209999998334</v>
      </c>
      <c r="O171" s="125">
        <f t="shared" si="176"/>
        <v>3.4580597599998852</v>
      </c>
      <c r="P171" s="125">
        <f t="shared" si="177"/>
        <v>5.1262357176358299E-3</v>
      </c>
      <c r="Q171" s="22"/>
      <c r="R171" s="127">
        <f t="shared" si="178"/>
        <v>133.45999999999967</v>
      </c>
      <c r="S171" s="127">
        <f t="shared" si="179"/>
        <v>3.6939907088265014E-2</v>
      </c>
    </row>
    <row r="172" spans="2:19" x14ac:dyDescent="0.3">
      <c r="B172" s="154">
        <v>158</v>
      </c>
      <c r="C172" s="155"/>
      <c r="D172" s="117">
        <v>45101</v>
      </c>
      <c r="E172" s="118">
        <v>0.45069444444444445</v>
      </c>
      <c r="F172" s="119">
        <f t="shared" si="171"/>
        <v>2924.0729999999999</v>
      </c>
      <c r="G172" s="120">
        <v>2850.7</v>
      </c>
      <c r="H172" s="121">
        <f t="shared" si="172"/>
        <v>2858.0729999999999</v>
      </c>
      <c r="I172" s="127">
        <v>-61.8</v>
      </c>
      <c r="J172" s="123">
        <f t="shared" si="173"/>
        <v>2863.0029999999997</v>
      </c>
      <c r="K172" s="124"/>
      <c r="L172" s="22"/>
      <c r="M172" s="125">
        <f t="shared" si="174"/>
        <v>4.9299999999998363</v>
      </c>
      <c r="N172" s="126">
        <f t="shared" si="175"/>
        <v>0.50271209999998334</v>
      </c>
      <c r="O172" s="125">
        <f t="shared" si="176"/>
        <v>3.4580597599998852</v>
      </c>
      <c r="P172" s="125">
        <f t="shared" si="177"/>
        <v>5.1262357176358299E-3</v>
      </c>
      <c r="Q172" s="22"/>
      <c r="R172" s="127">
        <f t="shared" si="178"/>
        <v>133.45999999999967</v>
      </c>
      <c r="S172" s="127">
        <f t="shared" si="179"/>
        <v>3.6939907088265014E-2</v>
      </c>
    </row>
    <row r="173" spans="2:19" x14ac:dyDescent="0.3">
      <c r="B173" s="154">
        <v>159</v>
      </c>
      <c r="C173" s="155"/>
      <c r="D173" s="117">
        <v>45102</v>
      </c>
      <c r="E173" s="118">
        <v>0.64930555555555558</v>
      </c>
      <c r="F173" s="119">
        <f t="shared" si="171"/>
        <v>2924.0729999999999</v>
      </c>
      <c r="G173" s="120">
        <v>2850.7</v>
      </c>
      <c r="H173" s="121">
        <f t="shared" si="172"/>
        <v>2858.0729999999999</v>
      </c>
      <c r="I173" s="127">
        <v>-61.8</v>
      </c>
      <c r="J173" s="123">
        <f t="shared" si="173"/>
        <v>2863.0029999999997</v>
      </c>
      <c r="K173" s="124"/>
      <c r="L173" s="22"/>
      <c r="M173" s="125">
        <f t="shared" si="174"/>
        <v>4.9299999999998363</v>
      </c>
      <c r="N173" s="126">
        <f t="shared" si="175"/>
        <v>0.50271209999998334</v>
      </c>
      <c r="O173" s="125">
        <f t="shared" si="176"/>
        <v>3.4580597599998852</v>
      </c>
      <c r="P173" s="125">
        <f t="shared" si="177"/>
        <v>5.1262357176358299E-3</v>
      </c>
      <c r="Q173" s="22"/>
      <c r="R173" s="127">
        <f t="shared" si="178"/>
        <v>133.45999999999967</v>
      </c>
      <c r="S173" s="127">
        <f t="shared" si="179"/>
        <v>3.6939907088265014E-2</v>
      </c>
    </row>
    <row r="174" spans="2:19" x14ac:dyDescent="0.3">
      <c r="B174" s="154">
        <v>160</v>
      </c>
      <c r="C174" s="155"/>
      <c r="D174" s="117">
        <v>45110</v>
      </c>
      <c r="E174" s="118">
        <v>0.64166666666666672</v>
      </c>
      <c r="F174" s="119">
        <f t="shared" ref="F174" si="180">G$16</f>
        <v>2924.0729999999999</v>
      </c>
      <c r="G174" s="120">
        <v>2850.7</v>
      </c>
      <c r="H174" s="121">
        <f t="shared" ref="H174" si="181">G$16-E$12</f>
        <v>2858.0729999999999</v>
      </c>
      <c r="I174" s="127">
        <v>-61.76</v>
      </c>
      <c r="J174" s="123">
        <f t="shared" ref="J174" si="182">(G$16+E$13)+I174</f>
        <v>2863.0429999999997</v>
      </c>
      <c r="K174" s="124"/>
      <c r="L174" s="22"/>
      <c r="M174" s="125">
        <f t="shared" ref="M174" si="183">+J174-$H$16</f>
        <v>4.9699999999997999</v>
      </c>
      <c r="N174" s="126">
        <f t="shared" ref="N174" si="184">M174*0.10197/1</f>
        <v>0.50679089999997962</v>
      </c>
      <c r="O174" s="125">
        <f t="shared" ref="O174" si="185">M174*0.701432/1</f>
        <v>3.48611703999986</v>
      </c>
      <c r="P174" s="125">
        <f t="shared" ref="P174" si="186">+N174*0.01019716/1</f>
        <v>5.1678278938437922E-3</v>
      </c>
      <c r="Q174" s="22"/>
      <c r="R174" s="127">
        <f t="shared" ref="R174" si="187">+$O$11*(M174-I174)</f>
        <v>133.45999999999958</v>
      </c>
      <c r="S174" s="127">
        <f t="shared" ref="S174" si="188">M174/R174</f>
        <v>3.7239622358757794E-2</v>
      </c>
    </row>
    <row r="175" spans="2:19" x14ac:dyDescent="0.3">
      <c r="B175" s="154">
        <v>161</v>
      </c>
      <c r="C175" s="155"/>
      <c r="D175" s="117">
        <v>45111</v>
      </c>
      <c r="E175" s="118">
        <v>0.68333333333333302</v>
      </c>
      <c r="F175" s="119">
        <f t="shared" ref="F175:F176" si="189">G$16</f>
        <v>2924.0729999999999</v>
      </c>
      <c r="G175" s="120">
        <v>2850.7</v>
      </c>
      <c r="H175" s="121">
        <f t="shared" ref="H175:H176" si="190">G$16-E$12</f>
        <v>2858.0729999999999</v>
      </c>
      <c r="I175" s="127">
        <v>-61.76</v>
      </c>
      <c r="J175" s="123">
        <f t="shared" ref="J175:J176" si="191">(G$16+E$13)+I175</f>
        <v>2863.0429999999997</v>
      </c>
      <c r="K175" s="124"/>
      <c r="L175" s="22"/>
      <c r="M175" s="125">
        <f t="shared" ref="M175:M176" si="192">+J175-$H$16</f>
        <v>4.9699999999997999</v>
      </c>
      <c r="N175" s="126">
        <f t="shared" ref="N175:N176" si="193">M175*0.10197/1</f>
        <v>0.50679089999997962</v>
      </c>
      <c r="O175" s="125">
        <f t="shared" ref="O175:O176" si="194">M175*0.701432/1</f>
        <v>3.48611703999986</v>
      </c>
      <c r="P175" s="125">
        <f t="shared" ref="P175:P176" si="195">+N175*0.01019716/1</f>
        <v>5.1678278938437922E-3</v>
      </c>
      <c r="Q175" s="22"/>
      <c r="R175" s="127">
        <f t="shared" ref="R175:R176" si="196">+$O$11*(M175-I175)</f>
        <v>133.45999999999958</v>
      </c>
      <c r="S175" s="127">
        <f t="shared" ref="S175:S176" si="197">M175/R175</f>
        <v>3.7239622358757794E-2</v>
      </c>
    </row>
    <row r="176" spans="2:19" x14ac:dyDescent="0.3">
      <c r="B176" s="154">
        <v>162</v>
      </c>
      <c r="C176" s="155"/>
      <c r="D176" s="117">
        <v>45114</v>
      </c>
      <c r="E176" s="118">
        <v>0.72499999999999998</v>
      </c>
      <c r="F176" s="119">
        <f t="shared" si="189"/>
        <v>2924.0729999999999</v>
      </c>
      <c r="G176" s="120">
        <v>2850.7</v>
      </c>
      <c r="H176" s="121">
        <f t="shared" si="190"/>
        <v>2858.0729999999999</v>
      </c>
      <c r="I176" s="127">
        <v>-61.77</v>
      </c>
      <c r="J176" s="123">
        <f t="shared" si="191"/>
        <v>2863.0329999999999</v>
      </c>
      <c r="K176" s="124"/>
      <c r="L176" s="22"/>
      <c r="M176" s="125">
        <f t="shared" si="192"/>
        <v>4.9600000000000364</v>
      </c>
      <c r="N176" s="126">
        <f t="shared" si="193"/>
        <v>0.50577120000000375</v>
      </c>
      <c r="O176" s="125">
        <f t="shared" si="194"/>
        <v>3.479102720000026</v>
      </c>
      <c r="P176" s="125">
        <f t="shared" si="195"/>
        <v>5.1574298497920387E-3</v>
      </c>
      <c r="Q176" s="22"/>
      <c r="R176" s="127">
        <f t="shared" si="196"/>
        <v>133.46000000000009</v>
      </c>
      <c r="S176" s="127">
        <f t="shared" si="197"/>
        <v>3.7164693541136169E-2</v>
      </c>
    </row>
    <row r="177" spans="2:19" x14ac:dyDescent="0.3">
      <c r="B177" s="154">
        <v>163</v>
      </c>
      <c r="C177" s="155"/>
      <c r="D177" s="117">
        <v>45115</v>
      </c>
      <c r="E177" s="118">
        <v>0.50347222222222221</v>
      </c>
      <c r="F177" s="119">
        <f t="shared" ref="F177" si="198">G$16</f>
        <v>2924.0729999999999</v>
      </c>
      <c r="G177" s="120">
        <v>2850.7</v>
      </c>
      <c r="H177" s="121">
        <f t="shared" ref="H177" si="199">G$16-E$12</f>
        <v>2858.0729999999999</v>
      </c>
      <c r="I177" s="127">
        <v>-61.78</v>
      </c>
      <c r="J177" s="123">
        <f t="shared" ref="J177" si="200">(G$16+E$13)+I177</f>
        <v>2863.0229999999997</v>
      </c>
      <c r="K177" s="124"/>
      <c r="L177" s="22"/>
      <c r="M177" s="125">
        <f t="shared" ref="M177" si="201">+J177-$H$16</f>
        <v>4.9499999999998181</v>
      </c>
      <c r="N177" s="126">
        <f t="shared" ref="N177" si="202">M177*0.10197/1</f>
        <v>0.50475149999998148</v>
      </c>
      <c r="O177" s="125">
        <f t="shared" ref="O177" si="203">M177*0.701432/1</f>
        <v>3.4720883999998726</v>
      </c>
      <c r="P177" s="125">
        <f t="shared" ref="P177" si="204">+N177*0.01019716/1</f>
        <v>5.1470318057398115E-3</v>
      </c>
      <c r="Q177" s="22"/>
      <c r="R177" s="127">
        <f t="shared" ref="R177" si="205">+$O$11*(M177-I177)</f>
        <v>133.45999999999964</v>
      </c>
      <c r="S177" s="127">
        <f t="shared" ref="S177" si="206">M177/R177</f>
        <v>3.7089764723511401E-2</v>
      </c>
    </row>
    <row r="178" spans="2:19" x14ac:dyDescent="0.3">
      <c r="B178" s="154">
        <v>164</v>
      </c>
      <c r="C178" s="155"/>
      <c r="D178" s="117">
        <v>45121</v>
      </c>
      <c r="E178" s="118">
        <v>0.72013888888888899</v>
      </c>
      <c r="F178" s="119">
        <f t="shared" ref="F178:F179" si="207">G$16</f>
        <v>2924.0729999999999</v>
      </c>
      <c r="G178" s="120">
        <v>2850.7</v>
      </c>
      <c r="H178" s="121">
        <f t="shared" ref="H178:H179" si="208">G$16-E$12</f>
        <v>2858.0729999999999</v>
      </c>
      <c r="I178" s="127">
        <v>-61.77</v>
      </c>
      <c r="J178" s="123">
        <f t="shared" ref="J178:J179" si="209">(G$16+E$13)+I178</f>
        <v>2863.0329999999999</v>
      </c>
      <c r="K178" s="124"/>
      <c r="L178" s="22"/>
      <c r="M178" s="125">
        <f t="shared" ref="M178:M179" si="210">+J178-$H$16</f>
        <v>4.9600000000000364</v>
      </c>
      <c r="N178" s="126">
        <f t="shared" ref="N178:N179" si="211">M178*0.10197/1</f>
        <v>0.50577120000000375</v>
      </c>
      <c r="O178" s="125">
        <f t="shared" ref="O178:O179" si="212">M178*0.701432/1</f>
        <v>3.479102720000026</v>
      </c>
      <c r="P178" s="125">
        <f t="shared" ref="P178:P179" si="213">+N178*0.01019716/1</f>
        <v>5.1574298497920387E-3</v>
      </c>
      <c r="Q178" s="22"/>
      <c r="R178" s="127">
        <f t="shared" ref="R178:R179" si="214">+$O$11*(M178-I178)</f>
        <v>133.46000000000009</v>
      </c>
      <c r="S178" s="127">
        <f t="shared" ref="S178:S179" si="215">M178/R178</f>
        <v>3.7164693541136169E-2</v>
      </c>
    </row>
    <row r="179" spans="2:19" x14ac:dyDescent="0.3">
      <c r="B179" s="154">
        <v>165</v>
      </c>
      <c r="C179" s="155"/>
      <c r="D179" s="117">
        <v>45126</v>
      </c>
      <c r="E179" s="118">
        <v>0.4284722222222222</v>
      </c>
      <c r="F179" s="119">
        <f t="shared" si="207"/>
        <v>2924.0729999999999</v>
      </c>
      <c r="G179" s="120">
        <v>2850.7</v>
      </c>
      <c r="H179" s="121">
        <f t="shared" si="208"/>
        <v>2858.0729999999999</v>
      </c>
      <c r="I179" s="127">
        <v>-61.77</v>
      </c>
      <c r="J179" s="123">
        <f t="shared" si="209"/>
        <v>2863.0329999999999</v>
      </c>
      <c r="K179" s="124"/>
      <c r="L179" s="22"/>
      <c r="M179" s="125">
        <f t="shared" si="210"/>
        <v>4.9600000000000364</v>
      </c>
      <c r="N179" s="126">
        <f t="shared" si="211"/>
        <v>0.50577120000000375</v>
      </c>
      <c r="O179" s="125">
        <f t="shared" si="212"/>
        <v>3.479102720000026</v>
      </c>
      <c r="P179" s="125">
        <f t="shared" si="213"/>
        <v>5.1574298497920387E-3</v>
      </c>
      <c r="Q179" s="22"/>
      <c r="R179" s="127">
        <f t="shared" si="214"/>
        <v>133.46000000000009</v>
      </c>
      <c r="S179" s="127">
        <f t="shared" si="215"/>
        <v>3.7164693541136169E-2</v>
      </c>
    </row>
    <row r="180" spans="2:19" x14ac:dyDescent="0.3">
      <c r="B180" s="154">
        <v>166</v>
      </c>
      <c r="C180" s="155"/>
      <c r="D180" s="117">
        <v>45133</v>
      </c>
      <c r="E180" s="118">
        <v>0.68541666666666667</v>
      </c>
      <c r="F180" s="119">
        <f t="shared" ref="F180" si="216">G$16</f>
        <v>2924.0729999999999</v>
      </c>
      <c r="G180" s="120">
        <v>2850.7</v>
      </c>
      <c r="H180" s="121">
        <f t="shared" ref="H180" si="217">G$16-E$12</f>
        <v>2858.0729999999999</v>
      </c>
      <c r="I180" s="127">
        <v>-61.66</v>
      </c>
      <c r="J180" s="123">
        <f t="shared" ref="J180" si="218">(G$16+E$13)+I180</f>
        <v>2863.143</v>
      </c>
      <c r="K180" s="124"/>
      <c r="L180" s="22"/>
      <c r="M180" s="125">
        <f t="shared" ref="M180" si="219">+J180-$H$16</f>
        <v>5.0700000000001637</v>
      </c>
      <c r="N180" s="126">
        <f t="shared" ref="N180" si="220">M180*0.10197/1</f>
        <v>0.51698790000001671</v>
      </c>
      <c r="O180" s="125">
        <f t="shared" ref="O180" si="221">M180*0.701432/1</f>
        <v>3.5562602400001153</v>
      </c>
      <c r="P180" s="125">
        <f t="shared" ref="P180" si="222">+N180*0.01019716/1</f>
        <v>5.2718083343641703E-3</v>
      </c>
      <c r="Q180" s="22"/>
      <c r="R180" s="127">
        <f t="shared" ref="R180" si="223">+$O$11*(M180-I180)</f>
        <v>133.46000000000032</v>
      </c>
      <c r="S180" s="127">
        <f t="shared" ref="S180" si="224">M180/R180</f>
        <v>3.7988910534992891E-2</v>
      </c>
    </row>
    <row r="181" spans="2:19" x14ac:dyDescent="0.3">
      <c r="B181" s="154">
        <v>167</v>
      </c>
      <c r="C181" s="155"/>
      <c r="D181" s="117">
        <v>45161</v>
      </c>
      <c r="E181" s="118">
        <v>0.66319444444444442</v>
      </c>
      <c r="F181" s="119">
        <f t="shared" ref="F181" si="225">G$16</f>
        <v>2924.0729999999999</v>
      </c>
      <c r="G181" s="120">
        <v>2850.7</v>
      </c>
      <c r="H181" s="121">
        <f t="shared" ref="H181" si="226">G$16-E$12</f>
        <v>2858.0729999999999</v>
      </c>
      <c r="I181" s="127">
        <v>-61.49</v>
      </c>
      <c r="J181" s="123">
        <f t="shared" ref="J181" si="227">(G$16+E$13)+I181</f>
        <v>2863.3130000000001</v>
      </c>
      <c r="K181" s="124"/>
      <c r="L181" s="22"/>
      <c r="M181" s="125">
        <f t="shared" ref="M181" si="228">+J181-$H$16</f>
        <v>5.2400000000002365</v>
      </c>
      <c r="N181" s="126">
        <f t="shared" ref="N181" si="229">M181*0.10197/1</f>
        <v>0.53432280000002419</v>
      </c>
      <c r="O181" s="125">
        <f t="shared" ref="O181" si="230">M181*0.701432/1</f>
        <v>3.6755036800001664</v>
      </c>
      <c r="P181" s="125">
        <f t="shared" ref="P181" si="231">+N181*0.01019716/1</f>
        <v>5.4485750832482466E-3</v>
      </c>
      <c r="Q181" s="22"/>
      <c r="R181" s="127">
        <f t="shared" ref="R181" si="232">+$O$11*(M181-I181)</f>
        <v>133.46000000000049</v>
      </c>
      <c r="S181" s="127">
        <f t="shared" ref="S181" si="233">M181/R181</f>
        <v>3.9262700434588772E-2</v>
      </c>
    </row>
    <row r="182" spans="2:19" x14ac:dyDescent="0.3">
      <c r="B182" s="154">
        <v>168</v>
      </c>
      <c r="C182" s="155"/>
      <c r="D182" s="117">
        <v>45178</v>
      </c>
      <c r="E182" s="118"/>
      <c r="F182" s="119">
        <f t="shared" ref="F182" si="234">G$16</f>
        <v>2924.0729999999999</v>
      </c>
      <c r="G182" s="120">
        <v>2850.7</v>
      </c>
      <c r="H182" s="121">
        <f t="shared" ref="H182" si="235">G$16-E$12</f>
        <v>2858.0729999999999</v>
      </c>
      <c r="I182" s="127">
        <v>-61.09</v>
      </c>
      <c r="J182" s="123">
        <f t="shared" ref="J182" si="236">(G$16+E$13)+I182</f>
        <v>2863.7129999999997</v>
      </c>
      <c r="K182" s="124"/>
      <c r="L182" s="22"/>
      <c r="M182" s="125">
        <f t="shared" ref="M182" si="237">+J182-$H$16</f>
        <v>5.6399999999998727</v>
      </c>
      <c r="N182" s="126">
        <f t="shared" ref="N182" si="238">M182*0.10197/1</f>
        <v>0.57511079999998704</v>
      </c>
      <c r="O182" s="125">
        <f t="shared" ref="O182" si="239">M182*0.701432/1</f>
        <v>3.9560764799999109</v>
      </c>
      <c r="P182" s="125">
        <f t="shared" ref="P182" si="240">+N182*0.01019716/1</f>
        <v>5.8644968453278679E-3</v>
      </c>
      <c r="Q182" s="22"/>
      <c r="R182" s="127">
        <f t="shared" ref="R182" si="241">+$O$11*(M182-I182)</f>
        <v>133.45999999999975</v>
      </c>
      <c r="S182" s="127">
        <f t="shared" ref="S182" si="242">M182/R182</f>
        <v>4.2259853139516586E-2</v>
      </c>
    </row>
    <row r="183" spans="2:19" x14ac:dyDescent="0.3">
      <c r="B183" s="154">
        <v>169</v>
      </c>
      <c r="C183" s="155"/>
      <c r="D183" s="117">
        <v>45182</v>
      </c>
      <c r="E183" s="118"/>
      <c r="F183" s="119">
        <f t="shared" ref="F183" si="243">G$16</f>
        <v>2924.0729999999999</v>
      </c>
      <c r="G183" s="120">
        <v>2850.7</v>
      </c>
      <c r="H183" s="121">
        <f t="shared" ref="H183" si="244">G$16-E$12</f>
        <v>2858.0729999999999</v>
      </c>
      <c r="I183" s="127">
        <v>-61.49</v>
      </c>
      <c r="J183" s="123">
        <f t="shared" ref="J183" si="245">(G$16+E$13)+I183</f>
        <v>2863.3130000000001</v>
      </c>
      <c r="K183" s="124"/>
      <c r="L183" s="22"/>
      <c r="M183" s="125">
        <f t="shared" ref="M183" si="246">+J183-$H$16</f>
        <v>5.2400000000002365</v>
      </c>
      <c r="N183" s="126">
        <f t="shared" ref="N183" si="247">M183*0.10197/1</f>
        <v>0.53432280000002419</v>
      </c>
      <c r="O183" s="125">
        <f t="shared" ref="O183" si="248">M183*0.701432/1</f>
        <v>3.6755036800001664</v>
      </c>
      <c r="P183" s="125">
        <f t="shared" ref="P183" si="249">+N183*0.01019716/1</f>
        <v>5.4485750832482466E-3</v>
      </c>
      <c r="Q183" s="22"/>
      <c r="R183" s="127">
        <f t="shared" ref="R183" si="250">+$O$11*(M183-I183)</f>
        <v>133.46000000000049</v>
      </c>
      <c r="S183" s="127">
        <f t="shared" ref="S183" si="251">M183/R183</f>
        <v>3.9262700434588772E-2</v>
      </c>
    </row>
    <row r="184" spans="2:19" x14ac:dyDescent="0.3">
      <c r="B184" s="154">
        <v>170</v>
      </c>
      <c r="C184" s="155"/>
      <c r="D184" s="117">
        <v>45189</v>
      </c>
      <c r="E184" s="118"/>
      <c r="F184" s="119">
        <f t="shared" ref="F184" si="252">G$16</f>
        <v>2924.0729999999999</v>
      </c>
      <c r="G184" s="120">
        <v>2850.7</v>
      </c>
      <c r="H184" s="121">
        <f t="shared" ref="H184" si="253">G$16-E$12</f>
        <v>2858.0729999999999</v>
      </c>
      <c r="I184" s="127">
        <v>-61.76</v>
      </c>
      <c r="J184" s="123">
        <f t="shared" ref="J184" si="254">(G$16+E$13)+I184</f>
        <v>2863.0429999999997</v>
      </c>
      <c r="K184" s="124"/>
      <c r="L184" s="22"/>
      <c r="M184" s="125">
        <f t="shared" ref="M184" si="255">+J184-$H$16</f>
        <v>4.9699999999997999</v>
      </c>
      <c r="N184" s="126">
        <f t="shared" ref="N184" si="256">M184*0.10197/1</f>
        <v>0.50679089999997962</v>
      </c>
      <c r="O184" s="125">
        <f t="shared" ref="O184" si="257">M184*0.701432/1</f>
        <v>3.48611703999986</v>
      </c>
      <c r="P184" s="125">
        <f t="shared" ref="P184" si="258">+N184*0.01019716/1</f>
        <v>5.1678278938437922E-3</v>
      </c>
      <c r="Q184" s="22"/>
      <c r="R184" s="127">
        <f t="shared" ref="R184" si="259">+$O$11*(M184-I184)</f>
        <v>133.45999999999958</v>
      </c>
      <c r="S184" s="127">
        <f t="shared" ref="S184" si="260">M184/R184</f>
        <v>3.7239622358757794E-2</v>
      </c>
    </row>
    <row r="185" spans="2:19" x14ac:dyDescent="0.3">
      <c r="B185" s="154">
        <v>171</v>
      </c>
      <c r="C185" s="155"/>
      <c r="D185" s="117">
        <v>45196</v>
      </c>
      <c r="E185" s="118"/>
      <c r="F185" s="119">
        <f t="shared" ref="F185" si="261">G$16</f>
        <v>2924.0729999999999</v>
      </c>
      <c r="G185" s="120">
        <v>2850.7</v>
      </c>
      <c r="H185" s="121">
        <f t="shared" ref="H185" si="262">G$16-E$12</f>
        <v>2858.0729999999999</v>
      </c>
      <c r="I185" s="127">
        <v>-62.31</v>
      </c>
      <c r="J185" s="123">
        <f t="shared" ref="J185" si="263">(G$16+E$13)+I185</f>
        <v>2862.4929999999999</v>
      </c>
      <c r="K185" s="124"/>
      <c r="L185" s="22"/>
      <c r="M185" s="125">
        <f t="shared" ref="M185" si="264">+J185-$H$16</f>
        <v>4.4200000000000728</v>
      </c>
      <c r="N185" s="126">
        <f t="shared" ref="N185" si="265">M185*0.10197/1</f>
        <v>0.45070740000000742</v>
      </c>
      <c r="O185" s="125">
        <f t="shared" ref="O185" si="266">M185*0.701432/1</f>
        <v>3.1003294400000514</v>
      </c>
      <c r="P185" s="125">
        <f t="shared" ref="P185" si="267">+N185*0.01019716/1</f>
        <v>4.5959354709840762E-3</v>
      </c>
      <c r="Q185" s="22"/>
      <c r="R185" s="127">
        <f t="shared" ref="R185" si="268">+$O$11*(M185-I185)</f>
        <v>133.46000000000015</v>
      </c>
      <c r="S185" s="127">
        <f t="shared" ref="S185" si="269">M185/R185</f>
        <v>3.31185373894805E-2</v>
      </c>
    </row>
    <row r="186" spans="2:19" x14ac:dyDescent="0.3">
      <c r="B186" s="154">
        <v>172</v>
      </c>
      <c r="C186" s="155"/>
      <c r="D186" s="117">
        <v>45203</v>
      </c>
      <c r="E186" s="118"/>
      <c r="F186" s="119">
        <f t="shared" ref="F186" si="270">G$16</f>
        <v>2924.0729999999999</v>
      </c>
      <c r="G186" s="120">
        <v>2850.7</v>
      </c>
      <c r="H186" s="121">
        <f t="shared" ref="H186" si="271">G$16-E$12</f>
        <v>2858.0729999999999</v>
      </c>
      <c r="I186" s="127">
        <v>-62.51</v>
      </c>
      <c r="J186" s="123">
        <f t="shared" ref="J186" si="272">(G$16+E$13)+I186</f>
        <v>2862.2929999999997</v>
      </c>
      <c r="K186" s="124"/>
      <c r="L186" s="22"/>
      <c r="M186" s="125">
        <f t="shared" ref="M186" si="273">+J186-$H$16</f>
        <v>4.2199999999997999</v>
      </c>
      <c r="N186" s="126">
        <f t="shared" ref="N186" si="274">M186*0.10197/1</f>
        <v>0.43031339999997964</v>
      </c>
      <c r="O186" s="125">
        <f t="shared" ref="O186" si="275">M186*0.701432/1</f>
        <v>2.9600430399998601</v>
      </c>
      <c r="P186" s="125">
        <f t="shared" ref="P186" si="276">+N186*0.01019716/1</f>
        <v>4.3879745899437928E-3</v>
      </c>
      <c r="Q186" s="22"/>
      <c r="R186" s="127">
        <f t="shared" ref="R186" si="277">+$O$11*(M186-I186)</f>
        <v>133.45999999999958</v>
      </c>
      <c r="S186" s="127">
        <f t="shared" ref="S186" si="278">M186/R186</f>
        <v>3.1619961037013436E-2</v>
      </c>
    </row>
    <row r="187" spans="2:19" x14ac:dyDescent="0.3">
      <c r="B187" s="154">
        <v>173</v>
      </c>
      <c r="C187" s="155"/>
      <c r="D187" s="117">
        <v>45226</v>
      </c>
      <c r="E187" s="118"/>
      <c r="F187" s="119">
        <f t="shared" ref="F187" si="279">G$16</f>
        <v>2924.0729999999999</v>
      </c>
      <c r="G187" s="120">
        <v>2850.7</v>
      </c>
      <c r="H187" s="121">
        <f t="shared" ref="H187" si="280">G$16-E$12</f>
        <v>2858.0729999999999</v>
      </c>
      <c r="I187" s="127">
        <v>-61.95</v>
      </c>
      <c r="J187" s="123">
        <f t="shared" ref="J187" si="281">(G$16+E$13)+I187</f>
        <v>2862.8530000000001</v>
      </c>
      <c r="K187" s="124"/>
      <c r="L187" s="22"/>
      <c r="M187" s="125">
        <f t="shared" ref="M187" si="282">+J187-$H$16</f>
        <v>4.7800000000002001</v>
      </c>
      <c r="N187" s="126">
        <f t="shared" ref="N187" si="283">M187*0.10197/1</f>
        <v>0.48741660000002041</v>
      </c>
      <c r="O187" s="125">
        <f t="shared" ref="O187" si="284">M187*0.701432/1</f>
        <v>3.3528449600001404</v>
      </c>
      <c r="P187" s="125">
        <f t="shared" ref="P187" si="285">+N187*0.01019716/1</f>
        <v>4.9702650568562079E-3</v>
      </c>
      <c r="Q187" s="22"/>
      <c r="R187" s="127">
        <f t="shared" ref="R187" si="286">+$O$11*(M187-I187)</f>
        <v>133.46000000000041</v>
      </c>
      <c r="S187" s="127">
        <f t="shared" ref="S187" si="287">M187/R187</f>
        <v>3.581597482391867E-2</v>
      </c>
    </row>
    <row r="188" spans="2:19" x14ac:dyDescent="0.3">
      <c r="B188" s="154">
        <v>174</v>
      </c>
      <c r="C188" s="155"/>
      <c r="D188" s="105">
        <v>45235</v>
      </c>
      <c r="E188" s="118"/>
      <c r="F188" s="119">
        <f t="shared" ref="F188" si="288">G$16</f>
        <v>2924.0729999999999</v>
      </c>
      <c r="G188" s="120">
        <v>2850.7</v>
      </c>
      <c r="H188" s="121">
        <f t="shared" ref="H188" si="289">G$16-E$12</f>
        <v>2858.0729999999999</v>
      </c>
      <c r="I188" s="127">
        <v>-62.32</v>
      </c>
      <c r="J188" s="123">
        <f t="shared" ref="J188" si="290">(G$16+E$13)+I188</f>
        <v>2862.4829999999997</v>
      </c>
      <c r="K188" s="124"/>
      <c r="L188" s="22"/>
      <c r="M188" s="125">
        <f t="shared" ref="M188" si="291">+J188-$H$16</f>
        <v>4.4099999999998545</v>
      </c>
      <c r="N188" s="126">
        <f t="shared" ref="N188" si="292">M188*0.10197/1</f>
        <v>0.4496876999999852</v>
      </c>
      <c r="O188" s="125">
        <f t="shared" ref="O188" si="293">M188*0.701432/1</f>
        <v>3.0933151199998981</v>
      </c>
      <c r="P188" s="125">
        <f t="shared" ref="P188" si="294">+N188*0.01019716/1</f>
        <v>4.585537426931849E-3</v>
      </c>
      <c r="Q188" s="22"/>
      <c r="R188" s="127">
        <f t="shared" ref="R188" si="295">+$O$11*(M188-I188)</f>
        <v>133.4599999999997</v>
      </c>
      <c r="S188" s="127">
        <f t="shared" ref="S188" si="296">M188/R188</f>
        <v>3.3043608571855725E-2</v>
      </c>
    </row>
    <row r="189" spans="2:19" x14ac:dyDescent="0.3">
      <c r="B189" s="154">
        <v>175</v>
      </c>
      <c r="C189" s="155"/>
      <c r="D189" s="105">
        <v>45238</v>
      </c>
      <c r="E189" s="118"/>
      <c r="F189" s="119">
        <f t="shared" ref="F189" si="297">G$16</f>
        <v>2924.0729999999999</v>
      </c>
      <c r="G189" s="120">
        <v>2850.7</v>
      </c>
      <c r="H189" s="121">
        <f t="shared" ref="H189" si="298">G$16-E$12</f>
        <v>2858.0729999999999</v>
      </c>
      <c r="I189" s="127">
        <v>-61.53</v>
      </c>
      <c r="J189" s="123">
        <f t="shared" ref="J189" si="299">(G$16+E$13)+I189</f>
        <v>2863.2729999999997</v>
      </c>
      <c r="K189" s="124"/>
      <c r="L189" s="22"/>
      <c r="M189" s="125">
        <f t="shared" ref="M189" si="300">+J189-$H$16</f>
        <v>5.1999999999998181</v>
      </c>
      <c r="N189" s="126">
        <f t="shared" ref="N189" si="301">M189*0.10197/1</f>
        <v>0.53024399999998151</v>
      </c>
      <c r="O189" s="125">
        <f t="shared" ref="O189" si="302">M189*0.701432/1</f>
        <v>3.6474463999998727</v>
      </c>
      <c r="P189" s="125">
        <f t="shared" ref="P189" si="303">+N189*0.01019716/1</f>
        <v>5.4069829070398116E-3</v>
      </c>
      <c r="Q189" s="22"/>
      <c r="R189" s="127">
        <f t="shared" ref="R189" si="304">+$O$11*(M189-I189)</f>
        <v>133.45999999999964</v>
      </c>
      <c r="S189" s="127">
        <f t="shared" ref="S189" si="305">M189/R189</f>
        <v>3.8962985164092856E-2</v>
      </c>
    </row>
    <row r="190" spans="2:19" x14ac:dyDescent="0.3">
      <c r="B190" s="154">
        <v>176</v>
      </c>
      <c r="C190" s="155"/>
      <c r="D190" s="105">
        <v>45251</v>
      </c>
      <c r="E190" s="118"/>
      <c r="F190" s="119">
        <f t="shared" ref="F190" si="306">G$16</f>
        <v>2924.0729999999999</v>
      </c>
      <c r="G190" s="120">
        <v>2850.7</v>
      </c>
      <c r="H190" s="121">
        <f t="shared" ref="H190" si="307">G$16-E$12</f>
        <v>2858.0729999999999</v>
      </c>
      <c r="I190" s="127">
        <v>-61.8</v>
      </c>
      <c r="J190" s="123">
        <f t="shared" ref="J190" si="308">(G$16+E$13)+I190</f>
        <v>2863.0029999999997</v>
      </c>
      <c r="K190" s="124"/>
      <c r="L190" s="22"/>
      <c r="M190" s="125">
        <f t="shared" ref="M190" si="309">+J190-$H$16</f>
        <v>4.9299999999998363</v>
      </c>
      <c r="N190" s="126">
        <f t="shared" ref="N190" si="310">M190*0.10197/1</f>
        <v>0.50271209999998334</v>
      </c>
      <c r="O190" s="125">
        <f t="shared" ref="O190" si="311">M190*0.701432/1</f>
        <v>3.4580597599998852</v>
      </c>
      <c r="P190" s="125">
        <f t="shared" ref="P190" si="312">+N190*0.01019716/1</f>
        <v>5.1262357176358299E-3</v>
      </c>
      <c r="Q190" s="22"/>
      <c r="R190" s="127">
        <f t="shared" ref="R190" si="313">+$O$11*(M190-I190)</f>
        <v>133.45999999999967</v>
      </c>
      <c r="S190" s="127">
        <f t="shared" ref="S190" si="314">M190/R190</f>
        <v>3.6939907088265014E-2</v>
      </c>
    </row>
    <row r="191" spans="2:19" x14ac:dyDescent="0.3">
      <c r="B191" s="154">
        <v>177</v>
      </c>
      <c r="C191" s="155"/>
      <c r="D191" s="105">
        <v>45262</v>
      </c>
      <c r="E191" s="118"/>
      <c r="F191" s="119">
        <f t="shared" ref="F191" si="315">G$16</f>
        <v>2924.0729999999999</v>
      </c>
      <c r="G191" s="120">
        <v>2850.7</v>
      </c>
      <c r="H191" s="121">
        <f t="shared" ref="H191" si="316">G$16-E$12</f>
        <v>2858.0729999999999</v>
      </c>
      <c r="I191" s="127">
        <v>-62.54</v>
      </c>
      <c r="J191" s="123">
        <f t="shared" ref="J191" si="317">(G$16+E$13)+I191</f>
        <v>2862.2629999999999</v>
      </c>
      <c r="K191" s="124"/>
      <c r="L191" s="22"/>
      <c r="M191" s="125">
        <f t="shared" ref="M191" si="318">+J191-$H$16</f>
        <v>4.1900000000000546</v>
      </c>
      <c r="N191" s="126">
        <f t="shared" ref="N191" si="319">M191*0.10197/1</f>
        <v>0.42725430000000558</v>
      </c>
      <c r="O191" s="125">
        <f t="shared" ref="O191" si="320">M191*0.701432/1</f>
        <v>2.9390000800000387</v>
      </c>
      <c r="P191" s="125">
        <f t="shared" ref="P191" si="321">+N191*0.01019716/1</f>
        <v>4.3567804577880568E-3</v>
      </c>
      <c r="Q191" s="22"/>
      <c r="R191" s="127">
        <f t="shared" ref="R191" si="322">+$O$11*(M191-I191)</f>
        <v>133.46000000000009</v>
      </c>
      <c r="S191" s="127">
        <f t="shared" ref="S191" si="323">M191/R191</f>
        <v>3.1395174584145452E-2</v>
      </c>
    </row>
    <row r="192" spans="2:19" x14ac:dyDescent="0.3">
      <c r="B192" s="154">
        <v>178</v>
      </c>
      <c r="C192" s="155"/>
      <c r="D192" s="105">
        <v>45273</v>
      </c>
      <c r="E192" s="118"/>
      <c r="F192" s="119">
        <f t="shared" ref="F192" si="324">G$16</f>
        <v>2924.0729999999999</v>
      </c>
      <c r="G192" s="120">
        <v>2850.7</v>
      </c>
      <c r="H192" s="121">
        <f t="shared" ref="H192" si="325">G$16-E$12</f>
        <v>2858.0729999999999</v>
      </c>
      <c r="I192" s="127">
        <v>-61.9</v>
      </c>
      <c r="J192" s="123">
        <f t="shared" ref="J192" si="326">(G$16+E$13)+I192</f>
        <v>2862.9029999999998</v>
      </c>
      <c r="K192" s="124"/>
      <c r="L192" s="22"/>
      <c r="M192" s="125">
        <f t="shared" ref="M192" si="327">+J192-$H$16</f>
        <v>4.8299999999999272</v>
      </c>
      <c r="N192" s="126">
        <f t="shared" ref="N192" si="328">M192*0.10197/1</f>
        <v>0.4925150999999926</v>
      </c>
      <c r="O192" s="125">
        <f t="shared" ref="O192" si="329">M192*0.701432/1</f>
        <v>3.3879165599999492</v>
      </c>
      <c r="P192" s="125">
        <f t="shared" ref="P192" si="330">+N192*0.01019716/1</f>
        <v>5.0222552771159246E-3</v>
      </c>
      <c r="Q192" s="22"/>
      <c r="R192" s="127">
        <f t="shared" ref="R192" si="331">+$O$11*(M192-I192)</f>
        <v>133.45999999999987</v>
      </c>
      <c r="S192" s="127">
        <f t="shared" ref="S192" si="332">M192/R192</f>
        <v>3.6190618912033061E-2</v>
      </c>
    </row>
    <row r="193" spans="2:19" x14ac:dyDescent="0.3">
      <c r="B193" s="154">
        <v>179</v>
      </c>
      <c r="C193" s="155"/>
      <c r="D193" s="105">
        <v>45290</v>
      </c>
      <c r="E193" s="118"/>
      <c r="F193" s="119">
        <f t="shared" ref="F193" si="333">G$16</f>
        <v>2924.0729999999999</v>
      </c>
      <c r="G193" s="120">
        <v>2850.7</v>
      </c>
      <c r="H193" s="121">
        <f t="shared" ref="H193" si="334">G$16-E$12</f>
        <v>2858.0729999999999</v>
      </c>
      <c r="I193" s="127">
        <v>-62.69</v>
      </c>
      <c r="J193" s="123">
        <f t="shared" ref="J193" si="335">(G$16+E$13)+I193</f>
        <v>2862.1129999999998</v>
      </c>
      <c r="K193" s="124"/>
      <c r="L193" s="22"/>
      <c r="M193" s="125">
        <f t="shared" ref="M193" si="336">+J193-$H$16</f>
        <v>4.0399999999999636</v>
      </c>
      <c r="N193" s="126">
        <f t="shared" ref="N193" si="337">M193*0.10197/1</f>
        <v>0.41195879999999629</v>
      </c>
      <c r="O193" s="125">
        <f t="shared" ref="O193" si="338">M193*0.701432/1</f>
        <v>2.8337852799999745</v>
      </c>
      <c r="P193" s="125">
        <f t="shared" ref="P193" si="339">+N193*0.01019716/1</f>
        <v>4.200809797007962E-3</v>
      </c>
      <c r="Q193" s="22"/>
      <c r="R193" s="127">
        <f t="shared" ref="R193" si="340">+$O$11*(M193-I193)</f>
        <v>133.45999999999992</v>
      </c>
      <c r="S193" s="127">
        <f t="shared" ref="S193" si="341">M193/R193</f>
        <v>3.027124231979594E-2</v>
      </c>
    </row>
    <row r="194" spans="2:19" x14ac:dyDescent="0.3">
      <c r="B194" s="154">
        <v>180</v>
      </c>
      <c r="C194" s="155"/>
      <c r="D194" s="105">
        <v>45297</v>
      </c>
      <c r="E194" s="118"/>
      <c r="F194" s="119">
        <f t="shared" ref="F194" si="342">G$16</f>
        <v>2924.0729999999999</v>
      </c>
      <c r="G194" s="120">
        <v>2850.7</v>
      </c>
      <c r="H194" s="121">
        <f t="shared" ref="H194" si="343">G$16-E$12</f>
        <v>2858.0729999999999</v>
      </c>
      <c r="I194" s="127">
        <v>-62.6</v>
      </c>
      <c r="J194" s="123">
        <f t="shared" ref="J194" si="344">(G$16+E$13)+I194</f>
        <v>2862.203</v>
      </c>
      <c r="K194" s="124"/>
      <c r="L194" s="22"/>
      <c r="M194" s="125">
        <f t="shared" ref="M194" si="345">+J194-$H$16</f>
        <v>4.1300000000001091</v>
      </c>
      <c r="N194" s="126">
        <f t="shared" ref="N194" si="346">M194*0.10197/1</f>
        <v>0.42113610000001117</v>
      </c>
      <c r="O194" s="125">
        <f t="shared" ref="O194" si="347">M194*0.701432/1</f>
        <v>2.896914160000077</v>
      </c>
      <c r="P194" s="125">
        <f t="shared" ref="P194" si="348">+N194*0.01019716/1</f>
        <v>4.2943921934761138E-3</v>
      </c>
      <c r="Q194" s="22"/>
      <c r="R194" s="127">
        <f t="shared" ref="R194" si="349">+$O$11*(M194-I194)</f>
        <v>133.46000000000021</v>
      </c>
      <c r="S194" s="127">
        <f t="shared" ref="S194" si="350">M194/R194</f>
        <v>3.0945601678406286E-2</v>
      </c>
    </row>
    <row r="195" spans="2:19" x14ac:dyDescent="0.3">
      <c r="B195" s="154">
        <v>181</v>
      </c>
      <c r="C195" s="155"/>
      <c r="D195" s="105">
        <v>45304</v>
      </c>
      <c r="E195" s="118"/>
      <c r="F195" s="119">
        <f t="shared" ref="F195" si="351">G$16</f>
        <v>2924.0729999999999</v>
      </c>
      <c r="G195" s="120">
        <v>2850.7</v>
      </c>
      <c r="H195" s="121">
        <f t="shared" ref="H195" si="352">G$16-E$12</f>
        <v>2858.0729999999999</v>
      </c>
      <c r="I195" s="127">
        <v>-61.78</v>
      </c>
      <c r="J195" s="123">
        <f t="shared" ref="J195" si="353">(G$16+E$13)+I195</f>
        <v>2863.0229999999997</v>
      </c>
      <c r="K195" s="124"/>
      <c r="L195" s="22"/>
      <c r="M195" s="125">
        <f t="shared" ref="M195" si="354">+J195-$H$16</f>
        <v>4.9499999999998181</v>
      </c>
      <c r="N195" s="126">
        <f t="shared" ref="N195" si="355">M195*0.10197/1</f>
        <v>0.50475149999998148</v>
      </c>
      <c r="O195" s="125">
        <f t="shared" ref="O195" si="356">M195*0.701432/1</f>
        <v>3.4720883999998726</v>
      </c>
      <c r="P195" s="125">
        <f t="shared" ref="P195" si="357">+N195*0.01019716/1</f>
        <v>5.1470318057398115E-3</v>
      </c>
      <c r="Q195" s="22"/>
      <c r="R195" s="127">
        <f t="shared" ref="R195" si="358">+$O$11*(M195-I195)</f>
        <v>133.45999999999964</v>
      </c>
      <c r="S195" s="127">
        <f t="shared" ref="S195" si="359">M195/R195</f>
        <v>3.7089764723511401E-2</v>
      </c>
    </row>
    <row r="196" spans="2:19" x14ac:dyDescent="0.3">
      <c r="B196" s="154">
        <v>182</v>
      </c>
      <c r="C196" s="155"/>
      <c r="D196" s="105">
        <v>45311</v>
      </c>
      <c r="E196" s="118"/>
      <c r="F196" s="119">
        <f t="shared" ref="F196" si="360">G$16</f>
        <v>2924.0729999999999</v>
      </c>
      <c r="G196" s="120">
        <v>2850.7</v>
      </c>
      <c r="H196" s="121">
        <f t="shared" ref="H196" si="361">G$16-E$12</f>
        <v>2858.0729999999999</v>
      </c>
      <c r="I196" s="127">
        <v>-62.32</v>
      </c>
      <c r="J196" s="123">
        <f t="shared" ref="J196" si="362">(G$16+E$13)+I196</f>
        <v>2862.4829999999997</v>
      </c>
      <c r="K196" s="124"/>
      <c r="L196" s="22"/>
      <c r="M196" s="125">
        <f t="shared" ref="M196" si="363">+J196-$H$16</f>
        <v>4.4099999999998545</v>
      </c>
      <c r="N196" s="126">
        <f t="shared" ref="N196" si="364">M196*0.10197/1</f>
        <v>0.4496876999999852</v>
      </c>
      <c r="O196" s="125">
        <f t="shared" ref="O196" si="365">M196*0.701432/1</f>
        <v>3.0933151199998981</v>
      </c>
      <c r="P196" s="125">
        <f t="shared" ref="P196" si="366">+N196*0.01019716/1</f>
        <v>4.585537426931849E-3</v>
      </c>
      <c r="Q196" s="22"/>
      <c r="R196" s="127">
        <f t="shared" ref="R196" si="367">+$O$11*(M196-I196)</f>
        <v>133.4599999999997</v>
      </c>
      <c r="S196" s="127">
        <f t="shared" ref="S196" si="368">M196/R196</f>
        <v>3.3043608571855725E-2</v>
      </c>
    </row>
    <row r="197" spans="2:19" x14ac:dyDescent="0.3">
      <c r="B197" s="154">
        <v>183</v>
      </c>
      <c r="C197" s="155"/>
      <c r="D197" s="105">
        <v>45326</v>
      </c>
      <c r="E197" s="118"/>
      <c r="F197" s="119">
        <f t="shared" ref="F197" si="369">G$16</f>
        <v>2924.0729999999999</v>
      </c>
      <c r="G197" s="120">
        <v>2850.7</v>
      </c>
      <c r="H197" s="121">
        <f t="shared" ref="H197" si="370">G$16-E$12</f>
        <v>2858.0729999999999</v>
      </c>
      <c r="I197" s="127">
        <v>-62.51</v>
      </c>
      <c r="J197" s="123">
        <f t="shared" ref="J197" si="371">(G$16+E$13)+I197</f>
        <v>2862.2929999999997</v>
      </c>
      <c r="K197" s="124"/>
      <c r="L197" s="22"/>
      <c r="M197" s="125">
        <f t="shared" ref="M197" si="372">+J197-$H$16</f>
        <v>4.2199999999997999</v>
      </c>
      <c r="N197" s="126">
        <f t="shared" ref="N197" si="373">M197*0.10197/1</f>
        <v>0.43031339999997964</v>
      </c>
      <c r="O197" s="125">
        <f t="shared" ref="O197" si="374">M197*0.701432/1</f>
        <v>2.9600430399998601</v>
      </c>
      <c r="P197" s="125">
        <f t="shared" ref="P197" si="375">+N197*0.01019716/1</f>
        <v>4.3879745899437928E-3</v>
      </c>
      <c r="Q197" s="22"/>
      <c r="R197" s="127">
        <f t="shared" ref="R197" si="376">+$O$11*(M197-I197)</f>
        <v>133.45999999999958</v>
      </c>
      <c r="S197" s="127">
        <f t="shared" ref="S197" si="377">M197/R197</f>
        <v>3.1619961037013436E-2</v>
      </c>
    </row>
    <row r="198" spans="2:19" x14ac:dyDescent="0.3">
      <c r="B198" s="154">
        <v>184</v>
      </c>
      <c r="C198" s="155"/>
      <c r="D198" s="105">
        <v>45333</v>
      </c>
      <c r="E198" s="118"/>
      <c r="F198" s="119">
        <f t="shared" ref="F198" si="378">G$16</f>
        <v>2924.0729999999999</v>
      </c>
      <c r="G198" s="120">
        <v>2850.7</v>
      </c>
      <c r="H198" s="121">
        <f t="shared" ref="H198" si="379">G$16-E$12</f>
        <v>2858.0729999999999</v>
      </c>
      <c r="I198" s="127">
        <v>-62.54</v>
      </c>
      <c r="J198" s="123">
        <f t="shared" ref="J198" si="380">(G$16+E$13)+I198</f>
        <v>2862.2629999999999</v>
      </c>
      <c r="K198" s="124"/>
      <c r="L198" s="22"/>
      <c r="M198" s="125">
        <f t="shared" ref="M198" si="381">+J198-$H$16</f>
        <v>4.1900000000000546</v>
      </c>
      <c r="N198" s="126">
        <f t="shared" ref="N198" si="382">M198*0.10197/1</f>
        <v>0.42725430000000558</v>
      </c>
      <c r="O198" s="125">
        <f t="shared" ref="O198" si="383">M198*0.701432/1</f>
        <v>2.9390000800000387</v>
      </c>
      <c r="P198" s="125">
        <f t="shared" ref="P198" si="384">+N198*0.01019716/1</f>
        <v>4.3567804577880568E-3</v>
      </c>
      <c r="Q198" s="22"/>
      <c r="R198" s="127">
        <f t="shared" ref="R198" si="385">+$O$11*(M198-I198)</f>
        <v>133.46000000000009</v>
      </c>
      <c r="S198" s="127">
        <f t="shared" ref="S198" si="386">M198/R198</f>
        <v>3.1395174584145452E-2</v>
      </c>
    </row>
    <row r="199" spans="2:19" x14ac:dyDescent="0.3">
      <c r="B199" s="154">
        <v>185</v>
      </c>
      <c r="C199" s="155"/>
      <c r="D199" s="105">
        <v>45346</v>
      </c>
      <c r="E199" s="118"/>
      <c r="F199" s="119">
        <f t="shared" ref="F199" si="387">G$16</f>
        <v>2924.0729999999999</v>
      </c>
      <c r="G199" s="120">
        <v>2850.7</v>
      </c>
      <c r="H199" s="121">
        <f t="shared" ref="H199" si="388">G$16-E$12</f>
        <v>2858.0729999999999</v>
      </c>
      <c r="I199" s="127">
        <v>-62.83</v>
      </c>
      <c r="J199" s="123">
        <f t="shared" ref="J199" si="389">(G$16+E$13)+I199</f>
        <v>2861.973</v>
      </c>
      <c r="K199" s="124"/>
      <c r="L199" s="22"/>
      <c r="M199" s="125">
        <f t="shared" ref="M199" si="390">+J199-$H$16</f>
        <v>3.9000000000000909</v>
      </c>
      <c r="N199" s="126">
        <f t="shared" ref="N199" si="391">M199*0.10197/1</f>
        <v>0.39768300000000928</v>
      </c>
      <c r="O199" s="125">
        <f t="shared" ref="O199" si="392">M199*0.701432/1</f>
        <v>2.7355848000000642</v>
      </c>
      <c r="P199" s="125">
        <f t="shared" ref="P199" si="393">+N199*0.01019716/1</f>
        <v>4.0552371802800944E-3</v>
      </c>
      <c r="Q199" s="22"/>
      <c r="R199" s="127">
        <f t="shared" ref="R199" si="394">+$O$11*(M199-I199)</f>
        <v>133.46000000000018</v>
      </c>
      <c r="S199" s="127">
        <f t="shared" ref="S199" si="395">M199/R199</f>
        <v>2.9222238873071224E-2</v>
      </c>
    </row>
    <row r="200" spans="2:19" x14ac:dyDescent="0.3">
      <c r="B200" s="154">
        <v>186</v>
      </c>
      <c r="C200" s="155"/>
      <c r="D200" s="105">
        <v>45361</v>
      </c>
      <c r="E200" s="118"/>
      <c r="F200" s="119">
        <f t="shared" ref="F200:F204" si="396">G$16</f>
        <v>2924.0729999999999</v>
      </c>
      <c r="G200" s="120">
        <v>2850.7</v>
      </c>
      <c r="H200" s="121">
        <f t="shared" ref="H200:H204" si="397">G$16-E$12</f>
        <v>2858.0729999999999</v>
      </c>
      <c r="I200" s="148">
        <v>-62.64</v>
      </c>
      <c r="J200" s="123">
        <f t="shared" ref="J200:J205" si="398">(G$16+E$13)+I200</f>
        <v>2862.163</v>
      </c>
      <c r="K200" s="124"/>
      <c r="L200" s="22"/>
      <c r="M200" s="125">
        <f t="shared" ref="M200:M205" si="399">+J200-$H$16</f>
        <v>4.0900000000001455</v>
      </c>
      <c r="N200" s="126">
        <f t="shared" ref="N200:N205" si="400">M200*0.10197/1</f>
        <v>0.41705730000001484</v>
      </c>
      <c r="O200" s="125">
        <f t="shared" ref="O200:O205" si="401">M200*0.701432/1</f>
        <v>2.8688568800001022</v>
      </c>
      <c r="P200" s="125">
        <f t="shared" ref="P200:P205" si="402">+N200*0.01019716/1</f>
        <v>4.2528000172681515E-3</v>
      </c>
      <c r="Q200" s="22"/>
      <c r="R200" s="127">
        <f t="shared" ref="R200:R205" si="403">+$O$11*(M200-I200)</f>
        <v>133.46000000000029</v>
      </c>
      <c r="S200" s="127">
        <f t="shared" ref="S200:S205" si="404">M200/R200</f>
        <v>3.0645886407913506E-2</v>
      </c>
    </row>
    <row r="201" spans="2:19" x14ac:dyDescent="0.3">
      <c r="B201" s="154">
        <v>187</v>
      </c>
      <c r="C201" s="155"/>
      <c r="D201" s="105">
        <v>45376</v>
      </c>
      <c r="E201" s="118"/>
      <c r="F201" s="119">
        <f t="shared" si="396"/>
        <v>2924.0729999999999</v>
      </c>
      <c r="G201" s="120">
        <v>2850.7</v>
      </c>
      <c r="H201" s="121">
        <f t="shared" si="397"/>
        <v>2858.0729999999999</v>
      </c>
      <c r="I201" s="148">
        <v>-62.71</v>
      </c>
      <c r="J201" s="123">
        <f t="shared" si="398"/>
        <v>2862.0929999999998</v>
      </c>
      <c r="K201" s="124"/>
      <c r="L201" s="22"/>
      <c r="M201" s="125">
        <f t="shared" si="399"/>
        <v>4.0199999999999818</v>
      </c>
      <c r="N201" s="126">
        <f t="shared" si="400"/>
        <v>0.40991939999999816</v>
      </c>
      <c r="O201" s="125">
        <f t="shared" si="401"/>
        <v>2.8197566399999876</v>
      </c>
      <c r="P201" s="125">
        <f t="shared" si="402"/>
        <v>4.1800137089039813E-3</v>
      </c>
      <c r="Q201" s="22"/>
      <c r="R201" s="127">
        <f t="shared" si="403"/>
        <v>133.45999999999998</v>
      </c>
      <c r="S201" s="127">
        <f t="shared" si="404"/>
        <v>3.0121384684549547E-2</v>
      </c>
    </row>
    <row r="202" spans="2:19" x14ac:dyDescent="0.3">
      <c r="B202" s="154">
        <v>188</v>
      </c>
      <c r="C202" s="155"/>
      <c r="D202" s="105">
        <v>45391</v>
      </c>
      <c r="E202" s="118"/>
      <c r="F202" s="119">
        <f t="shared" si="396"/>
        <v>2924.0729999999999</v>
      </c>
      <c r="G202" s="120">
        <v>2850.7</v>
      </c>
      <c r="H202" s="121">
        <f t="shared" si="397"/>
        <v>2858.0729999999999</v>
      </c>
      <c r="I202" s="148">
        <v>-62.45</v>
      </c>
      <c r="J202" s="123">
        <f t="shared" si="398"/>
        <v>2862.3530000000001</v>
      </c>
      <c r="K202" s="124"/>
      <c r="L202" s="22"/>
      <c r="M202" s="125">
        <f t="shared" si="399"/>
        <v>4.2800000000002001</v>
      </c>
      <c r="N202" s="126">
        <f t="shared" si="400"/>
        <v>0.4364316000000204</v>
      </c>
      <c r="O202" s="125">
        <f t="shared" si="401"/>
        <v>3.0021289600001406</v>
      </c>
      <c r="P202" s="125">
        <f t="shared" si="402"/>
        <v>4.4503628542562085E-3</v>
      </c>
      <c r="Q202" s="22"/>
      <c r="R202" s="127">
        <f t="shared" si="403"/>
        <v>133.46000000000041</v>
      </c>
      <c r="S202" s="127">
        <f t="shared" si="404"/>
        <v>3.2069533942755787E-2</v>
      </c>
    </row>
    <row r="203" spans="2:19" x14ac:dyDescent="0.3">
      <c r="B203" s="154">
        <v>189</v>
      </c>
      <c r="C203" s="155"/>
      <c r="D203" s="105">
        <v>45406</v>
      </c>
      <c r="E203" s="118"/>
      <c r="F203" s="119">
        <f t="shared" si="396"/>
        <v>2924.0729999999999</v>
      </c>
      <c r="G203" s="120">
        <v>2850.7</v>
      </c>
      <c r="H203" s="121">
        <f t="shared" si="397"/>
        <v>2858.0729999999999</v>
      </c>
      <c r="I203" s="148">
        <v>-62.32</v>
      </c>
      <c r="J203" s="123">
        <f t="shared" si="398"/>
        <v>2862.4829999999997</v>
      </c>
      <c r="K203" s="124"/>
      <c r="L203" s="22"/>
      <c r="M203" s="125">
        <f t="shared" si="399"/>
        <v>4.4099999999998545</v>
      </c>
      <c r="N203" s="126">
        <f t="shared" si="400"/>
        <v>0.4496876999999852</v>
      </c>
      <c r="O203" s="125">
        <f t="shared" si="401"/>
        <v>3.0933151199998981</v>
      </c>
      <c r="P203" s="125">
        <f t="shared" si="402"/>
        <v>4.585537426931849E-3</v>
      </c>
      <c r="Q203" s="22"/>
      <c r="R203" s="127">
        <f t="shared" si="403"/>
        <v>133.4599999999997</v>
      </c>
      <c r="S203" s="127">
        <f t="shared" si="404"/>
        <v>3.3043608571855725E-2</v>
      </c>
    </row>
    <row r="204" spans="2:19" x14ac:dyDescent="0.3">
      <c r="B204" s="154">
        <v>190</v>
      </c>
      <c r="C204" s="155"/>
      <c r="D204" s="105">
        <v>45420</v>
      </c>
      <c r="E204" s="118"/>
      <c r="F204" s="119">
        <f t="shared" si="396"/>
        <v>2924.0729999999999</v>
      </c>
      <c r="G204" s="120">
        <v>2850.7</v>
      </c>
      <c r="H204" s="121">
        <f t="shared" si="397"/>
        <v>2858.0729999999999</v>
      </c>
      <c r="I204" s="148">
        <v>-62.72</v>
      </c>
      <c r="J204" s="123">
        <f t="shared" si="398"/>
        <v>2862.0830000000001</v>
      </c>
      <c r="K204" s="124"/>
      <c r="L204" s="22"/>
      <c r="M204" s="125">
        <f t="shared" si="399"/>
        <v>4.0100000000002183</v>
      </c>
      <c r="N204" s="126">
        <f t="shared" si="400"/>
        <v>0.40889970000002229</v>
      </c>
      <c r="O204" s="125">
        <f t="shared" si="401"/>
        <v>2.8127423200001531</v>
      </c>
      <c r="P204" s="125">
        <f t="shared" si="402"/>
        <v>4.1696156648522277E-3</v>
      </c>
      <c r="Q204" s="22"/>
      <c r="R204" s="127">
        <f t="shared" si="403"/>
        <v>133.46000000000043</v>
      </c>
      <c r="S204" s="127">
        <f t="shared" si="404"/>
        <v>3.0046455866927956E-2</v>
      </c>
    </row>
    <row r="205" spans="2:19" x14ac:dyDescent="0.3">
      <c r="B205" s="154">
        <v>191</v>
      </c>
      <c r="C205" s="155"/>
      <c r="D205" s="105">
        <v>45544</v>
      </c>
      <c r="E205" s="118"/>
      <c r="F205" s="119">
        <f t="shared" ref="F205" si="405">G$16</f>
        <v>2924.0729999999999</v>
      </c>
      <c r="G205" s="120">
        <v>2850.7</v>
      </c>
      <c r="H205" s="121">
        <f t="shared" ref="H205" si="406">G$16-E$12</f>
        <v>2858.0729999999999</v>
      </c>
      <c r="I205" s="127">
        <v>-62.43</v>
      </c>
      <c r="J205" s="123">
        <f t="shared" si="398"/>
        <v>2862.373</v>
      </c>
      <c r="K205" s="124"/>
      <c r="L205" s="22"/>
      <c r="M205" s="125">
        <f t="shared" si="399"/>
        <v>4.3000000000001819</v>
      </c>
      <c r="N205" s="126">
        <f t="shared" si="400"/>
        <v>0.4384710000000186</v>
      </c>
      <c r="O205" s="125">
        <f t="shared" si="401"/>
        <v>3.016157600000128</v>
      </c>
      <c r="P205" s="125">
        <f t="shared" si="402"/>
        <v>4.4711589423601901E-3</v>
      </c>
      <c r="Q205" s="22"/>
      <c r="R205" s="127">
        <f t="shared" si="403"/>
        <v>133.46000000000038</v>
      </c>
      <c r="S205" s="127">
        <f t="shared" si="404"/>
        <v>3.2219391578002174E-2</v>
      </c>
    </row>
    <row r="206" spans="2:19" x14ac:dyDescent="0.3">
      <c r="B206" s="154">
        <v>192</v>
      </c>
      <c r="C206" s="155"/>
      <c r="D206" s="105">
        <v>45551</v>
      </c>
      <c r="E206" s="118"/>
      <c r="F206" s="119">
        <f t="shared" ref="F206" si="407">G$16</f>
        <v>2924.0729999999999</v>
      </c>
      <c r="G206" s="120">
        <v>2850.7</v>
      </c>
      <c r="H206" s="121">
        <f t="shared" ref="H206" si="408">G$16-E$12</f>
        <v>2858.0729999999999</v>
      </c>
      <c r="I206" s="127">
        <v>-62.42</v>
      </c>
      <c r="J206" s="123">
        <f t="shared" ref="J206" si="409">(G$16+E$13)+I206</f>
        <v>2862.3829999999998</v>
      </c>
      <c r="K206" s="124"/>
      <c r="L206" s="22"/>
      <c r="M206" s="125">
        <f t="shared" ref="M206" si="410">+J206-$H$16</f>
        <v>4.3099999999999454</v>
      </c>
      <c r="N206" s="126">
        <f t="shared" ref="N206" si="411">M206*0.10197/1</f>
        <v>0.43949069999999446</v>
      </c>
      <c r="O206" s="125">
        <f t="shared" ref="O206" si="412">M206*0.701432/1</f>
        <v>3.023171919999962</v>
      </c>
      <c r="P206" s="125">
        <f t="shared" ref="P206" si="413">+N206*0.01019716/1</f>
        <v>4.4815569864119437E-3</v>
      </c>
      <c r="Q206" s="22"/>
      <c r="R206" s="127">
        <f t="shared" ref="R206" si="414">+$O$11*(M206-I206)</f>
        <v>133.45999999999989</v>
      </c>
      <c r="S206" s="127">
        <f t="shared" ref="S206" si="415">M206/R206</f>
        <v>3.2294320395623771E-2</v>
      </c>
    </row>
    <row r="207" spans="2:19" x14ac:dyDescent="0.3">
      <c r="B207" s="154">
        <v>193</v>
      </c>
      <c r="C207" s="155"/>
      <c r="D207" s="105">
        <v>45563</v>
      </c>
      <c r="E207" s="118"/>
      <c r="F207" s="119">
        <f t="shared" ref="F207:F208" si="416">G$16</f>
        <v>2924.0729999999999</v>
      </c>
      <c r="G207" s="120">
        <v>2850.7</v>
      </c>
      <c r="H207" s="121">
        <f t="shared" ref="H207:H208" si="417">G$16-E$12</f>
        <v>2858.0729999999999</v>
      </c>
      <c r="I207" s="127">
        <v>-62.51</v>
      </c>
      <c r="J207" s="123">
        <f t="shared" ref="J207:J208" si="418">(G$16+E$13)+I207</f>
        <v>2862.2929999999997</v>
      </c>
      <c r="K207" s="124"/>
      <c r="L207" s="22"/>
      <c r="M207" s="125">
        <f t="shared" ref="M207:M208" si="419">+J207-$H$16</f>
        <v>4.2199999999997999</v>
      </c>
      <c r="N207" s="126">
        <f t="shared" ref="N207:N208" si="420">M207*0.10197/1</f>
        <v>0.43031339999997964</v>
      </c>
      <c r="O207" s="125">
        <f t="shared" ref="O207:O208" si="421">M207*0.701432/1</f>
        <v>2.9600430399998601</v>
      </c>
      <c r="P207" s="125">
        <f t="shared" ref="P207:P208" si="422">+N207*0.01019716/1</f>
        <v>4.3879745899437928E-3</v>
      </c>
      <c r="Q207" s="22"/>
      <c r="R207" s="127">
        <f t="shared" ref="R207:R208" si="423">+$O$11*(M207-I207)</f>
        <v>133.45999999999958</v>
      </c>
      <c r="S207" s="127">
        <f t="shared" ref="S207:S208" si="424">M207/R207</f>
        <v>3.1619961037013436E-2</v>
      </c>
    </row>
    <row r="208" spans="2:19" x14ac:dyDescent="0.3">
      <c r="B208" s="154">
        <v>235</v>
      </c>
      <c r="C208" s="155"/>
      <c r="D208" s="105">
        <v>45570</v>
      </c>
      <c r="E208" s="106"/>
      <c r="F208" s="132">
        <f t="shared" si="416"/>
        <v>2924.0729999999999</v>
      </c>
      <c r="G208" s="120">
        <v>2850.7</v>
      </c>
      <c r="H208" s="133">
        <f t="shared" si="417"/>
        <v>2858.0729999999999</v>
      </c>
      <c r="I208" s="107">
        <v>-62.74</v>
      </c>
      <c r="J208" s="134">
        <f t="shared" si="418"/>
        <v>2862.0630000000001</v>
      </c>
      <c r="K208" s="135"/>
      <c r="L208" s="51"/>
      <c r="M208" s="125">
        <f t="shared" si="419"/>
        <v>3.9900000000002365</v>
      </c>
      <c r="N208" s="44">
        <f t="shared" si="420"/>
        <v>0.40686030000002416</v>
      </c>
      <c r="O208" s="40">
        <f t="shared" si="421"/>
        <v>2.7987136800001662</v>
      </c>
      <c r="P208" s="40">
        <f t="shared" si="422"/>
        <v>4.1488195767482462E-3</v>
      </c>
      <c r="R208" s="42">
        <f t="shared" si="423"/>
        <v>133.46000000000049</v>
      </c>
      <c r="S208" s="42">
        <f t="shared" si="424"/>
        <v>2.9896598231681566E-2</v>
      </c>
    </row>
    <row r="209" spans="2:22" x14ac:dyDescent="0.3">
      <c r="B209" s="154">
        <v>236</v>
      </c>
      <c r="C209" s="155"/>
      <c r="D209" s="105">
        <v>45587</v>
      </c>
      <c r="E209" s="106"/>
      <c r="F209" s="132">
        <f t="shared" ref="F209:F210" si="425">G$16</f>
        <v>2924.0729999999999</v>
      </c>
      <c r="G209" s="120">
        <v>2850.7</v>
      </c>
      <c r="H209" s="133">
        <f t="shared" ref="H209:H210" si="426">G$16-E$12</f>
        <v>2858.0729999999999</v>
      </c>
      <c r="I209" s="107">
        <v>-61.52</v>
      </c>
      <c r="J209" s="134">
        <f t="shared" ref="J209:J210" si="427">(G$16+E$13)+I209</f>
        <v>2863.2829999999999</v>
      </c>
      <c r="K209" s="135"/>
      <c r="L209" s="51"/>
      <c r="M209" s="125">
        <f t="shared" ref="M209" si="428">+J209-$H$16</f>
        <v>5.2100000000000364</v>
      </c>
      <c r="N209" s="44">
        <f t="shared" ref="N209" si="429">M209*0.10197/1</f>
        <v>0.53126370000000378</v>
      </c>
      <c r="O209" s="40">
        <f t="shared" ref="O209" si="430">M209*0.701432/1</f>
        <v>3.6544607200000256</v>
      </c>
      <c r="P209" s="40">
        <f t="shared" ref="P209" si="431">+N209*0.01019716/1</f>
        <v>5.4173809510920387E-3</v>
      </c>
      <c r="R209" s="42">
        <f t="shared" ref="R209" si="432">+$O$11*(M209-I209)</f>
        <v>133.46000000000009</v>
      </c>
      <c r="S209" s="42">
        <f t="shared" ref="S209" si="433">M209/R209</f>
        <v>3.903791398171761E-2</v>
      </c>
    </row>
    <row r="210" spans="2:22" x14ac:dyDescent="0.3">
      <c r="B210" s="154">
        <v>237</v>
      </c>
      <c r="C210" s="155"/>
      <c r="D210" s="105">
        <v>45593</v>
      </c>
      <c r="E210" s="106"/>
      <c r="F210" s="119">
        <f t="shared" si="425"/>
        <v>2924.0729999999999</v>
      </c>
      <c r="G210" s="120">
        <v>2850.7</v>
      </c>
      <c r="H210" s="121">
        <f t="shared" si="426"/>
        <v>2858.0729999999999</v>
      </c>
      <c r="I210" s="127">
        <v>-62.33</v>
      </c>
      <c r="J210" s="123">
        <f t="shared" si="427"/>
        <v>2862.473</v>
      </c>
      <c r="K210" s="135"/>
      <c r="L210" s="51"/>
      <c r="M210" s="125">
        <f t="shared" ref="M210" si="434">+J210-$H$16</f>
        <v>4.4000000000000909</v>
      </c>
      <c r="N210" s="44">
        <f t="shared" ref="N210" si="435">M210*0.10197/1</f>
        <v>0.44866800000000928</v>
      </c>
      <c r="O210" s="40">
        <f t="shared" ref="O210" si="436">M210*0.701432/1</f>
        <v>3.086300800000064</v>
      </c>
      <c r="P210" s="40">
        <f t="shared" ref="P210" si="437">+N210*0.01019716/1</f>
        <v>4.5751393828800946E-3</v>
      </c>
      <c r="R210" s="42">
        <f t="shared" ref="R210" si="438">+$O$11*(M210-I210)</f>
        <v>133.46000000000018</v>
      </c>
      <c r="S210" s="42">
        <f t="shared" ref="S210" si="439">M210/R210</f>
        <v>3.2968679754234113E-2</v>
      </c>
    </row>
    <row r="211" spans="2:22" x14ac:dyDescent="0.3">
      <c r="B211" s="154">
        <v>238</v>
      </c>
      <c r="C211" s="155"/>
      <c r="D211" s="105">
        <v>45597</v>
      </c>
      <c r="E211" s="106"/>
      <c r="F211" s="119">
        <f t="shared" ref="F211" si="440">G$16</f>
        <v>2924.0729999999999</v>
      </c>
      <c r="G211" s="120">
        <v>2851.7</v>
      </c>
      <c r="H211" s="121">
        <f t="shared" ref="H211" si="441">G$16-E$12</f>
        <v>2858.0729999999999</v>
      </c>
      <c r="I211" s="127">
        <v>-55.2</v>
      </c>
      <c r="J211" s="123">
        <f t="shared" ref="J211" si="442">(G$16+E$13)+I211</f>
        <v>2869.6030000000001</v>
      </c>
      <c r="K211" s="135" t="s">
        <v>48</v>
      </c>
      <c r="L211" s="51"/>
      <c r="M211" s="125">
        <f t="shared" ref="M211" si="443">+J211-$H$16</f>
        <v>11.5300000000002</v>
      </c>
      <c r="N211" s="44">
        <f t="shared" ref="N211" si="444">M211*0.10197/1</f>
        <v>1.1757141000000204</v>
      </c>
      <c r="O211" s="40">
        <f t="shared" ref="O211" si="445">M211*0.701432/1</f>
        <v>8.0875109600001416</v>
      </c>
      <c r="P211" s="40">
        <f t="shared" ref="P211" si="446">+N211*0.01019716/1</f>
        <v>1.1988944791956209E-2</v>
      </c>
      <c r="R211" s="42">
        <f t="shared" ref="R211" si="447">+$O$11*(M211-I211)</f>
        <v>133.46000000000041</v>
      </c>
      <c r="S211" s="42">
        <f t="shared" ref="S211" si="448">M211/R211</f>
        <v>8.6392926719617597E-2</v>
      </c>
      <c r="U211"/>
      <c r="V211"/>
    </row>
    <row r="212" spans="2:22" x14ac:dyDescent="0.3">
      <c r="K212" s="15"/>
      <c r="L212" s="17"/>
      <c r="U212"/>
      <c r="V212"/>
    </row>
  </sheetData>
  <dataConsolidate/>
  <mergeCells count="204">
    <mergeCell ref="B86:C86"/>
    <mergeCell ref="B175:C175"/>
    <mergeCell ref="B176:C176"/>
    <mergeCell ref="B104:C104"/>
    <mergeCell ref="B105:C105"/>
    <mergeCell ref="B106:C106"/>
    <mergeCell ref="B93:C93"/>
    <mergeCell ref="B94:C94"/>
    <mergeCell ref="B96:C96"/>
    <mergeCell ref="B97:C97"/>
    <mergeCell ref="B95:C95"/>
    <mergeCell ref="B125:C125"/>
    <mergeCell ref="B107:C107"/>
    <mergeCell ref="B108:C108"/>
    <mergeCell ref="B109:C109"/>
    <mergeCell ref="B110:C110"/>
    <mergeCell ref="B111:C111"/>
    <mergeCell ref="B121:C121"/>
    <mergeCell ref="B122:C122"/>
    <mergeCell ref="B135:C135"/>
    <mergeCell ref="B136:C136"/>
    <mergeCell ref="B87:C87"/>
    <mergeCell ref="B88:C88"/>
    <mergeCell ref="B89:C89"/>
    <mergeCell ref="S19:S21"/>
    <mergeCell ref="B22:C22"/>
    <mergeCell ref="M19:P20"/>
    <mergeCell ref="R19:R21"/>
    <mergeCell ref="B23:C23"/>
    <mergeCell ref="B24:C24"/>
    <mergeCell ref="B25:C25"/>
    <mergeCell ref="B26:C26"/>
    <mergeCell ref="B27:C27"/>
    <mergeCell ref="F19:F20"/>
    <mergeCell ref="H19:H20"/>
    <mergeCell ref="E19:E21"/>
    <mergeCell ref="G19:G20"/>
    <mergeCell ref="B85:C85"/>
    <mergeCell ref="E2:K5"/>
    <mergeCell ref="I19:I20"/>
    <mergeCell ref="J19:J20"/>
    <mergeCell ref="K19:K21"/>
    <mergeCell ref="B56:C56"/>
    <mergeCell ref="B32:C32"/>
    <mergeCell ref="B33:C33"/>
    <mergeCell ref="B40:C40"/>
    <mergeCell ref="B41:C41"/>
    <mergeCell ref="B28:C28"/>
    <mergeCell ref="B34:C34"/>
    <mergeCell ref="B35:C35"/>
    <mergeCell ref="B36:C36"/>
    <mergeCell ref="B37:C37"/>
    <mergeCell ref="B29:C29"/>
    <mergeCell ref="B30:C30"/>
    <mergeCell ref="B31:C31"/>
    <mergeCell ref="B38:C38"/>
    <mergeCell ref="B39:C39"/>
    <mergeCell ref="B52:C52"/>
    <mergeCell ref="B2:D5"/>
    <mergeCell ref="B19:C21"/>
    <mergeCell ref="D19:D21"/>
    <mergeCell ref="B42:C42"/>
    <mergeCell ref="B60:C60"/>
    <mergeCell ref="B61:C61"/>
    <mergeCell ref="B65:C65"/>
    <mergeCell ref="B53:C53"/>
    <mergeCell ref="B54:C54"/>
    <mergeCell ref="B47:C47"/>
    <mergeCell ref="B48:C48"/>
    <mergeCell ref="B49:C49"/>
    <mergeCell ref="B58:C58"/>
    <mergeCell ref="B57:C57"/>
    <mergeCell ref="B59:C59"/>
    <mergeCell ref="B55:C55"/>
    <mergeCell ref="B64:C64"/>
    <mergeCell ref="B63:C63"/>
    <mergeCell ref="B43:C43"/>
    <mergeCell ref="B44:C44"/>
    <mergeCell ref="B45:C45"/>
    <mergeCell ref="B50:C50"/>
    <mergeCell ref="B51:C51"/>
    <mergeCell ref="B62:C62"/>
    <mergeCell ref="B46:C46"/>
    <mergeCell ref="B84:C84"/>
    <mergeCell ref="B72:C72"/>
    <mergeCell ref="B73:C73"/>
    <mergeCell ref="B74:C74"/>
    <mergeCell ref="B75:C75"/>
    <mergeCell ref="B76:C76"/>
    <mergeCell ref="B77:C77"/>
    <mergeCell ref="B78:C78"/>
    <mergeCell ref="B66:C66"/>
    <mergeCell ref="B67:C67"/>
    <mergeCell ref="B68:C68"/>
    <mergeCell ref="B69:C69"/>
    <mergeCell ref="B70:C70"/>
    <mergeCell ref="B71:C71"/>
    <mergeCell ref="B79:C79"/>
    <mergeCell ref="B80:C80"/>
    <mergeCell ref="B82:C82"/>
    <mergeCell ref="B83:C83"/>
    <mergeCell ref="B81:C81"/>
    <mergeCell ref="B90:C90"/>
    <mergeCell ref="B102:C102"/>
    <mergeCell ref="B103:C103"/>
    <mergeCell ref="B98:C98"/>
    <mergeCell ref="B99:C99"/>
    <mergeCell ref="B117:C117"/>
    <mergeCell ref="B118:C118"/>
    <mergeCell ref="B114:C114"/>
    <mergeCell ref="B115:C115"/>
    <mergeCell ref="B91:C91"/>
    <mergeCell ref="B92:C92"/>
    <mergeCell ref="B100:C100"/>
    <mergeCell ref="B101:C101"/>
    <mergeCell ref="B126:C126"/>
    <mergeCell ref="B112:C112"/>
    <mergeCell ref="B113:C113"/>
    <mergeCell ref="B119:C119"/>
    <mergeCell ref="B120:C120"/>
    <mergeCell ref="B116:C116"/>
    <mergeCell ref="B134:C134"/>
    <mergeCell ref="B133:C133"/>
    <mergeCell ref="B131:C131"/>
    <mergeCell ref="B127:C127"/>
    <mergeCell ref="B128:C128"/>
    <mergeCell ref="B124:C124"/>
    <mergeCell ref="B123:C123"/>
    <mergeCell ref="B129:C129"/>
    <mergeCell ref="B140:C140"/>
    <mergeCell ref="B141:C141"/>
    <mergeCell ref="B137:C137"/>
    <mergeCell ref="B138:C138"/>
    <mergeCell ref="B139:C139"/>
    <mergeCell ref="B130:C130"/>
    <mergeCell ref="B162:C162"/>
    <mergeCell ref="B163:C163"/>
    <mergeCell ref="B157:C157"/>
    <mergeCell ref="B152:C152"/>
    <mergeCell ref="B153:C153"/>
    <mergeCell ref="B154:C154"/>
    <mergeCell ref="B155:C155"/>
    <mergeCell ref="B156:C156"/>
    <mergeCell ref="B132:C132"/>
    <mergeCell ref="B149:C149"/>
    <mergeCell ref="B150:C150"/>
    <mergeCell ref="B158:C158"/>
    <mergeCell ref="B159:C159"/>
    <mergeCell ref="B160:C160"/>
    <mergeCell ref="B161:C161"/>
    <mergeCell ref="B151:C151"/>
    <mergeCell ref="B147:C147"/>
    <mergeCell ref="B148:C148"/>
    <mergeCell ref="B142:C142"/>
    <mergeCell ref="B143:C143"/>
    <mergeCell ref="B144:C144"/>
    <mergeCell ref="B145:C145"/>
    <mergeCell ref="B173:C173"/>
    <mergeCell ref="B164:C16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46:C146"/>
    <mergeCell ref="B191:C191"/>
    <mergeCell ref="B189:C189"/>
    <mergeCell ref="B187:C187"/>
    <mergeCell ref="B186:C186"/>
    <mergeCell ref="B182:C182"/>
    <mergeCell ref="B196:C196"/>
    <mergeCell ref="B177:C177"/>
    <mergeCell ref="B174:C174"/>
    <mergeCell ref="B193:C193"/>
    <mergeCell ref="B181:C181"/>
    <mergeCell ref="B180:C180"/>
    <mergeCell ref="B178:C178"/>
    <mergeCell ref="B179:C179"/>
    <mergeCell ref="B185:C185"/>
    <mergeCell ref="B190:C190"/>
    <mergeCell ref="B188:C188"/>
    <mergeCell ref="B184:C184"/>
    <mergeCell ref="B183:C183"/>
    <mergeCell ref="B199:C199"/>
    <mergeCell ref="B209:C209"/>
    <mergeCell ref="B208:C208"/>
    <mergeCell ref="B198:C198"/>
    <mergeCell ref="B205:C205"/>
    <mergeCell ref="B197:C197"/>
    <mergeCell ref="B195:C195"/>
    <mergeCell ref="B194:C194"/>
    <mergeCell ref="B192:C192"/>
    <mergeCell ref="B211:C211"/>
    <mergeCell ref="B210:C210"/>
    <mergeCell ref="B206:C206"/>
    <mergeCell ref="B207:C207"/>
    <mergeCell ref="B200:C200"/>
    <mergeCell ref="B201:C201"/>
    <mergeCell ref="B202:C202"/>
    <mergeCell ref="B203:C203"/>
    <mergeCell ref="B204:C204"/>
  </mergeCells>
  <pageMargins left="0.7" right="0.7" top="0.75" bottom="0.75" header="0.3" footer="0.3"/>
  <pageSetup paperSize="9" scale="31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  <pageSetUpPr fitToPage="1"/>
  </sheetPr>
  <dimension ref="B1:BP248"/>
  <sheetViews>
    <sheetView zoomScale="70" zoomScaleNormal="70" workbookViewId="0">
      <pane ySplit="21" topLeftCell="A226" activePane="bottomLeft" state="frozen"/>
      <selection activeCell="A33" sqref="A33"/>
      <selection pane="bottomLeft" activeCell="A33" sqref="A33"/>
    </sheetView>
  </sheetViews>
  <sheetFormatPr baseColWidth="10" defaultRowHeight="15.6" x14ac:dyDescent="0.3"/>
  <cols>
    <col min="1" max="1" width="1.109375" customWidth="1"/>
    <col min="2" max="3" width="4.6640625" customWidth="1"/>
    <col min="4" max="4" width="20.6640625" customWidth="1"/>
    <col min="5" max="7" width="15.6640625" customWidth="1"/>
    <col min="8" max="8" width="15.6640625" style="66" customWidth="1"/>
    <col min="9" max="9" width="15.6640625" style="113" customWidth="1"/>
    <col min="10" max="10" width="15.6640625" customWidth="1"/>
    <col min="11" max="11" width="20.6640625" customWidth="1"/>
    <col min="12" max="12" width="1.109375" customWidth="1"/>
    <col min="13" max="16" width="10.6640625" customWidth="1"/>
    <col min="17" max="17" width="1.109375" customWidth="1"/>
    <col min="18" max="19" width="10.6640625" customWidth="1"/>
    <col min="21" max="21" width="13" style="15" bestFit="1" customWidth="1"/>
    <col min="22" max="22" width="13" style="17" bestFit="1" customWidth="1"/>
  </cols>
  <sheetData>
    <row r="1" spans="2:16" ht="6" customHeight="1" thickBot="1" x14ac:dyDescent="0.35"/>
    <row r="2" spans="2:16" ht="21" customHeight="1" x14ac:dyDescent="0.3">
      <c r="B2" s="201"/>
      <c r="C2" s="202"/>
      <c r="D2" s="203"/>
      <c r="E2" s="161" t="s">
        <v>42</v>
      </c>
      <c r="F2" s="162"/>
      <c r="G2" s="162"/>
      <c r="H2" s="162"/>
      <c r="I2" s="162"/>
      <c r="J2" s="162"/>
      <c r="K2" s="163"/>
    </row>
    <row r="3" spans="2:16" ht="21" customHeight="1" x14ac:dyDescent="0.3">
      <c r="B3" s="204"/>
      <c r="C3" s="205"/>
      <c r="D3" s="206"/>
      <c r="E3" s="164"/>
      <c r="F3" s="165"/>
      <c r="G3" s="165"/>
      <c r="H3" s="165"/>
      <c r="I3" s="165"/>
      <c r="J3" s="165"/>
      <c r="K3" s="166"/>
    </row>
    <row r="4" spans="2:16" ht="21" customHeight="1" x14ac:dyDescent="0.3">
      <c r="B4" s="204"/>
      <c r="C4" s="205"/>
      <c r="D4" s="206"/>
      <c r="E4" s="164"/>
      <c r="F4" s="165"/>
      <c r="G4" s="165"/>
      <c r="H4" s="165"/>
      <c r="I4" s="165"/>
      <c r="J4" s="165"/>
      <c r="K4" s="166"/>
    </row>
    <row r="5" spans="2:16" ht="21" customHeight="1" thickBot="1" x14ac:dyDescent="0.35">
      <c r="B5" s="207"/>
      <c r="C5" s="208"/>
      <c r="D5" s="209"/>
      <c r="E5" s="167"/>
      <c r="F5" s="168"/>
      <c r="G5" s="168"/>
      <c r="H5" s="168"/>
      <c r="I5" s="168"/>
      <c r="J5" s="168"/>
      <c r="K5" s="169"/>
    </row>
    <row r="6" spans="2:16" ht="15" customHeight="1" x14ac:dyDescent="0.3">
      <c r="B6" s="9"/>
      <c r="C6" s="8"/>
      <c r="D6" s="8"/>
      <c r="E6" s="7"/>
      <c r="F6" s="7"/>
      <c r="G6" s="7"/>
      <c r="H6" s="67"/>
      <c r="I6" s="108"/>
      <c r="J6" s="12"/>
      <c r="K6" s="48"/>
    </row>
    <row r="7" spans="2:16" ht="15" customHeight="1" x14ac:dyDescent="0.3">
      <c r="B7" s="6"/>
      <c r="C7" s="32" t="s">
        <v>8</v>
      </c>
      <c r="D7" s="22"/>
      <c r="E7" s="52" t="s">
        <v>7</v>
      </c>
      <c r="F7" s="33"/>
      <c r="G7" s="33"/>
      <c r="H7" s="52"/>
      <c r="I7" s="103"/>
      <c r="J7" s="34"/>
      <c r="K7" s="48"/>
    </row>
    <row r="8" spans="2:16" ht="15" customHeight="1" x14ac:dyDescent="0.3">
      <c r="B8" s="6"/>
      <c r="C8" s="32" t="s">
        <v>6</v>
      </c>
      <c r="D8" s="22"/>
      <c r="E8" s="52" t="s">
        <v>35</v>
      </c>
      <c r="F8" s="33"/>
      <c r="G8" s="33"/>
      <c r="H8" s="52"/>
      <c r="I8" s="109"/>
      <c r="J8" s="49"/>
      <c r="K8" s="48"/>
    </row>
    <row r="9" spans="2:16" ht="15" customHeight="1" x14ac:dyDescent="0.3">
      <c r="B9" s="6"/>
      <c r="C9" s="32"/>
      <c r="D9" s="22"/>
      <c r="E9" s="34"/>
      <c r="F9" s="34"/>
      <c r="G9" s="34"/>
      <c r="H9" s="68"/>
      <c r="I9" s="110"/>
      <c r="J9" s="22"/>
      <c r="K9" s="48"/>
    </row>
    <row r="10" spans="2:16" ht="15" customHeight="1" x14ac:dyDescent="0.3">
      <c r="B10" s="6"/>
      <c r="C10" s="32" t="s">
        <v>9</v>
      </c>
      <c r="D10" s="22"/>
      <c r="E10" s="53" t="s">
        <v>41</v>
      </c>
      <c r="F10" s="12"/>
      <c r="G10" s="12"/>
      <c r="H10" s="52"/>
      <c r="I10" s="110"/>
      <c r="J10" s="22"/>
      <c r="K10" s="48"/>
      <c r="N10" s="31" t="s">
        <v>22</v>
      </c>
      <c r="O10" s="58" t="s">
        <v>30</v>
      </c>
    </row>
    <row r="11" spans="2:16" ht="15" customHeight="1" x14ac:dyDescent="0.3">
      <c r="B11" s="6"/>
      <c r="C11" s="32" t="s">
        <v>0</v>
      </c>
      <c r="D11" s="22"/>
      <c r="E11" s="53"/>
      <c r="F11" s="12"/>
      <c r="G11" s="12"/>
      <c r="H11" s="52"/>
      <c r="I11" s="110"/>
      <c r="J11" s="22"/>
      <c r="K11" s="48"/>
      <c r="N11" s="31" t="s">
        <v>23</v>
      </c>
      <c r="O11" s="66">
        <v>2</v>
      </c>
      <c r="P11" s="31" t="s">
        <v>24</v>
      </c>
    </row>
    <row r="12" spans="2:16" ht="15" customHeight="1" x14ac:dyDescent="0.3">
      <c r="B12" s="6"/>
      <c r="C12" s="32" t="s">
        <v>11</v>
      </c>
      <c r="D12" s="22"/>
      <c r="E12" s="84">
        <v>42</v>
      </c>
      <c r="F12" s="45" t="s">
        <v>27</v>
      </c>
      <c r="G12" s="45"/>
      <c r="H12" s="45"/>
      <c r="I12" s="110"/>
      <c r="J12" s="22"/>
      <c r="K12" s="48"/>
      <c r="O12" s="50"/>
    </row>
    <row r="13" spans="2:16" ht="15" customHeight="1" x14ac:dyDescent="0.3">
      <c r="B13" s="6"/>
      <c r="C13" s="32" t="s">
        <v>14</v>
      </c>
      <c r="D13" s="22"/>
      <c r="E13" s="84">
        <v>0.53</v>
      </c>
      <c r="F13" s="45" t="s">
        <v>27</v>
      </c>
      <c r="G13" s="45"/>
      <c r="H13" s="45"/>
      <c r="I13" s="110"/>
      <c r="J13" s="22"/>
      <c r="K13" s="48"/>
    </row>
    <row r="14" spans="2:16" ht="15" customHeight="1" x14ac:dyDescent="0.3">
      <c r="B14" s="6"/>
      <c r="C14" s="32"/>
      <c r="D14" s="22"/>
      <c r="E14" s="34"/>
      <c r="F14" s="34"/>
      <c r="G14" s="34"/>
      <c r="H14" s="68"/>
      <c r="I14" s="110"/>
      <c r="J14" s="22"/>
      <c r="K14" s="48"/>
    </row>
    <row r="15" spans="2:16" ht="15" customHeight="1" x14ac:dyDescent="0.3">
      <c r="B15" s="6"/>
      <c r="C15" s="34"/>
      <c r="D15" s="22"/>
      <c r="E15" s="5" t="s">
        <v>5</v>
      </c>
      <c r="F15" s="5" t="s">
        <v>4</v>
      </c>
      <c r="G15" s="69" t="s">
        <v>12</v>
      </c>
      <c r="H15" s="4" t="s">
        <v>13</v>
      </c>
      <c r="I15" s="110"/>
      <c r="J15" s="60"/>
      <c r="K15" s="48"/>
    </row>
    <row r="16" spans="2:16" ht="15" customHeight="1" x14ac:dyDescent="0.3">
      <c r="B16" s="6"/>
      <c r="C16" s="35" t="s">
        <v>3</v>
      </c>
      <c r="D16" s="1"/>
      <c r="E16" s="46">
        <v>808697.9</v>
      </c>
      <c r="F16" s="46">
        <v>9157263.6999999993</v>
      </c>
      <c r="G16" s="47">
        <v>2924.53</v>
      </c>
      <c r="H16" s="47">
        <f>G16-E12</f>
        <v>2882.53</v>
      </c>
      <c r="I16" s="110"/>
      <c r="J16" s="73"/>
      <c r="K16" s="48"/>
      <c r="M16">
        <v>-1</v>
      </c>
    </row>
    <row r="17" spans="2:68" ht="16.2" thickBot="1" x14ac:dyDescent="0.35">
      <c r="B17" s="23"/>
      <c r="C17" s="24"/>
      <c r="D17" s="24"/>
      <c r="E17" s="24"/>
      <c r="F17" s="24"/>
      <c r="G17" s="24"/>
      <c r="H17" s="70"/>
      <c r="I17" s="111"/>
      <c r="J17" s="24"/>
      <c r="K17" s="3"/>
    </row>
    <row r="18" spans="2:68" ht="6" customHeight="1" thickBot="1" x14ac:dyDescent="0.35">
      <c r="B18" s="26"/>
      <c r="C18" s="26"/>
      <c r="D18" s="26"/>
      <c r="E18" s="26"/>
      <c r="F18" s="26"/>
      <c r="G18" s="26"/>
      <c r="H18" s="20"/>
      <c r="I18" s="112"/>
      <c r="J18" s="26"/>
      <c r="K18" s="2"/>
    </row>
    <row r="19" spans="2:68" ht="15.75" customHeight="1" x14ac:dyDescent="0.3">
      <c r="B19" s="170" t="s">
        <v>2</v>
      </c>
      <c r="C19" s="192"/>
      <c r="D19" s="172" t="s">
        <v>1</v>
      </c>
      <c r="E19" s="172" t="s">
        <v>32</v>
      </c>
      <c r="F19" s="170" t="s">
        <v>34</v>
      </c>
      <c r="G19" s="170" t="s">
        <v>33</v>
      </c>
      <c r="H19" s="170" t="s">
        <v>28</v>
      </c>
      <c r="I19" s="180" t="s">
        <v>10</v>
      </c>
      <c r="J19" s="178" t="s">
        <v>29</v>
      </c>
      <c r="K19" s="198" t="s">
        <v>31</v>
      </c>
      <c r="L19" s="20"/>
      <c r="M19" s="183" t="s">
        <v>21</v>
      </c>
      <c r="N19" s="184"/>
      <c r="O19" s="184"/>
      <c r="P19" s="185"/>
      <c r="R19" s="180" t="s">
        <v>25</v>
      </c>
      <c r="S19" s="175" t="s">
        <v>26</v>
      </c>
      <c r="U19"/>
      <c r="V19" s="15"/>
      <c r="W19" s="17"/>
    </row>
    <row r="20" spans="2:68" ht="16.2" thickBot="1" x14ac:dyDescent="0.35">
      <c r="B20" s="193"/>
      <c r="C20" s="194"/>
      <c r="D20" s="173"/>
      <c r="E20" s="173"/>
      <c r="F20" s="171"/>
      <c r="G20" s="171"/>
      <c r="H20" s="171"/>
      <c r="I20" s="197"/>
      <c r="J20" s="179"/>
      <c r="K20" s="199"/>
      <c r="L20" s="13"/>
      <c r="M20" s="186"/>
      <c r="N20" s="187"/>
      <c r="O20" s="187"/>
      <c r="P20" s="188"/>
      <c r="R20" s="181"/>
      <c r="S20" s="176"/>
      <c r="U20"/>
      <c r="V20" s="15"/>
      <c r="W20" s="17"/>
    </row>
    <row r="21" spans="2:68" ht="16.2" thickBot="1" x14ac:dyDescent="0.35">
      <c r="B21" s="195"/>
      <c r="C21" s="196"/>
      <c r="D21" s="174"/>
      <c r="E21" s="174"/>
      <c r="F21" s="57" t="s">
        <v>15</v>
      </c>
      <c r="G21" s="57" t="s">
        <v>15</v>
      </c>
      <c r="H21" s="19" t="s">
        <v>15</v>
      </c>
      <c r="I21" s="25" t="s">
        <v>15</v>
      </c>
      <c r="J21" s="62" t="s">
        <v>16</v>
      </c>
      <c r="K21" s="200"/>
      <c r="L21" s="14"/>
      <c r="M21" s="36" t="s">
        <v>17</v>
      </c>
      <c r="N21" s="38" t="s">
        <v>18</v>
      </c>
      <c r="O21" s="37" t="s">
        <v>19</v>
      </c>
      <c r="P21" s="38" t="s">
        <v>20</v>
      </c>
      <c r="R21" s="182"/>
      <c r="S21" s="177"/>
      <c r="U21"/>
      <c r="V21" s="15"/>
      <c r="W21" s="17"/>
    </row>
    <row r="22" spans="2:68" x14ac:dyDescent="0.3">
      <c r="B22" s="214">
        <v>1</v>
      </c>
      <c r="C22" s="215"/>
      <c r="D22" s="94">
        <v>44868</v>
      </c>
      <c r="E22" s="86">
        <v>0.74722222222222223</v>
      </c>
      <c r="F22" s="98">
        <f t="shared" ref="F22:F83" si="0">G$16</f>
        <v>2924.53</v>
      </c>
      <c r="G22" s="100">
        <v>2871</v>
      </c>
      <c r="H22" s="54">
        <f t="shared" ref="H22:H83" si="1">G$16-E$12</f>
        <v>2882.53</v>
      </c>
      <c r="I22" s="43">
        <v>-41.79</v>
      </c>
      <c r="J22" s="63">
        <f t="shared" ref="J22:J83" si="2">(G$16+E$13)+I22</f>
        <v>2883.2700000000004</v>
      </c>
      <c r="K22" s="72"/>
      <c r="L22" s="21"/>
      <c r="M22" s="39">
        <f t="shared" ref="M22:M83" si="3">+J22-$H$16</f>
        <v>0.74000000000023647</v>
      </c>
      <c r="N22" s="43">
        <f t="shared" ref="N22:N83" si="4">M22*0.10197/1</f>
        <v>7.5457800000024111E-2</v>
      </c>
      <c r="O22" s="39">
        <f>M22*0.701432/1</f>
        <v>0.51905968000016589</v>
      </c>
      <c r="P22" s="39">
        <f>+N22*0.01019716/1</f>
        <v>7.6945525984824584E-4</v>
      </c>
      <c r="R22" s="59">
        <f t="shared" ref="R22:R83" si="5">+$O$11*(M22-I22)</f>
        <v>85.060000000000471</v>
      </c>
      <c r="S22" s="41">
        <f>M22/R22</f>
        <v>8.6997413590434083E-3</v>
      </c>
      <c r="T22" s="10"/>
      <c r="U22" s="1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</row>
    <row r="23" spans="2:68" x14ac:dyDescent="0.3">
      <c r="B23" s="212">
        <v>2</v>
      </c>
      <c r="C23" s="213"/>
      <c r="D23" s="95">
        <v>44869</v>
      </c>
      <c r="E23" s="88">
        <v>0.33333333333333331</v>
      </c>
      <c r="F23" s="99">
        <f t="shared" si="0"/>
        <v>2924.53</v>
      </c>
      <c r="G23" s="101">
        <v>2871</v>
      </c>
      <c r="H23" s="54">
        <f t="shared" si="1"/>
        <v>2882.53</v>
      </c>
      <c r="I23" s="44">
        <v>-8.23</v>
      </c>
      <c r="J23" s="61">
        <f t="shared" si="2"/>
        <v>2916.8300000000004</v>
      </c>
      <c r="K23" s="64"/>
      <c r="L23" s="21"/>
      <c r="M23" s="40">
        <f t="shared" si="3"/>
        <v>34.300000000000182</v>
      </c>
      <c r="N23" s="44">
        <f t="shared" si="4"/>
        <v>3.4975710000000189</v>
      </c>
      <c r="O23" s="40">
        <f t="shared" ref="O23:O84" si="6">M23*0.701432/1</f>
        <v>24.059117600000128</v>
      </c>
      <c r="P23" s="40">
        <f t="shared" ref="P23:P84" si="7">+N23*0.01019716/1</f>
        <v>3.566529109836019E-2</v>
      </c>
      <c r="R23" s="42">
        <f t="shared" si="5"/>
        <v>85.060000000000372</v>
      </c>
      <c r="S23" s="42">
        <f>M23/R23</f>
        <v>0.40324476839877771</v>
      </c>
      <c r="T23" s="10"/>
      <c r="U23" s="1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</row>
    <row r="24" spans="2:68" x14ac:dyDescent="0.3">
      <c r="B24" s="212">
        <v>3</v>
      </c>
      <c r="C24" s="213"/>
      <c r="D24" s="95">
        <v>44869</v>
      </c>
      <c r="E24" s="88">
        <v>0.75694444444444453</v>
      </c>
      <c r="F24" s="99">
        <f t="shared" si="0"/>
        <v>2924.53</v>
      </c>
      <c r="G24" s="101">
        <v>2871</v>
      </c>
      <c r="H24" s="54">
        <f t="shared" si="1"/>
        <v>2882.53</v>
      </c>
      <c r="I24" s="44">
        <v>-8.6</v>
      </c>
      <c r="J24" s="61">
        <f t="shared" si="2"/>
        <v>2916.4600000000005</v>
      </c>
      <c r="K24" s="64"/>
      <c r="L24" s="21"/>
      <c r="M24" s="40">
        <f t="shared" si="3"/>
        <v>33.930000000000291</v>
      </c>
      <c r="N24" s="44">
        <f t="shared" si="4"/>
        <v>3.4598421000000297</v>
      </c>
      <c r="O24" s="40">
        <f t="shared" si="6"/>
        <v>23.799587760000207</v>
      </c>
      <c r="P24" s="40">
        <f t="shared" si="7"/>
        <v>3.5280563468436305E-2</v>
      </c>
      <c r="Q24" s="1"/>
      <c r="R24" s="42">
        <f t="shared" si="5"/>
        <v>85.060000000000585</v>
      </c>
      <c r="S24" s="42">
        <f t="shared" ref="S24:S85" si="8">M24/R24</f>
        <v>0.39889489771925768</v>
      </c>
      <c r="T24" s="10"/>
      <c r="U24" s="11"/>
      <c r="V24" s="16"/>
      <c r="W24" s="18"/>
      <c r="X24" s="1"/>
      <c r="Y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</row>
    <row r="25" spans="2:68" x14ac:dyDescent="0.3">
      <c r="B25" s="212">
        <v>4</v>
      </c>
      <c r="C25" s="213"/>
      <c r="D25" s="95">
        <v>44870</v>
      </c>
      <c r="E25" s="88">
        <v>0.76874999999999993</v>
      </c>
      <c r="F25" s="99">
        <f t="shared" si="0"/>
        <v>2924.53</v>
      </c>
      <c r="G25" s="101">
        <v>2871</v>
      </c>
      <c r="H25" s="54">
        <f t="shared" si="1"/>
        <v>2882.53</v>
      </c>
      <c r="I25" s="44">
        <v>-39.090000000000003</v>
      </c>
      <c r="J25" s="61">
        <f t="shared" si="2"/>
        <v>2885.9700000000003</v>
      </c>
      <c r="K25" s="64"/>
      <c r="L25" s="21"/>
      <c r="M25" s="40">
        <f t="shared" si="3"/>
        <v>3.4400000000000546</v>
      </c>
      <c r="N25" s="44">
        <f t="shared" si="4"/>
        <v>0.35077680000000561</v>
      </c>
      <c r="O25" s="40">
        <f t="shared" si="6"/>
        <v>2.4129260800000383</v>
      </c>
      <c r="P25" s="40">
        <f t="shared" si="7"/>
        <v>3.5769271538880574E-3</v>
      </c>
      <c r="Q25" s="1"/>
      <c r="R25" s="42">
        <f t="shared" si="5"/>
        <v>85.060000000000116</v>
      </c>
      <c r="S25" s="42">
        <f t="shared" si="8"/>
        <v>4.0442040912297791E-2</v>
      </c>
      <c r="T25" s="10"/>
      <c r="U25" s="11"/>
      <c r="V25" s="27"/>
      <c r="W25" s="28"/>
      <c r="X25" s="29"/>
      <c r="Y25" s="30"/>
      <c r="AA25" s="30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</row>
    <row r="26" spans="2:68" x14ac:dyDescent="0.3">
      <c r="B26" s="212">
        <v>5</v>
      </c>
      <c r="C26" s="213"/>
      <c r="D26" s="95">
        <v>44871</v>
      </c>
      <c r="E26" s="88">
        <v>0.31875000000000003</v>
      </c>
      <c r="F26" s="99">
        <f t="shared" si="0"/>
        <v>2924.53</v>
      </c>
      <c r="G26" s="101">
        <v>2871</v>
      </c>
      <c r="H26" s="54">
        <f t="shared" si="1"/>
        <v>2882.53</v>
      </c>
      <c r="I26" s="44">
        <v>-39.1</v>
      </c>
      <c r="J26" s="61">
        <f t="shared" si="2"/>
        <v>2885.9600000000005</v>
      </c>
      <c r="K26" s="64"/>
      <c r="L26" s="21"/>
      <c r="M26" s="40">
        <f t="shared" si="3"/>
        <v>3.430000000000291</v>
      </c>
      <c r="N26" s="44">
        <f t="shared" si="4"/>
        <v>0.34975710000002969</v>
      </c>
      <c r="O26" s="40">
        <f t="shared" si="6"/>
        <v>2.4059117600002042</v>
      </c>
      <c r="P26" s="40">
        <f t="shared" si="7"/>
        <v>3.566529109836303E-3</v>
      </c>
      <c r="Q26" s="1"/>
      <c r="R26" s="42">
        <f t="shared" si="5"/>
        <v>85.060000000000585</v>
      </c>
      <c r="S26" s="42">
        <f t="shared" si="8"/>
        <v>4.0324476839880878E-2</v>
      </c>
      <c r="T26" s="10"/>
      <c r="U26" s="11"/>
      <c r="V26" s="27"/>
      <c r="W26" s="28"/>
      <c r="X26" s="29"/>
      <c r="Y26" s="30"/>
      <c r="AA26" s="30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</row>
    <row r="27" spans="2:68" x14ac:dyDescent="0.3">
      <c r="B27" s="212">
        <v>6</v>
      </c>
      <c r="C27" s="213"/>
      <c r="D27" s="95">
        <v>44871</v>
      </c>
      <c r="E27" s="88">
        <v>0.77500000000000002</v>
      </c>
      <c r="F27" s="99">
        <f t="shared" si="0"/>
        <v>2924.53</v>
      </c>
      <c r="G27" s="101">
        <v>2871</v>
      </c>
      <c r="H27" s="54">
        <f t="shared" si="1"/>
        <v>2882.53</v>
      </c>
      <c r="I27" s="44">
        <v>-38.96</v>
      </c>
      <c r="J27" s="61">
        <f t="shared" si="2"/>
        <v>2886.1000000000004</v>
      </c>
      <c r="K27" s="64"/>
      <c r="L27" s="21"/>
      <c r="M27" s="40">
        <f t="shared" si="3"/>
        <v>3.5700000000001637</v>
      </c>
      <c r="N27" s="44">
        <f t="shared" si="4"/>
        <v>0.3640329000000167</v>
      </c>
      <c r="O27" s="40">
        <f t="shared" si="6"/>
        <v>2.504112240000115</v>
      </c>
      <c r="P27" s="40">
        <f t="shared" si="7"/>
        <v>3.7121017265641706E-3</v>
      </c>
      <c r="Q27" s="1"/>
      <c r="R27" s="42">
        <f t="shared" si="5"/>
        <v>85.060000000000329</v>
      </c>
      <c r="S27" s="42">
        <f t="shared" si="8"/>
        <v>4.1970373853752053E-2</v>
      </c>
      <c r="T27" s="10"/>
      <c r="U27" s="11"/>
      <c r="V27" s="16"/>
      <c r="W27" s="18"/>
      <c r="X27" s="1"/>
      <c r="Y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</row>
    <row r="28" spans="2:68" x14ac:dyDescent="0.3">
      <c r="B28" s="212">
        <v>7</v>
      </c>
      <c r="C28" s="213"/>
      <c r="D28" s="95">
        <v>44872</v>
      </c>
      <c r="E28" s="88">
        <v>0.35625000000000001</v>
      </c>
      <c r="F28" s="99">
        <f t="shared" si="0"/>
        <v>2924.53</v>
      </c>
      <c r="G28" s="101">
        <v>2871</v>
      </c>
      <c r="H28" s="54">
        <f t="shared" si="1"/>
        <v>2882.53</v>
      </c>
      <c r="I28" s="44">
        <v>-38.92</v>
      </c>
      <c r="J28" s="61">
        <f t="shared" si="2"/>
        <v>2886.1400000000003</v>
      </c>
      <c r="K28" s="64"/>
      <c r="L28" s="21"/>
      <c r="M28" s="40">
        <f t="shared" si="3"/>
        <v>3.6100000000001273</v>
      </c>
      <c r="N28" s="44">
        <f t="shared" si="4"/>
        <v>0.36811170000001298</v>
      </c>
      <c r="O28" s="40">
        <f t="shared" si="6"/>
        <v>2.5321695200000893</v>
      </c>
      <c r="P28" s="40">
        <f t="shared" si="7"/>
        <v>3.7536939027721324E-3</v>
      </c>
      <c r="Q28" s="1"/>
      <c r="R28" s="42">
        <f t="shared" si="5"/>
        <v>85.060000000000258</v>
      </c>
      <c r="S28" s="42">
        <f t="shared" si="8"/>
        <v>4.2440630143429539E-2</v>
      </c>
      <c r="T28" s="10"/>
      <c r="U28" s="11"/>
      <c r="V28" s="16"/>
      <c r="W28" s="18"/>
      <c r="X28" s="1"/>
      <c r="Y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</row>
    <row r="29" spans="2:68" x14ac:dyDescent="0.3">
      <c r="B29" s="212">
        <v>8</v>
      </c>
      <c r="C29" s="213"/>
      <c r="D29" s="95">
        <v>44872</v>
      </c>
      <c r="E29" s="88">
        <v>0.73541666666666661</v>
      </c>
      <c r="F29" s="99">
        <f t="shared" si="0"/>
        <v>2924.53</v>
      </c>
      <c r="G29" s="101">
        <v>2871</v>
      </c>
      <c r="H29" s="54">
        <f t="shared" si="1"/>
        <v>2882.53</v>
      </c>
      <c r="I29" s="44">
        <v>-38.92</v>
      </c>
      <c r="J29" s="61">
        <f t="shared" si="2"/>
        <v>2886.1400000000003</v>
      </c>
      <c r="K29" s="64"/>
      <c r="L29" s="21"/>
      <c r="M29" s="40">
        <f t="shared" si="3"/>
        <v>3.6100000000001273</v>
      </c>
      <c r="N29" s="44">
        <f t="shared" si="4"/>
        <v>0.36811170000001298</v>
      </c>
      <c r="O29" s="40">
        <f t="shared" si="6"/>
        <v>2.5321695200000893</v>
      </c>
      <c r="P29" s="40">
        <f t="shared" si="7"/>
        <v>3.7536939027721324E-3</v>
      </c>
      <c r="Q29" s="1"/>
      <c r="R29" s="42">
        <f t="shared" si="5"/>
        <v>85.060000000000258</v>
      </c>
      <c r="S29" s="42">
        <f t="shared" si="8"/>
        <v>4.2440630143429539E-2</v>
      </c>
      <c r="T29" s="10"/>
      <c r="U29" s="11"/>
      <c r="V29" s="16"/>
      <c r="W29" s="18"/>
      <c r="X29" s="1"/>
      <c r="Y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</row>
    <row r="30" spans="2:68" x14ac:dyDescent="0.3">
      <c r="B30" s="212">
        <v>9</v>
      </c>
      <c r="C30" s="213"/>
      <c r="D30" s="95">
        <v>44873</v>
      </c>
      <c r="E30" s="89">
        <v>0.34166666666666662</v>
      </c>
      <c r="F30" s="99">
        <f t="shared" si="0"/>
        <v>2924.53</v>
      </c>
      <c r="G30" s="101">
        <v>2871</v>
      </c>
      <c r="H30" s="54">
        <f t="shared" si="1"/>
        <v>2882.53</v>
      </c>
      <c r="I30" s="44">
        <v>-38.89</v>
      </c>
      <c r="J30" s="61">
        <f t="shared" si="2"/>
        <v>2886.1700000000005</v>
      </c>
      <c r="K30" s="64"/>
      <c r="L30" s="1"/>
      <c r="M30" s="40">
        <f t="shared" si="3"/>
        <v>3.6400000000003274</v>
      </c>
      <c r="N30" s="44">
        <f t="shared" si="4"/>
        <v>0.37117080000003339</v>
      </c>
      <c r="O30" s="40">
        <f t="shared" si="6"/>
        <v>2.55321248000023</v>
      </c>
      <c r="P30" s="40">
        <f t="shared" si="7"/>
        <v>3.7848880349283407E-3</v>
      </c>
      <c r="Q30" s="1"/>
      <c r="R30" s="42">
        <f t="shared" si="5"/>
        <v>85.060000000000656</v>
      </c>
      <c r="S30" s="42">
        <f t="shared" si="8"/>
        <v>4.2793322360690091E-2</v>
      </c>
      <c r="T30" s="10"/>
      <c r="U30" s="11"/>
      <c r="V30" s="16"/>
      <c r="W30" s="18"/>
      <c r="X30" s="1"/>
      <c r="Y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</row>
    <row r="31" spans="2:68" x14ac:dyDescent="0.3">
      <c r="B31" s="212">
        <v>10</v>
      </c>
      <c r="C31" s="213"/>
      <c r="D31" s="95">
        <v>44873</v>
      </c>
      <c r="E31" s="89">
        <v>0.76111111111111107</v>
      </c>
      <c r="F31" s="99">
        <f t="shared" si="0"/>
        <v>2924.53</v>
      </c>
      <c r="G31" s="101">
        <v>2871</v>
      </c>
      <c r="H31" s="54">
        <f t="shared" si="1"/>
        <v>2882.53</v>
      </c>
      <c r="I31" s="44">
        <v>-24.85</v>
      </c>
      <c r="J31" s="61">
        <f t="shared" si="2"/>
        <v>2900.2100000000005</v>
      </c>
      <c r="K31" s="64"/>
      <c r="L31" s="1"/>
      <c r="M31" s="40">
        <f t="shared" si="3"/>
        <v>17.680000000000291</v>
      </c>
      <c r="N31" s="44">
        <f t="shared" si="4"/>
        <v>1.8028296000000297</v>
      </c>
      <c r="O31" s="40">
        <f t="shared" si="6"/>
        <v>12.401317760000206</v>
      </c>
      <c r="P31" s="40">
        <f t="shared" si="7"/>
        <v>1.8383741883936305E-2</v>
      </c>
      <c r="Q31" s="1"/>
      <c r="R31" s="42">
        <f t="shared" si="5"/>
        <v>85.060000000000585</v>
      </c>
      <c r="S31" s="42">
        <f t="shared" si="8"/>
        <v>0.20785328003762249</v>
      </c>
      <c r="T31" s="10"/>
      <c r="U31" s="11"/>
      <c r="V31" s="16"/>
      <c r="W31" s="18"/>
      <c r="X31" s="1"/>
      <c r="Y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</row>
    <row r="32" spans="2:68" x14ac:dyDescent="0.3">
      <c r="B32" s="212">
        <v>11</v>
      </c>
      <c r="C32" s="213"/>
      <c r="D32" s="95">
        <v>44874</v>
      </c>
      <c r="E32" s="89">
        <v>0.32083333333333336</v>
      </c>
      <c r="F32" s="99">
        <f t="shared" si="0"/>
        <v>2924.53</v>
      </c>
      <c r="G32" s="101">
        <v>2871</v>
      </c>
      <c r="H32" s="54">
        <f t="shared" si="1"/>
        <v>2882.53</v>
      </c>
      <c r="I32" s="44">
        <v>-8.02</v>
      </c>
      <c r="J32" s="61">
        <f t="shared" si="2"/>
        <v>2917.0400000000004</v>
      </c>
      <c r="K32" s="64"/>
      <c r="L32" s="1"/>
      <c r="M32" s="40">
        <f t="shared" si="3"/>
        <v>34.510000000000218</v>
      </c>
      <c r="N32" s="44">
        <f t="shared" si="4"/>
        <v>3.5189847000000225</v>
      </c>
      <c r="O32" s="40">
        <f t="shared" si="6"/>
        <v>24.206418320000154</v>
      </c>
      <c r="P32" s="40">
        <f t="shared" si="7"/>
        <v>3.5883650023452229E-2</v>
      </c>
      <c r="Q32" s="1"/>
      <c r="R32" s="42">
        <f t="shared" si="5"/>
        <v>85.060000000000429</v>
      </c>
      <c r="S32" s="42">
        <f t="shared" si="8"/>
        <v>0.40571361391958671</v>
      </c>
      <c r="T32" s="10"/>
      <c r="U32" s="11"/>
      <c r="V32" s="16"/>
      <c r="W32" s="18"/>
      <c r="X32" s="1"/>
      <c r="Y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 spans="2:68" x14ac:dyDescent="0.3">
      <c r="B33" s="212">
        <v>12</v>
      </c>
      <c r="C33" s="213"/>
      <c r="D33" s="95">
        <v>44874</v>
      </c>
      <c r="E33" s="89">
        <v>0.74583333333333324</v>
      </c>
      <c r="F33" s="99">
        <f t="shared" si="0"/>
        <v>2924.53</v>
      </c>
      <c r="G33" s="101">
        <v>2871</v>
      </c>
      <c r="H33" s="54">
        <f t="shared" si="1"/>
        <v>2882.53</v>
      </c>
      <c r="I33" s="44">
        <v>-8.64</v>
      </c>
      <c r="J33" s="61">
        <f t="shared" si="2"/>
        <v>2916.4200000000005</v>
      </c>
      <c r="K33" s="64"/>
      <c r="L33" s="1"/>
      <c r="M33" s="40">
        <f t="shared" si="3"/>
        <v>33.890000000000327</v>
      </c>
      <c r="N33" s="44">
        <f t="shared" si="4"/>
        <v>3.4557633000000334</v>
      </c>
      <c r="O33" s="40">
        <f t="shared" si="6"/>
        <v>23.77153048000023</v>
      </c>
      <c r="P33" s="40">
        <f t="shared" si="7"/>
        <v>3.523897129222834E-2</v>
      </c>
      <c r="Q33" s="1"/>
      <c r="R33" s="42">
        <f t="shared" si="5"/>
        <v>85.060000000000656</v>
      </c>
      <c r="S33" s="42">
        <f t="shared" si="8"/>
        <v>0.3984246414295799</v>
      </c>
      <c r="T33" s="10"/>
      <c r="U33" s="11"/>
      <c r="V33" s="16"/>
      <c r="W33" s="18"/>
      <c r="X33" s="1"/>
      <c r="Y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spans="2:68" x14ac:dyDescent="0.3">
      <c r="B34" s="212">
        <v>13</v>
      </c>
      <c r="C34" s="213"/>
      <c r="D34" s="95">
        <v>44875</v>
      </c>
      <c r="E34" s="89">
        <v>0.32777777777777778</v>
      </c>
      <c r="F34" s="99">
        <f t="shared" si="0"/>
        <v>2924.53</v>
      </c>
      <c r="G34" s="101">
        <v>2871</v>
      </c>
      <c r="H34" s="54">
        <f t="shared" si="1"/>
        <v>2882.53</v>
      </c>
      <c r="I34" s="44">
        <v>-38.869999999999997</v>
      </c>
      <c r="J34" s="61">
        <f t="shared" si="2"/>
        <v>2886.1900000000005</v>
      </c>
      <c r="K34" s="64"/>
      <c r="L34" s="1"/>
      <c r="M34" s="40">
        <f t="shared" si="3"/>
        <v>3.6600000000003092</v>
      </c>
      <c r="N34" s="44">
        <f t="shared" si="4"/>
        <v>0.37321020000003158</v>
      </c>
      <c r="O34" s="40">
        <f t="shared" si="6"/>
        <v>2.567241120000217</v>
      </c>
      <c r="P34" s="40">
        <f t="shared" si="7"/>
        <v>3.8056841230323219E-3</v>
      </c>
      <c r="Q34" s="1"/>
      <c r="R34" s="42">
        <f t="shared" si="5"/>
        <v>85.060000000000613</v>
      </c>
      <c r="S34" s="42">
        <f t="shared" si="8"/>
        <v>4.3028450505528837E-2</v>
      </c>
      <c r="T34" s="10"/>
      <c r="U34" s="11"/>
      <c r="V34" s="16"/>
      <c r="W34" s="18"/>
      <c r="X34" s="1"/>
      <c r="Y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</row>
    <row r="35" spans="2:68" x14ac:dyDescent="0.3">
      <c r="B35" s="212">
        <v>14</v>
      </c>
      <c r="C35" s="213"/>
      <c r="D35" s="95">
        <v>44875</v>
      </c>
      <c r="E35" s="89">
        <v>0.7416666666666667</v>
      </c>
      <c r="F35" s="99">
        <f t="shared" si="0"/>
        <v>2924.53</v>
      </c>
      <c r="G35" s="101">
        <v>2871</v>
      </c>
      <c r="H35" s="54">
        <f t="shared" si="1"/>
        <v>2882.53</v>
      </c>
      <c r="I35" s="44">
        <v>-38.9</v>
      </c>
      <c r="J35" s="61">
        <f t="shared" si="2"/>
        <v>2886.1600000000003</v>
      </c>
      <c r="K35" s="64"/>
      <c r="L35" s="1"/>
      <c r="M35" s="40">
        <f t="shared" si="3"/>
        <v>3.6300000000001091</v>
      </c>
      <c r="N35" s="44">
        <f t="shared" si="4"/>
        <v>0.37015110000001117</v>
      </c>
      <c r="O35" s="40">
        <f t="shared" si="6"/>
        <v>2.5461981600000767</v>
      </c>
      <c r="P35" s="40">
        <f t="shared" si="7"/>
        <v>3.774489990876114E-3</v>
      </c>
      <c r="Q35" s="1"/>
      <c r="R35" s="42">
        <f t="shared" si="5"/>
        <v>85.060000000000215</v>
      </c>
      <c r="S35" s="42">
        <f t="shared" si="8"/>
        <v>4.2675758288268278E-2</v>
      </c>
      <c r="T35" s="10"/>
      <c r="U35" s="11"/>
      <c r="V35" s="16"/>
      <c r="W35" s="18"/>
      <c r="X35" s="1"/>
      <c r="Y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</row>
    <row r="36" spans="2:68" x14ac:dyDescent="0.3">
      <c r="B36" s="212">
        <v>15</v>
      </c>
      <c r="C36" s="213"/>
      <c r="D36" s="95">
        <v>44876</v>
      </c>
      <c r="E36" s="89">
        <v>0.73541666666666661</v>
      </c>
      <c r="F36" s="99">
        <f t="shared" si="0"/>
        <v>2924.53</v>
      </c>
      <c r="G36" s="101">
        <v>2871</v>
      </c>
      <c r="H36" s="54">
        <f t="shared" si="1"/>
        <v>2882.53</v>
      </c>
      <c r="I36" s="44">
        <v>-38.92</v>
      </c>
      <c r="J36" s="61">
        <f t="shared" si="2"/>
        <v>2886.1400000000003</v>
      </c>
      <c r="K36" s="64"/>
      <c r="L36" s="1"/>
      <c r="M36" s="40">
        <f t="shared" si="3"/>
        <v>3.6100000000001273</v>
      </c>
      <c r="N36" s="44">
        <f t="shared" si="4"/>
        <v>0.36811170000001298</v>
      </c>
      <c r="O36" s="40">
        <f t="shared" si="6"/>
        <v>2.5321695200000893</v>
      </c>
      <c r="P36" s="40">
        <f t="shared" si="7"/>
        <v>3.7536939027721324E-3</v>
      </c>
      <c r="Q36" s="1"/>
      <c r="R36" s="42">
        <f t="shared" si="5"/>
        <v>85.060000000000258</v>
      </c>
      <c r="S36" s="42">
        <f t="shared" si="8"/>
        <v>4.2440630143429539E-2</v>
      </c>
      <c r="T36" s="10"/>
      <c r="U36" s="11"/>
      <c r="V36" s="16"/>
      <c r="W36" s="18"/>
      <c r="X36" s="1"/>
      <c r="Y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</row>
    <row r="37" spans="2:68" x14ac:dyDescent="0.3">
      <c r="B37" s="212">
        <v>16</v>
      </c>
      <c r="C37" s="213"/>
      <c r="D37" s="95">
        <v>44877</v>
      </c>
      <c r="E37" s="89">
        <v>0.32500000000000001</v>
      </c>
      <c r="F37" s="99">
        <f t="shared" si="0"/>
        <v>2924.53</v>
      </c>
      <c r="G37" s="101">
        <v>2871</v>
      </c>
      <c r="H37" s="54">
        <f t="shared" si="1"/>
        <v>2882.53</v>
      </c>
      <c r="I37" s="44">
        <v>-38.86</v>
      </c>
      <c r="J37" s="61">
        <f t="shared" si="2"/>
        <v>2886.2000000000003</v>
      </c>
      <c r="K37" s="64"/>
      <c r="L37" s="1"/>
      <c r="M37" s="40">
        <f t="shared" si="3"/>
        <v>3.6700000000000728</v>
      </c>
      <c r="N37" s="44">
        <f t="shared" si="4"/>
        <v>0.37422990000000744</v>
      </c>
      <c r="O37" s="40">
        <f t="shared" si="6"/>
        <v>2.574255440000051</v>
      </c>
      <c r="P37" s="40">
        <f t="shared" si="7"/>
        <v>3.8160821670840759E-3</v>
      </c>
      <c r="Q37" s="1"/>
      <c r="R37" s="42">
        <f t="shared" si="5"/>
        <v>85.060000000000144</v>
      </c>
      <c r="S37" s="42">
        <f t="shared" si="8"/>
        <v>4.3146014577945764E-2</v>
      </c>
      <c r="T37" s="10"/>
      <c r="U37" s="11"/>
      <c r="V37" s="16"/>
      <c r="W37" s="18"/>
      <c r="X37" s="1"/>
      <c r="Y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</row>
    <row r="38" spans="2:68" x14ac:dyDescent="0.3">
      <c r="B38" s="212">
        <v>17</v>
      </c>
      <c r="C38" s="213"/>
      <c r="D38" s="95">
        <v>44877</v>
      </c>
      <c r="E38" s="89">
        <v>0.75902777777777775</v>
      </c>
      <c r="F38" s="99">
        <f t="shared" si="0"/>
        <v>2924.53</v>
      </c>
      <c r="G38" s="101">
        <v>2871</v>
      </c>
      <c r="H38" s="54">
        <f t="shared" si="1"/>
        <v>2882.53</v>
      </c>
      <c r="I38" s="44">
        <v>-38.9</v>
      </c>
      <c r="J38" s="61">
        <f t="shared" si="2"/>
        <v>2886.1600000000003</v>
      </c>
      <c r="K38" s="64"/>
      <c r="L38" s="1"/>
      <c r="M38" s="40">
        <f t="shared" si="3"/>
        <v>3.6300000000001091</v>
      </c>
      <c r="N38" s="44">
        <f t="shared" si="4"/>
        <v>0.37015110000001117</v>
      </c>
      <c r="O38" s="40">
        <f t="shared" si="6"/>
        <v>2.5461981600000767</v>
      </c>
      <c r="P38" s="40">
        <f t="shared" si="7"/>
        <v>3.774489990876114E-3</v>
      </c>
      <c r="Q38" s="1"/>
      <c r="R38" s="42">
        <f t="shared" si="5"/>
        <v>85.060000000000215</v>
      </c>
      <c r="S38" s="42">
        <f t="shared" si="8"/>
        <v>4.2675758288268278E-2</v>
      </c>
      <c r="T38" s="10"/>
      <c r="U38" s="11"/>
      <c r="V38" s="16"/>
      <c r="W38" s="18"/>
      <c r="X38" s="1"/>
      <c r="Y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</row>
    <row r="39" spans="2:68" x14ac:dyDescent="0.3">
      <c r="B39" s="212">
        <v>18</v>
      </c>
      <c r="C39" s="213"/>
      <c r="D39" s="95">
        <v>44878</v>
      </c>
      <c r="E39" s="89">
        <v>0.3215277777777778</v>
      </c>
      <c r="F39" s="99">
        <f t="shared" si="0"/>
        <v>2924.53</v>
      </c>
      <c r="G39" s="101">
        <v>2871</v>
      </c>
      <c r="H39" s="54">
        <f t="shared" si="1"/>
        <v>2882.53</v>
      </c>
      <c r="I39" s="44">
        <v>-8.24</v>
      </c>
      <c r="J39" s="61">
        <f t="shared" si="2"/>
        <v>2916.8200000000006</v>
      </c>
      <c r="K39" s="64"/>
      <c r="L39" s="1"/>
      <c r="M39" s="40">
        <f t="shared" si="3"/>
        <v>34.290000000000418</v>
      </c>
      <c r="N39" s="44">
        <f t="shared" si="4"/>
        <v>3.4965513000000428</v>
      </c>
      <c r="O39" s="40">
        <f t="shared" si="6"/>
        <v>24.052103280000296</v>
      </c>
      <c r="P39" s="40">
        <f t="shared" si="7"/>
        <v>3.565489305430844E-2</v>
      </c>
      <c r="Q39" s="1"/>
      <c r="R39" s="42">
        <f t="shared" si="5"/>
        <v>85.060000000000841</v>
      </c>
      <c r="S39" s="42">
        <f t="shared" si="8"/>
        <v>0.40312720432635879</v>
      </c>
      <c r="T39" s="10"/>
      <c r="U39" s="11"/>
      <c r="V39" s="16"/>
      <c r="W39" s="18"/>
      <c r="X39" s="1"/>
      <c r="Y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</row>
    <row r="40" spans="2:68" x14ac:dyDescent="0.3">
      <c r="B40" s="212">
        <v>19</v>
      </c>
      <c r="C40" s="213"/>
      <c r="D40" s="95">
        <v>44878</v>
      </c>
      <c r="E40" s="89">
        <v>0.74722222222222223</v>
      </c>
      <c r="F40" s="99">
        <f t="shared" si="0"/>
        <v>2924.53</v>
      </c>
      <c r="G40" s="101">
        <v>2871</v>
      </c>
      <c r="H40" s="54">
        <f t="shared" si="1"/>
        <v>2882.53</v>
      </c>
      <c r="I40" s="44">
        <v>-8.24</v>
      </c>
      <c r="J40" s="61">
        <f t="shared" si="2"/>
        <v>2916.8200000000006</v>
      </c>
      <c r="K40" s="64"/>
      <c r="L40" s="1"/>
      <c r="M40" s="40">
        <f t="shared" si="3"/>
        <v>34.290000000000418</v>
      </c>
      <c r="N40" s="44">
        <f t="shared" si="4"/>
        <v>3.4965513000000428</v>
      </c>
      <c r="O40" s="40">
        <f t="shared" si="6"/>
        <v>24.052103280000296</v>
      </c>
      <c r="P40" s="40">
        <f t="shared" si="7"/>
        <v>3.565489305430844E-2</v>
      </c>
      <c r="Q40" s="1"/>
      <c r="R40" s="42">
        <f t="shared" si="5"/>
        <v>85.060000000000841</v>
      </c>
      <c r="S40" s="42">
        <f t="shared" si="8"/>
        <v>0.40312720432635879</v>
      </c>
      <c r="T40" s="10"/>
      <c r="U40" s="11"/>
      <c r="V40" s="16"/>
      <c r="W40" s="18"/>
      <c r="X40" s="1"/>
      <c r="Y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</row>
    <row r="41" spans="2:68" x14ac:dyDescent="0.3">
      <c r="B41" s="212">
        <v>20</v>
      </c>
      <c r="C41" s="213"/>
      <c r="D41" s="95">
        <v>44879</v>
      </c>
      <c r="E41" s="89">
        <v>0.32361111111111113</v>
      </c>
      <c r="F41" s="99">
        <f t="shared" si="0"/>
        <v>2924.53</v>
      </c>
      <c r="G41" s="101">
        <v>2871</v>
      </c>
      <c r="H41" s="54">
        <f t="shared" si="1"/>
        <v>2882.53</v>
      </c>
      <c r="I41" s="44">
        <v>-9.17</v>
      </c>
      <c r="J41" s="61">
        <f t="shared" si="2"/>
        <v>2915.8900000000003</v>
      </c>
      <c r="K41" s="64"/>
      <c r="L41" s="1"/>
      <c r="M41" s="40">
        <f t="shared" si="3"/>
        <v>33.360000000000127</v>
      </c>
      <c r="N41" s="44">
        <f t="shared" si="4"/>
        <v>3.4017192000000129</v>
      </c>
      <c r="O41" s="40">
        <f t="shared" si="6"/>
        <v>23.39977152000009</v>
      </c>
      <c r="P41" s="40">
        <f t="shared" si="7"/>
        <v>3.468787495747213E-2</v>
      </c>
      <c r="Q41" s="1"/>
      <c r="R41" s="42">
        <f t="shared" si="5"/>
        <v>85.060000000000258</v>
      </c>
      <c r="S41" s="42">
        <f t="shared" si="8"/>
        <v>0.39219374559134756</v>
      </c>
      <c r="T41" s="1"/>
      <c r="U41" s="1"/>
      <c r="V41" s="16"/>
      <c r="W41" s="18"/>
      <c r="X41" s="1"/>
      <c r="Y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</row>
    <row r="42" spans="2:68" x14ac:dyDescent="0.3">
      <c r="B42" s="212">
        <v>21</v>
      </c>
      <c r="C42" s="213"/>
      <c r="D42" s="95">
        <v>44879</v>
      </c>
      <c r="E42" s="89">
        <v>0.67708333333333337</v>
      </c>
      <c r="F42" s="99">
        <f t="shared" si="0"/>
        <v>2924.53</v>
      </c>
      <c r="G42" s="101">
        <v>2871</v>
      </c>
      <c r="H42" s="54">
        <f t="shared" si="1"/>
        <v>2882.53</v>
      </c>
      <c r="I42" s="44">
        <v>-8.9</v>
      </c>
      <c r="J42" s="61">
        <f t="shared" si="2"/>
        <v>2916.1600000000003</v>
      </c>
      <c r="K42" s="64"/>
      <c r="L42" s="1"/>
      <c r="M42" s="40">
        <f t="shared" si="3"/>
        <v>33.630000000000109</v>
      </c>
      <c r="N42" s="44">
        <f t="shared" si="4"/>
        <v>3.4292511000000112</v>
      </c>
      <c r="O42" s="40">
        <f t="shared" si="6"/>
        <v>23.589158160000078</v>
      </c>
      <c r="P42" s="40">
        <f t="shared" si="7"/>
        <v>3.4968622146876113E-2</v>
      </c>
      <c r="Q42" s="1"/>
      <c r="R42" s="42">
        <f t="shared" si="5"/>
        <v>85.060000000000215</v>
      </c>
      <c r="S42" s="42">
        <f t="shared" si="8"/>
        <v>0.39536797554667324</v>
      </c>
      <c r="T42" s="1"/>
      <c r="U42" s="1"/>
      <c r="V42" s="16"/>
      <c r="W42" s="18"/>
      <c r="X42" s="1"/>
      <c r="Y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</row>
    <row r="43" spans="2:68" x14ac:dyDescent="0.3">
      <c r="B43" s="212">
        <v>22</v>
      </c>
      <c r="C43" s="213"/>
      <c r="D43" s="95">
        <v>44880</v>
      </c>
      <c r="E43" s="89">
        <v>0.31666666666666665</v>
      </c>
      <c r="F43" s="99">
        <f t="shared" si="0"/>
        <v>2924.53</v>
      </c>
      <c r="G43" s="101">
        <v>2871</v>
      </c>
      <c r="H43" s="54">
        <f t="shared" si="1"/>
        <v>2882.53</v>
      </c>
      <c r="I43" s="44">
        <v>-8.24</v>
      </c>
      <c r="J43" s="61">
        <f t="shared" si="2"/>
        <v>2916.8200000000006</v>
      </c>
      <c r="K43" s="64"/>
      <c r="L43" s="1"/>
      <c r="M43" s="40">
        <f t="shared" si="3"/>
        <v>34.290000000000418</v>
      </c>
      <c r="N43" s="44">
        <f t="shared" si="4"/>
        <v>3.4965513000000428</v>
      </c>
      <c r="O43" s="40">
        <f t="shared" si="6"/>
        <v>24.052103280000296</v>
      </c>
      <c r="P43" s="40">
        <f t="shared" si="7"/>
        <v>3.565489305430844E-2</v>
      </c>
      <c r="Q43" s="1"/>
      <c r="R43" s="42">
        <f t="shared" si="5"/>
        <v>85.060000000000841</v>
      </c>
      <c r="S43" s="42">
        <f t="shared" si="8"/>
        <v>0.40312720432635879</v>
      </c>
      <c r="T43" s="1"/>
      <c r="U43" s="1"/>
      <c r="V43" s="16"/>
      <c r="W43" s="18"/>
      <c r="X43" s="1"/>
      <c r="Y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</row>
    <row r="44" spans="2:68" x14ac:dyDescent="0.3">
      <c r="B44" s="212">
        <v>23</v>
      </c>
      <c r="C44" s="213"/>
      <c r="D44" s="95">
        <v>44880</v>
      </c>
      <c r="E44" s="89">
        <v>0.69444444444444453</v>
      </c>
      <c r="F44" s="99">
        <f t="shared" si="0"/>
        <v>2924.53</v>
      </c>
      <c r="G44" s="101">
        <v>2871</v>
      </c>
      <c r="H44" s="54">
        <f t="shared" si="1"/>
        <v>2882.53</v>
      </c>
      <c r="I44" s="44">
        <v>-8.3000000000000007</v>
      </c>
      <c r="J44" s="61">
        <f t="shared" si="2"/>
        <v>2916.76</v>
      </c>
      <c r="K44" s="64"/>
      <c r="L44" s="1"/>
      <c r="M44" s="40">
        <f t="shared" si="3"/>
        <v>34.230000000000018</v>
      </c>
      <c r="N44" s="44">
        <f t="shared" si="4"/>
        <v>3.490433100000002</v>
      </c>
      <c r="O44" s="40">
        <f t="shared" si="6"/>
        <v>24.010017360000013</v>
      </c>
      <c r="P44" s="40">
        <f t="shared" si="7"/>
        <v>3.5592504789996024E-2</v>
      </c>
      <c r="Q44" s="1"/>
      <c r="R44" s="42">
        <f t="shared" si="5"/>
        <v>85.060000000000031</v>
      </c>
      <c r="S44" s="42">
        <f t="shared" si="8"/>
        <v>0.40242181989184111</v>
      </c>
      <c r="T44" s="1"/>
      <c r="U44" s="1"/>
      <c r="V44" s="16"/>
      <c r="W44" s="18"/>
      <c r="X44" s="1"/>
      <c r="Y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</row>
    <row r="45" spans="2:68" x14ac:dyDescent="0.3">
      <c r="B45" s="212">
        <v>24</v>
      </c>
      <c r="C45" s="213"/>
      <c r="D45" s="95">
        <v>44881</v>
      </c>
      <c r="E45" s="89">
        <v>0.31875000000000003</v>
      </c>
      <c r="F45" s="99">
        <f t="shared" si="0"/>
        <v>2924.53</v>
      </c>
      <c r="G45" s="101">
        <v>2871</v>
      </c>
      <c r="H45" s="54">
        <f t="shared" si="1"/>
        <v>2882.53</v>
      </c>
      <c r="I45" s="44">
        <v>-8.3699999999999992</v>
      </c>
      <c r="J45" s="61">
        <f t="shared" si="2"/>
        <v>2916.6900000000005</v>
      </c>
      <c r="K45" s="64"/>
      <c r="L45" s="1"/>
      <c r="M45" s="40">
        <f t="shared" si="3"/>
        <v>34.160000000000309</v>
      </c>
      <c r="N45" s="44">
        <f t="shared" si="4"/>
        <v>3.4832952000000317</v>
      </c>
      <c r="O45" s="40">
        <f t="shared" si="6"/>
        <v>23.960917120000218</v>
      </c>
      <c r="P45" s="40">
        <f t="shared" si="7"/>
        <v>3.5519718481632323E-2</v>
      </c>
      <c r="Q45" s="1"/>
      <c r="R45" s="42">
        <f t="shared" si="5"/>
        <v>85.060000000000613</v>
      </c>
      <c r="S45" s="42">
        <f t="shared" si="8"/>
        <v>0.40159887138490552</v>
      </c>
      <c r="T45" s="1"/>
      <c r="U45" s="1"/>
      <c r="V45" s="16"/>
      <c r="W45" s="18"/>
      <c r="X45" s="1"/>
      <c r="Y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</row>
    <row r="46" spans="2:68" x14ac:dyDescent="0.3">
      <c r="B46" s="212">
        <v>25</v>
      </c>
      <c r="C46" s="213"/>
      <c r="D46" s="95">
        <v>44881</v>
      </c>
      <c r="E46" s="89">
        <v>0.71388888888888891</v>
      </c>
      <c r="F46" s="99">
        <f t="shared" si="0"/>
        <v>2924.53</v>
      </c>
      <c r="G46" s="101">
        <v>2871</v>
      </c>
      <c r="H46" s="54">
        <f t="shared" si="1"/>
        <v>2882.53</v>
      </c>
      <c r="I46" s="44">
        <v>-8.65</v>
      </c>
      <c r="J46" s="61">
        <f t="shared" si="2"/>
        <v>2916.4100000000003</v>
      </c>
      <c r="K46" s="64"/>
      <c r="L46" s="1"/>
      <c r="M46" s="40">
        <f t="shared" si="3"/>
        <v>33.880000000000109</v>
      </c>
      <c r="N46" s="44">
        <f t="shared" si="4"/>
        <v>3.4547436000000111</v>
      </c>
      <c r="O46" s="40">
        <f t="shared" si="6"/>
        <v>23.764516160000078</v>
      </c>
      <c r="P46" s="40">
        <f t="shared" si="7"/>
        <v>3.5228573248176118E-2</v>
      </c>
      <c r="Q46" s="1"/>
      <c r="R46" s="42">
        <f t="shared" si="5"/>
        <v>85.060000000000215</v>
      </c>
      <c r="S46" s="42">
        <f t="shared" si="8"/>
        <v>0.39830707735715992</v>
      </c>
      <c r="T46" s="1"/>
      <c r="U46" s="1"/>
      <c r="V46" s="16"/>
      <c r="W46" s="18"/>
      <c r="X46" s="1"/>
      <c r="Y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</row>
    <row r="47" spans="2:68" x14ac:dyDescent="0.3">
      <c r="B47" s="212">
        <v>26</v>
      </c>
      <c r="C47" s="213"/>
      <c r="D47" s="95">
        <v>44882</v>
      </c>
      <c r="E47" s="89">
        <v>0.3125</v>
      </c>
      <c r="F47" s="99">
        <f t="shared" si="0"/>
        <v>2924.53</v>
      </c>
      <c r="G47" s="101">
        <v>2871</v>
      </c>
      <c r="H47" s="54">
        <f t="shared" si="1"/>
        <v>2882.53</v>
      </c>
      <c r="I47" s="44">
        <v>-38.869999999999997</v>
      </c>
      <c r="J47" s="61">
        <f t="shared" si="2"/>
        <v>2886.1900000000005</v>
      </c>
      <c r="K47" s="64"/>
      <c r="L47" s="1"/>
      <c r="M47" s="40">
        <f t="shared" si="3"/>
        <v>3.6600000000003092</v>
      </c>
      <c r="N47" s="44">
        <f t="shared" si="4"/>
        <v>0.37321020000003158</v>
      </c>
      <c r="O47" s="40">
        <f t="shared" si="6"/>
        <v>2.567241120000217</v>
      </c>
      <c r="P47" s="40">
        <f t="shared" si="7"/>
        <v>3.8056841230323219E-3</v>
      </c>
      <c r="Q47" s="1"/>
      <c r="R47" s="42">
        <f t="shared" si="5"/>
        <v>85.060000000000613</v>
      </c>
      <c r="S47" s="42">
        <f t="shared" si="8"/>
        <v>4.3028450505528837E-2</v>
      </c>
      <c r="T47" s="1"/>
      <c r="U47" s="1"/>
      <c r="V47" s="16"/>
      <c r="W47" s="18"/>
      <c r="X47" s="1"/>
      <c r="Y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</row>
    <row r="48" spans="2:68" x14ac:dyDescent="0.3">
      <c r="B48" s="212">
        <v>27</v>
      </c>
      <c r="C48" s="213"/>
      <c r="D48" s="95">
        <v>44882</v>
      </c>
      <c r="E48" s="89">
        <v>0.74791666666666667</v>
      </c>
      <c r="F48" s="99">
        <f t="shared" si="0"/>
        <v>2924.53</v>
      </c>
      <c r="G48" s="101">
        <v>2871</v>
      </c>
      <c r="H48" s="54">
        <f t="shared" si="1"/>
        <v>2882.53</v>
      </c>
      <c r="I48" s="44">
        <v>-38.880000000000003</v>
      </c>
      <c r="J48" s="61">
        <f t="shared" si="2"/>
        <v>2886.1800000000003</v>
      </c>
      <c r="K48" s="64"/>
      <c r="L48" s="1"/>
      <c r="M48" s="40">
        <f t="shared" si="3"/>
        <v>3.6500000000000909</v>
      </c>
      <c r="N48" s="44">
        <f t="shared" si="4"/>
        <v>0.37219050000000931</v>
      </c>
      <c r="O48" s="40">
        <f t="shared" si="6"/>
        <v>2.5602268000000641</v>
      </c>
      <c r="P48" s="40">
        <f t="shared" si="7"/>
        <v>3.7952860789800952E-3</v>
      </c>
      <c r="Q48" s="1"/>
      <c r="R48" s="42">
        <f t="shared" si="5"/>
        <v>85.060000000000187</v>
      </c>
      <c r="S48" s="42">
        <f t="shared" si="8"/>
        <v>4.2910886433107018E-2</v>
      </c>
      <c r="T48" s="1"/>
      <c r="U48" s="1"/>
      <c r="V48" s="16"/>
      <c r="W48" s="18"/>
      <c r="X48" s="1"/>
      <c r="Y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</row>
    <row r="49" spans="2:68" x14ac:dyDescent="0.3">
      <c r="B49" s="212">
        <v>28</v>
      </c>
      <c r="C49" s="213"/>
      <c r="D49" s="95">
        <v>44883</v>
      </c>
      <c r="E49" s="89">
        <v>0.31041666666666667</v>
      </c>
      <c r="F49" s="99">
        <f t="shared" si="0"/>
        <v>2924.53</v>
      </c>
      <c r="G49" s="101">
        <v>2871</v>
      </c>
      <c r="H49" s="54">
        <f t="shared" si="1"/>
        <v>2882.53</v>
      </c>
      <c r="I49" s="44">
        <v>-38.880000000000003</v>
      </c>
      <c r="J49" s="61">
        <f t="shared" si="2"/>
        <v>2886.1800000000003</v>
      </c>
      <c r="K49" s="64"/>
      <c r="L49" s="1"/>
      <c r="M49" s="40">
        <f t="shared" si="3"/>
        <v>3.6500000000000909</v>
      </c>
      <c r="N49" s="44">
        <f t="shared" si="4"/>
        <v>0.37219050000000931</v>
      </c>
      <c r="O49" s="40">
        <f t="shared" si="6"/>
        <v>2.5602268000000641</v>
      </c>
      <c r="P49" s="40">
        <f t="shared" si="7"/>
        <v>3.7952860789800952E-3</v>
      </c>
      <c r="Q49" s="1"/>
      <c r="R49" s="42">
        <f t="shared" si="5"/>
        <v>85.060000000000187</v>
      </c>
      <c r="S49" s="42">
        <f t="shared" si="8"/>
        <v>4.2910886433107018E-2</v>
      </c>
      <c r="T49" s="1"/>
      <c r="U49" s="1"/>
      <c r="V49" s="16"/>
      <c r="W49" s="18"/>
      <c r="X49" s="1"/>
      <c r="Y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 spans="2:68" x14ac:dyDescent="0.3">
      <c r="B50" s="212">
        <v>29</v>
      </c>
      <c r="C50" s="213"/>
      <c r="D50" s="95">
        <v>44883</v>
      </c>
      <c r="E50" s="89">
        <v>0.71944444444444444</v>
      </c>
      <c r="F50" s="99">
        <f t="shared" si="0"/>
        <v>2924.53</v>
      </c>
      <c r="G50" s="101">
        <v>2871</v>
      </c>
      <c r="H50" s="54">
        <f t="shared" si="1"/>
        <v>2882.53</v>
      </c>
      <c r="I50" s="44">
        <v>-38.880000000000003</v>
      </c>
      <c r="J50" s="61">
        <f t="shared" si="2"/>
        <v>2886.1800000000003</v>
      </c>
      <c r="K50" s="64"/>
      <c r="L50" s="1"/>
      <c r="M50" s="40">
        <f t="shared" si="3"/>
        <v>3.6500000000000909</v>
      </c>
      <c r="N50" s="44">
        <f t="shared" si="4"/>
        <v>0.37219050000000931</v>
      </c>
      <c r="O50" s="40">
        <f t="shared" si="6"/>
        <v>2.5602268000000641</v>
      </c>
      <c r="P50" s="40">
        <f t="shared" si="7"/>
        <v>3.7952860789800952E-3</v>
      </c>
      <c r="Q50" s="1"/>
      <c r="R50" s="42">
        <f t="shared" si="5"/>
        <v>85.060000000000187</v>
      </c>
      <c r="S50" s="42">
        <f t="shared" si="8"/>
        <v>4.2910886433107018E-2</v>
      </c>
      <c r="T50" s="1"/>
      <c r="U50" s="1"/>
      <c r="V50" s="16"/>
      <c r="W50" s="18"/>
      <c r="X50" s="1"/>
      <c r="Y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</row>
    <row r="51" spans="2:68" x14ac:dyDescent="0.3">
      <c r="B51" s="212">
        <v>30</v>
      </c>
      <c r="C51" s="213"/>
      <c r="D51" s="95">
        <v>44884</v>
      </c>
      <c r="E51" s="89">
        <v>0.3125</v>
      </c>
      <c r="F51" s="99">
        <f t="shared" si="0"/>
        <v>2924.53</v>
      </c>
      <c r="G51" s="101">
        <v>2871</v>
      </c>
      <c r="H51" s="54">
        <f t="shared" si="1"/>
        <v>2882.53</v>
      </c>
      <c r="I51" s="44">
        <v>-38.880000000000003</v>
      </c>
      <c r="J51" s="61">
        <f t="shared" si="2"/>
        <v>2886.1800000000003</v>
      </c>
      <c r="K51" s="64"/>
      <c r="L51" s="1"/>
      <c r="M51" s="40">
        <f t="shared" si="3"/>
        <v>3.6500000000000909</v>
      </c>
      <c r="N51" s="44">
        <f t="shared" si="4"/>
        <v>0.37219050000000931</v>
      </c>
      <c r="O51" s="40">
        <f t="shared" si="6"/>
        <v>2.5602268000000641</v>
      </c>
      <c r="P51" s="40">
        <f t="shared" si="7"/>
        <v>3.7952860789800952E-3</v>
      </c>
      <c r="Q51" s="1"/>
      <c r="R51" s="42">
        <f t="shared" si="5"/>
        <v>85.060000000000187</v>
      </c>
      <c r="S51" s="42">
        <f t="shared" si="8"/>
        <v>4.2910886433107018E-2</v>
      </c>
      <c r="T51" s="1"/>
      <c r="U51" s="1"/>
      <c r="V51" s="16"/>
      <c r="W51" s="18"/>
      <c r="X51" s="1"/>
      <c r="Y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spans="2:68" x14ac:dyDescent="0.3">
      <c r="B52" s="212">
        <v>31</v>
      </c>
      <c r="C52" s="213"/>
      <c r="D52" s="95">
        <v>44884</v>
      </c>
      <c r="E52" s="89">
        <v>0.71250000000000002</v>
      </c>
      <c r="F52" s="99">
        <f t="shared" si="0"/>
        <v>2924.53</v>
      </c>
      <c r="G52" s="101">
        <v>2871</v>
      </c>
      <c r="H52" s="54">
        <f t="shared" si="1"/>
        <v>2882.53</v>
      </c>
      <c r="I52" s="44">
        <v>-38.89</v>
      </c>
      <c r="J52" s="61">
        <f t="shared" si="2"/>
        <v>2886.1700000000005</v>
      </c>
      <c r="K52" s="64"/>
      <c r="L52" s="1"/>
      <c r="M52" s="40">
        <f t="shared" si="3"/>
        <v>3.6400000000003274</v>
      </c>
      <c r="N52" s="44">
        <f t="shared" si="4"/>
        <v>0.37117080000003339</v>
      </c>
      <c r="O52" s="40">
        <f t="shared" si="6"/>
        <v>2.55321248000023</v>
      </c>
      <c r="P52" s="40">
        <f t="shared" si="7"/>
        <v>3.7848880349283407E-3</v>
      </c>
      <c r="Q52" s="1"/>
      <c r="R52" s="42">
        <f t="shared" si="5"/>
        <v>85.060000000000656</v>
      </c>
      <c r="S52" s="42">
        <f t="shared" si="8"/>
        <v>4.2793322360690091E-2</v>
      </c>
      <c r="T52" s="1"/>
      <c r="U52" s="1"/>
      <c r="V52" s="16"/>
      <c r="W52" s="18"/>
      <c r="X52" s="1"/>
      <c r="Y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  <row r="53" spans="2:68" x14ac:dyDescent="0.3">
      <c r="B53" s="212">
        <v>32</v>
      </c>
      <c r="C53" s="213"/>
      <c r="D53" s="95">
        <v>44885</v>
      </c>
      <c r="E53" s="89">
        <v>0.30555555555555552</v>
      </c>
      <c r="F53" s="99">
        <f t="shared" si="0"/>
        <v>2924.53</v>
      </c>
      <c r="G53" s="101">
        <v>2871</v>
      </c>
      <c r="H53" s="54">
        <f t="shared" si="1"/>
        <v>2882.53</v>
      </c>
      <c r="I53" s="44">
        <v>-38.89</v>
      </c>
      <c r="J53" s="61">
        <f t="shared" si="2"/>
        <v>2886.1700000000005</v>
      </c>
      <c r="K53" s="64"/>
      <c r="L53" s="1"/>
      <c r="M53" s="40">
        <f t="shared" si="3"/>
        <v>3.6400000000003274</v>
      </c>
      <c r="N53" s="44">
        <f t="shared" si="4"/>
        <v>0.37117080000003339</v>
      </c>
      <c r="O53" s="40">
        <f t="shared" si="6"/>
        <v>2.55321248000023</v>
      </c>
      <c r="P53" s="40">
        <f t="shared" si="7"/>
        <v>3.7848880349283407E-3</v>
      </c>
      <c r="Q53" s="1"/>
      <c r="R53" s="42">
        <f t="shared" si="5"/>
        <v>85.060000000000656</v>
      </c>
      <c r="S53" s="42">
        <f t="shared" si="8"/>
        <v>4.2793322360690091E-2</v>
      </c>
      <c r="T53" s="1"/>
      <c r="U53" s="1"/>
      <c r="V53" s="16"/>
      <c r="W53" s="18"/>
      <c r="X53" s="1"/>
      <c r="Y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</row>
    <row r="54" spans="2:68" x14ac:dyDescent="0.3">
      <c r="B54" s="212">
        <v>33</v>
      </c>
      <c r="C54" s="213"/>
      <c r="D54" s="95">
        <v>44885</v>
      </c>
      <c r="E54" s="89">
        <v>0.70486111111111116</v>
      </c>
      <c r="F54" s="99">
        <f t="shared" si="0"/>
        <v>2924.53</v>
      </c>
      <c r="G54" s="101">
        <v>2871</v>
      </c>
      <c r="H54" s="54">
        <f t="shared" si="1"/>
        <v>2882.53</v>
      </c>
      <c r="I54" s="44">
        <v>-38.89</v>
      </c>
      <c r="J54" s="61">
        <f t="shared" si="2"/>
        <v>2886.1700000000005</v>
      </c>
      <c r="K54" s="64"/>
      <c r="L54" s="1"/>
      <c r="M54" s="40">
        <f t="shared" si="3"/>
        <v>3.6400000000003274</v>
      </c>
      <c r="N54" s="44">
        <f t="shared" si="4"/>
        <v>0.37117080000003339</v>
      </c>
      <c r="O54" s="40">
        <f t="shared" si="6"/>
        <v>2.55321248000023</v>
      </c>
      <c r="P54" s="40">
        <f t="shared" si="7"/>
        <v>3.7848880349283407E-3</v>
      </c>
      <c r="Q54" s="1"/>
      <c r="R54" s="42">
        <f t="shared" si="5"/>
        <v>85.060000000000656</v>
      </c>
      <c r="S54" s="42">
        <f t="shared" si="8"/>
        <v>4.2793322360690091E-2</v>
      </c>
      <c r="T54" s="1"/>
      <c r="U54" s="1"/>
      <c r="V54" s="16"/>
      <c r="W54" s="18"/>
      <c r="X54" s="1"/>
      <c r="Y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</row>
    <row r="55" spans="2:68" x14ac:dyDescent="0.3">
      <c r="B55" s="212">
        <v>34</v>
      </c>
      <c r="C55" s="213"/>
      <c r="D55" s="95">
        <v>44886</v>
      </c>
      <c r="E55" s="89">
        <v>0.30277777777777776</v>
      </c>
      <c r="F55" s="99">
        <f t="shared" si="0"/>
        <v>2924.53</v>
      </c>
      <c r="G55" s="101">
        <v>2871</v>
      </c>
      <c r="H55" s="54">
        <f t="shared" si="1"/>
        <v>2882.53</v>
      </c>
      <c r="I55" s="44">
        <v>-38.9</v>
      </c>
      <c r="J55" s="61">
        <f t="shared" si="2"/>
        <v>2886.1600000000003</v>
      </c>
      <c r="K55" s="64"/>
      <c r="L55" s="1"/>
      <c r="M55" s="40">
        <f t="shared" si="3"/>
        <v>3.6300000000001091</v>
      </c>
      <c r="N55" s="44">
        <f t="shared" si="4"/>
        <v>0.37015110000001117</v>
      </c>
      <c r="O55" s="40">
        <f t="shared" si="6"/>
        <v>2.5461981600000767</v>
      </c>
      <c r="P55" s="40">
        <f t="shared" si="7"/>
        <v>3.774489990876114E-3</v>
      </c>
      <c r="Q55" s="1"/>
      <c r="R55" s="42">
        <f t="shared" si="5"/>
        <v>85.060000000000215</v>
      </c>
      <c r="S55" s="42">
        <f t="shared" si="8"/>
        <v>4.2675758288268278E-2</v>
      </c>
      <c r="T55" s="1"/>
      <c r="U55" s="1"/>
      <c r="V55" s="16"/>
      <c r="W55" s="18"/>
      <c r="X55" s="1"/>
      <c r="Y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</row>
    <row r="56" spans="2:68" x14ac:dyDescent="0.3">
      <c r="B56" s="212">
        <v>35</v>
      </c>
      <c r="C56" s="213"/>
      <c r="D56" s="95">
        <v>44886</v>
      </c>
      <c r="E56" s="89">
        <v>0.73749999999999993</v>
      </c>
      <c r="F56" s="99">
        <f t="shared" si="0"/>
        <v>2924.53</v>
      </c>
      <c r="G56" s="101">
        <v>2871</v>
      </c>
      <c r="H56" s="54">
        <f t="shared" si="1"/>
        <v>2882.53</v>
      </c>
      <c r="I56" s="44">
        <v>-38.9</v>
      </c>
      <c r="J56" s="61">
        <f t="shared" si="2"/>
        <v>2886.1600000000003</v>
      </c>
      <c r="K56" s="64"/>
      <c r="L56" s="1"/>
      <c r="M56" s="40">
        <f t="shared" si="3"/>
        <v>3.6300000000001091</v>
      </c>
      <c r="N56" s="44">
        <f t="shared" si="4"/>
        <v>0.37015110000001117</v>
      </c>
      <c r="O56" s="40">
        <f t="shared" si="6"/>
        <v>2.5461981600000767</v>
      </c>
      <c r="P56" s="40">
        <f t="shared" si="7"/>
        <v>3.774489990876114E-3</v>
      </c>
      <c r="Q56" s="1"/>
      <c r="R56" s="42">
        <f t="shared" si="5"/>
        <v>85.060000000000215</v>
      </c>
      <c r="S56" s="42">
        <f t="shared" si="8"/>
        <v>4.2675758288268278E-2</v>
      </c>
      <c r="T56" s="1"/>
      <c r="U56" s="1"/>
      <c r="V56" s="16"/>
      <c r="W56" s="18"/>
      <c r="X56" s="1"/>
      <c r="Y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</row>
    <row r="57" spans="2:68" x14ac:dyDescent="0.3">
      <c r="B57" s="212">
        <v>36</v>
      </c>
      <c r="C57" s="213"/>
      <c r="D57" s="95">
        <v>44887</v>
      </c>
      <c r="E57" s="89">
        <v>0.30416666666666664</v>
      </c>
      <c r="F57" s="99">
        <f t="shared" si="0"/>
        <v>2924.53</v>
      </c>
      <c r="G57" s="101">
        <v>2871</v>
      </c>
      <c r="H57" s="54">
        <f t="shared" si="1"/>
        <v>2882.53</v>
      </c>
      <c r="I57" s="44">
        <v>-38.9</v>
      </c>
      <c r="J57" s="61">
        <f t="shared" si="2"/>
        <v>2886.1600000000003</v>
      </c>
      <c r="K57" s="64"/>
      <c r="L57" s="1"/>
      <c r="M57" s="40">
        <f t="shared" si="3"/>
        <v>3.6300000000001091</v>
      </c>
      <c r="N57" s="44">
        <f t="shared" si="4"/>
        <v>0.37015110000001117</v>
      </c>
      <c r="O57" s="40">
        <f t="shared" si="6"/>
        <v>2.5461981600000767</v>
      </c>
      <c r="P57" s="40">
        <f t="shared" si="7"/>
        <v>3.774489990876114E-3</v>
      </c>
      <c r="Q57" s="1"/>
      <c r="R57" s="42">
        <f t="shared" si="5"/>
        <v>85.060000000000215</v>
      </c>
      <c r="S57" s="42">
        <f t="shared" si="8"/>
        <v>4.2675758288268278E-2</v>
      </c>
      <c r="T57" s="1"/>
      <c r="U57" s="1"/>
      <c r="V57" s="16"/>
      <c r="W57" s="18"/>
      <c r="X57" s="1"/>
      <c r="Y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</row>
    <row r="58" spans="2:68" x14ac:dyDescent="0.3">
      <c r="B58" s="212">
        <v>37</v>
      </c>
      <c r="C58" s="213"/>
      <c r="D58" s="95">
        <v>44887</v>
      </c>
      <c r="E58" s="89">
        <v>0.71388888888888891</v>
      </c>
      <c r="F58" s="99">
        <f t="shared" si="0"/>
        <v>2924.53</v>
      </c>
      <c r="G58" s="101">
        <v>2871</v>
      </c>
      <c r="H58" s="54">
        <f t="shared" si="1"/>
        <v>2882.53</v>
      </c>
      <c r="I58" s="44">
        <v>-38.9</v>
      </c>
      <c r="J58" s="61">
        <f t="shared" si="2"/>
        <v>2886.1600000000003</v>
      </c>
      <c r="K58" s="64"/>
      <c r="L58" s="1"/>
      <c r="M58" s="40">
        <f t="shared" si="3"/>
        <v>3.6300000000001091</v>
      </c>
      <c r="N58" s="44">
        <f t="shared" si="4"/>
        <v>0.37015110000001117</v>
      </c>
      <c r="O58" s="40">
        <f t="shared" si="6"/>
        <v>2.5461981600000767</v>
      </c>
      <c r="P58" s="40">
        <f t="shared" si="7"/>
        <v>3.774489990876114E-3</v>
      </c>
      <c r="Q58" s="1"/>
      <c r="R58" s="42">
        <f t="shared" si="5"/>
        <v>85.060000000000215</v>
      </c>
      <c r="S58" s="42">
        <f t="shared" si="8"/>
        <v>4.2675758288268278E-2</v>
      </c>
      <c r="T58" s="1"/>
      <c r="U58" s="1"/>
      <c r="V58" s="16"/>
      <c r="W58" s="18"/>
      <c r="X58" s="1"/>
      <c r="Y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</row>
    <row r="59" spans="2:68" x14ac:dyDescent="0.3">
      <c r="B59" s="212">
        <v>38</v>
      </c>
      <c r="C59" s="213"/>
      <c r="D59" s="95">
        <v>44888</v>
      </c>
      <c r="E59" s="89">
        <v>0.30833333333333335</v>
      </c>
      <c r="F59" s="99">
        <f t="shared" si="0"/>
        <v>2924.53</v>
      </c>
      <c r="G59" s="101">
        <v>2871</v>
      </c>
      <c r="H59" s="54">
        <f t="shared" si="1"/>
        <v>2882.53</v>
      </c>
      <c r="I59" s="44">
        <v>-38.9</v>
      </c>
      <c r="J59" s="61">
        <f t="shared" si="2"/>
        <v>2886.1600000000003</v>
      </c>
      <c r="K59" s="64"/>
      <c r="L59" s="1"/>
      <c r="M59" s="40">
        <f t="shared" si="3"/>
        <v>3.6300000000001091</v>
      </c>
      <c r="N59" s="44">
        <f t="shared" si="4"/>
        <v>0.37015110000001117</v>
      </c>
      <c r="O59" s="40">
        <f t="shared" si="6"/>
        <v>2.5461981600000767</v>
      </c>
      <c r="P59" s="40">
        <f t="shared" si="7"/>
        <v>3.774489990876114E-3</v>
      </c>
      <c r="Q59" s="1"/>
      <c r="R59" s="42">
        <f t="shared" si="5"/>
        <v>85.060000000000215</v>
      </c>
      <c r="S59" s="42">
        <f t="shared" si="8"/>
        <v>4.2675758288268278E-2</v>
      </c>
      <c r="T59" s="1"/>
      <c r="U59" s="1"/>
      <c r="V59" s="16"/>
      <c r="W59" s="18"/>
      <c r="X59" s="1"/>
      <c r="Y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</row>
    <row r="60" spans="2:68" x14ac:dyDescent="0.3">
      <c r="B60" s="212">
        <v>39</v>
      </c>
      <c r="C60" s="213"/>
      <c r="D60" s="95">
        <v>44888</v>
      </c>
      <c r="E60" s="89">
        <v>0.71180555555555547</v>
      </c>
      <c r="F60" s="99">
        <f t="shared" si="0"/>
        <v>2924.53</v>
      </c>
      <c r="G60" s="101">
        <v>2871</v>
      </c>
      <c r="H60" s="54">
        <f t="shared" si="1"/>
        <v>2882.53</v>
      </c>
      <c r="I60" s="44">
        <v>-38.9</v>
      </c>
      <c r="J60" s="61">
        <f t="shared" si="2"/>
        <v>2886.1600000000003</v>
      </c>
      <c r="K60" s="64"/>
      <c r="L60" s="1"/>
      <c r="M60" s="40">
        <f t="shared" si="3"/>
        <v>3.6300000000001091</v>
      </c>
      <c r="N60" s="44">
        <f t="shared" si="4"/>
        <v>0.37015110000001117</v>
      </c>
      <c r="O60" s="40">
        <f t="shared" si="6"/>
        <v>2.5461981600000767</v>
      </c>
      <c r="P60" s="40">
        <f t="shared" si="7"/>
        <v>3.774489990876114E-3</v>
      </c>
      <c r="Q60" s="1"/>
      <c r="R60" s="42">
        <f t="shared" si="5"/>
        <v>85.060000000000215</v>
      </c>
      <c r="S60" s="42">
        <f t="shared" si="8"/>
        <v>4.2675758288268278E-2</v>
      </c>
      <c r="T60" s="1"/>
      <c r="U60" s="1"/>
      <c r="V60" s="16"/>
      <c r="W60" s="18"/>
      <c r="X60" s="1"/>
      <c r="Y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</row>
    <row r="61" spans="2:68" x14ac:dyDescent="0.3">
      <c r="B61" s="212">
        <v>40</v>
      </c>
      <c r="C61" s="213"/>
      <c r="D61" s="95">
        <v>44889</v>
      </c>
      <c r="E61" s="89">
        <v>0.31597222222222221</v>
      </c>
      <c r="F61" s="99">
        <f t="shared" si="0"/>
        <v>2924.53</v>
      </c>
      <c r="G61" s="101">
        <v>2871</v>
      </c>
      <c r="H61" s="54">
        <f t="shared" si="1"/>
        <v>2882.53</v>
      </c>
      <c r="I61" s="44">
        <v>-38.9</v>
      </c>
      <c r="J61" s="61">
        <f t="shared" si="2"/>
        <v>2886.1600000000003</v>
      </c>
      <c r="K61" s="64"/>
      <c r="L61" s="1"/>
      <c r="M61" s="40">
        <f t="shared" si="3"/>
        <v>3.6300000000001091</v>
      </c>
      <c r="N61" s="44">
        <f t="shared" si="4"/>
        <v>0.37015110000001117</v>
      </c>
      <c r="O61" s="40">
        <f t="shared" si="6"/>
        <v>2.5461981600000767</v>
      </c>
      <c r="P61" s="40">
        <f t="shared" si="7"/>
        <v>3.774489990876114E-3</v>
      </c>
      <c r="Q61" s="1"/>
      <c r="R61" s="42">
        <f t="shared" si="5"/>
        <v>85.060000000000215</v>
      </c>
      <c r="S61" s="42">
        <f t="shared" si="8"/>
        <v>4.2675758288268278E-2</v>
      </c>
      <c r="T61" s="1"/>
      <c r="U61" s="1"/>
      <c r="V61" s="16"/>
      <c r="W61" s="18"/>
      <c r="X61" s="1"/>
      <c r="Y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</row>
    <row r="62" spans="2:68" x14ac:dyDescent="0.3">
      <c r="B62" s="212">
        <v>41</v>
      </c>
      <c r="C62" s="213"/>
      <c r="D62" s="95">
        <v>44889</v>
      </c>
      <c r="E62" s="89">
        <v>0.70347222222222217</v>
      </c>
      <c r="F62" s="99">
        <f t="shared" si="0"/>
        <v>2924.53</v>
      </c>
      <c r="G62" s="101">
        <v>2871</v>
      </c>
      <c r="H62" s="54">
        <f t="shared" si="1"/>
        <v>2882.53</v>
      </c>
      <c r="I62" s="44">
        <v>-38.9</v>
      </c>
      <c r="J62" s="61">
        <f t="shared" si="2"/>
        <v>2886.1600000000003</v>
      </c>
      <c r="K62" s="64"/>
      <c r="L62" s="1"/>
      <c r="M62" s="40">
        <f t="shared" si="3"/>
        <v>3.6300000000001091</v>
      </c>
      <c r="N62" s="44">
        <f t="shared" si="4"/>
        <v>0.37015110000001117</v>
      </c>
      <c r="O62" s="40">
        <f t="shared" si="6"/>
        <v>2.5461981600000767</v>
      </c>
      <c r="P62" s="40">
        <f t="shared" si="7"/>
        <v>3.774489990876114E-3</v>
      </c>
      <c r="Q62" s="1"/>
      <c r="R62" s="42">
        <f t="shared" si="5"/>
        <v>85.060000000000215</v>
      </c>
      <c r="S62" s="42">
        <f t="shared" si="8"/>
        <v>4.2675758288268278E-2</v>
      </c>
      <c r="T62" s="1"/>
      <c r="U62" s="1"/>
      <c r="V62" s="16"/>
      <c r="W62" s="18"/>
      <c r="X62" s="1"/>
      <c r="Y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</row>
    <row r="63" spans="2:68" x14ac:dyDescent="0.3">
      <c r="B63" s="212">
        <v>42</v>
      </c>
      <c r="C63" s="213"/>
      <c r="D63" s="95">
        <v>44890</v>
      </c>
      <c r="E63" s="89">
        <v>0.31180555555555556</v>
      </c>
      <c r="F63" s="99">
        <f t="shared" si="0"/>
        <v>2924.53</v>
      </c>
      <c r="G63" s="101">
        <v>2871</v>
      </c>
      <c r="H63" s="54">
        <f t="shared" si="1"/>
        <v>2882.53</v>
      </c>
      <c r="I63" s="44">
        <v>-38.9</v>
      </c>
      <c r="J63" s="61">
        <f t="shared" si="2"/>
        <v>2886.1600000000003</v>
      </c>
      <c r="K63" s="64"/>
      <c r="L63" s="1"/>
      <c r="M63" s="40">
        <f t="shared" si="3"/>
        <v>3.6300000000001091</v>
      </c>
      <c r="N63" s="44">
        <f t="shared" si="4"/>
        <v>0.37015110000001117</v>
      </c>
      <c r="O63" s="40">
        <f t="shared" si="6"/>
        <v>2.5461981600000767</v>
      </c>
      <c r="P63" s="40">
        <f t="shared" si="7"/>
        <v>3.774489990876114E-3</v>
      </c>
      <c r="Q63" s="1"/>
      <c r="R63" s="42">
        <f t="shared" si="5"/>
        <v>85.060000000000215</v>
      </c>
      <c r="S63" s="42">
        <f t="shared" si="8"/>
        <v>4.2675758288268278E-2</v>
      </c>
      <c r="T63" s="1"/>
      <c r="U63" s="1"/>
      <c r="V63" s="16"/>
      <c r="W63" s="18"/>
      <c r="X63" s="1"/>
      <c r="Y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</row>
    <row r="64" spans="2:68" x14ac:dyDescent="0.3">
      <c r="B64" s="212">
        <v>43</v>
      </c>
      <c r="C64" s="213"/>
      <c r="D64" s="95">
        <v>44890</v>
      </c>
      <c r="E64" s="89">
        <v>0.73055555555555562</v>
      </c>
      <c r="F64" s="99">
        <f t="shared" si="0"/>
        <v>2924.53</v>
      </c>
      <c r="G64" s="101">
        <v>2871</v>
      </c>
      <c r="H64" s="54">
        <f t="shared" si="1"/>
        <v>2882.53</v>
      </c>
      <c r="I64" s="44">
        <v>-38.9</v>
      </c>
      <c r="J64" s="61">
        <f t="shared" si="2"/>
        <v>2886.1600000000003</v>
      </c>
      <c r="K64" s="64"/>
      <c r="L64" s="1"/>
      <c r="M64" s="40">
        <f t="shared" si="3"/>
        <v>3.6300000000001091</v>
      </c>
      <c r="N64" s="44">
        <f t="shared" si="4"/>
        <v>0.37015110000001117</v>
      </c>
      <c r="O64" s="40">
        <f t="shared" si="6"/>
        <v>2.5461981600000767</v>
      </c>
      <c r="P64" s="40">
        <f t="shared" si="7"/>
        <v>3.774489990876114E-3</v>
      </c>
      <c r="Q64" s="1"/>
      <c r="R64" s="42">
        <f t="shared" si="5"/>
        <v>85.060000000000215</v>
      </c>
      <c r="S64" s="42">
        <f t="shared" si="8"/>
        <v>4.2675758288268278E-2</v>
      </c>
      <c r="T64" s="1"/>
      <c r="U64" s="1"/>
      <c r="V64" s="16"/>
      <c r="W64" s="18"/>
      <c r="X64" s="1"/>
      <c r="Y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</row>
    <row r="65" spans="2:68" x14ac:dyDescent="0.3">
      <c r="B65" s="212">
        <v>44</v>
      </c>
      <c r="C65" s="213"/>
      <c r="D65" s="95">
        <v>44891</v>
      </c>
      <c r="E65" s="89">
        <v>0.30486111111111108</v>
      </c>
      <c r="F65" s="99">
        <f t="shared" si="0"/>
        <v>2924.53</v>
      </c>
      <c r="G65" s="101">
        <v>2871</v>
      </c>
      <c r="H65" s="54">
        <f t="shared" si="1"/>
        <v>2882.53</v>
      </c>
      <c r="I65" s="44">
        <v>-38.9</v>
      </c>
      <c r="J65" s="61">
        <f t="shared" si="2"/>
        <v>2886.1600000000003</v>
      </c>
      <c r="K65" s="64"/>
      <c r="L65" s="1"/>
      <c r="M65" s="40">
        <f t="shared" si="3"/>
        <v>3.6300000000001091</v>
      </c>
      <c r="N65" s="44">
        <f t="shared" si="4"/>
        <v>0.37015110000001117</v>
      </c>
      <c r="O65" s="40">
        <f t="shared" si="6"/>
        <v>2.5461981600000767</v>
      </c>
      <c r="P65" s="40">
        <f t="shared" si="7"/>
        <v>3.774489990876114E-3</v>
      </c>
      <c r="Q65" s="1"/>
      <c r="R65" s="42">
        <f t="shared" si="5"/>
        <v>85.060000000000215</v>
      </c>
      <c r="S65" s="42">
        <f t="shared" si="8"/>
        <v>4.2675758288268278E-2</v>
      </c>
      <c r="T65" s="1"/>
      <c r="U65" s="1"/>
      <c r="V65" s="16"/>
      <c r="W65" s="18"/>
      <c r="X65" s="1"/>
      <c r="Y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</row>
    <row r="66" spans="2:68" x14ac:dyDescent="0.3">
      <c r="B66" s="212">
        <v>45</v>
      </c>
      <c r="C66" s="213"/>
      <c r="D66" s="95">
        <v>44891</v>
      </c>
      <c r="E66" s="89">
        <v>0.73611111111111116</v>
      </c>
      <c r="F66" s="99">
        <f t="shared" si="0"/>
        <v>2924.53</v>
      </c>
      <c r="G66" s="101">
        <v>2871</v>
      </c>
      <c r="H66" s="54">
        <f t="shared" si="1"/>
        <v>2882.53</v>
      </c>
      <c r="I66" s="44">
        <v>-38.9</v>
      </c>
      <c r="J66" s="61">
        <f t="shared" si="2"/>
        <v>2886.1600000000003</v>
      </c>
      <c r="K66" s="64"/>
      <c r="L66" s="1"/>
      <c r="M66" s="40">
        <f t="shared" si="3"/>
        <v>3.6300000000001091</v>
      </c>
      <c r="N66" s="44">
        <f t="shared" si="4"/>
        <v>0.37015110000001117</v>
      </c>
      <c r="O66" s="40">
        <f t="shared" si="6"/>
        <v>2.5461981600000767</v>
      </c>
      <c r="P66" s="40">
        <f t="shared" si="7"/>
        <v>3.774489990876114E-3</v>
      </c>
      <c r="Q66" s="1"/>
      <c r="R66" s="42">
        <f t="shared" si="5"/>
        <v>85.060000000000215</v>
      </c>
      <c r="S66" s="42">
        <f t="shared" si="8"/>
        <v>4.2675758288268278E-2</v>
      </c>
      <c r="T66" s="1"/>
      <c r="U66" s="1"/>
      <c r="V66" s="16"/>
      <c r="W66" s="18"/>
      <c r="X66" s="1"/>
      <c r="Y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</row>
    <row r="67" spans="2:68" x14ac:dyDescent="0.3">
      <c r="B67" s="212">
        <v>46</v>
      </c>
      <c r="C67" s="213"/>
      <c r="D67" s="96">
        <v>44892</v>
      </c>
      <c r="E67" s="97">
        <v>0.31180555555555556</v>
      </c>
      <c r="F67" s="99">
        <f t="shared" si="0"/>
        <v>2924.53</v>
      </c>
      <c r="G67" s="101">
        <v>2871</v>
      </c>
      <c r="H67" s="54">
        <f t="shared" si="1"/>
        <v>2882.53</v>
      </c>
      <c r="I67" s="44">
        <v>-38.909999999999997</v>
      </c>
      <c r="J67" s="61">
        <f t="shared" si="2"/>
        <v>2886.1500000000005</v>
      </c>
      <c r="K67" s="64"/>
      <c r="L67" s="1"/>
      <c r="M67" s="40">
        <f t="shared" si="3"/>
        <v>3.6200000000003456</v>
      </c>
      <c r="N67" s="44">
        <f t="shared" si="4"/>
        <v>0.36913140000003525</v>
      </c>
      <c r="O67" s="40">
        <f t="shared" si="6"/>
        <v>2.5391838400002427</v>
      </c>
      <c r="P67" s="40">
        <f t="shared" si="7"/>
        <v>3.7640919468243596E-3</v>
      </c>
      <c r="Q67" s="1"/>
      <c r="R67" s="42">
        <f t="shared" si="5"/>
        <v>85.060000000000684</v>
      </c>
      <c r="S67" s="42">
        <f t="shared" si="8"/>
        <v>4.2558194215851358E-2</v>
      </c>
      <c r="T67" s="1"/>
      <c r="U67" s="1"/>
      <c r="V67" s="16"/>
      <c r="W67" s="18"/>
      <c r="X67" s="1"/>
      <c r="Y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</row>
    <row r="68" spans="2:68" x14ac:dyDescent="0.3">
      <c r="B68" s="212">
        <v>47</v>
      </c>
      <c r="C68" s="213"/>
      <c r="D68" s="96">
        <v>44892</v>
      </c>
      <c r="E68" s="97">
        <v>0.64444444444444449</v>
      </c>
      <c r="F68" s="99">
        <f t="shared" si="0"/>
        <v>2924.53</v>
      </c>
      <c r="G68" s="101">
        <v>2871</v>
      </c>
      <c r="H68" s="54">
        <f t="shared" si="1"/>
        <v>2882.53</v>
      </c>
      <c r="I68" s="44">
        <v>-38.909999999999997</v>
      </c>
      <c r="J68" s="61">
        <f t="shared" si="2"/>
        <v>2886.1500000000005</v>
      </c>
      <c r="K68" s="64"/>
      <c r="L68" s="1"/>
      <c r="M68" s="40">
        <f t="shared" si="3"/>
        <v>3.6200000000003456</v>
      </c>
      <c r="N68" s="44">
        <f t="shared" si="4"/>
        <v>0.36913140000003525</v>
      </c>
      <c r="O68" s="40">
        <f t="shared" si="6"/>
        <v>2.5391838400002427</v>
      </c>
      <c r="P68" s="40">
        <f t="shared" si="7"/>
        <v>3.7640919468243596E-3</v>
      </c>
      <c r="Q68" s="1"/>
      <c r="R68" s="42">
        <f t="shared" si="5"/>
        <v>85.060000000000684</v>
      </c>
      <c r="S68" s="42">
        <f t="shared" si="8"/>
        <v>4.2558194215851358E-2</v>
      </c>
      <c r="T68" s="1"/>
      <c r="U68" s="1"/>
      <c r="V68" s="16"/>
      <c r="W68" s="18"/>
      <c r="X68" s="1"/>
      <c r="Y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</row>
    <row r="69" spans="2:68" x14ac:dyDescent="0.3">
      <c r="B69" s="212">
        <v>48</v>
      </c>
      <c r="C69" s="213"/>
      <c r="D69" s="96">
        <v>44893</v>
      </c>
      <c r="E69" s="97">
        <v>0.30208333333333331</v>
      </c>
      <c r="F69" s="99">
        <f t="shared" si="0"/>
        <v>2924.53</v>
      </c>
      <c r="G69" s="101">
        <v>2871</v>
      </c>
      <c r="H69" s="54">
        <f t="shared" si="1"/>
        <v>2882.53</v>
      </c>
      <c r="I69" s="44">
        <v>-38.909999999999997</v>
      </c>
      <c r="J69" s="61">
        <f t="shared" si="2"/>
        <v>2886.1500000000005</v>
      </c>
      <c r="K69" s="64"/>
      <c r="L69" s="1"/>
      <c r="M69" s="40">
        <f t="shared" si="3"/>
        <v>3.6200000000003456</v>
      </c>
      <c r="N69" s="44">
        <f t="shared" si="4"/>
        <v>0.36913140000003525</v>
      </c>
      <c r="O69" s="40">
        <f t="shared" si="6"/>
        <v>2.5391838400002427</v>
      </c>
      <c r="P69" s="40">
        <f t="shared" si="7"/>
        <v>3.7640919468243596E-3</v>
      </c>
      <c r="Q69" s="1"/>
      <c r="R69" s="42">
        <f t="shared" si="5"/>
        <v>85.060000000000684</v>
      </c>
      <c r="S69" s="42">
        <f t="shared" si="8"/>
        <v>4.2558194215851358E-2</v>
      </c>
      <c r="T69" s="1"/>
      <c r="U69" s="1"/>
      <c r="V69" s="16"/>
      <c r="W69" s="18"/>
      <c r="X69" s="1"/>
      <c r="Y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</row>
    <row r="70" spans="2:68" x14ac:dyDescent="0.3">
      <c r="B70" s="212">
        <v>49</v>
      </c>
      <c r="C70" s="213"/>
      <c r="D70" s="96">
        <v>44893</v>
      </c>
      <c r="E70" s="97">
        <v>0.69652777777777775</v>
      </c>
      <c r="F70" s="99">
        <f t="shared" si="0"/>
        <v>2924.53</v>
      </c>
      <c r="G70" s="101">
        <v>2871</v>
      </c>
      <c r="H70" s="54">
        <f t="shared" si="1"/>
        <v>2882.53</v>
      </c>
      <c r="I70" s="44">
        <v>-38.909999999999997</v>
      </c>
      <c r="J70" s="61">
        <f t="shared" si="2"/>
        <v>2886.1500000000005</v>
      </c>
      <c r="K70" s="64"/>
      <c r="L70" s="1"/>
      <c r="M70" s="40">
        <f t="shared" si="3"/>
        <v>3.6200000000003456</v>
      </c>
      <c r="N70" s="44">
        <f t="shared" si="4"/>
        <v>0.36913140000003525</v>
      </c>
      <c r="O70" s="40">
        <f t="shared" si="6"/>
        <v>2.5391838400002427</v>
      </c>
      <c r="P70" s="40">
        <f t="shared" si="7"/>
        <v>3.7640919468243596E-3</v>
      </c>
      <c r="Q70" s="1"/>
      <c r="R70" s="42">
        <f t="shared" si="5"/>
        <v>85.060000000000684</v>
      </c>
      <c r="S70" s="42">
        <f t="shared" si="8"/>
        <v>4.2558194215851358E-2</v>
      </c>
      <c r="T70" s="1"/>
      <c r="U70" s="1"/>
      <c r="V70" s="16"/>
      <c r="W70" s="18"/>
      <c r="X70" s="1"/>
      <c r="Y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</row>
    <row r="71" spans="2:68" x14ac:dyDescent="0.3">
      <c r="B71" s="212">
        <v>50</v>
      </c>
      <c r="C71" s="213"/>
      <c r="D71" s="96">
        <v>44894</v>
      </c>
      <c r="E71" s="97">
        <v>0.31319444444444444</v>
      </c>
      <c r="F71" s="99">
        <f t="shared" si="0"/>
        <v>2924.53</v>
      </c>
      <c r="G71" s="101">
        <v>2871</v>
      </c>
      <c r="H71" s="54">
        <f t="shared" si="1"/>
        <v>2882.53</v>
      </c>
      <c r="I71" s="44">
        <v>-38.909999999999997</v>
      </c>
      <c r="J71" s="61">
        <f t="shared" si="2"/>
        <v>2886.1500000000005</v>
      </c>
      <c r="K71" s="64"/>
      <c r="L71" s="1"/>
      <c r="M71" s="40">
        <f t="shared" si="3"/>
        <v>3.6200000000003456</v>
      </c>
      <c r="N71" s="44">
        <f t="shared" si="4"/>
        <v>0.36913140000003525</v>
      </c>
      <c r="O71" s="40">
        <f t="shared" si="6"/>
        <v>2.5391838400002427</v>
      </c>
      <c r="P71" s="40">
        <f t="shared" si="7"/>
        <v>3.7640919468243596E-3</v>
      </c>
      <c r="Q71" s="1"/>
      <c r="R71" s="42">
        <f t="shared" si="5"/>
        <v>85.060000000000684</v>
      </c>
      <c r="S71" s="42">
        <f t="shared" si="8"/>
        <v>4.2558194215851358E-2</v>
      </c>
      <c r="T71" s="1"/>
      <c r="U71" s="1"/>
      <c r="V71" s="16"/>
      <c r="W71" s="18"/>
      <c r="X71" s="1"/>
      <c r="Y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</row>
    <row r="72" spans="2:68" x14ac:dyDescent="0.3">
      <c r="B72" s="212">
        <v>51</v>
      </c>
      <c r="C72" s="213"/>
      <c r="D72" s="96">
        <v>44894</v>
      </c>
      <c r="E72" s="97">
        <v>0.66666666666666663</v>
      </c>
      <c r="F72" s="99">
        <f t="shared" si="0"/>
        <v>2924.53</v>
      </c>
      <c r="G72" s="101">
        <v>2871</v>
      </c>
      <c r="H72" s="54">
        <f t="shared" si="1"/>
        <v>2882.53</v>
      </c>
      <c r="I72" s="44">
        <v>-38.909999999999997</v>
      </c>
      <c r="J72" s="61">
        <f t="shared" si="2"/>
        <v>2886.1500000000005</v>
      </c>
      <c r="K72" s="64"/>
      <c r="L72" s="1"/>
      <c r="M72" s="40">
        <f t="shared" si="3"/>
        <v>3.6200000000003456</v>
      </c>
      <c r="N72" s="44">
        <f t="shared" si="4"/>
        <v>0.36913140000003525</v>
      </c>
      <c r="O72" s="40">
        <f t="shared" si="6"/>
        <v>2.5391838400002427</v>
      </c>
      <c r="P72" s="40">
        <f t="shared" si="7"/>
        <v>3.7640919468243596E-3</v>
      </c>
      <c r="Q72" s="1"/>
      <c r="R72" s="42">
        <f t="shared" si="5"/>
        <v>85.060000000000684</v>
      </c>
      <c r="S72" s="42">
        <f t="shared" si="8"/>
        <v>4.2558194215851358E-2</v>
      </c>
      <c r="T72" s="1"/>
      <c r="U72" s="1"/>
      <c r="V72" s="16"/>
      <c r="W72" s="18"/>
      <c r="X72" s="1"/>
      <c r="Y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</row>
    <row r="73" spans="2:68" x14ac:dyDescent="0.3">
      <c r="B73" s="212">
        <v>52</v>
      </c>
      <c r="C73" s="213"/>
      <c r="D73" s="96">
        <v>44895</v>
      </c>
      <c r="E73" s="97">
        <v>0.3125</v>
      </c>
      <c r="F73" s="99">
        <f t="shared" si="0"/>
        <v>2924.53</v>
      </c>
      <c r="G73" s="101">
        <v>2871</v>
      </c>
      <c r="H73" s="54">
        <f t="shared" si="1"/>
        <v>2882.53</v>
      </c>
      <c r="I73" s="44">
        <v>-38.909999999999997</v>
      </c>
      <c r="J73" s="61">
        <f t="shared" si="2"/>
        <v>2886.1500000000005</v>
      </c>
      <c r="K73" s="64"/>
      <c r="L73" s="1"/>
      <c r="M73" s="40">
        <f t="shared" si="3"/>
        <v>3.6200000000003456</v>
      </c>
      <c r="N73" s="44">
        <f t="shared" si="4"/>
        <v>0.36913140000003525</v>
      </c>
      <c r="O73" s="40">
        <f t="shared" si="6"/>
        <v>2.5391838400002427</v>
      </c>
      <c r="P73" s="40">
        <f t="shared" si="7"/>
        <v>3.7640919468243596E-3</v>
      </c>
      <c r="Q73" s="1"/>
      <c r="R73" s="42">
        <f t="shared" si="5"/>
        <v>85.060000000000684</v>
      </c>
      <c r="S73" s="42">
        <f t="shared" si="8"/>
        <v>4.2558194215851358E-2</v>
      </c>
      <c r="T73" s="1"/>
      <c r="U73" s="1"/>
      <c r="V73" s="16"/>
      <c r="W73" s="18"/>
      <c r="X73" s="1"/>
      <c r="Y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</row>
    <row r="74" spans="2:68" x14ac:dyDescent="0.3">
      <c r="B74" s="212">
        <v>53</v>
      </c>
      <c r="C74" s="213"/>
      <c r="D74" s="96">
        <v>44895</v>
      </c>
      <c r="E74" s="97">
        <v>0.68611111111111101</v>
      </c>
      <c r="F74" s="99">
        <f t="shared" si="0"/>
        <v>2924.53</v>
      </c>
      <c r="G74" s="101">
        <v>2871</v>
      </c>
      <c r="H74" s="54">
        <f t="shared" si="1"/>
        <v>2882.53</v>
      </c>
      <c r="I74" s="44">
        <v>-38.909999999999997</v>
      </c>
      <c r="J74" s="61">
        <f t="shared" si="2"/>
        <v>2886.1500000000005</v>
      </c>
      <c r="K74" s="64"/>
      <c r="L74" s="1"/>
      <c r="M74" s="40">
        <f t="shared" si="3"/>
        <v>3.6200000000003456</v>
      </c>
      <c r="N74" s="44">
        <f t="shared" si="4"/>
        <v>0.36913140000003525</v>
      </c>
      <c r="O74" s="40">
        <f t="shared" si="6"/>
        <v>2.5391838400002427</v>
      </c>
      <c r="P74" s="40">
        <f t="shared" si="7"/>
        <v>3.7640919468243596E-3</v>
      </c>
      <c r="Q74" s="1"/>
      <c r="R74" s="42">
        <f t="shared" si="5"/>
        <v>85.060000000000684</v>
      </c>
      <c r="S74" s="42">
        <f t="shared" si="8"/>
        <v>4.2558194215851358E-2</v>
      </c>
      <c r="T74" s="1"/>
      <c r="U74" s="1"/>
      <c r="V74" s="16"/>
      <c r="W74" s="18"/>
      <c r="X74" s="1"/>
      <c r="Y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</row>
    <row r="75" spans="2:68" x14ac:dyDescent="0.3">
      <c r="B75" s="212">
        <v>54</v>
      </c>
      <c r="C75" s="213"/>
      <c r="D75" s="96">
        <v>44896</v>
      </c>
      <c r="E75" s="97">
        <v>0.32430555555555557</v>
      </c>
      <c r="F75" s="99">
        <f t="shared" si="0"/>
        <v>2924.53</v>
      </c>
      <c r="G75" s="101">
        <v>2871</v>
      </c>
      <c r="H75" s="54">
        <f t="shared" si="1"/>
        <v>2882.53</v>
      </c>
      <c r="I75" s="44">
        <v>-38.92</v>
      </c>
      <c r="J75" s="61">
        <f t="shared" si="2"/>
        <v>2886.1400000000003</v>
      </c>
      <c r="K75" s="64"/>
      <c r="L75" s="1"/>
      <c r="M75" s="40">
        <f t="shared" si="3"/>
        <v>3.6100000000001273</v>
      </c>
      <c r="N75" s="44">
        <f t="shared" si="4"/>
        <v>0.36811170000001298</v>
      </c>
      <c r="O75" s="40">
        <f t="shared" si="6"/>
        <v>2.5321695200000893</v>
      </c>
      <c r="P75" s="40">
        <f t="shared" si="7"/>
        <v>3.7536939027721324E-3</v>
      </c>
      <c r="Q75" s="1"/>
      <c r="R75" s="42">
        <f t="shared" si="5"/>
        <v>85.060000000000258</v>
      </c>
      <c r="S75" s="42">
        <f t="shared" si="8"/>
        <v>4.2440630143429539E-2</v>
      </c>
      <c r="T75" s="1"/>
      <c r="U75" s="1"/>
      <c r="V75" s="16"/>
      <c r="W75" s="18"/>
      <c r="X75" s="1"/>
      <c r="Y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</row>
    <row r="76" spans="2:68" x14ac:dyDescent="0.3">
      <c r="B76" s="212">
        <v>55</v>
      </c>
      <c r="C76" s="213"/>
      <c r="D76" s="96">
        <v>44896</v>
      </c>
      <c r="E76" s="97">
        <v>0.71805555555555556</v>
      </c>
      <c r="F76" s="99">
        <f t="shared" si="0"/>
        <v>2924.53</v>
      </c>
      <c r="G76" s="101">
        <v>2871</v>
      </c>
      <c r="H76" s="54">
        <f t="shared" si="1"/>
        <v>2882.53</v>
      </c>
      <c r="I76" s="44">
        <v>-38.92</v>
      </c>
      <c r="J76" s="61">
        <f t="shared" si="2"/>
        <v>2886.1400000000003</v>
      </c>
      <c r="K76" s="64"/>
      <c r="L76" s="1"/>
      <c r="M76" s="40">
        <f t="shared" si="3"/>
        <v>3.6100000000001273</v>
      </c>
      <c r="N76" s="44">
        <f t="shared" si="4"/>
        <v>0.36811170000001298</v>
      </c>
      <c r="O76" s="40">
        <f t="shared" si="6"/>
        <v>2.5321695200000893</v>
      </c>
      <c r="P76" s="40">
        <f t="shared" si="7"/>
        <v>3.7536939027721324E-3</v>
      </c>
      <c r="Q76" s="1"/>
      <c r="R76" s="42">
        <f t="shared" si="5"/>
        <v>85.060000000000258</v>
      </c>
      <c r="S76" s="42">
        <f t="shared" si="8"/>
        <v>4.2440630143429539E-2</v>
      </c>
      <c r="T76" s="1"/>
      <c r="U76" s="1"/>
      <c r="V76" s="16"/>
      <c r="W76" s="18"/>
      <c r="X76" s="1"/>
      <c r="Y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</row>
    <row r="77" spans="2:68" x14ac:dyDescent="0.3">
      <c r="B77" s="212">
        <v>56</v>
      </c>
      <c r="C77" s="213"/>
      <c r="D77" s="96">
        <v>44897</v>
      </c>
      <c r="E77" s="97">
        <v>0.7006944444444444</v>
      </c>
      <c r="F77" s="99">
        <f t="shared" si="0"/>
        <v>2924.53</v>
      </c>
      <c r="G77" s="101">
        <v>2871</v>
      </c>
      <c r="H77" s="54">
        <f t="shared" si="1"/>
        <v>2882.53</v>
      </c>
      <c r="I77" s="44">
        <v>-38.92</v>
      </c>
      <c r="J77" s="61">
        <f t="shared" si="2"/>
        <v>2886.1400000000003</v>
      </c>
      <c r="K77" s="64"/>
      <c r="L77" s="1"/>
      <c r="M77" s="40">
        <f t="shared" si="3"/>
        <v>3.6100000000001273</v>
      </c>
      <c r="N77" s="44">
        <f t="shared" si="4"/>
        <v>0.36811170000001298</v>
      </c>
      <c r="O77" s="40">
        <f t="shared" si="6"/>
        <v>2.5321695200000893</v>
      </c>
      <c r="P77" s="40">
        <f t="shared" si="7"/>
        <v>3.7536939027721324E-3</v>
      </c>
      <c r="Q77" s="1"/>
      <c r="R77" s="42">
        <f t="shared" si="5"/>
        <v>85.060000000000258</v>
      </c>
      <c r="S77" s="42">
        <f t="shared" si="8"/>
        <v>4.2440630143429539E-2</v>
      </c>
      <c r="T77" s="1"/>
      <c r="U77" s="1"/>
      <c r="V77" s="16"/>
      <c r="W77" s="18"/>
      <c r="X77" s="1"/>
      <c r="Y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</row>
    <row r="78" spans="2:68" x14ac:dyDescent="0.3">
      <c r="B78" s="212">
        <v>57</v>
      </c>
      <c r="C78" s="213"/>
      <c r="D78" s="96">
        <v>44898</v>
      </c>
      <c r="E78" s="97">
        <v>0.31319444444444444</v>
      </c>
      <c r="F78" s="99">
        <f t="shared" si="0"/>
        <v>2924.53</v>
      </c>
      <c r="G78" s="101">
        <v>2871</v>
      </c>
      <c r="H78" s="54">
        <f t="shared" si="1"/>
        <v>2882.53</v>
      </c>
      <c r="I78" s="44">
        <v>-38.92</v>
      </c>
      <c r="J78" s="61">
        <f t="shared" si="2"/>
        <v>2886.1400000000003</v>
      </c>
      <c r="K78" s="64"/>
      <c r="L78" s="1"/>
      <c r="M78" s="40">
        <f t="shared" si="3"/>
        <v>3.6100000000001273</v>
      </c>
      <c r="N78" s="44">
        <f t="shared" si="4"/>
        <v>0.36811170000001298</v>
      </c>
      <c r="O78" s="40">
        <f t="shared" si="6"/>
        <v>2.5321695200000893</v>
      </c>
      <c r="P78" s="40">
        <f t="shared" si="7"/>
        <v>3.7536939027721324E-3</v>
      </c>
      <c r="Q78" s="1"/>
      <c r="R78" s="42">
        <f t="shared" si="5"/>
        <v>85.060000000000258</v>
      </c>
      <c r="S78" s="42">
        <f t="shared" si="8"/>
        <v>4.2440630143429539E-2</v>
      </c>
      <c r="T78" s="1"/>
      <c r="U78" s="1"/>
      <c r="V78" s="16"/>
      <c r="W78" s="18"/>
      <c r="X78" s="1"/>
      <c r="Y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</row>
    <row r="79" spans="2:68" x14ac:dyDescent="0.3">
      <c r="B79" s="212">
        <v>58</v>
      </c>
      <c r="C79" s="213"/>
      <c r="D79" s="96">
        <v>44898</v>
      </c>
      <c r="E79" s="97">
        <v>0.6972222222222223</v>
      </c>
      <c r="F79" s="99">
        <f t="shared" si="0"/>
        <v>2924.53</v>
      </c>
      <c r="G79" s="101">
        <v>2871</v>
      </c>
      <c r="H79" s="54">
        <f t="shared" si="1"/>
        <v>2882.53</v>
      </c>
      <c r="I79" s="44">
        <v>-38.92</v>
      </c>
      <c r="J79" s="61">
        <f t="shared" si="2"/>
        <v>2886.1400000000003</v>
      </c>
      <c r="K79" s="64"/>
      <c r="L79" s="1"/>
      <c r="M79" s="40">
        <f t="shared" si="3"/>
        <v>3.6100000000001273</v>
      </c>
      <c r="N79" s="44">
        <f t="shared" si="4"/>
        <v>0.36811170000001298</v>
      </c>
      <c r="O79" s="40">
        <f t="shared" si="6"/>
        <v>2.5321695200000893</v>
      </c>
      <c r="P79" s="40">
        <f t="shared" si="7"/>
        <v>3.7536939027721324E-3</v>
      </c>
      <c r="Q79" s="1"/>
      <c r="R79" s="42">
        <f t="shared" si="5"/>
        <v>85.060000000000258</v>
      </c>
      <c r="S79" s="42">
        <f t="shared" si="8"/>
        <v>4.2440630143429539E-2</v>
      </c>
      <c r="T79" s="1"/>
      <c r="U79" s="1"/>
      <c r="V79" s="16"/>
      <c r="W79" s="18"/>
      <c r="X79" s="1"/>
      <c r="Y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</row>
    <row r="80" spans="2:68" x14ac:dyDescent="0.3">
      <c r="B80" s="212">
        <v>59</v>
      </c>
      <c r="C80" s="213"/>
      <c r="D80" s="96">
        <v>44899</v>
      </c>
      <c r="E80" s="97">
        <v>0.3125</v>
      </c>
      <c r="F80" s="99">
        <f t="shared" si="0"/>
        <v>2924.53</v>
      </c>
      <c r="G80" s="101">
        <v>2871</v>
      </c>
      <c r="H80" s="54">
        <f t="shared" si="1"/>
        <v>2882.53</v>
      </c>
      <c r="I80" s="44">
        <v>-38.93</v>
      </c>
      <c r="J80" s="61">
        <f t="shared" si="2"/>
        <v>2886.1300000000006</v>
      </c>
      <c r="K80" s="64"/>
      <c r="L80" s="1"/>
      <c r="M80" s="40">
        <f t="shared" si="3"/>
        <v>3.6000000000003638</v>
      </c>
      <c r="N80" s="44">
        <f t="shared" si="4"/>
        <v>0.36709200000003711</v>
      </c>
      <c r="O80" s="40">
        <f t="shared" si="6"/>
        <v>2.5251552000002553</v>
      </c>
      <c r="P80" s="40">
        <f t="shared" si="7"/>
        <v>3.7432958587203784E-3</v>
      </c>
      <c r="Q80" s="1"/>
      <c r="R80" s="42">
        <f t="shared" si="5"/>
        <v>85.060000000000727</v>
      </c>
      <c r="S80" s="42">
        <f t="shared" si="8"/>
        <v>4.2323066071012612E-2</v>
      </c>
      <c r="T80" s="1"/>
      <c r="U80" s="1"/>
      <c r="V80" s="16"/>
      <c r="W80" s="18"/>
      <c r="X80" s="1"/>
      <c r="Y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</row>
    <row r="81" spans="2:32" x14ac:dyDescent="0.3">
      <c r="B81" s="212">
        <v>60</v>
      </c>
      <c r="C81" s="213"/>
      <c r="D81" s="96">
        <v>44899</v>
      </c>
      <c r="E81" s="97">
        <v>0.68819444444444444</v>
      </c>
      <c r="F81" s="99">
        <f t="shared" si="0"/>
        <v>2924.53</v>
      </c>
      <c r="G81" s="101">
        <v>2871</v>
      </c>
      <c r="H81" s="54">
        <f t="shared" si="1"/>
        <v>2882.53</v>
      </c>
      <c r="I81" s="44">
        <v>-38.93</v>
      </c>
      <c r="J81" s="61">
        <f t="shared" si="2"/>
        <v>2886.1300000000006</v>
      </c>
      <c r="K81" s="64"/>
      <c r="M81" s="40">
        <f t="shared" si="3"/>
        <v>3.6000000000003638</v>
      </c>
      <c r="N81" s="44">
        <f t="shared" si="4"/>
        <v>0.36709200000003711</v>
      </c>
      <c r="O81" s="40">
        <f t="shared" si="6"/>
        <v>2.5251552000002553</v>
      </c>
      <c r="P81" s="40">
        <f t="shared" si="7"/>
        <v>3.7432958587203784E-3</v>
      </c>
      <c r="R81" s="42">
        <f t="shared" si="5"/>
        <v>85.060000000000727</v>
      </c>
      <c r="S81" s="42">
        <f t="shared" si="8"/>
        <v>4.2323066071012612E-2</v>
      </c>
      <c r="U81"/>
      <c r="V81" s="15"/>
      <c r="W81" s="17"/>
      <c r="AF81" s="1"/>
    </row>
    <row r="82" spans="2:32" x14ac:dyDescent="0.3">
      <c r="B82" s="212">
        <v>61</v>
      </c>
      <c r="C82" s="213"/>
      <c r="D82" s="96">
        <v>44900</v>
      </c>
      <c r="E82" s="97">
        <v>0.30833333333333335</v>
      </c>
      <c r="F82" s="99">
        <f t="shared" si="0"/>
        <v>2924.53</v>
      </c>
      <c r="G82" s="101">
        <v>2871</v>
      </c>
      <c r="H82" s="54">
        <f t="shared" si="1"/>
        <v>2882.53</v>
      </c>
      <c r="I82" s="44">
        <v>-38.93</v>
      </c>
      <c r="J82" s="61">
        <f t="shared" si="2"/>
        <v>2886.1300000000006</v>
      </c>
      <c r="K82" s="64"/>
      <c r="M82" s="40">
        <f t="shared" si="3"/>
        <v>3.6000000000003638</v>
      </c>
      <c r="N82" s="44">
        <f t="shared" si="4"/>
        <v>0.36709200000003711</v>
      </c>
      <c r="O82" s="40">
        <f t="shared" si="6"/>
        <v>2.5251552000002553</v>
      </c>
      <c r="P82" s="40">
        <f t="shared" si="7"/>
        <v>3.7432958587203784E-3</v>
      </c>
      <c r="R82" s="42">
        <f t="shared" si="5"/>
        <v>85.060000000000727</v>
      </c>
      <c r="S82" s="42">
        <f t="shared" si="8"/>
        <v>4.2323066071012612E-2</v>
      </c>
      <c r="U82"/>
      <c r="V82" s="15"/>
      <c r="W82" s="17"/>
      <c r="AF82" s="1"/>
    </row>
    <row r="83" spans="2:32" x14ac:dyDescent="0.3">
      <c r="B83" s="212">
        <v>62</v>
      </c>
      <c r="C83" s="213"/>
      <c r="D83" s="96">
        <v>44900</v>
      </c>
      <c r="E83" s="97">
        <v>0.64861111111111114</v>
      </c>
      <c r="F83" s="99">
        <f t="shared" si="0"/>
        <v>2924.53</v>
      </c>
      <c r="G83" s="101">
        <v>2871</v>
      </c>
      <c r="H83" s="54">
        <f t="shared" si="1"/>
        <v>2882.53</v>
      </c>
      <c r="I83" s="44">
        <v>-38.93</v>
      </c>
      <c r="J83" s="61">
        <f t="shared" si="2"/>
        <v>2886.1300000000006</v>
      </c>
      <c r="K83" s="64"/>
      <c r="M83" s="40">
        <f t="shared" si="3"/>
        <v>3.6000000000003638</v>
      </c>
      <c r="N83" s="44">
        <f t="shared" si="4"/>
        <v>0.36709200000003711</v>
      </c>
      <c r="O83" s="40">
        <f t="shared" si="6"/>
        <v>2.5251552000002553</v>
      </c>
      <c r="P83" s="40">
        <f t="shared" si="7"/>
        <v>3.7432958587203784E-3</v>
      </c>
      <c r="R83" s="42">
        <f t="shared" si="5"/>
        <v>85.060000000000727</v>
      </c>
      <c r="S83" s="42">
        <f t="shared" si="8"/>
        <v>4.2323066071012612E-2</v>
      </c>
      <c r="U83"/>
      <c r="V83" s="15"/>
      <c r="W83" s="17"/>
      <c r="AF83" s="1"/>
    </row>
    <row r="84" spans="2:32" x14ac:dyDescent="0.3">
      <c r="B84" s="212">
        <v>63</v>
      </c>
      <c r="C84" s="213"/>
      <c r="D84" s="96">
        <v>44901</v>
      </c>
      <c r="E84" s="97">
        <v>0.31388888888888888</v>
      </c>
      <c r="F84" s="99">
        <f t="shared" ref="F84:F109" si="9">G$16</f>
        <v>2924.53</v>
      </c>
      <c r="G84" s="101">
        <v>2871</v>
      </c>
      <c r="H84" s="54">
        <f t="shared" ref="H84:H109" si="10">G$16-E$12</f>
        <v>2882.53</v>
      </c>
      <c r="I84" s="44">
        <v>-38.93</v>
      </c>
      <c r="J84" s="61">
        <f t="shared" ref="J84:J109" si="11">(G$16+E$13)+I84</f>
        <v>2886.1300000000006</v>
      </c>
      <c r="K84" s="64"/>
      <c r="M84" s="40">
        <f t="shared" ref="M84:M109" si="12">+J84-$H$16</f>
        <v>3.6000000000003638</v>
      </c>
      <c r="N84" s="44">
        <f t="shared" ref="N84:N109" si="13">M84*0.10197/1</f>
        <v>0.36709200000003711</v>
      </c>
      <c r="O84" s="40">
        <f t="shared" si="6"/>
        <v>2.5251552000002553</v>
      </c>
      <c r="P84" s="40">
        <f t="shared" si="7"/>
        <v>3.7432958587203784E-3</v>
      </c>
      <c r="R84" s="42">
        <f t="shared" ref="R84:R109" si="14">+$O$11*(M84-I84)</f>
        <v>85.060000000000727</v>
      </c>
      <c r="S84" s="42">
        <f t="shared" si="8"/>
        <v>4.2323066071012612E-2</v>
      </c>
      <c r="U84"/>
      <c r="V84" s="15"/>
      <c r="W84" s="17"/>
      <c r="AF84" s="1"/>
    </row>
    <row r="85" spans="2:32" x14ac:dyDescent="0.3">
      <c r="B85" s="212">
        <v>64</v>
      </c>
      <c r="C85" s="213"/>
      <c r="D85" s="96">
        <v>44901</v>
      </c>
      <c r="E85" s="97">
        <v>0.69930555555555562</v>
      </c>
      <c r="F85" s="99">
        <f t="shared" si="9"/>
        <v>2924.53</v>
      </c>
      <c r="G85" s="101">
        <v>2871</v>
      </c>
      <c r="H85" s="54">
        <f t="shared" si="10"/>
        <v>2882.53</v>
      </c>
      <c r="I85" s="44">
        <v>-38.93</v>
      </c>
      <c r="J85" s="61">
        <f t="shared" si="11"/>
        <v>2886.1300000000006</v>
      </c>
      <c r="K85" s="64"/>
      <c r="M85" s="40">
        <f t="shared" si="12"/>
        <v>3.6000000000003638</v>
      </c>
      <c r="N85" s="44">
        <f t="shared" si="13"/>
        <v>0.36709200000003711</v>
      </c>
      <c r="O85" s="40">
        <f t="shared" ref="O85:O109" si="15">M85*0.701432/1</f>
        <v>2.5251552000002553</v>
      </c>
      <c r="P85" s="40">
        <f t="shared" ref="P85:P109" si="16">+N85*0.01019716/1</f>
        <v>3.7432958587203784E-3</v>
      </c>
      <c r="R85" s="42">
        <f t="shared" si="14"/>
        <v>85.060000000000727</v>
      </c>
      <c r="S85" s="42">
        <f t="shared" si="8"/>
        <v>4.2323066071012612E-2</v>
      </c>
      <c r="U85"/>
      <c r="V85" s="15"/>
      <c r="W85" s="17"/>
      <c r="AF85" s="1"/>
    </row>
    <row r="86" spans="2:32" x14ac:dyDescent="0.3">
      <c r="B86" s="212">
        <v>65</v>
      </c>
      <c r="C86" s="213"/>
      <c r="D86" s="96">
        <v>44902</v>
      </c>
      <c r="E86" s="97">
        <v>0.31111111111111112</v>
      </c>
      <c r="F86" s="99">
        <f t="shared" si="9"/>
        <v>2924.53</v>
      </c>
      <c r="G86" s="101">
        <v>2871</v>
      </c>
      <c r="H86" s="54">
        <f t="shared" si="10"/>
        <v>2882.53</v>
      </c>
      <c r="I86" s="44">
        <v>-38.93</v>
      </c>
      <c r="J86" s="61">
        <f t="shared" si="11"/>
        <v>2886.1300000000006</v>
      </c>
      <c r="K86" s="64"/>
      <c r="M86" s="40">
        <f t="shared" si="12"/>
        <v>3.6000000000003638</v>
      </c>
      <c r="N86" s="44">
        <f t="shared" si="13"/>
        <v>0.36709200000003711</v>
      </c>
      <c r="O86" s="40">
        <f t="shared" si="15"/>
        <v>2.5251552000002553</v>
      </c>
      <c r="P86" s="40">
        <f t="shared" si="16"/>
        <v>3.7432958587203784E-3</v>
      </c>
      <c r="R86" s="42">
        <f t="shared" si="14"/>
        <v>85.060000000000727</v>
      </c>
      <c r="S86" s="42">
        <f t="shared" ref="S86:S109" si="17">M86/R86</f>
        <v>4.2323066071012612E-2</v>
      </c>
      <c r="U86"/>
      <c r="V86" s="15"/>
      <c r="W86" s="17"/>
      <c r="AF86" s="1"/>
    </row>
    <row r="87" spans="2:32" x14ac:dyDescent="0.3">
      <c r="B87" s="212">
        <v>66</v>
      </c>
      <c r="C87" s="213"/>
      <c r="D87" s="96">
        <v>44902</v>
      </c>
      <c r="E87" s="97">
        <v>0.6958333333333333</v>
      </c>
      <c r="F87" s="99">
        <f t="shared" si="9"/>
        <v>2924.53</v>
      </c>
      <c r="G87" s="101">
        <v>2871</v>
      </c>
      <c r="H87" s="54">
        <f t="shared" si="10"/>
        <v>2882.53</v>
      </c>
      <c r="I87" s="44">
        <v>-38.93</v>
      </c>
      <c r="J87" s="61">
        <f t="shared" si="11"/>
        <v>2886.1300000000006</v>
      </c>
      <c r="K87" s="64"/>
      <c r="M87" s="40">
        <f t="shared" si="12"/>
        <v>3.6000000000003638</v>
      </c>
      <c r="N87" s="44">
        <f t="shared" si="13"/>
        <v>0.36709200000003711</v>
      </c>
      <c r="O87" s="40">
        <f t="shared" si="15"/>
        <v>2.5251552000002553</v>
      </c>
      <c r="P87" s="40">
        <f t="shared" si="16"/>
        <v>3.7432958587203784E-3</v>
      </c>
      <c r="R87" s="42">
        <f t="shared" si="14"/>
        <v>85.060000000000727</v>
      </c>
      <c r="S87" s="42">
        <f t="shared" si="17"/>
        <v>4.2323066071012612E-2</v>
      </c>
      <c r="U87"/>
      <c r="V87" s="15"/>
      <c r="W87" s="17"/>
      <c r="AF87" s="1"/>
    </row>
    <row r="88" spans="2:32" x14ac:dyDescent="0.3">
      <c r="B88" s="212">
        <v>67</v>
      </c>
      <c r="C88" s="213"/>
      <c r="D88" s="96">
        <v>44903</v>
      </c>
      <c r="E88" s="97">
        <v>0.31041666666666667</v>
      </c>
      <c r="F88" s="99">
        <f t="shared" si="9"/>
        <v>2924.53</v>
      </c>
      <c r="G88" s="101">
        <v>2871</v>
      </c>
      <c r="H88" s="54">
        <f t="shared" si="10"/>
        <v>2882.53</v>
      </c>
      <c r="I88" s="44">
        <v>-38.93</v>
      </c>
      <c r="J88" s="61">
        <f t="shared" si="11"/>
        <v>2886.1300000000006</v>
      </c>
      <c r="K88" s="64"/>
      <c r="M88" s="40">
        <f t="shared" si="12"/>
        <v>3.6000000000003638</v>
      </c>
      <c r="N88" s="44">
        <f t="shared" si="13"/>
        <v>0.36709200000003711</v>
      </c>
      <c r="O88" s="40">
        <f t="shared" si="15"/>
        <v>2.5251552000002553</v>
      </c>
      <c r="P88" s="40">
        <f t="shared" si="16"/>
        <v>3.7432958587203784E-3</v>
      </c>
      <c r="R88" s="42">
        <f t="shared" si="14"/>
        <v>85.060000000000727</v>
      </c>
      <c r="S88" s="42">
        <f t="shared" si="17"/>
        <v>4.2323066071012612E-2</v>
      </c>
      <c r="U88"/>
      <c r="V88" s="15"/>
      <c r="W88" s="17"/>
      <c r="AF88" s="1"/>
    </row>
    <row r="89" spans="2:32" x14ac:dyDescent="0.3">
      <c r="B89" s="212">
        <v>68</v>
      </c>
      <c r="C89" s="213"/>
      <c r="D89" s="96">
        <v>44903</v>
      </c>
      <c r="E89" s="97">
        <v>0.7055555555555556</v>
      </c>
      <c r="F89" s="99">
        <f t="shared" si="9"/>
        <v>2924.53</v>
      </c>
      <c r="G89" s="101">
        <v>2871</v>
      </c>
      <c r="H89" s="54">
        <f t="shared" si="10"/>
        <v>2882.53</v>
      </c>
      <c r="I89" s="44">
        <v>-38.93</v>
      </c>
      <c r="J89" s="61">
        <f t="shared" si="11"/>
        <v>2886.1300000000006</v>
      </c>
      <c r="K89" s="64"/>
      <c r="M89" s="40">
        <f t="shared" si="12"/>
        <v>3.6000000000003638</v>
      </c>
      <c r="N89" s="44">
        <f t="shared" si="13"/>
        <v>0.36709200000003711</v>
      </c>
      <c r="O89" s="40">
        <f t="shared" si="15"/>
        <v>2.5251552000002553</v>
      </c>
      <c r="P89" s="40">
        <f t="shared" si="16"/>
        <v>3.7432958587203784E-3</v>
      </c>
      <c r="R89" s="42">
        <f t="shared" si="14"/>
        <v>85.060000000000727</v>
      </c>
      <c r="S89" s="42">
        <f t="shared" si="17"/>
        <v>4.2323066071012612E-2</v>
      </c>
      <c r="U89"/>
      <c r="V89" s="15"/>
      <c r="W89" s="17"/>
      <c r="AF89" s="1"/>
    </row>
    <row r="90" spans="2:32" x14ac:dyDescent="0.3">
      <c r="B90" s="212">
        <v>69</v>
      </c>
      <c r="C90" s="213"/>
      <c r="D90" s="96">
        <v>44904</v>
      </c>
      <c r="E90" s="97">
        <v>0.31388888888888888</v>
      </c>
      <c r="F90" s="99">
        <f t="shared" si="9"/>
        <v>2924.53</v>
      </c>
      <c r="G90" s="101">
        <v>2871</v>
      </c>
      <c r="H90" s="54">
        <f t="shared" si="10"/>
        <v>2882.53</v>
      </c>
      <c r="I90" s="44">
        <v>-38.93</v>
      </c>
      <c r="J90" s="61">
        <f t="shared" si="11"/>
        <v>2886.1300000000006</v>
      </c>
      <c r="K90" s="64"/>
      <c r="M90" s="40">
        <f t="shared" si="12"/>
        <v>3.6000000000003638</v>
      </c>
      <c r="N90" s="44">
        <f t="shared" si="13"/>
        <v>0.36709200000003711</v>
      </c>
      <c r="O90" s="40">
        <f t="shared" si="15"/>
        <v>2.5251552000002553</v>
      </c>
      <c r="P90" s="40">
        <f t="shared" si="16"/>
        <v>3.7432958587203784E-3</v>
      </c>
      <c r="R90" s="42">
        <f t="shared" si="14"/>
        <v>85.060000000000727</v>
      </c>
      <c r="S90" s="42">
        <f t="shared" si="17"/>
        <v>4.2323066071012612E-2</v>
      </c>
      <c r="U90"/>
      <c r="V90" s="15"/>
      <c r="W90" s="17"/>
      <c r="AF90" s="1"/>
    </row>
    <row r="91" spans="2:32" x14ac:dyDescent="0.3">
      <c r="B91" s="212">
        <v>70</v>
      </c>
      <c r="C91" s="213"/>
      <c r="D91" s="96">
        <v>44904</v>
      </c>
      <c r="E91" s="97">
        <v>0.69861111111111107</v>
      </c>
      <c r="F91" s="99">
        <f t="shared" si="9"/>
        <v>2924.53</v>
      </c>
      <c r="G91" s="101">
        <v>2871</v>
      </c>
      <c r="H91" s="54">
        <f t="shared" si="10"/>
        <v>2882.53</v>
      </c>
      <c r="I91" s="44">
        <v>-38.93</v>
      </c>
      <c r="J91" s="61">
        <f t="shared" si="11"/>
        <v>2886.1300000000006</v>
      </c>
      <c r="K91" s="64"/>
      <c r="M91" s="40">
        <f t="shared" si="12"/>
        <v>3.6000000000003638</v>
      </c>
      <c r="N91" s="44">
        <f t="shared" si="13"/>
        <v>0.36709200000003711</v>
      </c>
      <c r="O91" s="40">
        <f t="shared" si="15"/>
        <v>2.5251552000002553</v>
      </c>
      <c r="P91" s="40">
        <f t="shared" si="16"/>
        <v>3.7432958587203784E-3</v>
      </c>
      <c r="R91" s="42">
        <f t="shared" si="14"/>
        <v>85.060000000000727</v>
      </c>
      <c r="S91" s="42">
        <f t="shared" si="17"/>
        <v>4.2323066071012612E-2</v>
      </c>
      <c r="U91"/>
      <c r="V91" s="15"/>
      <c r="W91" s="17"/>
      <c r="AF91" s="1"/>
    </row>
    <row r="92" spans="2:32" x14ac:dyDescent="0.3">
      <c r="B92" s="212">
        <v>71</v>
      </c>
      <c r="C92" s="213"/>
      <c r="D92" s="96">
        <v>44905</v>
      </c>
      <c r="E92" s="97">
        <v>0.3125</v>
      </c>
      <c r="F92" s="99">
        <f t="shared" si="9"/>
        <v>2924.53</v>
      </c>
      <c r="G92" s="101">
        <v>2871</v>
      </c>
      <c r="H92" s="54">
        <f t="shared" si="10"/>
        <v>2882.53</v>
      </c>
      <c r="I92" s="44">
        <v>-38.93</v>
      </c>
      <c r="J92" s="61">
        <f t="shared" si="11"/>
        <v>2886.1300000000006</v>
      </c>
      <c r="K92" s="64"/>
      <c r="M92" s="40">
        <f t="shared" si="12"/>
        <v>3.6000000000003638</v>
      </c>
      <c r="N92" s="44">
        <f t="shared" si="13"/>
        <v>0.36709200000003711</v>
      </c>
      <c r="O92" s="40">
        <f t="shared" si="15"/>
        <v>2.5251552000002553</v>
      </c>
      <c r="P92" s="40">
        <f t="shared" si="16"/>
        <v>3.7432958587203784E-3</v>
      </c>
      <c r="R92" s="42">
        <f t="shared" si="14"/>
        <v>85.060000000000727</v>
      </c>
      <c r="S92" s="42">
        <f t="shared" si="17"/>
        <v>4.2323066071012612E-2</v>
      </c>
      <c r="U92"/>
      <c r="V92" s="15"/>
      <c r="W92" s="17"/>
      <c r="AF92" s="1"/>
    </row>
    <row r="93" spans="2:32" x14ac:dyDescent="0.3">
      <c r="B93" s="212">
        <v>72</v>
      </c>
      <c r="C93" s="213"/>
      <c r="D93" s="96">
        <v>44905</v>
      </c>
      <c r="E93" s="97">
        <v>0.70000000000000007</v>
      </c>
      <c r="F93" s="99">
        <f t="shared" si="9"/>
        <v>2924.53</v>
      </c>
      <c r="G93" s="101">
        <v>2871</v>
      </c>
      <c r="H93" s="54">
        <f t="shared" si="10"/>
        <v>2882.53</v>
      </c>
      <c r="I93" s="44">
        <v>-38.93</v>
      </c>
      <c r="J93" s="61">
        <f t="shared" si="11"/>
        <v>2886.1300000000006</v>
      </c>
      <c r="K93" s="64"/>
      <c r="M93" s="40">
        <f t="shared" si="12"/>
        <v>3.6000000000003638</v>
      </c>
      <c r="N93" s="44">
        <f t="shared" si="13"/>
        <v>0.36709200000003711</v>
      </c>
      <c r="O93" s="40">
        <f t="shared" si="15"/>
        <v>2.5251552000002553</v>
      </c>
      <c r="P93" s="40">
        <f t="shared" si="16"/>
        <v>3.7432958587203784E-3</v>
      </c>
      <c r="R93" s="42">
        <f t="shared" si="14"/>
        <v>85.060000000000727</v>
      </c>
      <c r="S93" s="42">
        <f t="shared" si="17"/>
        <v>4.2323066071012612E-2</v>
      </c>
      <c r="U93"/>
      <c r="V93" s="15"/>
      <c r="W93" s="17"/>
      <c r="AF93" s="1"/>
    </row>
    <row r="94" spans="2:32" x14ac:dyDescent="0.3">
      <c r="B94" s="212">
        <v>73</v>
      </c>
      <c r="C94" s="213"/>
      <c r="D94" s="96">
        <v>44906</v>
      </c>
      <c r="E94" s="97">
        <v>0.32222222222222224</v>
      </c>
      <c r="F94" s="99">
        <f t="shared" si="9"/>
        <v>2924.53</v>
      </c>
      <c r="G94" s="101">
        <v>2871</v>
      </c>
      <c r="H94" s="54">
        <f t="shared" si="10"/>
        <v>2882.53</v>
      </c>
      <c r="I94" s="44">
        <v>-38.93</v>
      </c>
      <c r="J94" s="61">
        <f t="shared" si="11"/>
        <v>2886.1300000000006</v>
      </c>
      <c r="K94" s="64"/>
      <c r="M94" s="40">
        <f t="shared" si="12"/>
        <v>3.6000000000003638</v>
      </c>
      <c r="N94" s="44">
        <f t="shared" si="13"/>
        <v>0.36709200000003711</v>
      </c>
      <c r="O94" s="40">
        <f t="shared" si="15"/>
        <v>2.5251552000002553</v>
      </c>
      <c r="P94" s="40">
        <f t="shared" si="16"/>
        <v>3.7432958587203784E-3</v>
      </c>
      <c r="R94" s="42">
        <f t="shared" si="14"/>
        <v>85.060000000000727</v>
      </c>
      <c r="S94" s="42">
        <f t="shared" si="17"/>
        <v>4.2323066071012612E-2</v>
      </c>
      <c r="U94"/>
      <c r="V94" s="15"/>
      <c r="W94" s="17"/>
      <c r="AF94" s="1"/>
    </row>
    <row r="95" spans="2:32" x14ac:dyDescent="0.3">
      <c r="B95" s="212">
        <v>74</v>
      </c>
      <c r="C95" s="213"/>
      <c r="D95" s="96">
        <v>44906</v>
      </c>
      <c r="E95" s="97">
        <v>0.6958333333333333</v>
      </c>
      <c r="F95" s="99">
        <f t="shared" si="9"/>
        <v>2924.53</v>
      </c>
      <c r="G95" s="101">
        <v>2871</v>
      </c>
      <c r="H95" s="54">
        <f t="shared" si="10"/>
        <v>2882.53</v>
      </c>
      <c r="I95" s="44">
        <v>-38.93</v>
      </c>
      <c r="J95" s="61">
        <f t="shared" si="11"/>
        <v>2886.1300000000006</v>
      </c>
      <c r="K95" s="64"/>
      <c r="M95" s="40">
        <f t="shared" si="12"/>
        <v>3.6000000000003638</v>
      </c>
      <c r="N95" s="44">
        <f t="shared" si="13"/>
        <v>0.36709200000003711</v>
      </c>
      <c r="O95" s="40">
        <f t="shared" si="15"/>
        <v>2.5251552000002553</v>
      </c>
      <c r="P95" s="40">
        <f t="shared" si="16"/>
        <v>3.7432958587203784E-3</v>
      </c>
      <c r="R95" s="42">
        <f t="shared" si="14"/>
        <v>85.060000000000727</v>
      </c>
      <c r="S95" s="42">
        <f t="shared" si="17"/>
        <v>4.2323066071012612E-2</v>
      </c>
      <c r="U95"/>
      <c r="V95" s="15"/>
      <c r="W95" s="17"/>
      <c r="AF95" s="1"/>
    </row>
    <row r="96" spans="2:32" x14ac:dyDescent="0.3">
      <c r="B96" s="212">
        <v>75</v>
      </c>
      <c r="C96" s="213"/>
      <c r="D96" s="96">
        <v>44907</v>
      </c>
      <c r="E96" s="97">
        <v>0.31041666666666667</v>
      </c>
      <c r="F96" s="99">
        <f t="shared" si="9"/>
        <v>2924.53</v>
      </c>
      <c r="G96" s="101">
        <v>2871</v>
      </c>
      <c r="H96" s="54">
        <f t="shared" si="10"/>
        <v>2882.53</v>
      </c>
      <c r="I96" s="44">
        <v>-38.93</v>
      </c>
      <c r="J96" s="61">
        <f t="shared" si="11"/>
        <v>2886.1300000000006</v>
      </c>
      <c r="K96" s="64"/>
      <c r="M96" s="40">
        <f t="shared" si="12"/>
        <v>3.6000000000003638</v>
      </c>
      <c r="N96" s="44">
        <f t="shared" si="13"/>
        <v>0.36709200000003711</v>
      </c>
      <c r="O96" s="40">
        <f t="shared" si="15"/>
        <v>2.5251552000002553</v>
      </c>
      <c r="P96" s="40">
        <f t="shared" si="16"/>
        <v>3.7432958587203784E-3</v>
      </c>
      <c r="R96" s="42">
        <f t="shared" si="14"/>
        <v>85.060000000000727</v>
      </c>
      <c r="S96" s="42">
        <f t="shared" si="17"/>
        <v>4.2323066071012612E-2</v>
      </c>
      <c r="U96"/>
      <c r="V96" s="15"/>
      <c r="W96" s="17"/>
      <c r="AF96" s="1"/>
    </row>
    <row r="97" spans="2:32" x14ac:dyDescent="0.3">
      <c r="B97" s="212">
        <v>76</v>
      </c>
      <c r="C97" s="213"/>
      <c r="D97" s="96">
        <v>44907</v>
      </c>
      <c r="E97" s="97">
        <v>0.69444444444444453</v>
      </c>
      <c r="F97" s="99">
        <f t="shared" si="9"/>
        <v>2924.53</v>
      </c>
      <c r="G97" s="101">
        <v>2871</v>
      </c>
      <c r="H97" s="54">
        <f t="shared" si="10"/>
        <v>2882.53</v>
      </c>
      <c r="I97" s="44">
        <v>-38.93</v>
      </c>
      <c r="J97" s="61">
        <f t="shared" si="11"/>
        <v>2886.1300000000006</v>
      </c>
      <c r="K97" s="64"/>
      <c r="M97" s="40">
        <f t="shared" si="12"/>
        <v>3.6000000000003638</v>
      </c>
      <c r="N97" s="44">
        <f t="shared" si="13"/>
        <v>0.36709200000003711</v>
      </c>
      <c r="O97" s="40">
        <f t="shared" si="15"/>
        <v>2.5251552000002553</v>
      </c>
      <c r="P97" s="40">
        <f t="shared" si="16"/>
        <v>3.7432958587203784E-3</v>
      </c>
      <c r="R97" s="42">
        <f t="shared" si="14"/>
        <v>85.060000000000727</v>
      </c>
      <c r="S97" s="42">
        <f t="shared" si="17"/>
        <v>4.2323066071012612E-2</v>
      </c>
      <c r="U97"/>
      <c r="V97" s="15"/>
      <c r="W97" s="17"/>
      <c r="AF97" s="1"/>
    </row>
    <row r="98" spans="2:32" x14ac:dyDescent="0.3">
      <c r="B98" s="212">
        <v>77</v>
      </c>
      <c r="C98" s="213"/>
      <c r="D98" s="96">
        <v>44908</v>
      </c>
      <c r="E98" s="97">
        <v>0.32083333333333336</v>
      </c>
      <c r="F98" s="99">
        <f t="shared" si="9"/>
        <v>2924.53</v>
      </c>
      <c r="G98" s="101">
        <v>2871</v>
      </c>
      <c r="H98" s="54">
        <f t="shared" si="10"/>
        <v>2882.53</v>
      </c>
      <c r="I98" s="44">
        <v>-38.93</v>
      </c>
      <c r="J98" s="61">
        <f t="shared" si="11"/>
        <v>2886.1300000000006</v>
      </c>
      <c r="K98" s="64"/>
      <c r="M98" s="40">
        <f t="shared" si="12"/>
        <v>3.6000000000003638</v>
      </c>
      <c r="N98" s="44">
        <f t="shared" si="13"/>
        <v>0.36709200000003711</v>
      </c>
      <c r="O98" s="40">
        <f t="shared" si="15"/>
        <v>2.5251552000002553</v>
      </c>
      <c r="P98" s="40">
        <f t="shared" si="16"/>
        <v>3.7432958587203784E-3</v>
      </c>
      <c r="R98" s="42">
        <f t="shared" si="14"/>
        <v>85.060000000000727</v>
      </c>
      <c r="S98" s="42">
        <f t="shared" si="17"/>
        <v>4.2323066071012612E-2</v>
      </c>
      <c r="U98"/>
      <c r="V98" s="15"/>
      <c r="W98" s="17"/>
      <c r="AF98" s="1"/>
    </row>
    <row r="99" spans="2:32" x14ac:dyDescent="0.3">
      <c r="B99" s="212">
        <v>78</v>
      </c>
      <c r="C99" s="213"/>
      <c r="D99" s="96">
        <v>44908</v>
      </c>
      <c r="E99" s="97">
        <v>0.7006944444444444</v>
      </c>
      <c r="F99" s="99">
        <f t="shared" si="9"/>
        <v>2924.53</v>
      </c>
      <c r="G99" s="101">
        <v>2871</v>
      </c>
      <c r="H99" s="54">
        <f t="shared" si="10"/>
        <v>2882.53</v>
      </c>
      <c r="I99" s="44">
        <v>-38.93</v>
      </c>
      <c r="J99" s="61">
        <f t="shared" si="11"/>
        <v>2886.1300000000006</v>
      </c>
      <c r="K99" s="64"/>
      <c r="M99" s="40">
        <f t="shared" si="12"/>
        <v>3.6000000000003638</v>
      </c>
      <c r="N99" s="44">
        <f t="shared" si="13"/>
        <v>0.36709200000003711</v>
      </c>
      <c r="O99" s="40">
        <f t="shared" si="15"/>
        <v>2.5251552000002553</v>
      </c>
      <c r="P99" s="40">
        <f t="shared" si="16"/>
        <v>3.7432958587203784E-3</v>
      </c>
      <c r="R99" s="42">
        <f t="shared" si="14"/>
        <v>85.060000000000727</v>
      </c>
      <c r="S99" s="42">
        <f t="shared" si="17"/>
        <v>4.2323066071012612E-2</v>
      </c>
      <c r="U99"/>
      <c r="V99" s="15"/>
      <c r="W99" s="17"/>
      <c r="AF99" s="1"/>
    </row>
    <row r="100" spans="2:32" x14ac:dyDescent="0.3">
      <c r="B100" s="212">
        <v>79</v>
      </c>
      <c r="C100" s="213"/>
      <c r="D100" s="96">
        <v>44909</v>
      </c>
      <c r="E100" s="97">
        <v>0.31111111111111112</v>
      </c>
      <c r="F100" s="99">
        <f t="shared" si="9"/>
        <v>2924.53</v>
      </c>
      <c r="G100" s="101">
        <v>2871</v>
      </c>
      <c r="H100" s="54">
        <f t="shared" si="10"/>
        <v>2882.53</v>
      </c>
      <c r="I100" s="44">
        <v>-38.93</v>
      </c>
      <c r="J100" s="61">
        <f t="shared" si="11"/>
        <v>2886.1300000000006</v>
      </c>
      <c r="K100" s="64"/>
      <c r="M100" s="40">
        <f t="shared" si="12"/>
        <v>3.6000000000003638</v>
      </c>
      <c r="N100" s="44">
        <f t="shared" si="13"/>
        <v>0.36709200000003711</v>
      </c>
      <c r="O100" s="40">
        <f t="shared" si="15"/>
        <v>2.5251552000002553</v>
      </c>
      <c r="P100" s="40">
        <f t="shared" si="16"/>
        <v>3.7432958587203784E-3</v>
      </c>
      <c r="R100" s="42">
        <f t="shared" si="14"/>
        <v>85.060000000000727</v>
      </c>
      <c r="S100" s="42">
        <f t="shared" si="17"/>
        <v>4.2323066071012612E-2</v>
      </c>
      <c r="U100"/>
      <c r="V100" s="15"/>
      <c r="W100" s="17"/>
      <c r="AF100" s="1"/>
    </row>
    <row r="101" spans="2:32" x14ac:dyDescent="0.3">
      <c r="B101" s="212">
        <v>80</v>
      </c>
      <c r="C101" s="213"/>
      <c r="D101" s="96">
        <v>44909</v>
      </c>
      <c r="E101" s="97">
        <v>0.68472222222222223</v>
      </c>
      <c r="F101" s="99">
        <f t="shared" si="9"/>
        <v>2924.53</v>
      </c>
      <c r="G101" s="101">
        <v>2871</v>
      </c>
      <c r="H101" s="54">
        <f t="shared" si="10"/>
        <v>2882.53</v>
      </c>
      <c r="I101" s="44">
        <v>-38.93</v>
      </c>
      <c r="J101" s="61">
        <f t="shared" si="11"/>
        <v>2886.1300000000006</v>
      </c>
      <c r="K101" s="64"/>
      <c r="M101" s="40">
        <f t="shared" si="12"/>
        <v>3.6000000000003638</v>
      </c>
      <c r="N101" s="44">
        <f t="shared" si="13"/>
        <v>0.36709200000003711</v>
      </c>
      <c r="O101" s="40">
        <f t="shared" si="15"/>
        <v>2.5251552000002553</v>
      </c>
      <c r="P101" s="40">
        <f t="shared" si="16"/>
        <v>3.7432958587203784E-3</v>
      </c>
      <c r="R101" s="42">
        <f t="shared" si="14"/>
        <v>85.060000000000727</v>
      </c>
      <c r="S101" s="42">
        <f t="shared" si="17"/>
        <v>4.2323066071012612E-2</v>
      </c>
      <c r="U101"/>
      <c r="V101" s="15"/>
      <c r="W101" s="17"/>
      <c r="AF101" s="1"/>
    </row>
    <row r="102" spans="2:32" x14ac:dyDescent="0.3">
      <c r="B102" s="212">
        <v>81</v>
      </c>
      <c r="C102" s="213"/>
      <c r="D102" s="96">
        <v>44913</v>
      </c>
      <c r="E102" s="97">
        <v>0.68472222222222223</v>
      </c>
      <c r="F102" s="99">
        <f t="shared" si="9"/>
        <v>2924.53</v>
      </c>
      <c r="G102" s="101">
        <v>2871</v>
      </c>
      <c r="H102" s="54">
        <f t="shared" si="10"/>
        <v>2882.53</v>
      </c>
      <c r="I102" s="44">
        <v>-38.93</v>
      </c>
      <c r="J102" s="61">
        <f t="shared" si="11"/>
        <v>2886.1300000000006</v>
      </c>
      <c r="K102" s="64"/>
      <c r="M102" s="40">
        <f t="shared" si="12"/>
        <v>3.6000000000003638</v>
      </c>
      <c r="N102" s="44">
        <f t="shared" si="13"/>
        <v>0.36709200000003711</v>
      </c>
      <c r="O102" s="40">
        <f t="shared" si="15"/>
        <v>2.5251552000002553</v>
      </c>
      <c r="P102" s="40">
        <f t="shared" si="16"/>
        <v>3.7432958587203784E-3</v>
      </c>
      <c r="R102" s="42">
        <f t="shared" si="14"/>
        <v>85.060000000000727</v>
      </c>
      <c r="S102" s="42">
        <f t="shared" si="17"/>
        <v>4.2323066071012612E-2</v>
      </c>
      <c r="U102"/>
      <c r="V102" s="15"/>
      <c r="W102" s="17"/>
      <c r="AF102" s="1"/>
    </row>
    <row r="103" spans="2:32" x14ac:dyDescent="0.3">
      <c r="B103" s="212">
        <v>82</v>
      </c>
      <c r="C103" s="213"/>
      <c r="D103" s="96">
        <v>44922</v>
      </c>
      <c r="E103" s="97">
        <v>0.67013888888888884</v>
      </c>
      <c r="F103" s="99">
        <f t="shared" si="9"/>
        <v>2924.53</v>
      </c>
      <c r="G103" s="101">
        <v>2871</v>
      </c>
      <c r="H103" s="54">
        <f t="shared" si="10"/>
        <v>2882.53</v>
      </c>
      <c r="I103" s="44">
        <v>-38.93</v>
      </c>
      <c r="J103" s="61">
        <f t="shared" si="11"/>
        <v>2886.1300000000006</v>
      </c>
      <c r="K103" s="64"/>
      <c r="M103" s="40">
        <f t="shared" si="12"/>
        <v>3.6000000000003638</v>
      </c>
      <c r="N103" s="44">
        <f t="shared" si="13"/>
        <v>0.36709200000003711</v>
      </c>
      <c r="O103" s="40">
        <f t="shared" si="15"/>
        <v>2.5251552000002553</v>
      </c>
      <c r="P103" s="40">
        <f t="shared" si="16"/>
        <v>3.7432958587203784E-3</v>
      </c>
      <c r="R103" s="42">
        <f t="shared" si="14"/>
        <v>85.060000000000727</v>
      </c>
      <c r="S103" s="42">
        <f t="shared" si="17"/>
        <v>4.2323066071012612E-2</v>
      </c>
      <c r="U103"/>
      <c r="V103" s="15"/>
      <c r="W103" s="17"/>
      <c r="AF103" s="1"/>
    </row>
    <row r="104" spans="2:32" x14ac:dyDescent="0.3">
      <c r="B104" s="212">
        <v>83</v>
      </c>
      <c r="C104" s="213"/>
      <c r="D104" s="96">
        <v>44929</v>
      </c>
      <c r="E104" s="97">
        <v>0.6875</v>
      </c>
      <c r="F104" s="99">
        <f t="shared" si="9"/>
        <v>2924.53</v>
      </c>
      <c r="G104" s="101">
        <v>2871</v>
      </c>
      <c r="H104" s="54">
        <f t="shared" si="10"/>
        <v>2882.53</v>
      </c>
      <c r="I104" s="44">
        <v>-38.93</v>
      </c>
      <c r="J104" s="61">
        <f t="shared" si="11"/>
        <v>2886.1300000000006</v>
      </c>
      <c r="K104" s="64"/>
      <c r="M104" s="40">
        <f t="shared" si="12"/>
        <v>3.6000000000003638</v>
      </c>
      <c r="N104" s="44">
        <f t="shared" si="13"/>
        <v>0.36709200000003711</v>
      </c>
      <c r="O104" s="40">
        <f t="shared" si="15"/>
        <v>2.5251552000002553</v>
      </c>
      <c r="P104" s="40">
        <f t="shared" si="16"/>
        <v>3.7432958587203784E-3</v>
      </c>
      <c r="R104" s="42">
        <f t="shared" si="14"/>
        <v>85.060000000000727</v>
      </c>
      <c r="S104" s="42">
        <f t="shared" si="17"/>
        <v>4.2323066071012612E-2</v>
      </c>
      <c r="U104"/>
      <c r="V104" s="15"/>
      <c r="W104" s="17"/>
      <c r="AF104" s="1"/>
    </row>
    <row r="105" spans="2:32" x14ac:dyDescent="0.3">
      <c r="B105" s="212">
        <v>84</v>
      </c>
      <c r="C105" s="213"/>
      <c r="D105" s="96">
        <v>44934</v>
      </c>
      <c r="E105" s="97">
        <v>0.6791666666666667</v>
      </c>
      <c r="F105" s="99">
        <f t="shared" si="9"/>
        <v>2924.53</v>
      </c>
      <c r="G105" s="101">
        <v>2871</v>
      </c>
      <c r="H105" s="54">
        <f t="shared" si="10"/>
        <v>2882.53</v>
      </c>
      <c r="I105" s="44">
        <v>-38.93</v>
      </c>
      <c r="J105" s="61">
        <f t="shared" si="11"/>
        <v>2886.1300000000006</v>
      </c>
      <c r="K105" s="64"/>
      <c r="M105" s="40">
        <f t="shared" si="12"/>
        <v>3.6000000000003638</v>
      </c>
      <c r="N105" s="44">
        <f t="shared" si="13"/>
        <v>0.36709200000003711</v>
      </c>
      <c r="O105" s="40">
        <f t="shared" si="15"/>
        <v>2.5251552000002553</v>
      </c>
      <c r="P105" s="40">
        <f t="shared" si="16"/>
        <v>3.7432958587203784E-3</v>
      </c>
      <c r="R105" s="42">
        <f t="shared" si="14"/>
        <v>85.060000000000727</v>
      </c>
      <c r="S105" s="42">
        <f t="shared" si="17"/>
        <v>4.2323066071012612E-2</v>
      </c>
      <c r="U105"/>
      <c r="V105" s="15"/>
      <c r="W105" s="17"/>
      <c r="AF105" s="1"/>
    </row>
    <row r="106" spans="2:32" x14ac:dyDescent="0.3">
      <c r="B106" s="212">
        <v>85</v>
      </c>
      <c r="C106" s="213"/>
      <c r="D106" s="96">
        <v>44939</v>
      </c>
      <c r="E106" s="97">
        <v>0.65486111111111112</v>
      </c>
      <c r="F106" s="99">
        <f t="shared" si="9"/>
        <v>2924.53</v>
      </c>
      <c r="G106" s="101">
        <v>2871</v>
      </c>
      <c r="H106" s="54">
        <f t="shared" si="10"/>
        <v>2882.53</v>
      </c>
      <c r="I106" s="44">
        <v>-38.93</v>
      </c>
      <c r="J106" s="61">
        <f t="shared" si="11"/>
        <v>2886.1300000000006</v>
      </c>
      <c r="K106" s="64"/>
      <c r="M106" s="40">
        <f t="shared" si="12"/>
        <v>3.6000000000003638</v>
      </c>
      <c r="N106" s="44">
        <f t="shared" si="13"/>
        <v>0.36709200000003711</v>
      </c>
      <c r="O106" s="40">
        <f t="shared" si="15"/>
        <v>2.5251552000002553</v>
      </c>
      <c r="P106" s="40">
        <f t="shared" si="16"/>
        <v>3.7432958587203784E-3</v>
      </c>
      <c r="R106" s="42">
        <f t="shared" si="14"/>
        <v>85.060000000000727</v>
      </c>
      <c r="S106" s="42">
        <f t="shared" si="17"/>
        <v>4.2323066071012612E-2</v>
      </c>
      <c r="U106"/>
      <c r="V106" s="15"/>
      <c r="W106" s="17"/>
      <c r="AF106" s="1"/>
    </row>
    <row r="107" spans="2:32" x14ac:dyDescent="0.3">
      <c r="B107" s="212">
        <v>86</v>
      </c>
      <c r="C107" s="213"/>
      <c r="D107" s="96">
        <v>44944</v>
      </c>
      <c r="E107" s="97">
        <v>0.4375</v>
      </c>
      <c r="F107" s="99">
        <f t="shared" si="9"/>
        <v>2924.53</v>
      </c>
      <c r="G107" s="101">
        <v>2871</v>
      </c>
      <c r="H107" s="54">
        <f t="shared" si="10"/>
        <v>2882.53</v>
      </c>
      <c r="I107" s="44">
        <v>-38.93</v>
      </c>
      <c r="J107" s="61">
        <f t="shared" si="11"/>
        <v>2886.1300000000006</v>
      </c>
      <c r="K107" s="64"/>
      <c r="M107" s="40">
        <f t="shared" si="12"/>
        <v>3.6000000000003638</v>
      </c>
      <c r="N107" s="44">
        <f t="shared" si="13"/>
        <v>0.36709200000003711</v>
      </c>
      <c r="O107" s="40">
        <f t="shared" si="15"/>
        <v>2.5251552000002553</v>
      </c>
      <c r="P107" s="40">
        <f t="shared" si="16"/>
        <v>3.7432958587203784E-3</v>
      </c>
      <c r="R107" s="42">
        <f t="shared" si="14"/>
        <v>85.060000000000727</v>
      </c>
      <c r="S107" s="42">
        <f t="shared" si="17"/>
        <v>4.2323066071012612E-2</v>
      </c>
      <c r="U107"/>
      <c r="V107" s="15"/>
      <c r="W107" s="17"/>
      <c r="AF107" s="1"/>
    </row>
    <row r="108" spans="2:32" x14ac:dyDescent="0.3">
      <c r="B108" s="210">
        <v>87</v>
      </c>
      <c r="C108" s="211"/>
      <c r="D108" s="140">
        <v>44949</v>
      </c>
      <c r="E108" s="141">
        <v>0.46875</v>
      </c>
      <c r="F108" s="119">
        <f t="shared" si="9"/>
        <v>2924.53</v>
      </c>
      <c r="G108" s="101">
        <v>2871</v>
      </c>
      <c r="H108" s="142">
        <f t="shared" si="10"/>
        <v>2882.53</v>
      </c>
      <c r="I108" s="143">
        <v>-38.93</v>
      </c>
      <c r="J108" s="144">
        <f t="shared" si="11"/>
        <v>2886.1300000000006</v>
      </c>
      <c r="K108" s="135"/>
      <c r="L108" s="51"/>
      <c r="M108" s="125">
        <f t="shared" si="12"/>
        <v>3.6000000000003638</v>
      </c>
      <c r="N108" s="126">
        <f t="shared" si="13"/>
        <v>0.36709200000003711</v>
      </c>
      <c r="O108" s="125">
        <f t="shared" si="15"/>
        <v>2.5251552000002553</v>
      </c>
      <c r="P108" s="125">
        <f t="shared" si="16"/>
        <v>3.7432958587203784E-3</v>
      </c>
      <c r="Q108" s="51"/>
      <c r="R108" s="127">
        <f t="shared" si="14"/>
        <v>85.060000000000727</v>
      </c>
      <c r="S108" s="127">
        <f t="shared" si="17"/>
        <v>4.2323066071012612E-2</v>
      </c>
      <c r="U108"/>
      <c r="V108" s="15"/>
      <c r="W108" s="17"/>
      <c r="AF108" s="1"/>
    </row>
    <row r="109" spans="2:32" x14ac:dyDescent="0.3">
      <c r="B109" s="210">
        <v>88</v>
      </c>
      <c r="C109" s="211"/>
      <c r="D109" s="117">
        <v>44954</v>
      </c>
      <c r="E109" s="106">
        <v>0.47083333333333338</v>
      </c>
      <c r="F109" s="119">
        <f t="shared" si="9"/>
        <v>2924.53</v>
      </c>
      <c r="G109" s="101">
        <v>2871</v>
      </c>
      <c r="H109" s="142">
        <f t="shared" si="10"/>
        <v>2882.53</v>
      </c>
      <c r="I109" s="145">
        <v>-38.93</v>
      </c>
      <c r="J109" s="144">
        <f t="shared" si="11"/>
        <v>2886.1300000000006</v>
      </c>
      <c r="K109" s="135"/>
      <c r="L109" s="51"/>
      <c r="M109" s="125">
        <f t="shared" si="12"/>
        <v>3.6000000000003638</v>
      </c>
      <c r="N109" s="126">
        <f t="shared" si="13"/>
        <v>0.36709200000003711</v>
      </c>
      <c r="O109" s="125">
        <f t="shared" si="15"/>
        <v>2.5251552000002553</v>
      </c>
      <c r="P109" s="125">
        <f t="shared" si="16"/>
        <v>3.7432958587203784E-3</v>
      </c>
      <c r="Q109" s="51"/>
      <c r="R109" s="127">
        <f t="shared" si="14"/>
        <v>85.060000000000727</v>
      </c>
      <c r="S109" s="127">
        <f t="shared" si="17"/>
        <v>4.2323066071012612E-2</v>
      </c>
      <c r="U109"/>
      <c r="V109" s="15"/>
      <c r="W109" s="17"/>
      <c r="AF109" s="1"/>
    </row>
    <row r="110" spans="2:32" x14ac:dyDescent="0.3">
      <c r="B110" s="210">
        <v>89</v>
      </c>
      <c r="C110" s="211"/>
      <c r="D110" s="117">
        <v>44961</v>
      </c>
      <c r="E110" s="106">
        <v>0.32222222222222224</v>
      </c>
      <c r="F110" s="119">
        <f t="shared" ref="F110:F144" si="18">G$16</f>
        <v>2924.53</v>
      </c>
      <c r="G110" s="101">
        <v>2871</v>
      </c>
      <c r="H110" s="142">
        <f t="shared" ref="H110:H144" si="19">G$16-E$12</f>
        <v>2882.53</v>
      </c>
      <c r="I110" s="145">
        <v>-38.909999999999997</v>
      </c>
      <c r="J110" s="144">
        <f t="shared" ref="J110:J144" si="20">(G$16+E$13)+I110</f>
        <v>2886.1500000000005</v>
      </c>
      <c r="K110" s="135"/>
      <c r="L110" s="51"/>
      <c r="M110" s="125">
        <f t="shared" ref="M110:M144" si="21">+J110-$H$16</f>
        <v>3.6200000000003456</v>
      </c>
      <c r="N110" s="126">
        <f t="shared" ref="N110:N144" si="22">M110*0.10197/1</f>
        <v>0.36913140000003525</v>
      </c>
      <c r="O110" s="125">
        <f t="shared" ref="O110:O144" si="23">M110*0.701432/1</f>
        <v>2.5391838400002427</v>
      </c>
      <c r="P110" s="125">
        <f t="shared" ref="P110:P144" si="24">+N110*0.01019716/1</f>
        <v>3.7640919468243596E-3</v>
      </c>
      <c r="Q110" s="51"/>
      <c r="R110" s="127">
        <f t="shared" ref="R110:R144" si="25">+$O$11*(M110-I110)</f>
        <v>85.060000000000684</v>
      </c>
      <c r="S110" s="127">
        <f t="shared" ref="S110:S144" si="26">M110/R110</f>
        <v>4.2558194215851358E-2</v>
      </c>
    </row>
    <row r="111" spans="2:32" x14ac:dyDescent="0.3">
      <c r="B111" s="210">
        <v>90</v>
      </c>
      <c r="C111" s="211"/>
      <c r="D111" s="117">
        <v>44961</v>
      </c>
      <c r="E111" s="106">
        <v>0.67569444444444438</v>
      </c>
      <c r="F111" s="119">
        <f t="shared" si="18"/>
        <v>2924.53</v>
      </c>
      <c r="G111" s="101">
        <v>2871</v>
      </c>
      <c r="H111" s="142">
        <f t="shared" si="19"/>
        <v>2882.53</v>
      </c>
      <c r="I111" s="145">
        <v>-38.909999999999997</v>
      </c>
      <c r="J111" s="144">
        <f t="shared" si="20"/>
        <v>2886.1500000000005</v>
      </c>
      <c r="K111" s="135"/>
      <c r="L111" s="51"/>
      <c r="M111" s="125">
        <f t="shared" si="21"/>
        <v>3.6200000000003456</v>
      </c>
      <c r="N111" s="126">
        <f t="shared" si="22"/>
        <v>0.36913140000003525</v>
      </c>
      <c r="O111" s="125">
        <f t="shared" si="23"/>
        <v>2.5391838400002427</v>
      </c>
      <c r="P111" s="125">
        <f t="shared" si="24"/>
        <v>3.7640919468243596E-3</v>
      </c>
      <c r="Q111" s="51"/>
      <c r="R111" s="127">
        <f t="shared" si="25"/>
        <v>85.060000000000684</v>
      </c>
      <c r="S111" s="127">
        <f t="shared" si="26"/>
        <v>4.2558194215851358E-2</v>
      </c>
    </row>
    <row r="112" spans="2:32" x14ac:dyDescent="0.3">
      <c r="B112" s="210">
        <v>91</v>
      </c>
      <c r="C112" s="211"/>
      <c r="D112" s="117">
        <v>44962</v>
      </c>
      <c r="E112" s="106">
        <v>0.32500000000000001</v>
      </c>
      <c r="F112" s="119">
        <f t="shared" si="18"/>
        <v>2924.53</v>
      </c>
      <c r="G112" s="101">
        <v>2871</v>
      </c>
      <c r="H112" s="142">
        <f t="shared" si="19"/>
        <v>2882.53</v>
      </c>
      <c r="I112" s="145">
        <v>-38.9</v>
      </c>
      <c r="J112" s="144">
        <f t="shared" si="20"/>
        <v>2886.1600000000003</v>
      </c>
      <c r="K112" s="135"/>
      <c r="L112" s="51"/>
      <c r="M112" s="125">
        <f t="shared" si="21"/>
        <v>3.6300000000001091</v>
      </c>
      <c r="N112" s="126">
        <f t="shared" si="22"/>
        <v>0.37015110000001117</v>
      </c>
      <c r="O112" s="125">
        <f t="shared" si="23"/>
        <v>2.5461981600000767</v>
      </c>
      <c r="P112" s="125">
        <f t="shared" si="24"/>
        <v>3.774489990876114E-3</v>
      </c>
      <c r="Q112" s="51"/>
      <c r="R112" s="127">
        <f t="shared" si="25"/>
        <v>85.060000000000215</v>
      </c>
      <c r="S112" s="127">
        <f t="shared" si="26"/>
        <v>4.2675758288268278E-2</v>
      </c>
    </row>
    <row r="113" spans="2:19" x14ac:dyDescent="0.3">
      <c r="B113" s="210">
        <v>92</v>
      </c>
      <c r="C113" s="211"/>
      <c r="D113" s="117">
        <v>44962</v>
      </c>
      <c r="E113" s="106">
        <v>0.68680555555555556</v>
      </c>
      <c r="F113" s="119">
        <f t="shared" si="18"/>
        <v>2924.53</v>
      </c>
      <c r="G113" s="101">
        <v>2871</v>
      </c>
      <c r="H113" s="142">
        <f t="shared" si="19"/>
        <v>2882.53</v>
      </c>
      <c r="I113" s="145">
        <v>-38.9</v>
      </c>
      <c r="J113" s="144">
        <f t="shared" si="20"/>
        <v>2886.1600000000003</v>
      </c>
      <c r="K113" s="135"/>
      <c r="L113" s="51"/>
      <c r="M113" s="125">
        <f t="shared" si="21"/>
        <v>3.6300000000001091</v>
      </c>
      <c r="N113" s="126">
        <f t="shared" si="22"/>
        <v>0.37015110000001117</v>
      </c>
      <c r="O113" s="125">
        <f t="shared" si="23"/>
        <v>2.5461981600000767</v>
      </c>
      <c r="P113" s="125">
        <f t="shared" si="24"/>
        <v>3.774489990876114E-3</v>
      </c>
      <c r="Q113" s="51"/>
      <c r="R113" s="127">
        <f t="shared" si="25"/>
        <v>85.060000000000215</v>
      </c>
      <c r="S113" s="127">
        <f t="shared" si="26"/>
        <v>4.2675758288268278E-2</v>
      </c>
    </row>
    <row r="114" spans="2:19" x14ac:dyDescent="0.3">
      <c r="B114" s="210">
        <v>93</v>
      </c>
      <c r="C114" s="211"/>
      <c r="D114" s="117">
        <v>44965</v>
      </c>
      <c r="E114" s="106">
        <v>0.31944444444444448</v>
      </c>
      <c r="F114" s="119">
        <f t="shared" si="18"/>
        <v>2924.53</v>
      </c>
      <c r="G114" s="101">
        <v>2871</v>
      </c>
      <c r="H114" s="142">
        <f t="shared" si="19"/>
        <v>2882.53</v>
      </c>
      <c r="I114" s="145">
        <v>-38.549999999999997</v>
      </c>
      <c r="J114" s="144">
        <f t="shared" si="20"/>
        <v>2886.51</v>
      </c>
      <c r="K114" s="135"/>
      <c r="L114" s="51"/>
      <c r="M114" s="125">
        <f t="shared" si="21"/>
        <v>3.9800000000000182</v>
      </c>
      <c r="N114" s="126">
        <f t="shared" si="22"/>
        <v>0.40584060000000188</v>
      </c>
      <c r="O114" s="125">
        <f t="shared" si="23"/>
        <v>2.7916993600000128</v>
      </c>
      <c r="P114" s="125">
        <f t="shared" si="24"/>
        <v>4.138421532696019E-3</v>
      </c>
      <c r="Q114" s="51"/>
      <c r="R114" s="127">
        <f t="shared" si="25"/>
        <v>85.060000000000031</v>
      </c>
      <c r="S114" s="127">
        <f t="shared" si="26"/>
        <v>4.6790500822948701E-2</v>
      </c>
    </row>
    <row r="115" spans="2:19" x14ac:dyDescent="0.3">
      <c r="B115" s="210">
        <v>94</v>
      </c>
      <c r="C115" s="211"/>
      <c r="D115" s="117">
        <v>44965</v>
      </c>
      <c r="E115" s="106">
        <v>0.73402777777777783</v>
      </c>
      <c r="F115" s="119">
        <f t="shared" si="18"/>
        <v>2924.53</v>
      </c>
      <c r="G115" s="101">
        <v>2871</v>
      </c>
      <c r="H115" s="142">
        <f t="shared" si="19"/>
        <v>2882.53</v>
      </c>
      <c r="I115" s="145">
        <v>-38.549999999999997</v>
      </c>
      <c r="J115" s="144">
        <f t="shared" si="20"/>
        <v>2886.51</v>
      </c>
      <c r="K115" s="135"/>
      <c r="L115" s="51"/>
      <c r="M115" s="125">
        <f t="shared" si="21"/>
        <v>3.9800000000000182</v>
      </c>
      <c r="N115" s="126">
        <f t="shared" si="22"/>
        <v>0.40584060000000188</v>
      </c>
      <c r="O115" s="125">
        <f t="shared" si="23"/>
        <v>2.7916993600000128</v>
      </c>
      <c r="P115" s="125">
        <f t="shared" si="24"/>
        <v>4.138421532696019E-3</v>
      </c>
      <c r="Q115" s="51"/>
      <c r="R115" s="127">
        <f t="shared" si="25"/>
        <v>85.060000000000031</v>
      </c>
      <c r="S115" s="127">
        <f t="shared" si="26"/>
        <v>4.6790500822948701E-2</v>
      </c>
    </row>
    <row r="116" spans="2:19" x14ac:dyDescent="0.3">
      <c r="B116" s="210">
        <v>95</v>
      </c>
      <c r="C116" s="211"/>
      <c r="D116" s="117">
        <v>44966</v>
      </c>
      <c r="E116" s="106">
        <v>0.32222222222222224</v>
      </c>
      <c r="F116" s="119">
        <f t="shared" si="18"/>
        <v>2924.53</v>
      </c>
      <c r="G116" s="101">
        <v>2871</v>
      </c>
      <c r="H116" s="142">
        <f t="shared" si="19"/>
        <v>2882.53</v>
      </c>
      <c r="I116" s="145">
        <v>-38.450000000000003</v>
      </c>
      <c r="J116" s="144">
        <f t="shared" si="20"/>
        <v>2886.6100000000006</v>
      </c>
      <c r="K116" s="135"/>
      <c r="L116" s="51"/>
      <c r="M116" s="125">
        <f t="shared" si="21"/>
        <v>4.080000000000382</v>
      </c>
      <c r="N116" s="126">
        <f t="shared" si="22"/>
        <v>0.41603760000003898</v>
      </c>
      <c r="O116" s="125">
        <f t="shared" si="23"/>
        <v>2.8618425600002682</v>
      </c>
      <c r="P116" s="125">
        <f t="shared" si="24"/>
        <v>4.2424019732163979E-3</v>
      </c>
      <c r="Q116" s="51"/>
      <c r="R116" s="127">
        <f t="shared" si="25"/>
        <v>85.06000000000077</v>
      </c>
      <c r="S116" s="127">
        <f t="shared" si="26"/>
        <v>4.7966141547147248E-2</v>
      </c>
    </row>
    <row r="117" spans="2:19" x14ac:dyDescent="0.3">
      <c r="B117" s="210">
        <v>96</v>
      </c>
      <c r="C117" s="211"/>
      <c r="D117" s="117">
        <v>44966</v>
      </c>
      <c r="E117" s="106">
        <v>0.73888888888888893</v>
      </c>
      <c r="F117" s="119">
        <f t="shared" si="18"/>
        <v>2924.53</v>
      </c>
      <c r="G117" s="101">
        <v>2871</v>
      </c>
      <c r="H117" s="142">
        <f t="shared" si="19"/>
        <v>2882.53</v>
      </c>
      <c r="I117" s="145">
        <v>-38.68</v>
      </c>
      <c r="J117" s="144">
        <f t="shared" si="20"/>
        <v>2886.3800000000006</v>
      </c>
      <c r="K117" s="135"/>
      <c r="L117" s="51"/>
      <c r="M117" s="125">
        <f t="shared" si="21"/>
        <v>3.8500000000003638</v>
      </c>
      <c r="N117" s="126">
        <f t="shared" si="22"/>
        <v>0.39258450000003714</v>
      </c>
      <c r="O117" s="125">
        <f t="shared" si="23"/>
        <v>2.7005132000002554</v>
      </c>
      <c r="P117" s="125">
        <f t="shared" si="24"/>
        <v>4.0032469600203785E-3</v>
      </c>
      <c r="Q117" s="51"/>
      <c r="R117" s="127">
        <f t="shared" si="25"/>
        <v>85.060000000000727</v>
      </c>
      <c r="S117" s="127">
        <f t="shared" si="26"/>
        <v>4.5262167881499303E-2</v>
      </c>
    </row>
    <row r="118" spans="2:19" x14ac:dyDescent="0.3">
      <c r="B118" s="210">
        <v>97</v>
      </c>
      <c r="C118" s="211"/>
      <c r="D118" s="117">
        <v>44968</v>
      </c>
      <c r="E118" s="106">
        <v>0.71180555555555547</v>
      </c>
      <c r="F118" s="119">
        <f t="shared" si="18"/>
        <v>2924.53</v>
      </c>
      <c r="G118" s="101">
        <v>2871</v>
      </c>
      <c r="H118" s="142">
        <f t="shared" si="19"/>
        <v>2882.53</v>
      </c>
      <c r="I118" s="145">
        <v>-38.92</v>
      </c>
      <c r="J118" s="144">
        <f t="shared" si="20"/>
        <v>2886.1400000000003</v>
      </c>
      <c r="K118" s="135"/>
      <c r="L118" s="51"/>
      <c r="M118" s="125">
        <f t="shared" si="21"/>
        <v>3.6100000000001273</v>
      </c>
      <c r="N118" s="126">
        <f t="shared" si="22"/>
        <v>0.36811170000001298</v>
      </c>
      <c r="O118" s="125">
        <f t="shared" si="23"/>
        <v>2.5321695200000893</v>
      </c>
      <c r="P118" s="125">
        <f t="shared" si="24"/>
        <v>3.7536939027721324E-3</v>
      </c>
      <c r="Q118" s="51"/>
      <c r="R118" s="127">
        <f t="shared" si="25"/>
        <v>85.060000000000258</v>
      </c>
      <c r="S118" s="127">
        <f t="shared" si="26"/>
        <v>4.2440630143429539E-2</v>
      </c>
    </row>
    <row r="119" spans="2:19" x14ac:dyDescent="0.3">
      <c r="B119" s="210">
        <v>98</v>
      </c>
      <c r="C119" s="211"/>
      <c r="D119" s="117">
        <v>44969</v>
      </c>
      <c r="E119" s="106">
        <v>0.31805555555555554</v>
      </c>
      <c r="F119" s="119">
        <f t="shared" si="18"/>
        <v>2924.53</v>
      </c>
      <c r="G119" s="101">
        <v>2871</v>
      </c>
      <c r="H119" s="142">
        <f t="shared" si="19"/>
        <v>2882.53</v>
      </c>
      <c r="I119" s="145">
        <v>-38.93</v>
      </c>
      <c r="J119" s="144">
        <f t="shared" si="20"/>
        <v>2886.1300000000006</v>
      </c>
      <c r="K119" s="135"/>
      <c r="L119" s="51"/>
      <c r="M119" s="125">
        <f t="shared" si="21"/>
        <v>3.6000000000003638</v>
      </c>
      <c r="N119" s="126">
        <f t="shared" si="22"/>
        <v>0.36709200000003711</v>
      </c>
      <c r="O119" s="125">
        <f t="shared" si="23"/>
        <v>2.5251552000002553</v>
      </c>
      <c r="P119" s="125">
        <f t="shared" si="24"/>
        <v>3.7432958587203784E-3</v>
      </c>
      <c r="Q119" s="51"/>
      <c r="R119" s="127">
        <f t="shared" si="25"/>
        <v>85.060000000000727</v>
      </c>
      <c r="S119" s="127">
        <f t="shared" si="26"/>
        <v>4.2323066071012612E-2</v>
      </c>
    </row>
    <row r="120" spans="2:19" x14ac:dyDescent="0.3">
      <c r="B120" s="210">
        <v>99</v>
      </c>
      <c r="C120" s="211"/>
      <c r="D120" s="117">
        <v>44969</v>
      </c>
      <c r="E120" s="106">
        <v>0.63055555555555554</v>
      </c>
      <c r="F120" s="119">
        <f t="shared" si="18"/>
        <v>2924.53</v>
      </c>
      <c r="G120" s="101">
        <v>2871</v>
      </c>
      <c r="H120" s="142">
        <f t="shared" si="19"/>
        <v>2882.53</v>
      </c>
      <c r="I120" s="145">
        <v>-38.93</v>
      </c>
      <c r="J120" s="144">
        <f t="shared" si="20"/>
        <v>2886.1300000000006</v>
      </c>
      <c r="K120" s="135"/>
      <c r="L120" s="51"/>
      <c r="M120" s="125">
        <f t="shared" si="21"/>
        <v>3.6000000000003638</v>
      </c>
      <c r="N120" s="126">
        <f t="shared" si="22"/>
        <v>0.36709200000003711</v>
      </c>
      <c r="O120" s="125">
        <f t="shared" si="23"/>
        <v>2.5251552000002553</v>
      </c>
      <c r="P120" s="125">
        <f t="shared" si="24"/>
        <v>3.7432958587203784E-3</v>
      </c>
      <c r="Q120" s="51"/>
      <c r="R120" s="127">
        <f t="shared" si="25"/>
        <v>85.060000000000727</v>
      </c>
      <c r="S120" s="127">
        <f t="shared" si="26"/>
        <v>4.2323066071012612E-2</v>
      </c>
    </row>
    <row r="121" spans="2:19" x14ac:dyDescent="0.3">
      <c r="B121" s="210">
        <v>100</v>
      </c>
      <c r="C121" s="211"/>
      <c r="D121" s="117">
        <v>44970</v>
      </c>
      <c r="E121" s="106">
        <v>0.31527777777777777</v>
      </c>
      <c r="F121" s="119">
        <f t="shared" si="18"/>
        <v>2924.53</v>
      </c>
      <c r="G121" s="101">
        <v>2871</v>
      </c>
      <c r="H121" s="142">
        <f t="shared" si="19"/>
        <v>2882.53</v>
      </c>
      <c r="I121" s="145">
        <v>-38.9</v>
      </c>
      <c r="J121" s="144">
        <f t="shared" si="20"/>
        <v>2886.1600000000003</v>
      </c>
      <c r="K121" s="135"/>
      <c r="L121" s="51"/>
      <c r="M121" s="125">
        <f t="shared" si="21"/>
        <v>3.6300000000001091</v>
      </c>
      <c r="N121" s="126">
        <f t="shared" si="22"/>
        <v>0.37015110000001117</v>
      </c>
      <c r="O121" s="125">
        <f t="shared" si="23"/>
        <v>2.5461981600000767</v>
      </c>
      <c r="P121" s="125">
        <f t="shared" si="24"/>
        <v>3.774489990876114E-3</v>
      </c>
      <c r="Q121" s="51"/>
      <c r="R121" s="127">
        <f t="shared" si="25"/>
        <v>85.060000000000215</v>
      </c>
      <c r="S121" s="127">
        <f t="shared" si="26"/>
        <v>4.2675758288268278E-2</v>
      </c>
    </row>
    <row r="122" spans="2:19" x14ac:dyDescent="0.3">
      <c r="B122" s="210">
        <v>101</v>
      </c>
      <c r="C122" s="211"/>
      <c r="D122" s="117">
        <v>44970</v>
      </c>
      <c r="E122" s="106">
        <v>0.71319444444444446</v>
      </c>
      <c r="F122" s="119">
        <f t="shared" si="18"/>
        <v>2924.53</v>
      </c>
      <c r="G122" s="101">
        <v>2871</v>
      </c>
      <c r="H122" s="142">
        <f t="shared" si="19"/>
        <v>2882.53</v>
      </c>
      <c r="I122" s="145">
        <v>-38.880000000000003</v>
      </c>
      <c r="J122" s="144">
        <f t="shared" si="20"/>
        <v>2886.1800000000003</v>
      </c>
      <c r="K122" s="135"/>
      <c r="L122" s="51"/>
      <c r="M122" s="125">
        <f t="shared" si="21"/>
        <v>3.6500000000000909</v>
      </c>
      <c r="N122" s="126">
        <f t="shared" si="22"/>
        <v>0.37219050000000931</v>
      </c>
      <c r="O122" s="125">
        <f t="shared" si="23"/>
        <v>2.5602268000000641</v>
      </c>
      <c r="P122" s="125">
        <f t="shared" si="24"/>
        <v>3.7952860789800952E-3</v>
      </c>
      <c r="Q122" s="51"/>
      <c r="R122" s="127">
        <f t="shared" si="25"/>
        <v>85.060000000000187</v>
      </c>
      <c r="S122" s="127">
        <f t="shared" si="26"/>
        <v>4.2910886433107018E-2</v>
      </c>
    </row>
    <row r="123" spans="2:19" x14ac:dyDescent="0.3">
      <c r="B123" s="210">
        <v>102</v>
      </c>
      <c r="C123" s="211"/>
      <c r="D123" s="117">
        <v>44971</v>
      </c>
      <c r="E123" s="106">
        <v>0.46111111111111108</v>
      </c>
      <c r="F123" s="119">
        <f t="shared" si="18"/>
        <v>2924.53</v>
      </c>
      <c r="G123" s="101">
        <v>2871</v>
      </c>
      <c r="H123" s="142">
        <f t="shared" si="19"/>
        <v>2882.53</v>
      </c>
      <c r="I123" s="145">
        <v>-38.869999999999997</v>
      </c>
      <c r="J123" s="144">
        <f t="shared" si="20"/>
        <v>2886.1900000000005</v>
      </c>
      <c r="K123" s="135"/>
      <c r="L123" s="51"/>
      <c r="M123" s="125">
        <f t="shared" si="21"/>
        <v>3.6600000000003092</v>
      </c>
      <c r="N123" s="126">
        <f t="shared" si="22"/>
        <v>0.37321020000003158</v>
      </c>
      <c r="O123" s="125">
        <f t="shared" si="23"/>
        <v>2.567241120000217</v>
      </c>
      <c r="P123" s="125">
        <f t="shared" si="24"/>
        <v>3.8056841230323219E-3</v>
      </c>
      <c r="Q123" s="51"/>
      <c r="R123" s="127">
        <f t="shared" si="25"/>
        <v>85.060000000000613</v>
      </c>
      <c r="S123" s="127">
        <f t="shared" si="26"/>
        <v>4.3028450505528837E-2</v>
      </c>
    </row>
    <row r="124" spans="2:19" x14ac:dyDescent="0.3">
      <c r="B124" s="210">
        <v>103</v>
      </c>
      <c r="C124" s="211"/>
      <c r="D124" s="117">
        <v>44971</v>
      </c>
      <c r="E124" s="106">
        <v>0.7319444444444444</v>
      </c>
      <c r="F124" s="119">
        <f t="shared" si="18"/>
        <v>2924.53</v>
      </c>
      <c r="G124" s="101">
        <v>2871</v>
      </c>
      <c r="H124" s="142">
        <f t="shared" si="19"/>
        <v>2882.53</v>
      </c>
      <c r="I124" s="145">
        <v>-38.869999999999997</v>
      </c>
      <c r="J124" s="144">
        <f t="shared" si="20"/>
        <v>2886.1900000000005</v>
      </c>
      <c r="K124" s="135"/>
      <c r="L124" s="51"/>
      <c r="M124" s="125">
        <f t="shared" si="21"/>
        <v>3.6600000000003092</v>
      </c>
      <c r="N124" s="126">
        <f t="shared" si="22"/>
        <v>0.37321020000003158</v>
      </c>
      <c r="O124" s="125">
        <f t="shared" si="23"/>
        <v>2.567241120000217</v>
      </c>
      <c r="P124" s="125">
        <f t="shared" si="24"/>
        <v>3.8056841230323219E-3</v>
      </c>
      <c r="Q124" s="51"/>
      <c r="R124" s="127">
        <f t="shared" si="25"/>
        <v>85.060000000000613</v>
      </c>
      <c r="S124" s="127">
        <f t="shared" si="26"/>
        <v>4.3028450505528837E-2</v>
      </c>
    </row>
    <row r="125" spans="2:19" x14ac:dyDescent="0.3">
      <c r="B125" s="210">
        <v>104</v>
      </c>
      <c r="C125" s="211"/>
      <c r="D125" s="117">
        <v>44972</v>
      </c>
      <c r="E125" s="106">
        <v>0.35138888888888892</v>
      </c>
      <c r="F125" s="119">
        <f t="shared" si="18"/>
        <v>2924.53</v>
      </c>
      <c r="G125" s="101">
        <v>2871</v>
      </c>
      <c r="H125" s="142">
        <f t="shared" si="19"/>
        <v>2882.53</v>
      </c>
      <c r="I125" s="145">
        <v>-39.06</v>
      </c>
      <c r="J125" s="144">
        <f t="shared" si="20"/>
        <v>2886.0000000000005</v>
      </c>
      <c r="K125" s="135"/>
      <c r="L125" s="51"/>
      <c r="M125" s="125">
        <f t="shared" si="21"/>
        <v>3.4700000000002547</v>
      </c>
      <c r="N125" s="126">
        <f t="shared" si="22"/>
        <v>0.35383590000002596</v>
      </c>
      <c r="O125" s="125">
        <f t="shared" si="23"/>
        <v>2.433969040000179</v>
      </c>
      <c r="P125" s="125">
        <f t="shared" si="24"/>
        <v>3.6081212860442648E-3</v>
      </c>
      <c r="Q125" s="51"/>
      <c r="R125" s="127">
        <f t="shared" si="25"/>
        <v>85.060000000000514</v>
      </c>
      <c r="S125" s="127">
        <f t="shared" si="26"/>
        <v>4.0794733129558357E-2</v>
      </c>
    </row>
    <row r="126" spans="2:19" x14ac:dyDescent="0.3">
      <c r="B126" s="210">
        <v>105</v>
      </c>
      <c r="C126" s="211"/>
      <c r="D126" s="117">
        <v>44972</v>
      </c>
      <c r="E126" s="106">
        <v>0.75138888888888899</v>
      </c>
      <c r="F126" s="119">
        <f t="shared" si="18"/>
        <v>2924.53</v>
      </c>
      <c r="G126" s="101">
        <v>2871</v>
      </c>
      <c r="H126" s="142">
        <f t="shared" si="19"/>
        <v>2882.53</v>
      </c>
      <c r="I126" s="145">
        <v>-39.06</v>
      </c>
      <c r="J126" s="144">
        <f t="shared" si="20"/>
        <v>2886.0000000000005</v>
      </c>
      <c r="K126" s="135"/>
      <c r="L126" s="51"/>
      <c r="M126" s="125">
        <f t="shared" si="21"/>
        <v>3.4700000000002547</v>
      </c>
      <c r="N126" s="126">
        <f t="shared" si="22"/>
        <v>0.35383590000002596</v>
      </c>
      <c r="O126" s="125">
        <f t="shared" si="23"/>
        <v>2.433969040000179</v>
      </c>
      <c r="P126" s="125">
        <f t="shared" si="24"/>
        <v>3.6081212860442648E-3</v>
      </c>
      <c r="Q126" s="51"/>
      <c r="R126" s="127">
        <f t="shared" si="25"/>
        <v>85.060000000000514</v>
      </c>
      <c r="S126" s="127">
        <f t="shared" si="26"/>
        <v>4.0794733129558357E-2</v>
      </c>
    </row>
    <row r="127" spans="2:19" x14ac:dyDescent="0.3">
      <c r="B127" s="210">
        <v>106</v>
      </c>
      <c r="C127" s="211"/>
      <c r="D127" s="117">
        <v>44973</v>
      </c>
      <c r="E127" s="106">
        <v>0.32500000000000001</v>
      </c>
      <c r="F127" s="119">
        <f t="shared" si="18"/>
        <v>2924.53</v>
      </c>
      <c r="G127" s="101">
        <v>2871</v>
      </c>
      <c r="H127" s="142">
        <f t="shared" si="19"/>
        <v>2882.53</v>
      </c>
      <c r="I127" s="145">
        <v>-39.32</v>
      </c>
      <c r="J127" s="144">
        <f t="shared" si="20"/>
        <v>2885.7400000000002</v>
      </c>
      <c r="K127" s="135"/>
      <c r="L127" s="51"/>
      <c r="M127" s="125">
        <f t="shared" si="21"/>
        <v>3.2100000000000364</v>
      </c>
      <c r="N127" s="126">
        <f t="shared" si="22"/>
        <v>0.32732370000000371</v>
      </c>
      <c r="O127" s="125">
        <f t="shared" si="23"/>
        <v>2.2515967200000255</v>
      </c>
      <c r="P127" s="125">
        <f t="shared" si="24"/>
        <v>3.337772140692038E-3</v>
      </c>
      <c r="Q127" s="51"/>
      <c r="R127" s="127">
        <f t="shared" si="25"/>
        <v>85.060000000000073</v>
      </c>
      <c r="S127" s="127">
        <f t="shared" si="26"/>
        <v>3.7738067246649819E-2</v>
      </c>
    </row>
    <row r="128" spans="2:19" x14ac:dyDescent="0.3">
      <c r="B128" s="210">
        <v>107</v>
      </c>
      <c r="C128" s="211"/>
      <c r="D128" s="117">
        <v>44973</v>
      </c>
      <c r="E128" s="106">
        <v>0.75694444444444453</v>
      </c>
      <c r="F128" s="119">
        <f t="shared" si="18"/>
        <v>2924.53</v>
      </c>
      <c r="G128" s="101">
        <v>2871</v>
      </c>
      <c r="H128" s="142">
        <f t="shared" si="19"/>
        <v>2882.53</v>
      </c>
      <c r="I128" s="145">
        <v>-39.75</v>
      </c>
      <c r="J128" s="144">
        <f t="shared" si="20"/>
        <v>2885.3100000000004</v>
      </c>
      <c r="K128" s="135"/>
      <c r="L128" s="51"/>
      <c r="M128" s="125">
        <f t="shared" si="21"/>
        <v>2.7800000000002001</v>
      </c>
      <c r="N128" s="126">
        <f t="shared" si="22"/>
        <v>0.2834766000000204</v>
      </c>
      <c r="O128" s="125">
        <f t="shared" si="23"/>
        <v>1.9499809600001405</v>
      </c>
      <c r="P128" s="125">
        <f t="shared" si="24"/>
        <v>2.890656246456208E-3</v>
      </c>
      <c r="Q128" s="51"/>
      <c r="R128" s="127">
        <f t="shared" si="25"/>
        <v>85.0600000000004</v>
      </c>
      <c r="S128" s="127">
        <f t="shared" si="26"/>
        <v>3.2682812132614474E-2</v>
      </c>
    </row>
    <row r="129" spans="2:19" x14ac:dyDescent="0.3">
      <c r="B129" s="210">
        <v>108</v>
      </c>
      <c r="C129" s="211"/>
      <c r="D129" s="117">
        <v>44974</v>
      </c>
      <c r="E129" s="106">
        <v>0.31944444444444448</v>
      </c>
      <c r="F129" s="119">
        <f t="shared" si="18"/>
        <v>2924.53</v>
      </c>
      <c r="G129" s="101">
        <v>2871</v>
      </c>
      <c r="H129" s="142">
        <f t="shared" si="19"/>
        <v>2882.53</v>
      </c>
      <c r="I129" s="145">
        <v>-39.75</v>
      </c>
      <c r="J129" s="144">
        <f t="shared" si="20"/>
        <v>2885.3100000000004</v>
      </c>
      <c r="K129" s="135"/>
      <c r="L129" s="51"/>
      <c r="M129" s="125">
        <f t="shared" si="21"/>
        <v>2.7800000000002001</v>
      </c>
      <c r="N129" s="126">
        <f t="shared" si="22"/>
        <v>0.2834766000000204</v>
      </c>
      <c r="O129" s="125">
        <f t="shared" si="23"/>
        <v>1.9499809600001405</v>
      </c>
      <c r="P129" s="125">
        <f t="shared" si="24"/>
        <v>2.890656246456208E-3</v>
      </c>
      <c r="Q129" s="51"/>
      <c r="R129" s="127">
        <f t="shared" si="25"/>
        <v>85.0600000000004</v>
      </c>
      <c r="S129" s="127">
        <f t="shared" si="26"/>
        <v>3.2682812132614474E-2</v>
      </c>
    </row>
    <row r="130" spans="2:19" x14ac:dyDescent="0.3">
      <c r="B130" s="210">
        <v>109</v>
      </c>
      <c r="C130" s="211"/>
      <c r="D130" s="117">
        <v>44974</v>
      </c>
      <c r="E130" s="106">
        <v>0.69652777777777775</v>
      </c>
      <c r="F130" s="119">
        <f t="shared" si="18"/>
        <v>2924.53</v>
      </c>
      <c r="G130" s="101">
        <v>2871</v>
      </c>
      <c r="H130" s="142">
        <f t="shared" si="19"/>
        <v>2882.53</v>
      </c>
      <c r="I130" s="145">
        <v>-39.76</v>
      </c>
      <c r="J130" s="144">
        <f t="shared" si="20"/>
        <v>2885.3</v>
      </c>
      <c r="K130" s="135"/>
      <c r="L130" s="51"/>
      <c r="M130" s="125">
        <f t="shared" si="21"/>
        <v>2.7699999999999818</v>
      </c>
      <c r="N130" s="126">
        <f t="shared" si="22"/>
        <v>0.28245689999999818</v>
      </c>
      <c r="O130" s="125">
        <f t="shared" si="23"/>
        <v>1.9429666399999874</v>
      </c>
      <c r="P130" s="125">
        <f t="shared" si="24"/>
        <v>2.8802582024039813E-3</v>
      </c>
      <c r="Q130" s="51"/>
      <c r="R130" s="127">
        <f t="shared" si="25"/>
        <v>85.05999999999996</v>
      </c>
      <c r="S130" s="127">
        <f t="shared" si="26"/>
        <v>3.2565248060192606E-2</v>
      </c>
    </row>
    <row r="131" spans="2:19" x14ac:dyDescent="0.3">
      <c r="B131" s="210">
        <v>110</v>
      </c>
      <c r="C131" s="211"/>
      <c r="D131" s="117">
        <v>44975</v>
      </c>
      <c r="E131" s="106">
        <v>0.33888888888888885</v>
      </c>
      <c r="F131" s="119">
        <f t="shared" si="18"/>
        <v>2924.53</v>
      </c>
      <c r="G131" s="101">
        <v>2871</v>
      </c>
      <c r="H131" s="142">
        <f t="shared" si="19"/>
        <v>2882.53</v>
      </c>
      <c r="I131" s="145">
        <v>-38.979999999999997</v>
      </c>
      <c r="J131" s="144">
        <f t="shared" si="20"/>
        <v>2886.0800000000004</v>
      </c>
      <c r="K131" s="135"/>
      <c r="L131" s="51"/>
      <c r="M131" s="125">
        <f t="shared" si="21"/>
        <v>3.5500000000001819</v>
      </c>
      <c r="N131" s="126">
        <f t="shared" si="22"/>
        <v>0.36199350000001856</v>
      </c>
      <c r="O131" s="125">
        <f t="shared" si="23"/>
        <v>2.4900836000001276</v>
      </c>
      <c r="P131" s="125">
        <f t="shared" si="24"/>
        <v>3.6913056384601894E-3</v>
      </c>
      <c r="Q131" s="51"/>
      <c r="R131" s="127">
        <f t="shared" si="25"/>
        <v>85.060000000000358</v>
      </c>
      <c r="S131" s="127">
        <f t="shared" si="26"/>
        <v>4.1735245708913321E-2</v>
      </c>
    </row>
    <row r="132" spans="2:19" x14ac:dyDescent="0.3">
      <c r="B132" s="210">
        <v>111</v>
      </c>
      <c r="C132" s="211"/>
      <c r="D132" s="117">
        <v>44975</v>
      </c>
      <c r="E132" s="106">
        <v>0.7319444444444444</v>
      </c>
      <c r="F132" s="119">
        <f t="shared" si="18"/>
        <v>2924.53</v>
      </c>
      <c r="G132" s="101">
        <v>2871</v>
      </c>
      <c r="H132" s="142">
        <f t="shared" si="19"/>
        <v>2882.53</v>
      </c>
      <c r="I132" s="145">
        <v>-38.909999999999997</v>
      </c>
      <c r="J132" s="144">
        <f t="shared" si="20"/>
        <v>2886.1500000000005</v>
      </c>
      <c r="K132" s="135"/>
      <c r="L132" s="51"/>
      <c r="M132" s="125">
        <f t="shared" si="21"/>
        <v>3.6200000000003456</v>
      </c>
      <c r="N132" s="126">
        <f t="shared" si="22"/>
        <v>0.36913140000003525</v>
      </c>
      <c r="O132" s="125">
        <f t="shared" si="23"/>
        <v>2.5391838400002427</v>
      </c>
      <c r="P132" s="125">
        <f t="shared" si="24"/>
        <v>3.7640919468243596E-3</v>
      </c>
      <c r="Q132" s="51"/>
      <c r="R132" s="127">
        <f t="shared" si="25"/>
        <v>85.060000000000684</v>
      </c>
      <c r="S132" s="127">
        <f t="shared" si="26"/>
        <v>4.2558194215851358E-2</v>
      </c>
    </row>
    <row r="133" spans="2:19" x14ac:dyDescent="0.3">
      <c r="B133" s="210">
        <v>112</v>
      </c>
      <c r="C133" s="211"/>
      <c r="D133" s="117">
        <v>44976</v>
      </c>
      <c r="E133" s="106">
        <v>0.36458333333333331</v>
      </c>
      <c r="F133" s="119">
        <f t="shared" si="18"/>
        <v>2924.53</v>
      </c>
      <c r="G133" s="101">
        <v>2871</v>
      </c>
      <c r="H133" s="142">
        <f t="shared" si="19"/>
        <v>2882.53</v>
      </c>
      <c r="I133" s="145">
        <v>-38.9</v>
      </c>
      <c r="J133" s="144">
        <f t="shared" si="20"/>
        <v>2886.1600000000003</v>
      </c>
      <c r="K133" s="135"/>
      <c r="L133" s="51"/>
      <c r="M133" s="125">
        <f t="shared" si="21"/>
        <v>3.6300000000001091</v>
      </c>
      <c r="N133" s="126">
        <f t="shared" si="22"/>
        <v>0.37015110000001117</v>
      </c>
      <c r="O133" s="125">
        <f t="shared" si="23"/>
        <v>2.5461981600000767</v>
      </c>
      <c r="P133" s="125">
        <f t="shared" si="24"/>
        <v>3.774489990876114E-3</v>
      </c>
      <c r="Q133" s="51"/>
      <c r="R133" s="127">
        <f t="shared" si="25"/>
        <v>85.060000000000215</v>
      </c>
      <c r="S133" s="127">
        <f t="shared" si="26"/>
        <v>4.2675758288268278E-2</v>
      </c>
    </row>
    <row r="134" spans="2:19" x14ac:dyDescent="0.3">
      <c r="B134" s="210">
        <v>113</v>
      </c>
      <c r="C134" s="211"/>
      <c r="D134" s="117">
        <v>44976</v>
      </c>
      <c r="E134" s="106">
        <v>0.72430555555555554</v>
      </c>
      <c r="F134" s="119">
        <f t="shared" si="18"/>
        <v>2924.53</v>
      </c>
      <c r="G134" s="101">
        <v>2871</v>
      </c>
      <c r="H134" s="142">
        <f t="shared" si="19"/>
        <v>2882.53</v>
      </c>
      <c r="I134" s="145">
        <v>-38.92</v>
      </c>
      <c r="J134" s="144">
        <f t="shared" si="20"/>
        <v>2886.1400000000003</v>
      </c>
      <c r="K134" s="135"/>
      <c r="L134" s="51"/>
      <c r="M134" s="125">
        <f t="shared" si="21"/>
        <v>3.6100000000001273</v>
      </c>
      <c r="N134" s="126">
        <f t="shared" si="22"/>
        <v>0.36811170000001298</v>
      </c>
      <c r="O134" s="125">
        <f t="shared" si="23"/>
        <v>2.5321695200000893</v>
      </c>
      <c r="P134" s="125">
        <f t="shared" si="24"/>
        <v>3.7536939027721324E-3</v>
      </c>
      <c r="Q134" s="51"/>
      <c r="R134" s="127">
        <f t="shared" si="25"/>
        <v>85.060000000000258</v>
      </c>
      <c r="S134" s="127">
        <f t="shared" si="26"/>
        <v>4.2440630143429539E-2</v>
      </c>
    </row>
    <row r="135" spans="2:19" x14ac:dyDescent="0.3">
      <c r="B135" s="210">
        <v>114</v>
      </c>
      <c r="C135" s="211"/>
      <c r="D135" s="117">
        <v>44978</v>
      </c>
      <c r="E135" s="106">
        <v>0.33749999999999997</v>
      </c>
      <c r="F135" s="119">
        <f t="shared" si="18"/>
        <v>2924.53</v>
      </c>
      <c r="G135" s="101">
        <v>2871</v>
      </c>
      <c r="H135" s="142">
        <f t="shared" si="19"/>
        <v>2882.53</v>
      </c>
      <c r="I135" s="145">
        <v>-38.909999999999997</v>
      </c>
      <c r="J135" s="144">
        <f t="shared" si="20"/>
        <v>2886.1500000000005</v>
      </c>
      <c r="K135" s="135"/>
      <c r="L135" s="51"/>
      <c r="M135" s="125">
        <f t="shared" si="21"/>
        <v>3.6200000000003456</v>
      </c>
      <c r="N135" s="126">
        <f t="shared" si="22"/>
        <v>0.36913140000003525</v>
      </c>
      <c r="O135" s="125">
        <f t="shared" si="23"/>
        <v>2.5391838400002427</v>
      </c>
      <c r="P135" s="125">
        <f t="shared" si="24"/>
        <v>3.7640919468243596E-3</v>
      </c>
      <c r="Q135" s="51"/>
      <c r="R135" s="127">
        <f t="shared" si="25"/>
        <v>85.060000000000684</v>
      </c>
      <c r="S135" s="127">
        <f t="shared" si="26"/>
        <v>4.2558194215851358E-2</v>
      </c>
    </row>
    <row r="136" spans="2:19" x14ac:dyDescent="0.3">
      <c r="B136" s="210">
        <v>115</v>
      </c>
      <c r="C136" s="211"/>
      <c r="D136" s="117">
        <v>44982</v>
      </c>
      <c r="E136" s="106">
        <v>0.7006944444444444</v>
      </c>
      <c r="F136" s="119">
        <f t="shared" si="18"/>
        <v>2924.53</v>
      </c>
      <c r="G136" s="101">
        <v>2871</v>
      </c>
      <c r="H136" s="142">
        <f t="shared" si="19"/>
        <v>2882.53</v>
      </c>
      <c r="I136" s="145">
        <v>-38.909999999999997</v>
      </c>
      <c r="J136" s="144">
        <f t="shared" si="20"/>
        <v>2886.1500000000005</v>
      </c>
      <c r="K136" s="135"/>
      <c r="L136" s="51"/>
      <c r="M136" s="125">
        <f t="shared" si="21"/>
        <v>3.6200000000003456</v>
      </c>
      <c r="N136" s="126">
        <f t="shared" si="22"/>
        <v>0.36913140000003525</v>
      </c>
      <c r="O136" s="125">
        <f t="shared" si="23"/>
        <v>2.5391838400002427</v>
      </c>
      <c r="P136" s="125">
        <f t="shared" si="24"/>
        <v>3.7640919468243596E-3</v>
      </c>
      <c r="Q136" s="51"/>
      <c r="R136" s="127">
        <f t="shared" si="25"/>
        <v>85.060000000000684</v>
      </c>
      <c r="S136" s="127">
        <f t="shared" si="26"/>
        <v>4.2558194215851358E-2</v>
      </c>
    </row>
    <row r="137" spans="2:19" x14ac:dyDescent="0.3">
      <c r="B137" s="210">
        <v>116</v>
      </c>
      <c r="C137" s="211"/>
      <c r="D137" s="117">
        <v>44983</v>
      </c>
      <c r="E137" s="106">
        <v>0.64166666666666672</v>
      </c>
      <c r="F137" s="119">
        <f t="shared" si="18"/>
        <v>2924.53</v>
      </c>
      <c r="G137" s="101">
        <v>2871</v>
      </c>
      <c r="H137" s="142">
        <f t="shared" si="19"/>
        <v>2882.53</v>
      </c>
      <c r="I137" s="145">
        <v>-38.909999999999997</v>
      </c>
      <c r="J137" s="144">
        <f t="shared" si="20"/>
        <v>2886.1500000000005</v>
      </c>
      <c r="K137" s="135"/>
      <c r="L137" s="51"/>
      <c r="M137" s="125">
        <f t="shared" si="21"/>
        <v>3.6200000000003456</v>
      </c>
      <c r="N137" s="126">
        <f t="shared" si="22"/>
        <v>0.36913140000003525</v>
      </c>
      <c r="O137" s="125">
        <f t="shared" si="23"/>
        <v>2.5391838400002427</v>
      </c>
      <c r="P137" s="125">
        <f t="shared" si="24"/>
        <v>3.7640919468243596E-3</v>
      </c>
      <c r="Q137" s="51"/>
      <c r="R137" s="127">
        <f t="shared" si="25"/>
        <v>85.060000000000684</v>
      </c>
      <c r="S137" s="127">
        <f t="shared" si="26"/>
        <v>4.2558194215851358E-2</v>
      </c>
    </row>
    <row r="138" spans="2:19" x14ac:dyDescent="0.3">
      <c r="B138" s="210">
        <v>117</v>
      </c>
      <c r="C138" s="211"/>
      <c r="D138" s="117">
        <v>44984</v>
      </c>
      <c r="E138" s="106">
        <v>0.6333333333333333</v>
      </c>
      <c r="F138" s="119">
        <f t="shared" si="18"/>
        <v>2924.53</v>
      </c>
      <c r="G138" s="101">
        <v>2871</v>
      </c>
      <c r="H138" s="142">
        <f t="shared" si="19"/>
        <v>2882.53</v>
      </c>
      <c r="I138" s="145">
        <v>-38.92</v>
      </c>
      <c r="J138" s="144">
        <f t="shared" si="20"/>
        <v>2886.1400000000003</v>
      </c>
      <c r="K138" s="135"/>
      <c r="L138" s="51"/>
      <c r="M138" s="125">
        <f t="shared" si="21"/>
        <v>3.6100000000001273</v>
      </c>
      <c r="N138" s="126">
        <f t="shared" si="22"/>
        <v>0.36811170000001298</v>
      </c>
      <c r="O138" s="125">
        <f t="shared" si="23"/>
        <v>2.5321695200000893</v>
      </c>
      <c r="P138" s="125">
        <f t="shared" si="24"/>
        <v>3.7536939027721324E-3</v>
      </c>
      <c r="Q138" s="51"/>
      <c r="R138" s="127">
        <f t="shared" si="25"/>
        <v>85.060000000000258</v>
      </c>
      <c r="S138" s="127">
        <f t="shared" si="26"/>
        <v>4.2440630143429539E-2</v>
      </c>
    </row>
    <row r="139" spans="2:19" x14ac:dyDescent="0.3">
      <c r="B139" s="210">
        <v>118</v>
      </c>
      <c r="C139" s="211"/>
      <c r="D139" s="117">
        <v>44985</v>
      </c>
      <c r="E139" s="106">
        <v>0.49652777777777773</v>
      </c>
      <c r="F139" s="119">
        <f t="shared" si="18"/>
        <v>2924.53</v>
      </c>
      <c r="G139" s="101">
        <v>2871</v>
      </c>
      <c r="H139" s="142">
        <f t="shared" si="19"/>
        <v>2882.53</v>
      </c>
      <c r="I139" s="145">
        <v>-38.869999999999997</v>
      </c>
      <c r="J139" s="144">
        <f t="shared" si="20"/>
        <v>2886.1900000000005</v>
      </c>
      <c r="K139" s="135"/>
      <c r="L139" s="51"/>
      <c r="M139" s="125">
        <f t="shared" si="21"/>
        <v>3.6600000000003092</v>
      </c>
      <c r="N139" s="126">
        <f t="shared" si="22"/>
        <v>0.37321020000003158</v>
      </c>
      <c r="O139" s="125">
        <f t="shared" si="23"/>
        <v>2.567241120000217</v>
      </c>
      <c r="P139" s="125">
        <f t="shared" si="24"/>
        <v>3.8056841230323219E-3</v>
      </c>
      <c r="Q139" s="51"/>
      <c r="R139" s="127">
        <f t="shared" si="25"/>
        <v>85.060000000000613</v>
      </c>
      <c r="S139" s="127">
        <f t="shared" si="26"/>
        <v>4.3028450505528837E-2</v>
      </c>
    </row>
    <row r="140" spans="2:19" x14ac:dyDescent="0.3">
      <c r="B140" s="210">
        <v>119</v>
      </c>
      <c r="C140" s="211"/>
      <c r="D140" s="117">
        <v>44986</v>
      </c>
      <c r="E140" s="106">
        <v>0.6777777777777777</v>
      </c>
      <c r="F140" s="119">
        <f t="shared" si="18"/>
        <v>2924.53</v>
      </c>
      <c r="G140" s="101">
        <v>2871</v>
      </c>
      <c r="H140" s="142">
        <f t="shared" si="19"/>
        <v>2882.53</v>
      </c>
      <c r="I140" s="145">
        <v>-38.869999999999997</v>
      </c>
      <c r="J140" s="144">
        <f t="shared" si="20"/>
        <v>2886.1900000000005</v>
      </c>
      <c r="K140" s="135"/>
      <c r="L140" s="51"/>
      <c r="M140" s="125">
        <f t="shared" si="21"/>
        <v>3.6600000000003092</v>
      </c>
      <c r="N140" s="126">
        <f t="shared" si="22"/>
        <v>0.37321020000003158</v>
      </c>
      <c r="O140" s="125">
        <f t="shared" si="23"/>
        <v>2.567241120000217</v>
      </c>
      <c r="P140" s="125">
        <f t="shared" si="24"/>
        <v>3.8056841230323219E-3</v>
      </c>
      <c r="Q140" s="51"/>
      <c r="R140" s="127">
        <f t="shared" si="25"/>
        <v>85.060000000000613</v>
      </c>
      <c r="S140" s="127">
        <f t="shared" si="26"/>
        <v>4.3028450505528837E-2</v>
      </c>
    </row>
    <row r="141" spans="2:19" x14ac:dyDescent="0.3">
      <c r="B141" s="210">
        <v>120</v>
      </c>
      <c r="C141" s="211"/>
      <c r="D141" s="117">
        <v>44987</v>
      </c>
      <c r="E141" s="106">
        <v>0.46666666666666662</v>
      </c>
      <c r="F141" s="119">
        <f t="shared" si="18"/>
        <v>2924.53</v>
      </c>
      <c r="G141" s="101">
        <v>2871</v>
      </c>
      <c r="H141" s="142">
        <f t="shared" si="19"/>
        <v>2882.53</v>
      </c>
      <c r="I141" s="145">
        <v>-38.869999999999997</v>
      </c>
      <c r="J141" s="144">
        <f t="shared" si="20"/>
        <v>2886.1900000000005</v>
      </c>
      <c r="K141" s="135"/>
      <c r="L141" s="51"/>
      <c r="M141" s="125">
        <f t="shared" si="21"/>
        <v>3.6600000000003092</v>
      </c>
      <c r="N141" s="126">
        <f t="shared" si="22"/>
        <v>0.37321020000003158</v>
      </c>
      <c r="O141" s="125">
        <f t="shared" si="23"/>
        <v>2.567241120000217</v>
      </c>
      <c r="P141" s="125">
        <f t="shared" si="24"/>
        <v>3.8056841230323219E-3</v>
      </c>
      <c r="Q141" s="51"/>
      <c r="R141" s="127">
        <f t="shared" si="25"/>
        <v>85.060000000000613</v>
      </c>
      <c r="S141" s="127">
        <f t="shared" si="26"/>
        <v>4.3028450505528837E-2</v>
      </c>
    </row>
    <row r="142" spans="2:19" x14ac:dyDescent="0.3">
      <c r="B142" s="210">
        <v>121</v>
      </c>
      <c r="C142" s="211"/>
      <c r="D142" s="117">
        <v>44988</v>
      </c>
      <c r="E142" s="145">
        <v>0.92499999999999993</v>
      </c>
      <c r="F142" s="119">
        <f t="shared" si="18"/>
        <v>2924.53</v>
      </c>
      <c r="G142" s="101">
        <v>2871</v>
      </c>
      <c r="H142" s="142">
        <f t="shared" si="19"/>
        <v>2882.53</v>
      </c>
      <c r="I142" s="145">
        <v>-38.89</v>
      </c>
      <c r="J142" s="144">
        <f t="shared" si="20"/>
        <v>2886.1700000000005</v>
      </c>
      <c r="K142" s="135"/>
      <c r="L142" s="51"/>
      <c r="M142" s="125">
        <f t="shared" si="21"/>
        <v>3.6400000000003274</v>
      </c>
      <c r="N142" s="126">
        <f t="shared" si="22"/>
        <v>0.37117080000003339</v>
      </c>
      <c r="O142" s="125">
        <f t="shared" si="23"/>
        <v>2.55321248000023</v>
      </c>
      <c r="P142" s="125">
        <f t="shared" si="24"/>
        <v>3.7848880349283407E-3</v>
      </c>
      <c r="Q142" s="51"/>
      <c r="R142" s="127">
        <f t="shared" si="25"/>
        <v>85.060000000000656</v>
      </c>
      <c r="S142" s="127">
        <f t="shared" si="26"/>
        <v>4.2793322360690091E-2</v>
      </c>
    </row>
    <row r="143" spans="2:19" x14ac:dyDescent="0.3">
      <c r="B143" s="210">
        <v>122</v>
      </c>
      <c r="C143" s="211"/>
      <c r="D143" s="117">
        <v>44989</v>
      </c>
      <c r="E143" s="106">
        <v>0.42638888888888887</v>
      </c>
      <c r="F143" s="119">
        <f t="shared" si="18"/>
        <v>2924.53</v>
      </c>
      <c r="G143" s="101">
        <v>2871</v>
      </c>
      <c r="H143" s="142">
        <f t="shared" si="19"/>
        <v>2882.53</v>
      </c>
      <c r="I143" s="145">
        <v>-38.880000000000003</v>
      </c>
      <c r="J143" s="144">
        <f t="shared" si="20"/>
        <v>2886.1800000000003</v>
      </c>
      <c r="K143" s="135"/>
      <c r="L143" s="51"/>
      <c r="M143" s="125">
        <f t="shared" si="21"/>
        <v>3.6500000000000909</v>
      </c>
      <c r="N143" s="126">
        <f t="shared" si="22"/>
        <v>0.37219050000000931</v>
      </c>
      <c r="O143" s="125">
        <f t="shared" si="23"/>
        <v>2.5602268000000641</v>
      </c>
      <c r="P143" s="125">
        <f t="shared" si="24"/>
        <v>3.7952860789800952E-3</v>
      </c>
      <c r="Q143" s="51"/>
      <c r="R143" s="127">
        <f t="shared" si="25"/>
        <v>85.060000000000187</v>
      </c>
      <c r="S143" s="127">
        <f t="shared" si="26"/>
        <v>4.2910886433107018E-2</v>
      </c>
    </row>
    <row r="144" spans="2:19" x14ac:dyDescent="0.3">
      <c r="B144" s="210">
        <v>123</v>
      </c>
      <c r="C144" s="211"/>
      <c r="D144" s="117">
        <v>44990</v>
      </c>
      <c r="E144" s="106">
        <v>0.36736111111111108</v>
      </c>
      <c r="F144" s="119">
        <f t="shared" si="18"/>
        <v>2924.53</v>
      </c>
      <c r="G144" s="101">
        <v>2871</v>
      </c>
      <c r="H144" s="142">
        <f t="shared" si="19"/>
        <v>2882.53</v>
      </c>
      <c r="I144" s="145">
        <v>-38.89</v>
      </c>
      <c r="J144" s="144">
        <f t="shared" si="20"/>
        <v>2886.1700000000005</v>
      </c>
      <c r="K144" s="135"/>
      <c r="L144" s="51"/>
      <c r="M144" s="125">
        <f t="shared" si="21"/>
        <v>3.6400000000003274</v>
      </c>
      <c r="N144" s="126">
        <f t="shared" si="22"/>
        <v>0.37117080000003339</v>
      </c>
      <c r="O144" s="125">
        <f t="shared" si="23"/>
        <v>2.55321248000023</v>
      </c>
      <c r="P144" s="125">
        <f t="shared" si="24"/>
        <v>3.7848880349283407E-3</v>
      </c>
      <c r="Q144" s="51"/>
      <c r="R144" s="127">
        <f t="shared" si="25"/>
        <v>85.060000000000656</v>
      </c>
      <c r="S144" s="127">
        <f t="shared" si="26"/>
        <v>4.2793322360690091E-2</v>
      </c>
    </row>
    <row r="145" spans="2:22" x14ac:dyDescent="0.3">
      <c r="B145" s="210">
        <v>124</v>
      </c>
      <c r="C145" s="211"/>
      <c r="D145" s="117">
        <v>44991</v>
      </c>
      <c r="E145" s="106">
        <v>0.3611111111111111</v>
      </c>
      <c r="F145" s="119">
        <f t="shared" ref="F145:F151" si="27">G$16</f>
        <v>2924.53</v>
      </c>
      <c r="G145" s="101">
        <v>2871</v>
      </c>
      <c r="H145" s="142">
        <f t="shared" ref="H145:H151" si="28">G$16-E$12</f>
        <v>2882.53</v>
      </c>
      <c r="I145" s="145">
        <v>-38.89</v>
      </c>
      <c r="J145" s="144">
        <f t="shared" ref="J145:J151" si="29">(G$16+E$13)+I145</f>
        <v>2886.1700000000005</v>
      </c>
      <c r="K145" s="135"/>
      <c r="L145" s="51"/>
      <c r="M145" s="125">
        <f t="shared" ref="M145:M151" si="30">+J145-$H$16</f>
        <v>3.6400000000003274</v>
      </c>
      <c r="N145" s="126">
        <f t="shared" ref="N145:N151" si="31">M145*0.10197/1</f>
        <v>0.37117080000003339</v>
      </c>
      <c r="O145" s="125">
        <f t="shared" ref="O145:O151" si="32">M145*0.701432/1</f>
        <v>2.55321248000023</v>
      </c>
      <c r="P145" s="125">
        <f t="shared" ref="P145:P151" si="33">+N145*0.01019716/1</f>
        <v>3.7848880349283407E-3</v>
      </c>
      <c r="Q145" s="51"/>
      <c r="R145" s="127">
        <f t="shared" ref="R145:R151" si="34">+$O$11*(M145-I145)</f>
        <v>85.060000000000656</v>
      </c>
      <c r="S145" s="127">
        <f t="shared" ref="S145:S151" si="35">M145/R145</f>
        <v>4.2793322360690091E-2</v>
      </c>
      <c r="U145"/>
      <c r="V145"/>
    </row>
    <row r="146" spans="2:22" x14ac:dyDescent="0.3">
      <c r="B146" s="210">
        <v>125</v>
      </c>
      <c r="C146" s="211"/>
      <c r="D146" s="117">
        <v>44992</v>
      </c>
      <c r="E146" s="106">
        <v>0.42499999999999999</v>
      </c>
      <c r="F146" s="119">
        <f t="shared" si="27"/>
        <v>2924.53</v>
      </c>
      <c r="G146" s="101">
        <v>2871</v>
      </c>
      <c r="H146" s="142">
        <f t="shared" si="28"/>
        <v>2882.53</v>
      </c>
      <c r="I146" s="145">
        <v>-38.89</v>
      </c>
      <c r="J146" s="144">
        <f t="shared" si="29"/>
        <v>2886.1700000000005</v>
      </c>
      <c r="K146" s="135"/>
      <c r="L146" s="51"/>
      <c r="M146" s="125">
        <f t="shared" si="30"/>
        <v>3.6400000000003274</v>
      </c>
      <c r="N146" s="126">
        <f t="shared" si="31"/>
        <v>0.37117080000003339</v>
      </c>
      <c r="O146" s="125">
        <f t="shared" si="32"/>
        <v>2.55321248000023</v>
      </c>
      <c r="P146" s="125">
        <f t="shared" si="33"/>
        <v>3.7848880349283407E-3</v>
      </c>
      <c r="Q146" s="51"/>
      <c r="R146" s="127">
        <f t="shared" si="34"/>
        <v>85.060000000000656</v>
      </c>
      <c r="S146" s="127">
        <f t="shared" si="35"/>
        <v>4.2793322360690091E-2</v>
      </c>
      <c r="U146"/>
      <c r="V146"/>
    </row>
    <row r="147" spans="2:22" x14ac:dyDescent="0.3">
      <c r="B147" s="210">
        <v>126</v>
      </c>
      <c r="C147" s="211"/>
      <c r="D147" s="117">
        <v>44993</v>
      </c>
      <c r="E147" s="106">
        <v>0.32222222222222224</v>
      </c>
      <c r="F147" s="119">
        <f t="shared" si="27"/>
        <v>2924.53</v>
      </c>
      <c r="G147" s="101">
        <v>2871</v>
      </c>
      <c r="H147" s="142">
        <f t="shared" si="28"/>
        <v>2882.53</v>
      </c>
      <c r="I147" s="145">
        <v>-38.89</v>
      </c>
      <c r="J147" s="144">
        <f t="shared" si="29"/>
        <v>2886.1700000000005</v>
      </c>
      <c r="K147" s="135"/>
      <c r="L147" s="51"/>
      <c r="M147" s="125">
        <f t="shared" si="30"/>
        <v>3.6400000000003274</v>
      </c>
      <c r="N147" s="126">
        <f t="shared" si="31"/>
        <v>0.37117080000003339</v>
      </c>
      <c r="O147" s="125">
        <f t="shared" si="32"/>
        <v>2.55321248000023</v>
      </c>
      <c r="P147" s="125">
        <f t="shared" si="33"/>
        <v>3.7848880349283407E-3</v>
      </c>
      <c r="Q147" s="51"/>
      <c r="R147" s="127">
        <f t="shared" si="34"/>
        <v>85.060000000000656</v>
      </c>
      <c r="S147" s="127">
        <f t="shared" si="35"/>
        <v>4.2793322360690091E-2</v>
      </c>
      <c r="U147"/>
      <c r="V147"/>
    </row>
    <row r="148" spans="2:22" x14ac:dyDescent="0.3">
      <c r="B148" s="210">
        <v>127</v>
      </c>
      <c r="C148" s="211"/>
      <c r="D148" s="117">
        <v>44994</v>
      </c>
      <c r="E148" s="106">
        <v>0.36319444444444443</v>
      </c>
      <c r="F148" s="119">
        <f t="shared" si="27"/>
        <v>2924.53</v>
      </c>
      <c r="G148" s="101">
        <v>2871</v>
      </c>
      <c r="H148" s="142">
        <f t="shared" si="28"/>
        <v>2882.53</v>
      </c>
      <c r="I148" s="145">
        <v>-38.89</v>
      </c>
      <c r="J148" s="144">
        <f t="shared" si="29"/>
        <v>2886.1700000000005</v>
      </c>
      <c r="K148" s="135"/>
      <c r="L148" s="51"/>
      <c r="M148" s="125">
        <f t="shared" si="30"/>
        <v>3.6400000000003274</v>
      </c>
      <c r="N148" s="126">
        <f t="shared" si="31"/>
        <v>0.37117080000003339</v>
      </c>
      <c r="O148" s="125">
        <f t="shared" si="32"/>
        <v>2.55321248000023</v>
      </c>
      <c r="P148" s="125">
        <f t="shared" si="33"/>
        <v>3.7848880349283407E-3</v>
      </c>
      <c r="Q148" s="51"/>
      <c r="R148" s="127">
        <f t="shared" si="34"/>
        <v>85.060000000000656</v>
      </c>
      <c r="S148" s="127">
        <f t="shared" si="35"/>
        <v>4.2793322360690091E-2</v>
      </c>
      <c r="U148"/>
      <c r="V148"/>
    </row>
    <row r="149" spans="2:22" x14ac:dyDescent="0.3">
      <c r="B149" s="210">
        <v>128</v>
      </c>
      <c r="C149" s="211"/>
      <c r="D149" s="117">
        <v>44995</v>
      </c>
      <c r="E149" s="106">
        <v>0.3576388888888889</v>
      </c>
      <c r="F149" s="119">
        <f t="shared" si="27"/>
        <v>2924.53</v>
      </c>
      <c r="G149" s="101">
        <v>2871</v>
      </c>
      <c r="H149" s="142">
        <f t="shared" si="28"/>
        <v>2882.53</v>
      </c>
      <c r="I149" s="145">
        <v>-38.89</v>
      </c>
      <c r="J149" s="144">
        <f t="shared" si="29"/>
        <v>2886.1700000000005</v>
      </c>
      <c r="K149" s="135"/>
      <c r="L149" s="51"/>
      <c r="M149" s="125">
        <f t="shared" si="30"/>
        <v>3.6400000000003274</v>
      </c>
      <c r="N149" s="126">
        <f t="shared" si="31"/>
        <v>0.37117080000003339</v>
      </c>
      <c r="O149" s="125">
        <f t="shared" si="32"/>
        <v>2.55321248000023</v>
      </c>
      <c r="P149" s="125">
        <f t="shared" si="33"/>
        <v>3.7848880349283407E-3</v>
      </c>
      <c r="Q149" s="51"/>
      <c r="R149" s="127">
        <f t="shared" si="34"/>
        <v>85.060000000000656</v>
      </c>
      <c r="S149" s="127">
        <f t="shared" si="35"/>
        <v>4.2793322360690091E-2</v>
      </c>
      <c r="U149"/>
      <c r="V149"/>
    </row>
    <row r="150" spans="2:22" x14ac:dyDescent="0.3">
      <c r="B150" s="210">
        <v>129</v>
      </c>
      <c r="C150" s="211"/>
      <c r="D150" s="117">
        <v>44996</v>
      </c>
      <c r="E150" s="106">
        <v>0.50277777777777777</v>
      </c>
      <c r="F150" s="119">
        <f t="shared" si="27"/>
        <v>2924.53</v>
      </c>
      <c r="G150" s="101">
        <v>2871</v>
      </c>
      <c r="H150" s="142">
        <f t="shared" si="28"/>
        <v>2882.53</v>
      </c>
      <c r="I150" s="145">
        <v>-38.89</v>
      </c>
      <c r="J150" s="144">
        <f t="shared" si="29"/>
        <v>2886.1700000000005</v>
      </c>
      <c r="K150" s="135"/>
      <c r="L150" s="51"/>
      <c r="M150" s="125">
        <f t="shared" si="30"/>
        <v>3.6400000000003274</v>
      </c>
      <c r="N150" s="126">
        <f t="shared" si="31"/>
        <v>0.37117080000003339</v>
      </c>
      <c r="O150" s="125">
        <f t="shared" si="32"/>
        <v>2.55321248000023</v>
      </c>
      <c r="P150" s="125">
        <f t="shared" si="33"/>
        <v>3.7848880349283407E-3</v>
      </c>
      <c r="Q150" s="51"/>
      <c r="R150" s="127">
        <f t="shared" si="34"/>
        <v>85.060000000000656</v>
      </c>
      <c r="S150" s="127">
        <f t="shared" si="35"/>
        <v>4.2793322360690091E-2</v>
      </c>
      <c r="U150"/>
      <c r="V150"/>
    </row>
    <row r="151" spans="2:22" x14ac:dyDescent="0.3">
      <c r="B151" s="210">
        <v>130</v>
      </c>
      <c r="C151" s="211"/>
      <c r="D151" s="117">
        <v>44997</v>
      </c>
      <c r="E151" s="106">
        <v>0.63055555555555554</v>
      </c>
      <c r="F151" s="119">
        <f t="shared" si="27"/>
        <v>2924.53</v>
      </c>
      <c r="G151" s="101">
        <v>2871</v>
      </c>
      <c r="H151" s="142">
        <f t="shared" si="28"/>
        <v>2882.53</v>
      </c>
      <c r="I151" s="145">
        <v>-38.89</v>
      </c>
      <c r="J151" s="144">
        <f t="shared" si="29"/>
        <v>2886.1700000000005</v>
      </c>
      <c r="K151" s="135"/>
      <c r="L151" s="51"/>
      <c r="M151" s="125">
        <f t="shared" si="30"/>
        <v>3.6400000000003274</v>
      </c>
      <c r="N151" s="126">
        <f t="shared" si="31"/>
        <v>0.37117080000003339</v>
      </c>
      <c r="O151" s="125">
        <f t="shared" si="32"/>
        <v>2.55321248000023</v>
      </c>
      <c r="P151" s="125">
        <f t="shared" si="33"/>
        <v>3.7848880349283407E-3</v>
      </c>
      <c r="Q151" s="51"/>
      <c r="R151" s="127">
        <f t="shared" si="34"/>
        <v>85.060000000000656</v>
      </c>
      <c r="S151" s="127">
        <f t="shared" si="35"/>
        <v>4.2793322360690091E-2</v>
      </c>
      <c r="U151"/>
      <c r="V151"/>
    </row>
    <row r="152" spans="2:22" x14ac:dyDescent="0.3">
      <c r="B152" s="210">
        <v>131</v>
      </c>
      <c r="C152" s="211"/>
      <c r="D152" s="117">
        <v>44998</v>
      </c>
      <c r="E152" s="106">
        <v>0.61597222222222225</v>
      </c>
      <c r="F152" s="119">
        <f t="shared" ref="F152:F158" si="36">G$16</f>
        <v>2924.53</v>
      </c>
      <c r="G152" s="101">
        <v>2871</v>
      </c>
      <c r="H152" s="142">
        <f t="shared" ref="H152:H158" si="37">G$16-E$12</f>
        <v>2882.53</v>
      </c>
      <c r="I152" s="145">
        <v>-38.89</v>
      </c>
      <c r="J152" s="144">
        <f t="shared" ref="J152:J158" si="38">(G$16+E$13)+I152</f>
        <v>2886.1700000000005</v>
      </c>
      <c r="K152" s="135"/>
      <c r="L152" s="51"/>
      <c r="M152" s="125">
        <f t="shared" ref="M152:M158" si="39">+J152-$H$16</f>
        <v>3.6400000000003274</v>
      </c>
      <c r="N152" s="126">
        <f t="shared" ref="N152:N158" si="40">M152*0.10197/1</f>
        <v>0.37117080000003339</v>
      </c>
      <c r="O152" s="125">
        <f t="shared" ref="O152:O158" si="41">M152*0.701432/1</f>
        <v>2.55321248000023</v>
      </c>
      <c r="P152" s="125">
        <f t="shared" ref="P152:P158" si="42">+N152*0.01019716/1</f>
        <v>3.7848880349283407E-3</v>
      </c>
      <c r="Q152" s="51"/>
      <c r="R152" s="127">
        <f t="shared" ref="R152:R158" si="43">+$O$11*(M152-I152)</f>
        <v>85.060000000000656</v>
      </c>
      <c r="S152" s="127">
        <f t="shared" ref="S152:S158" si="44">M152/R152</f>
        <v>4.2793322360690091E-2</v>
      </c>
      <c r="U152"/>
      <c r="V152"/>
    </row>
    <row r="153" spans="2:22" x14ac:dyDescent="0.3">
      <c r="B153" s="210">
        <v>132</v>
      </c>
      <c r="C153" s="211"/>
      <c r="D153" s="117">
        <v>44999</v>
      </c>
      <c r="E153" s="106">
        <v>0.36388888888888887</v>
      </c>
      <c r="F153" s="119">
        <f t="shared" si="36"/>
        <v>2924.53</v>
      </c>
      <c r="G153" s="101">
        <v>2871</v>
      </c>
      <c r="H153" s="142">
        <f t="shared" si="37"/>
        <v>2882.53</v>
      </c>
      <c r="I153" s="145">
        <v>-36.08</v>
      </c>
      <c r="J153" s="144">
        <f t="shared" si="38"/>
        <v>2888.9800000000005</v>
      </c>
      <c r="K153" s="135"/>
      <c r="L153" s="51"/>
      <c r="M153" s="125">
        <f t="shared" si="39"/>
        <v>6.4500000000002728</v>
      </c>
      <c r="N153" s="126">
        <f t="shared" si="40"/>
        <v>0.65770650000002784</v>
      </c>
      <c r="O153" s="125">
        <f t="shared" si="41"/>
        <v>4.5242364000001913</v>
      </c>
      <c r="P153" s="125">
        <f t="shared" si="42"/>
        <v>6.7067384135402839E-3</v>
      </c>
      <c r="Q153" s="51"/>
      <c r="R153" s="127">
        <f t="shared" si="43"/>
        <v>85.060000000000542</v>
      </c>
      <c r="S153" s="127">
        <f t="shared" si="44"/>
        <v>7.5828826710559974E-2</v>
      </c>
      <c r="U153"/>
      <c r="V153"/>
    </row>
    <row r="154" spans="2:22" x14ac:dyDescent="0.3">
      <c r="B154" s="210">
        <v>133</v>
      </c>
      <c r="C154" s="211"/>
      <c r="D154" s="117">
        <v>45000</v>
      </c>
      <c r="E154" s="106">
        <v>0.69652777777777775</v>
      </c>
      <c r="F154" s="119">
        <f t="shared" si="36"/>
        <v>2924.53</v>
      </c>
      <c r="G154" s="101">
        <v>2871</v>
      </c>
      <c r="H154" s="142">
        <f t="shared" si="37"/>
        <v>2882.53</v>
      </c>
      <c r="I154" s="145">
        <v>-36.92</v>
      </c>
      <c r="J154" s="144">
        <f t="shared" si="38"/>
        <v>2888.1400000000003</v>
      </c>
      <c r="K154" s="135"/>
      <c r="L154" s="51"/>
      <c r="M154" s="125">
        <f t="shared" si="39"/>
        <v>5.6100000000001273</v>
      </c>
      <c r="N154" s="126">
        <f t="shared" si="40"/>
        <v>0.57205170000001304</v>
      </c>
      <c r="O154" s="125">
        <f t="shared" si="41"/>
        <v>3.9350335200000894</v>
      </c>
      <c r="P154" s="125">
        <f t="shared" si="42"/>
        <v>5.8333027131721327E-3</v>
      </c>
      <c r="Q154" s="51"/>
      <c r="R154" s="127">
        <f t="shared" si="43"/>
        <v>85.060000000000258</v>
      </c>
      <c r="S154" s="127">
        <f t="shared" si="44"/>
        <v>6.5953444627323193E-2</v>
      </c>
      <c r="U154"/>
      <c r="V154"/>
    </row>
    <row r="155" spans="2:22" x14ac:dyDescent="0.3">
      <c r="B155" s="210">
        <v>134</v>
      </c>
      <c r="C155" s="211"/>
      <c r="D155" s="117">
        <v>45001</v>
      </c>
      <c r="E155" s="106">
        <v>0.7319444444444444</v>
      </c>
      <c r="F155" s="119">
        <f t="shared" si="36"/>
        <v>2924.53</v>
      </c>
      <c r="G155" s="101">
        <v>2871</v>
      </c>
      <c r="H155" s="142">
        <f t="shared" si="37"/>
        <v>2882.53</v>
      </c>
      <c r="I155" s="107">
        <v>-38.9</v>
      </c>
      <c r="J155" s="144">
        <f t="shared" si="38"/>
        <v>2886.1600000000003</v>
      </c>
      <c r="K155" s="135"/>
      <c r="L155" s="51"/>
      <c r="M155" s="125">
        <f t="shared" si="39"/>
        <v>3.6300000000001091</v>
      </c>
      <c r="N155" s="126">
        <f t="shared" si="40"/>
        <v>0.37015110000001117</v>
      </c>
      <c r="O155" s="125">
        <f t="shared" si="41"/>
        <v>2.5461981600000767</v>
      </c>
      <c r="P155" s="125">
        <f t="shared" si="42"/>
        <v>3.774489990876114E-3</v>
      </c>
      <c r="Q155" s="51"/>
      <c r="R155" s="127">
        <f t="shared" si="43"/>
        <v>85.060000000000215</v>
      </c>
      <c r="S155" s="127">
        <f t="shared" si="44"/>
        <v>4.2675758288268278E-2</v>
      </c>
      <c r="U155"/>
      <c r="V155"/>
    </row>
    <row r="156" spans="2:22" x14ac:dyDescent="0.3">
      <c r="B156" s="210">
        <v>135</v>
      </c>
      <c r="C156" s="211"/>
      <c r="D156" s="117">
        <v>45002</v>
      </c>
      <c r="E156" s="106">
        <v>0.71458333333333324</v>
      </c>
      <c r="F156" s="119">
        <f t="shared" si="36"/>
        <v>2924.53</v>
      </c>
      <c r="G156" s="101">
        <v>2871</v>
      </c>
      <c r="H156" s="142">
        <f t="shared" si="37"/>
        <v>2882.53</v>
      </c>
      <c r="I156" s="145">
        <v>-38.89</v>
      </c>
      <c r="J156" s="144">
        <f t="shared" si="38"/>
        <v>2886.1700000000005</v>
      </c>
      <c r="K156" s="135"/>
      <c r="L156" s="51"/>
      <c r="M156" s="125">
        <f t="shared" si="39"/>
        <v>3.6400000000003274</v>
      </c>
      <c r="N156" s="126">
        <f t="shared" si="40"/>
        <v>0.37117080000003339</v>
      </c>
      <c r="O156" s="125">
        <f t="shared" si="41"/>
        <v>2.55321248000023</v>
      </c>
      <c r="P156" s="125">
        <f t="shared" si="42"/>
        <v>3.7848880349283407E-3</v>
      </c>
      <c r="Q156" s="51"/>
      <c r="R156" s="127">
        <f t="shared" si="43"/>
        <v>85.060000000000656</v>
      </c>
      <c r="S156" s="127">
        <f t="shared" si="44"/>
        <v>4.2793322360690091E-2</v>
      </c>
      <c r="U156"/>
      <c r="V156"/>
    </row>
    <row r="157" spans="2:22" x14ac:dyDescent="0.3">
      <c r="B157" s="210">
        <v>136</v>
      </c>
      <c r="C157" s="211"/>
      <c r="D157" s="117">
        <v>45003</v>
      </c>
      <c r="E157" s="106">
        <v>0.6875</v>
      </c>
      <c r="F157" s="119">
        <f t="shared" si="36"/>
        <v>2924.53</v>
      </c>
      <c r="G157" s="101">
        <v>2871</v>
      </c>
      <c r="H157" s="142">
        <f t="shared" si="37"/>
        <v>2882.53</v>
      </c>
      <c r="I157" s="145">
        <v>-38.89</v>
      </c>
      <c r="J157" s="144">
        <f t="shared" si="38"/>
        <v>2886.1700000000005</v>
      </c>
      <c r="K157" s="135"/>
      <c r="L157" s="51"/>
      <c r="M157" s="125">
        <f t="shared" si="39"/>
        <v>3.6400000000003274</v>
      </c>
      <c r="N157" s="126">
        <f t="shared" si="40"/>
        <v>0.37117080000003339</v>
      </c>
      <c r="O157" s="125">
        <f t="shared" si="41"/>
        <v>2.55321248000023</v>
      </c>
      <c r="P157" s="125">
        <f t="shared" si="42"/>
        <v>3.7848880349283407E-3</v>
      </c>
      <c r="Q157" s="51"/>
      <c r="R157" s="127">
        <f t="shared" si="43"/>
        <v>85.060000000000656</v>
      </c>
      <c r="S157" s="127">
        <f t="shared" si="44"/>
        <v>4.2793322360690091E-2</v>
      </c>
      <c r="U157"/>
      <c r="V157"/>
    </row>
    <row r="158" spans="2:22" x14ac:dyDescent="0.3">
      <c r="B158" s="210">
        <v>137</v>
      </c>
      <c r="C158" s="211"/>
      <c r="D158" s="117">
        <v>45004</v>
      </c>
      <c r="E158" s="106">
        <v>0.47152777777777777</v>
      </c>
      <c r="F158" s="119">
        <f t="shared" si="36"/>
        <v>2924.53</v>
      </c>
      <c r="G158" s="101">
        <v>2871</v>
      </c>
      <c r="H158" s="142">
        <f t="shared" si="37"/>
        <v>2882.53</v>
      </c>
      <c r="I158" s="145">
        <v>-38.89</v>
      </c>
      <c r="J158" s="144">
        <f t="shared" si="38"/>
        <v>2886.1700000000005</v>
      </c>
      <c r="K158" s="135"/>
      <c r="L158" s="51"/>
      <c r="M158" s="125">
        <f t="shared" si="39"/>
        <v>3.6400000000003274</v>
      </c>
      <c r="N158" s="126">
        <f t="shared" si="40"/>
        <v>0.37117080000003339</v>
      </c>
      <c r="O158" s="125">
        <f t="shared" si="41"/>
        <v>2.55321248000023</v>
      </c>
      <c r="P158" s="125">
        <f t="shared" si="42"/>
        <v>3.7848880349283407E-3</v>
      </c>
      <c r="Q158" s="51"/>
      <c r="R158" s="127">
        <f t="shared" si="43"/>
        <v>85.060000000000656</v>
      </c>
      <c r="S158" s="127">
        <f t="shared" si="44"/>
        <v>4.2793322360690091E-2</v>
      </c>
      <c r="U158"/>
      <c r="V158"/>
    </row>
    <row r="159" spans="2:22" x14ac:dyDescent="0.3">
      <c r="B159" s="210">
        <v>138</v>
      </c>
      <c r="C159" s="211"/>
      <c r="D159" s="117">
        <v>45005</v>
      </c>
      <c r="E159" s="106">
        <v>0.6958333333333333</v>
      </c>
      <c r="F159" s="119">
        <f t="shared" ref="F159:F161" si="45">G$16</f>
        <v>2924.53</v>
      </c>
      <c r="G159" s="101">
        <v>2871</v>
      </c>
      <c r="H159" s="142">
        <f t="shared" ref="H159:H161" si="46">G$16-E$12</f>
        <v>2882.53</v>
      </c>
      <c r="I159" s="145">
        <v>-38.89</v>
      </c>
      <c r="J159" s="144">
        <f t="shared" ref="J159:J161" si="47">(G$16+E$13)+I159</f>
        <v>2886.1700000000005</v>
      </c>
      <c r="K159" s="135"/>
      <c r="L159" s="51"/>
      <c r="M159" s="125">
        <f t="shared" ref="M159:M161" si="48">+J159-$H$16</f>
        <v>3.6400000000003274</v>
      </c>
      <c r="N159" s="126">
        <f t="shared" ref="N159:N161" si="49">M159*0.10197/1</f>
        <v>0.37117080000003339</v>
      </c>
      <c r="O159" s="125">
        <f t="shared" ref="O159:O161" si="50">M159*0.701432/1</f>
        <v>2.55321248000023</v>
      </c>
      <c r="P159" s="125">
        <f t="shared" ref="P159:P161" si="51">+N159*0.01019716/1</f>
        <v>3.7848880349283407E-3</v>
      </c>
      <c r="Q159" s="51"/>
      <c r="R159" s="127">
        <f t="shared" ref="R159:R161" si="52">+$O$11*(M159-I159)</f>
        <v>85.060000000000656</v>
      </c>
      <c r="S159" s="127">
        <f t="shared" ref="S159:S161" si="53">M159/R159</f>
        <v>4.2793322360690091E-2</v>
      </c>
      <c r="U159"/>
      <c r="V159"/>
    </row>
    <row r="160" spans="2:22" x14ac:dyDescent="0.3">
      <c r="B160" s="210">
        <v>140</v>
      </c>
      <c r="C160" s="211"/>
      <c r="D160" s="117">
        <v>45007</v>
      </c>
      <c r="E160" s="106">
        <v>0.63611111111111118</v>
      </c>
      <c r="F160" s="119">
        <f t="shared" si="45"/>
        <v>2924.53</v>
      </c>
      <c r="G160" s="101">
        <v>2871</v>
      </c>
      <c r="H160" s="142">
        <f t="shared" si="46"/>
        <v>2882.53</v>
      </c>
      <c r="I160" s="145">
        <v>-38.89</v>
      </c>
      <c r="J160" s="144">
        <f t="shared" si="47"/>
        <v>2886.1700000000005</v>
      </c>
      <c r="K160" s="135"/>
      <c r="L160" s="51"/>
      <c r="M160" s="125">
        <f t="shared" si="48"/>
        <v>3.6400000000003274</v>
      </c>
      <c r="N160" s="126">
        <f t="shared" si="49"/>
        <v>0.37117080000003339</v>
      </c>
      <c r="O160" s="125">
        <f t="shared" si="50"/>
        <v>2.55321248000023</v>
      </c>
      <c r="P160" s="125">
        <f t="shared" si="51"/>
        <v>3.7848880349283407E-3</v>
      </c>
      <c r="Q160" s="51"/>
      <c r="R160" s="127">
        <f t="shared" si="52"/>
        <v>85.060000000000656</v>
      </c>
      <c r="S160" s="127">
        <f t="shared" si="53"/>
        <v>4.2793322360690091E-2</v>
      </c>
      <c r="U160"/>
      <c r="V160"/>
    </row>
    <row r="161" spans="2:19" x14ac:dyDescent="0.3">
      <c r="B161" s="210">
        <v>141</v>
      </c>
      <c r="C161" s="211"/>
      <c r="D161" s="117">
        <v>45008</v>
      </c>
      <c r="E161" s="106">
        <v>0.4375</v>
      </c>
      <c r="F161" s="119">
        <f t="shared" si="45"/>
        <v>2924.53</v>
      </c>
      <c r="G161" s="101">
        <v>2871</v>
      </c>
      <c r="H161" s="142">
        <f t="shared" si="46"/>
        <v>2882.53</v>
      </c>
      <c r="I161" s="145">
        <v>-38.89</v>
      </c>
      <c r="J161" s="144">
        <f t="shared" si="47"/>
        <v>2886.1700000000005</v>
      </c>
      <c r="K161" s="135"/>
      <c r="L161" s="51"/>
      <c r="M161" s="125">
        <f t="shared" si="48"/>
        <v>3.6400000000003274</v>
      </c>
      <c r="N161" s="126">
        <f t="shared" si="49"/>
        <v>0.37117080000003339</v>
      </c>
      <c r="O161" s="125">
        <f t="shared" si="50"/>
        <v>2.55321248000023</v>
      </c>
      <c r="P161" s="125">
        <f t="shared" si="51"/>
        <v>3.7848880349283407E-3</v>
      </c>
      <c r="Q161" s="51"/>
      <c r="R161" s="127">
        <f t="shared" si="52"/>
        <v>85.060000000000656</v>
      </c>
      <c r="S161" s="127">
        <f t="shared" si="53"/>
        <v>4.2793322360690091E-2</v>
      </c>
    </row>
    <row r="162" spans="2:19" x14ac:dyDescent="0.3">
      <c r="B162" s="210">
        <v>142</v>
      </c>
      <c r="C162" s="211"/>
      <c r="D162" s="117">
        <v>45009</v>
      </c>
      <c r="E162" s="106">
        <v>0.74930555555555556</v>
      </c>
      <c r="F162" s="119">
        <f t="shared" ref="F162:F164" si="54">G$16</f>
        <v>2924.53</v>
      </c>
      <c r="G162" s="101">
        <v>2871</v>
      </c>
      <c r="H162" s="142">
        <f t="shared" ref="H162:H164" si="55">G$16-E$12</f>
        <v>2882.53</v>
      </c>
      <c r="I162" s="107">
        <v>-38.9</v>
      </c>
      <c r="J162" s="144">
        <f t="shared" ref="J162:J164" si="56">(G$16+E$13)+I162</f>
        <v>2886.1600000000003</v>
      </c>
      <c r="K162" s="135"/>
      <c r="L162" s="51"/>
      <c r="M162" s="125">
        <f t="shared" ref="M162:M164" si="57">+J162-$H$16</f>
        <v>3.6300000000001091</v>
      </c>
      <c r="N162" s="126">
        <f t="shared" ref="N162:N164" si="58">M162*0.10197/1</f>
        <v>0.37015110000001117</v>
      </c>
      <c r="O162" s="125">
        <f t="shared" ref="O162:O164" si="59">M162*0.701432/1</f>
        <v>2.5461981600000767</v>
      </c>
      <c r="P162" s="125">
        <f t="shared" ref="P162:P164" si="60">+N162*0.01019716/1</f>
        <v>3.774489990876114E-3</v>
      </c>
      <c r="Q162" s="51"/>
      <c r="R162" s="127">
        <f t="shared" ref="R162:R164" si="61">+$O$11*(M162-I162)</f>
        <v>85.060000000000215</v>
      </c>
      <c r="S162" s="127">
        <f t="shared" ref="S162:S164" si="62">M162/R162</f>
        <v>4.2675758288268278E-2</v>
      </c>
    </row>
    <row r="163" spans="2:19" x14ac:dyDescent="0.3">
      <c r="B163" s="210">
        <v>143</v>
      </c>
      <c r="C163" s="211"/>
      <c r="D163" s="117">
        <v>45010</v>
      </c>
      <c r="E163" s="106">
        <v>0.31805555555555554</v>
      </c>
      <c r="F163" s="119">
        <f t="shared" si="54"/>
        <v>2924.53</v>
      </c>
      <c r="G163" s="101">
        <v>2871</v>
      </c>
      <c r="H163" s="142">
        <f t="shared" si="55"/>
        <v>2882.53</v>
      </c>
      <c r="I163" s="107">
        <v>-38.9</v>
      </c>
      <c r="J163" s="144">
        <f t="shared" si="56"/>
        <v>2886.1600000000003</v>
      </c>
      <c r="K163" s="135"/>
      <c r="L163" s="51"/>
      <c r="M163" s="125">
        <f t="shared" si="57"/>
        <v>3.6300000000001091</v>
      </c>
      <c r="N163" s="126">
        <f t="shared" si="58"/>
        <v>0.37015110000001117</v>
      </c>
      <c r="O163" s="125">
        <f t="shared" si="59"/>
        <v>2.5461981600000767</v>
      </c>
      <c r="P163" s="125">
        <f t="shared" si="60"/>
        <v>3.774489990876114E-3</v>
      </c>
      <c r="Q163" s="51"/>
      <c r="R163" s="127">
        <f t="shared" si="61"/>
        <v>85.060000000000215</v>
      </c>
      <c r="S163" s="127">
        <f t="shared" si="62"/>
        <v>4.2675758288268278E-2</v>
      </c>
    </row>
    <row r="164" spans="2:19" x14ac:dyDescent="0.3">
      <c r="B164" s="210">
        <v>144</v>
      </c>
      <c r="C164" s="211"/>
      <c r="D164" s="117">
        <v>45011</v>
      </c>
      <c r="E164" s="106">
        <v>0.46666666666666662</v>
      </c>
      <c r="F164" s="119">
        <f t="shared" si="54"/>
        <v>2924.53</v>
      </c>
      <c r="G164" s="101">
        <v>2871</v>
      </c>
      <c r="H164" s="142">
        <f t="shared" si="55"/>
        <v>2882.53</v>
      </c>
      <c r="I164" s="107">
        <v>-38.9</v>
      </c>
      <c r="J164" s="144">
        <f t="shared" si="56"/>
        <v>2886.1600000000003</v>
      </c>
      <c r="K164" s="135"/>
      <c r="L164" s="51"/>
      <c r="M164" s="125">
        <f t="shared" si="57"/>
        <v>3.6300000000001091</v>
      </c>
      <c r="N164" s="126">
        <f t="shared" si="58"/>
        <v>0.37015110000001117</v>
      </c>
      <c r="O164" s="125">
        <f t="shared" si="59"/>
        <v>2.5461981600000767</v>
      </c>
      <c r="P164" s="125">
        <f t="shared" si="60"/>
        <v>3.774489990876114E-3</v>
      </c>
      <c r="Q164" s="51"/>
      <c r="R164" s="127">
        <f t="shared" si="61"/>
        <v>85.060000000000215</v>
      </c>
      <c r="S164" s="127">
        <f t="shared" si="62"/>
        <v>4.2675758288268278E-2</v>
      </c>
    </row>
    <row r="165" spans="2:19" x14ac:dyDescent="0.3">
      <c r="B165" s="210">
        <v>145</v>
      </c>
      <c r="C165" s="211"/>
      <c r="D165" s="117">
        <v>45012</v>
      </c>
      <c r="E165" s="106">
        <v>0.48402777777777778</v>
      </c>
      <c r="F165" s="119">
        <f t="shared" ref="F165:F167" si="63">G$16</f>
        <v>2924.53</v>
      </c>
      <c r="G165" s="101">
        <v>2871</v>
      </c>
      <c r="H165" s="142">
        <f t="shared" ref="H165:H167" si="64">G$16-E$12</f>
        <v>2882.53</v>
      </c>
      <c r="I165" s="107">
        <v>-38.9</v>
      </c>
      <c r="J165" s="144">
        <f t="shared" ref="J165:J167" si="65">(G$16+E$13)+I165</f>
        <v>2886.1600000000003</v>
      </c>
      <c r="K165" s="135"/>
      <c r="L165" s="51"/>
      <c r="M165" s="125">
        <f t="shared" ref="M165:M167" si="66">+J165-$H$16</f>
        <v>3.6300000000001091</v>
      </c>
      <c r="N165" s="126">
        <f t="shared" ref="N165:N167" si="67">M165*0.10197/1</f>
        <v>0.37015110000001117</v>
      </c>
      <c r="O165" s="125">
        <f t="shared" ref="O165:O167" si="68">M165*0.701432/1</f>
        <v>2.5461981600000767</v>
      </c>
      <c r="P165" s="125">
        <f t="shared" ref="P165:P167" si="69">+N165*0.01019716/1</f>
        <v>3.774489990876114E-3</v>
      </c>
      <c r="Q165" s="51"/>
      <c r="R165" s="127">
        <f t="shared" ref="R165:R167" si="70">+$O$11*(M165-I165)</f>
        <v>85.060000000000215</v>
      </c>
      <c r="S165" s="127">
        <f t="shared" ref="S165:S167" si="71">M165/R165</f>
        <v>4.2675758288268278E-2</v>
      </c>
    </row>
    <row r="166" spans="2:19" x14ac:dyDescent="0.3">
      <c r="B166" s="210">
        <v>146</v>
      </c>
      <c r="C166" s="211"/>
      <c r="D166" s="117">
        <v>45013</v>
      </c>
      <c r="E166" s="106">
        <v>0.43472222222222223</v>
      </c>
      <c r="F166" s="119">
        <f t="shared" si="63"/>
        <v>2924.53</v>
      </c>
      <c r="G166" s="101">
        <v>2871</v>
      </c>
      <c r="H166" s="142">
        <f t="shared" si="64"/>
        <v>2882.53</v>
      </c>
      <c r="I166" s="107">
        <v>-38.9</v>
      </c>
      <c r="J166" s="144">
        <f t="shared" si="65"/>
        <v>2886.1600000000003</v>
      </c>
      <c r="K166" s="135"/>
      <c r="L166" s="51"/>
      <c r="M166" s="125">
        <f t="shared" si="66"/>
        <v>3.6300000000001091</v>
      </c>
      <c r="N166" s="126">
        <f t="shared" si="67"/>
        <v>0.37015110000001117</v>
      </c>
      <c r="O166" s="125">
        <f t="shared" si="68"/>
        <v>2.5461981600000767</v>
      </c>
      <c r="P166" s="125">
        <f t="shared" si="69"/>
        <v>3.774489990876114E-3</v>
      </c>
      <c r="Q166" s="51"/>
      <c r="R166" s="127">
        <f t="shared" si="70"/>
        <v>85.060000000000215</v>
      </c>
      <c r="S166" s="127">
        <f t="shared" si="71"/>
        <v>4.2675758288268278E-2</v>
      </c>
    </row>
    <row r="167" spans="2:19" x14ac:dyDescent="0.3">
      <c r="B167" s="210">
        <v>147</v>
      </c>
      <c r="C167" s="211"/>
      <c r="D167" s="117">
        <v>45015</v>
      </c>
      <c r="E167" s="106">
        <v>0.38750000000000001</v>
      </c>
      <c r="F167" s="119">
        <f t="shared" si="63"/>
        <v>2924.53</v>
      </c>
      <c r="G167" s="101">
        <v>2871</v>
      </c>
      <c r="H167" s="142">
        <f t="shared" si="64"/>
        <v>2882.53</v>
      </c>
      <c r="I167" s="107">
        <v>-38.9</v>
      </c>
      <c r="J167" s="144">
        <f t="shared" si="65"/>
        <v>2886.1600000000003</v>
      </c>
      <c r="K167" s="135"/>
      <c r="L167" s="51"/>
      <c r="M167" s="125">
        <f t="shared" si="66"/>
        <v>3.6300000000001091</v>
      </c>
      <c r="N167" s="126">
        <f t="shared" si="67"/>
        <v>0.37015110000001117</v>
      </c>
      <c r="O167" s="125">
        <f t="shared" si="68"/>
        <v>2.5461981600000767</v>
      </c>
      <c r="P167" s="125">
        <f t="shared" si="69"/>
        <v>3.774489990876114E-3</v>
      </c>
      <c r="Q167" s="51"/>
      <c r="R167" s="127">
        <f t="shared" si="70"/>
        <v>85.060000000000215</v>
      </c>
      <c r="S167" s="127">
        <f t="shared" si="71"/>
        <v>4.2675758288268278E-2</v>
      </c>
    </row>
    <row r="168" spans="2:19" x14ac:dyDescent="0.3">
      <c r="B168" s="210">
        <v>148</v>
      </c>
      <c r="C168" s="211"/>
      <c r="D168" s="117">
        <v>45016</v>
      </c>
      <c r="E168" s="106">
        <v>0.72638888888888886</v>
      </c>
      <c r="F168" s="119">
        <f t="shared" ref="F168:F170" si="72">G$16</f>
        <v>2924.53</v>
      </c>
      <c r="G168" s="101">
        <v>2871</v>
      </c>
      <c r="H168" s="142">
        <f t="shared" ref="H168:H170" si="73">G$16-E$12</f>
        <v>2882.53</v>
      </c>
      <c r="I168" s="107">
        <v>-38.9</v>
      </c>
      <c r="J168" s="144">
        <f t="shared" ref="J168:J170" si="74">(G$16+E$13)+I168</f>
        <v>2886.1600000000003</v>
      </c>
      <c r="K168" s="135"/>
      <c r="L168" s="51"/>
      <c r="M168" s="125">
        <f t="shared" ref="M168:M170" si="75">+J168-$H$16</f>
        <v>3.6300000000001091</v>
      </c>
      <c r="N168" s="126">
        <f t="shared" ref="N168:N170" si="76">M168*0.10197/1</f>
        <v>0.37015110000001117</v>
      </c>
      <c r="O168" s="125">
        <f t="shared" ref="O168:O170" si="77">M168*0.701432/1</f>
        <v>2.5461981600000767</v>
      </c>
      <c r="P168" s="125">
        <f t="shared" ref="P168:P170" si="78">+N168*0.01019716/1</f>
        <v>3.774489990876114E-3</v>
      </c>
      <c r="Q168" s="51"/>
      <c r="R168" s="127">
        <f t="shared" ref="R168:R170" si="79">+$O$11*(M168-I168)</f>
        <v>85.060000000000215</v>
      </c>
      <c r="S168" s="127">
        <f t="shared" ref="S168:S170" si="80">M168/R168</f>
        <v>4.2675758288268278E-2</v>
      </c>
    </row>
    <row r="169" spans="2:19" x14ac:dyDescent="0.3">
      <c r="B169" s="210">
        <v>149</v>
      </c>
      <c r="C169" s="211"/>
      <c r="D169" s="117">
        <v>45017</v>
      </c>
      <c r="E169" s="106">
        <v>0.7368055555555556</v>
      </c>
      <c r="F169" s="119">
        <f t="shared" si="72"/>
        <v>2924.53</v>
      </c>
      <c r="G169" s="101">
        <v>2871</v>
      </c>
      <c r="H169" s="142">
        <f t="shared" si="73"/>
        <v>2882.53</v>
      </c>
      <c r="I169" s="107">
        <v>-38.9</v>
      </c>
      <c r="J169" s="144">
        <f t="shared" si="74"/>
        <v>2886.1600000000003</v>
      </c>
      <c r="K169" s="135"/>
      <c r="L169" s="51"/>
      <c r="M169" s="125">
        <f t="shared" si="75"/>
        <v>3.6300000000001091</v>
      </c>
      <c r="N169" s="126">
        <f t="shared" si="76"/>
        <v>0.37015110000001117</v>
      </c>
      <c r="O169" s="125">
        <f t="shared" si="77"/>
        <v>2.5461981600000767</v>
      </c>
      <c r="P169" s="125">
        <f t="shared" si="78"/>
        <v>3.774489990876114E-3</v>
      </c>
      <c r="Q169" s="51"/>
      <c r="R169" s="127">
        <f t="shared" si="79"/>
        <v>85.060000000000215</v>
      </c>
      <c r="S169" s="127">
        <f t="shared" si="80"/>
        <v>4.2675758288268278E-2</v>
      </c>
    </row>
    <row r="170" spans="2:19" x14ac:dyDescent="0.3">
      <c r="B170" s="210">
        <v>150</v>
      </c>
      <c r="C170" s="211"/>
      <c r="D170" s="117">
        <v>45018</v>
      </c>
      <c r="E170" s="106">
        <v>0.48958333333333331</v>
      </c>
      <c r="F170" s="119">
        <f t="shared" si="72"/>
        <v>2924.53</v>
      </c>
      <c r="G170" s="101">
        <v>2871</v>
      </c>
      <c r="H170" s="142">
        <f t="shared" si="73"/>
        <v>2882.53</v>
      </c>
      <c r="I170" s="107">
        <v>-38.9</v>
      </c>
      <c r="J170" s="144">
        <f t="shared" si="74"/>
        <v>2886.1600000000003</v>
      </c>
      <c r="K170" s="135"/>
      <c r="L170" s="51"/>
      <c r="M170" s="125">
        <f t="shared" si="75"/>
        <v>3.6300000000001091</v>
      </c>
      <c r="N170" s="126">
        <f t="shared" si="76"/>
        <v>0.37015110000001117</v>
      </c>
      <c r="O170" s="125">
        <f t="shared" si="77"/>
        <v>2.5461981600000767</v>
      </c>
      <c r="P170" s="125">
        <f t="shared" si="78"/>
        <v>3.774489990876114E-3</v>
      </c>
      <c r="Q170" s="51"/>
      <c r="R170" s="127">
        <f t="shared" si="79"/>
        <v>85.060000000000215</v>
      </c>
      <c r="S170" s="127">
        <f t="shared" si="80"/>
        <v>4.2675758288268278E-2</v>
      </c>
    </row>
    <row r="171" spans="2:19" x14ac:dyDescent="0.3">
      <c r="B171" s="210">
        <v>151</v>
      </c>
      <c r="C171" s="211"/>
      <c r="D171" s="117">
        <v>45019</v>
      </c>
      <c r="E171" s="106">
        <v>0.41250000000000003</v>
      </c>
      <c r="F171" s="119">
        <f t="shared" ref="F171:F174" si="81">G$16</f>
        <v>2924.53</v>
      </c>
      <c r="G171" s="101">
        <v>2871</v>
      </c>
      <c r="H171" s="142">
        <f t="shared" ref="H171:H174" si="82">G$16-E$12</f>
        <v>2882.53</v>
      </c>
      <c r="I171" s="107">
        <v>-38.9</v>
      </c>
      <c r="J171" s="144">
        <f t="shared" ref="J171:J174" si="83">(G$16+E$13)+I171</f>
        <v>2886.1600000000003</v>
      </c>
      <c r="K171" s="135"/>
      <c r="L171" s="51"/>
      <c r="M171" s="125">
        <f t="shared" ref="M171:M174" si="84">+J171-$H$16</f>
        <v>3.6300000000001091</v>
      </c>
      <c r="N171" s="126">
        <f t="shared" ref="N171:N174" si="85">M171*0.10197/1</f>
        <v>0.37015110000001117</v>
      </c>
      <c r="O171" s="125">
        <f t="shared" ref="O171:O174" si="86">M171*0.701432/1</f>
        <v>2.5461981600000767</v>
      </c>
      <c r="P171" s="125">
        <f t="shared" ref="P171:P174" si="87">+N171*0.01019716/1</f>
        <v>3.774489990876114E-3</v>
      </c>
      <c r="Q171" s="51"/>
      <c r="R171" s="127">
        <f t="shared" ref="R171:R174" si="88">+$O$11*(M171-I171)</f>
        <v>85.060000000000215</v>
      </c>
      <c r="S171" s="127">
        <f t="shared" ref="S171:S174" si="89">M171/R171</f>
        <v>4.2675758288268278E-2</v>
      </c>
    </row>
    <row r="172" spans="2:19" x14ac:dyDescent="0.3">
      <c r="B172" s="210">
        <v>152</v>
      </c>
      <c r="C172" s="211"/>
      <c r="D172" s="117">
        <v>45020</v>
      </c>
      <c r="E172" s="106">
        <v>0.70416666666666661</v>
      </c>
      <c r="F172" s="119">
        <f t="shared" si="81"/>
        <v>2924.53</v>
      </c>
      <c r="G172" s="101">
        <v>2871</v>
      </c>
      <c r="H172" s="142">
        <f t="shared" si="82"/>
        <v>2882.53</v>
      </c>
      <c r="I172" s="107">
        <v>-38.9</v>
      </c>
      <c r="J172" s="144">
        <f t="shared" si="83"/>
        <v>2886.1600000000003</v>
      </c>
      <c r="K172" s="135"/>
      <c r="L172" s="51"/>
      <c r="M172" s="125">
        <f t="shared" si="84"/>
        <v>3.6300000000001091</v>
      </c>
      <c r="N172" s="126">
        <f t="shared" si="85"/>
        <v>0.37015110000001117</v>
      </c>
      <c r="O172" s="125">
        <f t="shared" si="86"/>
        <v>2.5461981600000767</v>
      </c>
      <c r="P172" s="125">
        <f t="shared" si="87"/>
        <v>3.774489990876114E-3</v>
      </c>
      <c r="Q172" s="51"/>
      <c r="R172" s="127">
        <f t="shared" si="88"/>
        <v>85.060000000000215</v>
      </c>
      <c r="S172" s="127">
        <f t="shared" si="89"/>
        <v>4.2675758288268278E-2</v>
      </c>
    </row>
    <row r="173" spans="2:19" x14ac:dyDescent="0.3">
      <c r="B173" s="210">
        <v>155</v>
      </c>
      <c r="C173" s="211"/>
      <c r="D173" s="117">
        <v>45023</v>
      </c>
      <c r="E173" s="106">
        <v>0.36388888888888887</v>
      </c>
      <c r="F173" s="119">
        <f t="shared" si="81"/>
        <v>2924.53</v>
      </c>
      <c r="G173" s="101">
        <v>2871</v>
      </c>
      <c r="H173" s="142">
        <f t="shared" si="82"/>
        <v>2882.53</v>
      </c>
      <c r="I173" s="107">
        <v>-38.9</v>
      </c>
      <c r="J173" s="144">
        <f t="shared" si="83"/>
        <v>2886.1600000000003</v>
      </c>
      <c r="K173" s="135"/>
      <c r="L173" s="51"/>
      <c r="M173" s="125">
        <f t="shared" si="84"/>
        <v>3.6300000000001091</v>
      </c>
      <c r="N173" s="126">
        <f t="shared" si="85"/>
        <v>0.37015110000001117</v>
      </c>
      <c r="O173" s="125">
        <f t="shared" si="86"/>
        <v>2.5461981600000767</v>
      </c>
      <c r="P173" s="125">
        <f t="shared" si="87"/>
        <v>3.774489990876114E-3</v>
      </c>
      <c r="Q173" s="51"/>
      <c r="R173" s="127">
        <f t="shared" si="88"/>
        <v>85.060000000000215</v>
      </c>
      <c r="S173" s="127">
        <f t="shared" si="89"/>
        <v>4.2675758288268278E-2</v>
      </c>
    </row>
    <row r="174" spans="2:19" x14ac:dyDescent="0.3">
      <c r="B174" s="210">
        <v>157</v>
      </c>
      <c r="C174" s="211"/>
      <c r="D174" s="117">
        <v>45025</v>
      </c>
      <c r="E174" s="106">
        <v>0.36180555555555555</v>
      </c>
      <c r="F174" s="119">
        <f t="shared" si="81"/>
        <v>2924.53</v>
      </c>
      <c r="G174" s="101">
        <v>2871</v>
      </c>
      <c r="H174" s="142">
        <f t="shared" si="82"/>
        <v>2882.53</v>
      </c>
      <c r="I174" s="107">
        <v>-38.9</v>
      </c>
      <c r="J174" s="144">
        <f t="shared" si="83"/>
        <v>2886.1600000000003</v>
      </c>
      <c r="K174" s="135"/>
      <c r="L174" s="51"/>
      <c r="M174" s="125">
        <f t="shared" si="84"/>
        <v>3.6300000000001091</v>
      </c>
      <c r="N174" s="126">
        <f t="shared" si="85"/>
        <v>0.37015110000001117</v>
      </c>
      <c r="O174" s="125">
        <f t="shared" si="86"/>
        <v>2.5461981600000767</v>
      </c>
      <c r="P174" s="125">
        <f t="shared" si="87"/>
        <v>3.774489990876114E-3</v>
      </c>
      <c r="Q174" s="51"/>
      <c r="R174" s="127">
        <f t="shared" si="88"/>
        <v>85.060000000000215</v>
      </c>
      <c r="S174" s="127">
        <f t="shared" si="89"/>
        <v>4.2675758288268278E-2</v>
      </c>
    </row>
    <row r="175" spans="2:19" x14ac:dyDescent="0.3">
      <c r="B175" s="210">
        <v>158</v>
      </c>
      <c r="C175" s="211"/>
      <c r="D175" s="117">
        <v>45026</v>
      </c>
      <c r="E175" s="106">
        <v>0.45208333333333334</v>
      </c>
      <c r="F175" s="119">
        <f t="shared" ref="F175:F177" si="90">G$16</f>
        <v>2924.53</v>
      </c>
      <c r="G175" s="101">
        <v>2871</v>
      </c>
      <c r="H175" s="142">
        <f t="shared" ref="H175:H177" si="91">G$16-E$12</f>
        <v>2882.53</v>
      </c>
      <c r="I175" s="107">
        <v>-38.9</v>
      </c>
      <c r="J175" s="144">
        <f t="shared" ref="J175:J177" si="92">(G$16+E$13)+I175</f>
        <v>2886.1600000000003</v>
      </c>
      <c r="K175" s="135"/>
      <c r="L175" s="51"/>
      <c r="M175" s="125">
        <f t="shared" ref="M175:M177" si="93">+J175-$H$16</f>
        <v>3.6300000000001091</v>
      </c>
      <c r="N175" s="126">
        <f t="shared" ref="N175:N177" si="94">M175*0.10197/1</f>
        <v>0.37015110000001117</v>
      </c>
      <c r="O175" s="125">
        <f t="shared" ref="O175:O177" si="95">M175*0.701432/1</f>
        <v>2.5461981600000767</v>
      </c>
      <c r="P175" s="125">
        <f t="shared" ref="P175:P177" si="96">+N175*0.01019716/1</f>
        <v>3.774489990876114E-3</v>
      </c>
      <c r="Q175" s="51"/>
      <c r="R175" s="127">
        <f t="shared" ref="R175:R177" si="97">+$O$11*(M175-I175)</f>
        <v>85.060000000000215</v>
      </c>
      <c r="S175" s="127">
        <f t="shared" ref="S175:S177" si="98">M175/R175</f>
        <v>4.2675758288268278E-2</v>
      </c>
    </row>
    <row r="176" spans="2:19" x14ac:dyDescent="0.3">
      <c r="B176" s="210">
        <v>159</v>
      </c>
      <c r="C176" s="211"/>
      <c r="D176" s="117">
        <v>45027</v>
      </c>
      <c r="E176" s="106">
        <v>0.4916666666666667</v>
      </c>
      <c r="F176" s="119">
        <f t="shared" si="90"/>
        <v>2924.53</v>
      </c>
      <c r="G176" s="101">
        <v>2871</v>
      </c>
      <c r="H176" s="142">
        <f t="shared" si="91"/>
        <v>2882.53</v>
      </c>
      <c r="I176" s="107">
        <v>-38.9</v>
      </c>
      <c r="J176" s="144">
        <f t="shared" si="92"/>
        <v>2886.1600000000003</v>
      </c>
      <c r="K176" s="135"/>
      <c r="L176" s="51"/>
      <c r="M176" s="125">
        <f t="shared" si="93"/>
        <v>3.6300000000001091</v>
      </c>
      <c r="N176" s="126">
        <f t="shared" si="94"/>
        <v>0.37015110000001117</v>
      </c>
      <c r="O176" s="125">
        <f t="shared" si="95"/>
        <v>2.5461981600000767</v>
      </c>
      <c r="P176" s="125">
        <f t="shared" si="96"/>
        <v>3.774489990876114E-3</v>
      </c>
      <c r="Q176" s="51"/>
      <c r="R176" s="127">
        <f t="shared" si="97"/>
        <v>85.060000000000215</v>
      </c>
      <c r="S176" s="127">
        <f t="shared" si="98"/>
        <v>4.2675758288268278E-2</v>
      </c>
    </row>
    <row r="177" spans="2:19" x14ac:dyDescent="0.3">
      <c r="B177" s="210">
        <v>160</v>
      </c>
      <c r="C177" s="211"/>
      <c r="D177" s="117">
        <v>45028</v>
      </c>
      <c r="E177" s="106">
        <v>0.63611111111111118</v>
      </c>
      <c r="F177" s="119">
        <f t="shared" si="90"/>
        <v>2924.53</v>
      </c>
      <c r="G177" s="101">
        <v>2871</v>
      </c>
      <c r="H177" s="142">
        <f t="shared" si="91"/>
        <v>2882.53</v>
      </c>
      <c r="I177" s="107">
        <v>-38.9</v>
      </c>
      <c r="J177" s="144">
        <f t="shared" si="92"/>
        <v>2886.1600000000003</v>
      </c>
      <c r="K177" s="135"/>
      <c r="L177" s="51"/>
      <c r="M177" s="125">
        <f t="shared" si="93"/>
        <v>3.6300000000001091</v>
      </c>
      <c r="N177" s="126">
        <f t="shared" si="94"/>
        <v>0.37015110000001117</v>
      </c>
      <c r="O177" s="125">
        <f t="shared" si="95"/>
        <v>2.5461981600000767</v>
      </c>
      <c r="P177" s="125">
        <f t="shared" si="96"/>
        <v>3.774489990876114E-3</v>
      </c>
      <c r="Q177" s="51"/>
      <c r="R177" s="127">
        <f t="shared" si="97"/>
        <v>85.060000000000215</v>
      </c>
      <c r="S177" s="127">
        <f t="shared" si="98"/>
        <v>4.2675758288268278E-2</v>
      </c>
    </row>
    <row r="178" spans="2:19" x14ac:dyDescent="0.3">
      <c r="B178" s="210">
        <v>161</v>
      </c>
      <c r="C178" s="211"/>
      <c r="D178" s="117">
        <v>45038</v>
      </c>
      <c r="E178" s="106">
        <v>0.69027777777777777</v>
      </c>
      <c r="F178" s="119">
        <f t="shared" ref="F178:F179" si="99">G$16</f>
        <v>2924.53</v>
      </c>
      <c r="G178" s="101">
        <v>2871</v>
      </c>
      <c r="H178" s="142">
        <f t="shared" ref="H178:H179" si="100">G$16-E$12</f>
        <v>2882.53</v>
      </c>
      <c r="I178" s="107">
        <v>-38.9</v>
      </c>
      <c r="J178" s="144">
        <f t="shared" ref="J178:J179" si="101">(G$16+E$13)+I178</f>
        <v>2886.1600000000003</v>
      </c>
      <c r="K178" s="135"/>
      <c r="L178" s="51"/>
      <c r="M178" s="125">
        <f t="shared" ref="M178:M179" si="102">+J178-$H$16</f>
        <v>3.6300000000001091</v>
      </c>
      <c r="N178" s="126">
        <f t="shared" ref="N178:N179" si="103">M178*0.10197/1</f>
        <v>0.37015110000001117</v>
      </c>
      <c r="O178" s="125">
        <f t="shared" ref="O178:O179" si="104">M178*0.701432/1</f>
        <v>2.5461981600000767</v>
      </c>
      <c r="P178" s="125">
        <f t="shared" ref="P178:P179" si="105">+N178*0.01019716/1</f>
        <v>3.774489990876114E-3</v>
      </c>
      <c r="Q178" s="51"/>
      <c r="R178" s="127">
        <f t="shared" ref="R178:R179" si="106">+$O$11*(M178-I178)</f>
        <v>85.060000000000215</v>
      </c>
      <c r="S178" s="127">
        <f t="shared" ref="S178:S179" si="107">M178/R178</f>
        <v>4.2675758288268278E-2</v>
      </c>
    </row>
    <row r="179" spans="2:19" x14ac:dyDescent="0.3">
      <c r="B179" s="210">
        <v>162</v>
      </c>
      <c r="C179" s="211"/>
      <c r="D179" s="117">
        <v>45039</v>
      </c>
      <c r="E179" s="106">
        <v>0.41250000000000003</v>
      </c>
      <c r="F179" s="119">
        <f t="shared" si="99"/>
        <v>2924.53</v>
      </c>
      <c r="G179" s="101">
        <v>2871</v>
      </c>
      <c r="H179" s="142">
        <f t="shared" si="100"/>
        <v>2882.53</v>
      </c>
      <c r="I179" s="107">
        <v>-38.9</v>
      </c>
      <c r="J179" s="144">
        <f t="shared" si="101"/>
        <v>2886.1600000000003</v>
      </c>
      <c r="K179" s="135"/>
      <c r="L179" s="51"/>
      <c r="M179" s="125">
        <f t="shared" si="102"/>
        <v>3.6300000000001091</v>
      </c>
      <c r="N179" s="126">
        <f t="shared" si="103"/>
        <v>0.37015110000001117</v>
      </c>
      <c r="O179" s="125">
        <f t="shared" si="104"/>
        <v>2.5461981600000767</v>
      </c>
      <c r="P179" s="125">
        <f t="shared" si="105"/>
        <v>3.774489990876114E-3</v>
      </c>
      <c r="Q179" s="51"/>
      <c r="R179" s="127">
        <f t="shared" si="106"/>
        <v>85.060000000000215</v>
      </c>
      <c r="S179" s="127">
        <f t="shared" si="107"/>
        <v>4.2675758288268278E-2</v>
      </c>
    </row>
    <row r="180" spans="2:19" x14ac:dyDescent="0.3">
      <c r="B180" s="210">
        <v>163</v>
      </c>
      <c r="C180" s="211"/>
      <c r="D180" s="117">
        <v>45040</v>
      </c>
      <c r="E180" s="106">
        <v>0.73125000000000007</v>
      </c>
      <c r="F180" s="119">
        <f t="shared" ref="F180:F184" si="108">G$16</f>
        <v>2924.53</v>
      </c>
      <c r="G180" s="101">
        <v>2871</v>
      </c>
      <c r="H180" s="142">
        <f t="shared" ref="H180:H184" si="109">G$16-E$12</f>
        <v>2882.53</v>
      </c>
      <c r="I180" s="107">
        <v>-38.9</v>
      </c>
      <c r="J180" s="144">
        <f t="shared" ref="J180:J184" si="110">(G$16+E$13)+I180</f>
        <v>2886.1600000000003</v>
      </c>
      <c r="K180" s="135"/>
      <c r="L180" s="51"/>
      <c r="M180" s="125">
        <f t="shared" ref="M180:M184" si="111">+J180-$H$16</f>
        <v>3.6300000000001091</v>
      </c>
      <c r="N180" s="126">
        <f t="shared" ref="N180:N184" si="112">M180*0.10197/1</f>
        <v>0.37015110000001117</v>
      </c>
      <c r="O180" s="125">
        <f t="shared" ref="O180:O184" si="113">M180*0.701432/1</f>
        <v>2.5461981600000767</v>
      </c>
      <c r="P180" s="125">
        <f t="shared" ref="P180:P184" si="114">+N180*0.01019716/1</f>
        <v>3.774489990876114E-3</v>
      </c>
      <c r="Q180" s="51"/>
      <c r="R180" s="127">
        <f t="shared" ref="R180:R184" si="115">+$O$11*(M180-I180)</f>
        <v>85.060000000000215</v>
      </c>
      <c r="S180" s="127">
        <f t="shared" ref="S180:S184" si="116">M180/R180</f>
        <v>4.2675758288268278E-2</v>
      </c>
    </row>
    <row r="181" spans="2:19" x14ac:dyDescent="0.3">
      <c r="B181" s="210">
        <v>164</v>
      </c>
      <c r="C181" s="211"/>
      <c r="D181" s="117">
        <v>45041</v>
      </c>
      <c r="E181" s="106">
        <v>0.72361111111111109</v>
      </c>
      <c r="F181" s="119">
        <f t="shared" si="108"/>
        <v>2924.53</v>
      </c>
      <c r="G181" s="101">
        <v>2871</v>
      </c>
      <c r="H181" s="142">
        <f t="shared" si="109"/>
        <v>2882.53</v>
      </c>
      <c r="I181" s="107">
        <v>-38.9</v>
      </c>
      <c r="J181" s="144">
        <f t="shared" si="110"/>
        <v>2886.1600000000003</v>
      </c>
      <c r="K181" s="135"/>
      <c r="L181" s="51"/>
      <c r="M181" s="125">
        <f t="shared" si="111"/>
        <v>3.6300000000001091</v>
      </c>
      <c r="N181" s="126">
        <f t="shared" si="112"/>
        <v>0.37015110000001117</v>
      </c>
      <c r="O181" s="125">
        <f t="shared" si="113"/>
        <v>2.5461981600000767</v>
      </c>
      <c r="P181" s="125">
        <f t="shared" si="114"/>
        <v>3.774489990876114E-3</v>
      </c>
      <c r="Q181" s="51"/>
      <c r="R181" s="127">
        <f t="shared" si="115"/>
        <v>85.060000000000215</v>
      </c>
      <c r="S181" s="127">
        <f t="shared" si="116"/>
        <v>4.2675758288268278E-2</v>
      </c>
    </row>
    <row r="182" spans="2:19" x14ac:dyDescent="0.3">
      <c r="B182" s="210">
        <v>165</v>
      </c>
      <c r="C182" s="211"/>
      <c r="D182" s="117">
        <v>45042</v>
      </c>
      <c r="E182" s="106">
        <v>0.64166666666666672</v>
      </c>
      <c r="F182" s="119">
        <f t="shared" si="108"/>
        <v>2924.53</v>
      </c>
      <c r="G182" s="101">
        <v>2871</v>
      </c>
      <c r="H182" s="142">
        <f t="shared" si="109"/>
        <v>2882.53</v>
      </c>
      <c r="I182" s="107">
        <v>-38.9</v>
      </c>
      <c r="J182" s="144">
        <f t="shared" si="110"/>
        <v>2886.1600000000003</v>
      </c>
      <c r="K182" s="135"/>
      <c r="L182" s="51"/>
      <c r="M182" s="125">
        <f t="shared" si="111"/>
        <v>3.6300000000001091</v>
      </c>
      <c r="N182" s="126">
        <f t="shared" si="112"/>
        <v>0.37015110000001117</v>
      </c>
      <c r="O182" s="125">
        <f t="shared" si="113"/>
        <v>2.5461981600000767</v>
      </c>
      <c r="P182" s="125">
        <f t="shared" si="114"/>
        <v>3.774489990876114E-3</v>
      </c>
      <c r="Q182" s="51"/>
      <c r="R182" s="127">
        <f t="shared" si="115"/>
        <v>85.060000000000215</v>
      </c>
      <c r="S182" s="127">
        <f t="shared" si="116"/>
        <v>4.2675758288268278E-2</v>
      </c>
    </row>
    <row r="183" spans="2:19" x14ac:dyDescent="0.3">
      <c r="B183" s="210">
        <v>166</v>
      </c>
      <c r="C183" s="211"/>
      <c r="D183" s="117">
        <v>45043</v>
      </c>
      <c r="E183" s="106">
        <v>0.73611111111111116</v>
      </c>
      <c r="F183" s="119">
        <f t="shared" si="108"/>
        <v>2924.53</v>
      </c>
      <c r="G183" s="101">
        <v>2871</v>
      </c>
      <c r="H183" s="142">
        <f t="shared" si="109"/>
        <v>2882.53</v>
      </c>
      <c r="I183" s="107">
        <v>-38.9</v>
      </c>
      <c r="J183" s="144">
        <f t="shared" si="110"/>
        <v>2886.1600000000003</v>
      </c>
      <c r="K183" s="135"/>
      <c r="L183" s="51"/>
      <c r="M183" s="125">
        <f t="shared" si="111"/>
        <v>3.6300000000001091</v>
      </c>
      <c r="N183" s="126">
        <f t="shared" si="112"/>
        <v>0.37015110000001117</v>
      </c>
      <c r="O183" s="125">
        <f t="shared" si="113"/>
        <v>2.5461981600000767</v>
      </c>
      <c r="P183" s="125">
        <f t="shared" si="114"/>
        <v>3.774489990876114E-3</v>
      </c>
      <c r="Q183" s="51"/>
      <c r="R183" s="127">
        <f t="shared" si="115"/>
        <v>85.060000000000215</v>
      </c>
      <c r="S183" s="127">
        <f t="shared" si="116"/>
        <v>4.2675758288268278E-2</v>
      </c>
    </row>
    <row r="184" spans="2:19" x14ac:dyDescent="0.3">
      <c r="B184" s="210">
        <v>167</v>
      </c>
      <c r="C184" s="211"/>
      <c r="D184" s="117">
        <v>45046</v>
      </c>
      <c r="E184" s="106">
        <v>0.6333333333333333</v>
      </c>
      <c r="F184" s="119">
        <f t="shared" si="108"/>
        <v>2924.53</v>
      </c>
      <c r="G184" s="101">
        <v>2871</v>
      </c>
      <c r="H184" s="142">
        <f t="shared" si="109"/>
        <v>2882.53</v>
      </c>
      <c r="I184" s="107">
        <v>-38.9</v>
      </c>
      <c r="J184" s="144">
        <f t="shared" si="110"/>
        <v>2886.1600000000003</v>
      </c>
      <c r="K184" s="135"/>
      <c r="L184" s="51"/>
      <c r="M184" s="125">
        <f t="shared" si="111"/>
        <v>3.6300000000001091</v>
      </c>
      <c r="N184" s="126">
        <f t="shared" si="112"/>
        <v>0.37015110000001117</v>
      </c>
      <c r="O184" s="125">
        <f t="shared" si="113"/>
        <v>2.5461981600000767</v>
      </c>
      <c r="P184" s="125">
        <f t="shared" si="114"/>
        <v>3.774489990876114E-3</v>
      </c>
      <c r="Q184" s="51"/>
      <c r="R184" s="127">
        <f t="shared" si="115"/>
        <v>85.060000000000215</v>
      </c>
      <c r="S184" s="127">
        <f t="shared" si="116"/>
        <v>4.2675758288268278E-2</v>
      </c>
    </row>
    <row r="185" spans="2:19" x14ac:dyDescent="0.3">
      <c r="B185" s="210">
        <v>168</v>
      </c>
      <c r="C185" s="211"/>
      <c r="D185" s="117">
        <v>45048</v>
      </c>
      <c r="E185" s="106">
        <v>0.6479166666666667</v>
      </c>
      <c r="F185" s="119">
        <f t="shared" ref="F185:F186" si="117">G$16</f>
        <v>2924.53</v>
      </c>
      <c r="G185" s="101">
        <v>2871</v>
      </c>
      <c r="H185" s="142">
        <f t="shared" ref="H185:H186" si="118">G$16-E$12</f>
        <v>2882.53</v>
      </c>
      <c r="I185" s="107">
        <v>-38.9</v>
      </c>
      <c r="J185" s="144">
        <f t="shared" ref="J185:J186" si="119">(G$16+E$13)+I185</f>
        <v>2886.1600000000003</v>
      </c>
      <c r="K185" s="135"/>
      <c r="L185" s="51"/>
      <c r="M185" s="125">
        <f t="shared" ref="M185:M186" si="120">+J185-$H$16</f>
        <v>3.6300000000001091</v>
      </c>
      <c r="N185" s="126">
        <f t="shared" ref="N185:N186" si="121">M185*0.10197/1</f>
        <v>0.37015110000001117</v>
      </c>
      <c r="O185" s="125">
        <f t="shared" ref="O185:O186" si="122">M185*0.701432/1</f>
        <v>2.5461981600000767</v>
      </c>
      <c r="P185" s="125">
        <f t="shared" ref="P185:P186" si="123">+N185*0.01019716/1</f>
        <v>3.774489990876114E-3</v>
      </c>
      <c r="Q185" s="51"/>
      <c r="R185" s="127">
        <f t="shared" ref="R185:R186" si="124">+$O$11*(M185-I185)</f>
        <v>85.060000000000215</v>
      </c>
      <c r="S185" s="127">
        <f t="shared" ref="S185:S186" si="125">M185/R185</f>
        <v>4.2675758288268278E-2</v>
      </c>
    </row>
    <row r="186" spans="2:19" x14ac:dyDescent="0.3">
      <c r="B186" s="210">
        <v>169</v>
      </c>
      <c r="C186" s="211"/>
      <c r="D186" s="117">
        <v>45050</v>
      </c>
      <c r="E186" s="106">
        <v>0.64722222222222225</v>
      </c>
      <c r="F186" s="119">
        <f t="shared" si="117"/>
        <v>2924.53</v>
      </c>
      <c r="G186" s="101">
        <v>2871</v>
      </c>
      <c r="H186" s="142">
        <f t="shared" si="118"/>
        <v>2882.53</v>
      </c>
      <c r="I186" s="107">
        <v>-38.9</v>
      </c>
      <c r="J186" s="144">
        <f t="shared" si="119"/>
        <v>2886.1600000000003</v>
      </c>
      <c r="K186" s="135"/>
      <c r="L186" s="51"/>
      <c r="M186" s="125">
        <f t="shared" si="120"/>
        <v>3.6300000000001091</v>
      </c>
      <c r="N186" s="126">
        <f t="shared" si="121"/>
        <v>0.37015110000001117</v>
      </c>
      <c r="O186" s="125">
        <f t="shared" si="122"/>
        <v>2.5461981600000767</v>
      </c>
      <c r="P186" s="125">
        <f t="shared" si="123"/>
        <v>3.774489990876114E-3</v>
      </c>
      <c r="Q186" s="51"/>
      <c r="R186" s="127">
        <f t="shared" si="124"/>
        <v>85.060000000000215</v>
      </c>
      <c r="S186" s="127">
        <f t="shared" si="125"/>
        <v>4.2675758288268278E-2</v>
      </c>
    </row>
    <row r="187" spans="2:19" x14ac:dyDescent="0.3">
      <c r="B187" s="210">
        <v>170</v>
      </c>
      <c r="C187" s="211"/>
      <c r="D187" s="117">
        <v>45052</v>
      </c>
      <c r="E187" s="106">
        <v>0.45208333333333334</v>
      </c>
      <c r="F187" s="119">
        <f t="shared" ref="F187:F189" si="126">G$16</f>
        <v>2924.53</v>
      </c>
      <c r="G187" s="101">
        <v>2871</v>
      </c>
      <c r="H187" s="142">
        <f t="shared" ref="H187:H189" si="127">G$16-E$12</f>
        <v>2882.53</v>
      </c>
      <c r="I187" s="107">
        <v>-38.909999999999997</v>
      </c>
      <c r="J187" s="144">
        <f t="shared" ref="J187:J189" si="128">(G$16+E$13)+I187</f>
        <v>2886.1500000000005</v>
      </c>
      <c r="K187" s="135"/>
      <c r="L187" s="51"/>
      <c r="M187" s="125">
        <f t="shared" ref="M187:M189" si="129">+J187-$H$16</f>
        <v>3.6200000000003456</v>
      </c>
      <c r="N187" s="126">
        <f t="shared" ref="N187:N189" si="130">M187*0.10197/1</f>
        <v>0.36913140000003525</v>
      </c>
      <c r="O187" s="125">
        <f t="shared" ref="O187:O189" si="131">M187*0.701432/1</f>
        <v>2.5391838400002427</v>
      </c>
      <c r="P187" s="125">
        <f t="shared" ref="P187:P189" si="132">+N187*0.01019716/1</f>
        <v>3.7640919468243596E-3</v>
      </c>
      <c r="Q187" s="51"/>
      <c r="R187" s="127">
        <f t="shared" ref="R187:R189" si="133">+$O$11*(M187-I187)</f>
        <v>85.060000000000684</v>
      </c>
      <c r="S187" s="127">
        <f t="shared" ref="S187:S189" si="134">M187/R187</f>
        <v>4.2558194215851358E-2</v>
      </c>
    </row>
    <row r="188" spans="2:19" x14ac:dyDescent="0.3">
      <c r="B188" s="210">
        <v>171</v>
      </c>
      <c r="C188" s="211"/>
      <c r="D188" s="117">
        <v>45053</v>
      </c>
      <c r="E188" s="106">
        <v>0.4381944444444445</v>
      </c>
      <c r="F188" s="119">
        <f t="shared" si="126"/>
        <v>2924.53</v>
      </c>
      <c r="G188" s="101">
        <v>2871</v>
      </c>
      <c r="H188" s="142">
        <f t="shared" si="127"/>
        <v>2882.53</v>
      </c>
      <c r="I188" s="107">
        <v>-38.909999999999997</v>
      </c>
      <c r="J188" s="144">
        <f t="shared" si="128"/>
        <v>2886.1500000000005</v>
      </c>
      <c r="K188" s="135"/>
      <c r="L188" s="51"/>
      <c r="M188" s="125">
        <f t="shared" si="129"/>
        <v>3.6200000000003456</v>
      </c>
      <c r="N188" s="126">
        <f t="shared" si="130"/>
        <v>0.36913140000003525</v>
      </c>
      <c r="O188" s="125">
        <f t="shared" si="131"/>
        <v>2.5391838400002427</v>
      </c>
      <c r="P188" s="125">
        <f t="shared" si="132"/>
        <v>3.7640919468243596E-3</v>
      </c>
      <c r="Q188" s="51"/>
      <c r="R188" s="127">
        <f t="shared" si="133"/>
        <v>85.060000000000684</v>
      </c>
      <c r="S188" s="127">
        <f t="shared" si="134"/>
        <v>4.2558194215851358E-2</v>
      </c>
    </row>
    <row r="189" spans="2:19" x14ac:dyDescent="0.3">
      <c r="B189" s="210">
        <v>172</v>
      </c>
      <c r="C189" s="211"/>
      <c r="D189" s="117">
        <v>45058</v>
      </c>
      <c r="E189" s="106">
        <v>0.40833333333333338</v>
      </c>
      <c r="F189" s="119">
        <f t="shared" si="126"/>
        <v>2924.53</v>
      </c>
      <c r="G189" s="101">
        <v>2871</v>
      </c>
      <c r="H189" s="142">
        <f t="shared" si="127"/>
        <v>2882.53</v>
      </c>
      <c r="I189" s="107">
        <v>-38.909999999999997</v>
      </c>
      <c r="J189" s="144">
        <f t="shared" si="128"/>
        <v>2886.1500000000005</v>
      </c>
      <c r="K189" s="135"/>
      <c r="L189" s="51"/>
      <c r="M189" s="125">
        <f t="shared" si="129"/>
        <v>3.6200000000003456</v>
      </c>
      <c r="N189" s="126">
        <f t="shared" si="130"/>
        <v>0.36913140000003525</v>
      </c>
      <c r="O189" s="125">
        <f t="shared" si="131"/>
        <v>2.5391838400002427</v>
      </c>
      <c r="P189" s="125">
        <f t="shared" si="132"/>
        <v>3.7640919468243596E-3</v>
      </c>
      <c r="Q189" s="51"/>
      <c r="R189" s="127">
        <f t="shared" si="133"/>
        <v>85.060000000000684</v>
      </c>
      <c r="S189" s="127">
        <f t="shared" si="134"/>
        <v>4.2558194215851358E-2</v>
      </c>
    </row>
    <row r="190" spans="2:19" x14ac:dyDescent="0.3">
      <c r="B190" s="210">
        <v>175</v>
      </c>
      <c r="C190" s="211"/>
      <c r="D190" s="117">
        <v>45061</v>
      </c>
      <c r="E190" s="106">
        <v>0.71736111111111101</v>
      </c>
      <c r="F190" s="119">
        <f t="shared" ref="F190:F193" si="135">G$16</f>
        <v>2924.53</v>
      </c>
      <c r="G190" s="101">
        <v>2871</v>
      </c>
      <c r="H190" s="142">
        <f t="shared" ref="H190:H193" si="136">G$16-E$12</f>
        <v>2882.53</v>
      </c>
      <c r="I190" s="107">
        <v>-38.9</v>
      </c>
      <c r="J190" s="144">
        <f t="shared" ref="J190:J193" si="137">(G$16+E$13)+I190</f>
        <v>2886.1600000000003</v>
      </c>
      <c r="K190" s="135"/>
      <c r="L190" s="51"/>
      <c r="M190" s="125">
        <f t="shared" ref="M190:M193" si="138">+J190-$H$16</f>
        <v>3.6300000000001091</v>
      </c>
      <c r="N190" s="126">
        <f t="shared" ref="N190:N193" si="139">M190*0.10197/1</f>
        <v>0.37015110000001117</v>
      </c>
      <c r="O190" s="125">
        <f t="shared" ref="O190:O193" si="140">M190*0.701432/1</f>
        <v>2.5461981600000767</v>
      </c>
      <c r="P190" s="125">
        <f t="shared" ref="P190:P193" si="141">+N190*0.01019716/1</f>
        <v>3.774489990876114E-3</v>
      </c>
      <c r="Q190" s="51"/>
      <c r="R190" s="127">
        <f t="shared" ref="R190:R193" si="142">+$O$11*(M190-I190)</f>
        <v>85.060000000000215</v>
      </c>
      <c r="S190" s="127">
        <f t="shared" ref="S190:S193" si="143">M190/R190</f>
        <v>4.2675758288268278E-2</v>
      </c>
    </row>
    <row r="191" spans="2:19" x14ac:dyDescent="0.3">
      <c r="B191" s="210">
        <v>176</v>
      </c>
      <c r="C191" s="211"/>
      <c r="D191" s="117">
        <v>45062</v>
      </c>
      <c r="E191" s="106">
        <v>0.66041666666666665</v>
      </c>
      <c r="F191" s="119">
        <f t="shared" si="135"/>
        <v>2924.53</v>
      </c>
      <c r="G191" s="101">
        <v>2871</v>
      </c>
      <c r="H191" s="142">
        <f t="shared" si="136"/>
        <v>2882.53</v>
      </c>
      <c r="I191" s="107">
        <v>-38.9</v>
      </c>
      <c r="J191" s="144">
        <f t="shared" si="137"/>
        <v>2886.1600000000003</v>
      </c>
      <c r="K191" s="135"/>
      <c r="L191" s="51"/>
      <c r="M191" s="125">
        <f t="shared" si="138"/>
        <v>3.6300000000001091</v>
      </c>
      <c r="N191" s="126">
        <f t="shared" si="139"/>
        <v>0.37015110000001117</v>
      </c>
      <c r="O191" s="125">
        <f t="shared" si="140"/>
        <v>2.5461981600000767</v>
      </c>
      <c r="P191" s="125">
        <f t="shared" si="141"/>
        <v>3.774489990876114E-3</v>
      </c>
      <c r="Q191" s="51"/>
      <c r="R191" s="127">
        <f t="shared" si="142"/>
        <v>85.060000000000215</v>
      </c>
      <c r="S191" s="127">
        <f t="shared" si="143"/>
        <v>4.2675758288268278E-2</v>
      </c>
    </row>
    <row r="192" spans="2:19" x14ac:dyDescent="0.3">
      <c r="B192" s="210">
        <v>177</v>
      </c>
      <c r="C192" s="211"/>
      <c r="D192" s="117">
        <v>45063</v>
      </c>
      <c r="E192" s="106">
        <v>0.69097222222222221</v>
      </c>
      <c r="F192" s="119">
        <f t="shared" si="135"/>
        <v>2924.53</v>
      </c>
      <c r="G192" s="101">
        <v>2871</v>
      </c>
      <c r="H192" s="142">
        <f t="shared" si="136"/>
        <v>2882.53</v>
      </c>
      <c r="I192" s="107">
        <v>-38.9</v>
      </c>
      <c r="J192" s="144">
        <f t="shared" si="137"/>
        <v>2886.1600000000003</v>
      </c>
      <c r="K192" s="135"/>
      <c r="L192" s="51"/>
      <c r="M192" s="125">
        <f t="shared" si="138"/>
        <v>3.6300000000001091</v>
      </c>
      <c r="N192" s="126">
        <f t="shared" si="139"/>
        <v>0.37015110000001117</v>
      </c>
      <c r="O192" s="125">
        <f t="shared" si="140"/>
        <v>2.5461981600000767</v>
      </c>
      <c r="P192" s="125">
        <f t="shared" si="141"/>
        <v>3.774489990876114E-3</v>
      </c>
      <c r="Q192" s="51"/>
      <c r="R192" s="127">
        <f t="shared" si="142"/>
        <v>85.060000000000215</v>
      </c>
      <c r="S192" s="127">
        <f t="shared" si="143"/>
        <v>4.2675758288268278E-2</v>
      </c>
    </row>
    <row r="193" spans="2:19" x14ac:dyDescent="0.3">
      <c r="B193" s="210">
        <v>178</v>
      </c>
      <c r="C193" s="211"/>
      <c r="D193" s="117">
        <v>45067</v>
      </c>
      <c r="E193" s="106">
        <v>0.69027777777777777</v>
      </c>
      <c r="F193" s="119">
        <f t="shared" si="135"/>
        <v>2924.53</v>
      </c>
      <c r="G193" s="101">
        <v>2871</v>
      </c>
      <c r="H193" s="142">
        <f t="shared" si="136"/>
        <v>2882.53</v>
      </c>
      <c r="I193" s="107">
        <v>-38.9</v>
      </c>
      <c r="J193" s="144">
        <f t="shared" si="137"/>
        <v>2886.1600000000003</v>
      </c>
      <c r="K193" s="135"/>
      <c r="L193" s="51"/>
      <c r="M193" s="125">
        <f t="shared" si="138"/>
        <v>3.6300000000001091</v>
      </c>
      <c r="N193" s="126">
        <f t="shared" si="139"/>
        <v>0.37015110000001117</v>
      </c>
      <c r="O193" s="125">
        <f t="shared" si="140"/>
        <v>2.5461981600000767</v>
      </c>
      <c r="P193" s="125">
        <f t="shared" si="141"/>
        <v>3.774489990876114E-3</v>
      </c>
      <c r="Q193" s="51"/>
      <c r="R193" s="127">
        <f t="shared" si="142"/>
        <v>85.060000000000215</v>
      </c>
      <c r="S193" s="127">
        <f t="shared" si="143"/>
        <v>4.2675758288268278E-2</v>
      </c>
    </row>
    <row r="194" spans="2:19" x14ac:dyDescent="0.3">
      <c r="B194" s="210">
        <v>180</v>
      </c>
      <c r="C194" s="211"/>
      <c r="D194" s="117">
        <v>45069</v>
      </c>
      <c r="E194" s="106">
        <v>0.67013888888888884</v>
      </c>
      <c r="F194" s="119">
        <f t="shared" ref="F194" si="144">G$16</f>
        <v>2924.53</v>
      </c>
      <c r="G194" s="101">
        <v>2871</v>
      </c>
      <c r="H194" s="142">
        <f t="shared" ref="H194" si="145">G$16-E$12</f>
        <v>2882.53</v>
      </c>
      <c r="I194" s="107">
        <v>-38.9</v>
      </c>
      <c r="J194" s="144">
        <f t="shared" ref="J194" si="146">(G$16+E$13)+I194</f>
        <v>2886.1600000000003</v>
      </c>
      <c r="K194" s="135"/>
      <c r="L194" s="51"/>
      <c r="M194" s="125">
        <f t="shared" ref="M194" si="147">+J194-$H$16</f>
        <v>3.6300000000001091</v>
      </c>
      <c r="N194" s="126">
        <f t="shared" ref="N194" si="148">M194*0.10197/1</f>
        <v>0.37015110000001117</v>
      </c>
      <c r="O194" s="125">
        <f t="shared" ref="O194" si="149">M194*0.701432/1</f>
        <v>2.5461981600000767</v>
      </c>
      <c r="P194" s="125">
        <f t="shared" ref="P194" si="150">+N194*0.01019716/1</f>
        <v>3.774489990876114E-3</v>
      </c>
      <c r="Q194" s="51"/>
      <c r="R194" s="127">
        <f t="shared" ref="R194" si="151">+$O$11*(M194-I194)</f>
        <v>85.060000000000215</v>
      </c>
      <c r="S194" s="127">
        <f t="shared" ref="S194" si="152">M194/R194</f>
        <v>4.2675758288268278E-2</v>
      </c>
    </row>
    <row r="195" spans="2:19" x14ac:dyDescent="0.3">
      <c r="B195" s="210">
        <v>181</v>
      </c>
      <c r="C195" s="211"/>
      <c r="D195" s="117">
        <v>45074</v>
      </c>
      <c r="E195" s="106">
        <v>0.48888888888888887</v>
      </c>
      <c r="F195" s="119">
        <f t="shared" ref="F195:F198" si="153">G$16</f>
        <v>2924.53</v>
      </c>
      <c r="G195" s="101">
        <v>2871</v>
      </c>
      <c r="H195" s="142">
        <f t="shared" ref="H195:H198" si="154">G$16-E$12</f>
        <v>2882.53</v>
      </c>
      <c r="I195" s="107">
        <v>-38.9</v>
      </c>
      <c r="J195" s="144">
        <f t="shared" ref="J195:J198" si="155">(G$16+E$13)+I195</f>
        <v>2886.1600000000003</v>
      </c>
      <c r="K195" s="135"/>
      <c r="L195" s="51"/>
      <c r="M195" s="125">
        <f t="shared" ref="M195:M198" si="156">+J195-$H$16</f>
        <v>3.6300000000001091</v>
      </c>
      <c r="N195" s="126">
        <f t="shared" ref="N195:N198" si="157">M195*0.10197/1</f>
        <v>0.37015110000001117</v>
      </c>
      <c r="O195" s="125">
        <f t="shared" ref="O195:O198" si="158">M195*0.701432/1</f>
        <v>2.5461981600000767</v>
      </c>
      <c r="P195" s="125">
        <f t="shared" ref="P195:P198" si="159">+N195*0.01019716/1</f>
        <v>3.774489990876114E-3</v>
      </c>
      <c r="Q195" s="51"/>
      <c r="R195" s="127">
        <f t="shared" ref="R195:R198" si="160">+$O$11*(M195-I195)</f>
        <v>85.060000000000215</v>
      </c>
      <c r="S195" s="127">
        <f t="shared" ref="S195:S198" si="161">M195/R195</f>
        <v>4.2675758288268278E-2</v>
      </c>
    </row>
    <row r="196" spans="2:19" x14ac:dyDescent="0.3">
      <c r="B196" s="210">
        <v>182</v>
      </c>
      <c r="C196" s="211"/>
      <c r="D196" s="117">
        <v>45076</v>
      </c>
      <c r="E196" s="106">
        <v>0.7319444444444444</v>
      </c>
      <c r="F196" s="119">
        <f t="shared" si="153"/>
        <v>2924.53</v>
      </c>
      <c r="G196" s="101">
        <v>2871</v>
      </c>
      <c r="H196" s="142">
        <f t="shared" si="154"/>
        <v>2882.53</v>
      </c>
      <c r="I196" s="107">
        <v>-38.9</v>
      </c>
      <c r="J196" s="144">
        <f t="shared" si="155"/>
        <v>2886.1600000000003</v>
      </c>
      <c r="K196" s="135"/>
      <c r="L196" s="51"/>
      <c r="M196" s="125">
        <f t="shared" si="156"/>
        <v>3.6300000000001091</v>
      </c>
      <c r="N196" s="126">
        <f t="shared" si="157"/>
        <v>0.37015110000001117</v>
      </c>
      <c r="O196" s="125">
        <f t="shared" si="158"/>
        <v>2.5461981600000767</v>
      </c>
      <c r="P196" s="125">
        <f t="shared" si="159"/>
        <v>3.774489990876114E-3</v>
      </c>
      <c r="Q196" s="51"/>
      <c r="R196" s="127">
        <f t="shared" si="160"/>
        <v>85.060000000000215</v>
      </c>
      <c r="S196" s="127">
        <f t="shared" si="161"/>
        <v>4.2675758288268278E-2</v>
      </c>
    </row>
    <row r="197" spans="2:19" x14ac:dyDescent="0.3">
      <c r="B197" s="210">
        <v>183</v>
      </c>
      <c r="C197" s="211"/>
      <c r="D197" s="117">
        <v>45079</v>
      </c>
      <c r="E197" s="106">
        <v>0.72083333333333333</v>
      </c>
      <c r="F197" s="119">
        <f t="shared" si="153"/>
        <v>2924.53</v>
      </c>
      <c r="G197" s="101">
        <v>2871</v>
      </c>
      <c r="H197" s="142">
        <f t="shared" si="154"/>
        <v>2882.53</v>
      </c>
      <c r="I197" s="107">
        <v>-38.9</v>
      </c>
      <c r="J197" s="144">
        <f t="shared" si="155"/>
        <v>2886.1600000000003</v>
      </c>
      <c r="K197" s="135"/>
      <c r="L197" s="51"/>
      <c r="M197" s="125">
        <f t="shared" si="156"/>
        <v>3.6300000000001091</v>
      </c>
      <c r="N197" s="126">
        <f t="shared" si="157"/>
        <v>0.37015110000001117</v>
      </c>
      <c r="O197" s="125">
        <f t="shared" si="158"/>
        <v>2.5461981600000767</v>
      </c>
      <c r="P197" s="125">
        <f t="shared" si="159"/>
        <v>3.774489990876114E-3</v>
      </c>
      <c r="Q197" s="51"/>
      <c r="R197" s="127">
        <f t="shared" si="160"/>
        <v>85.060000000000215</v>
      </c>
      <c r="S197" s="127">
        <f t="shared" si="161"/>
        <v>4.2675758288268278E-2</v>
      </c>
    </row>
    <row r="198" spans="2:19" x14ac:dyDescent="0.3">
      <c r="B198" s="210">
        <v>184</v>
      </c>
      <c r="C198" s="211"/>
      <c r="D198" s="117">
        <v>45080</v>
      </c>
      <c r="E198" s="106">
        <v>0.71111111111111114</v>
      </c>
      <c r="F198" s="119">
        <f t="shared" si="153"/>
        <v>2924.53</v>
      </c>
      <c r="G198" s="101">
        <v>2871</v>
      </c>
      <c r="H198" s="142">
        <f t="shared" si="154"/>
        <v>2882.53</v>
      </c>
      <c r="I198" s="107">
        <v>-38.9</v>
      </c>
      <c r="J198" s="144">
        <f t="shared" si="155"/>
        <v>2886.1600000000003</v>
      </c>
      <c r="K198" s="135"/>
      <c r="L198" s="51"/>
      <c r="M198" s="125">
        <f t="shared" si="156"/>
        <v>3.6300000000001091</v>
      </c>
      <c r="N198" s="126">
        <f t="shared" si="157"/>
        <v>0.37015110000001117</v>
      </c>
      <c r="O198" s="125">
        <f t="shared" si="158"/>
        <v>2.5461981600000767</v>
      </c>
      <c r="P198" s="125">
        <f t="shared" si="159"/>
        <v>3.774489990876114E-3</v>
      </c>
      <c r="Q198" s="51"/>
      <c r="R198" s="127">
        <f t="shared" si="160"/>
        <v>85.060000000000215</v>
      </c>
      <c r="S198" s="127">
        <f t="shared" si="161"/>
        <v>4.2675758288268278E-2</v>
      </c>
    </row>
    <row r="199" spans="2:19" x14ac:dyDescent="0.3">
      <c r="B199" s="210">
        <v>185</v>
      </c>
      <c r="C199" s="211"/>
      <c r="D199" s="117">
        <v>45086</v>
      </c>
      <c r="E199" s="106">
        <v>0.67499999999999993</v>
      </c>
      <c r="F199" s="119">
        <f t="shared" ref="F199:F200" si="162">G$16</f>
        <v>2924.53</v>
      </c>
      <c r="G199" s="101">
        <v>2871</v>
      </c>
      <c r="H199" s="142">
        <f t="shared" ref="H199:H200" si="163">G$16-E$12</f>
        <v>2882.53</v>
      </c>
      <c r="I199" s="107">
        <v>-38.9</v>
      </c>
      <c r="J199" s="144">
        <f t="shared" ref="J199:J200" si="164">(G$16+E$13)+I199</f>
        <v>2886.1600000000003</v>
      </c>
      <c r="K199" s="135"/>
      <c r="L199" s="51"/>
      <c r="M199" s="125">
        <f t="shared" ref="M199:M200" si="165">+J199-$H$16</f>
        <v>3.6300000000001091</v>
      </c>
      <c r="N199" s="126">
        <f t="shared" ref="N199:N200" si="166">M199*0.10197/1</f>
        <v>0.37015110000001117</v>
      </c>
      <c r="O199" s="125">
        <f t="shared" ref="O199:O200" si="167">M199*0.701432/1</f>
        <v>2.5461981600000767</v>
      </c>
      <c r="P199" s="125">
        <f t="shared" ref="P199:P200" si="168">+N199*0.01019716/1</f>
        <v>3.774489990876114E-3</v>
      </c>
      <c r="Q199" s="51"/>
      <c r="R199" s="127">
        <f t="shared" ref="R199:R200" si="169">+$O$11*(M199-I199)</f>
        <v>85.060000000000215</v>
      </c>
      <c r="S199" s="127">
        <f t="shared" ref="S199:S200" si="170">M199/R199</f>
        <v>4.2675758288268278E-2</v>
      </c>
    </row>
    <row r="200" spans="2:19" x14ac:dyDescent="0.3">
      <c r="B200" s="210">
        <v>186</v>
      </c>
      <c r="C200" s="211"/>
      <c r="D200" s="117">
        <v>45088</v>
      </c>
      <c r="E200" s="106">
        <v>0.68541666666666667</v>
      </c>
      <c r="F200" s="119">
        <f t="shared" si="162"/>
        <v>2924.53</v>
      </c>
      <c r="G200" s="101">
        <v>2871</v>
      </c>
      <c r="H200" s="142">
        <f t="shared" si="163"/>
        <v>2882.53</v>
      </c>
      <c r="I200" s="107">
        <v>-38.9</v>
      </c>
      <c r="J200" s="144">
        <f t="shared" si="164"/>
        <v>2886.1600000000003</v>
      </c>
      <c r="K200" s="135"/>
      <c r="L200" s="51"/>
      <c r="M200" s="125">
        <f t="shared" si="165"/>
        <v>3.6300000000001091</v>
      </c>
      <c r="N200" s="126">
        <f t="shared" si="166"/>
        <v>0.37015110000001117</v>
      </c>
      <c r="O200" s="125">
        <f t="shared" si="167"/>
        <v>2.5461981600000767</v>
      </c>
      <c r="P200" s="125">
        <f t="shared" si="168"/>
        <v>3.774489990876114E-3</v>
      </c>
      <c r="Q200" s="51"/>
      <c r="R200" s="127">
        <f t="shared" si="169"/>
        <v>85.060000000000215</v>
      </c>
      <c r="S200" s="127">
        <f t="shared" si="170"/>
        <v>4.2675758288268278E-2</v>
      </c>
    </row>
    <row r="201" spans="2:19" x14ac:dyDescent="0.3">
      <c r="B201" s="210">
        <v>187</v>
      </c>
      <c r="C201" s="211"/>
      <c r="D201" s="117">
        <v>45090</v>
      </c>
      <c r="E201" s="106">
        <v>0.39583333333333331</v>
      </c>
      <c r="F201" s="119">
        <f t="shared" ref="F201:F210" si="171">G$16</f>
        <v>2924.53</v>
      </c>
      <c r="G201" s="101">
        <v>2871</v>
      </c>
      <c r="H201" s="142">
        <f t="shared" ref="H201:H210" si="172">G$16-E$12</f>
        <v>2882.53</v>
      </c>
      <c r="I201" s="107">
        <v>-38.9</v>
      </c>
      <c r="J201" s="144">
        <f t="shared" ref="J201:J210" si="173">(G$16+E$13)+I201</f>
        <v>2886.1600000000003</v>
      </c>
      <c r="K201" s="135"/>
      <c r="L201" s="51"/>
      <c r="M201" s="125">
        <f t="shared" ref="M201:M210" si="174">+J201-$H$16</f>
        <v>3.6300000000001091</v>
      </c>
      <c r="N201" s="126">
        <f t="shared" ref="N201:N210" si="175">M201*0.10197/1</f>
        <v>0.37015110000001117</v>
      </c>
      <c r="O201" s="125">
        <f t="shared" ref="O201:O210" si="176">M201*0.701432/1</f>
        <v>2.5461981600000767</v>
      </c>
      <c r="P201" s="125">
        <f t="shared" ref="P201:P210" si="177">+N201*0.01019716/1</f>
        <v>3.774489990876114E-3</v>
      </c>
      <c r="Q201" s="51"/>
      <c r="R201" s="127">
        <f t="shared" ref="R201:R210" si="178">+$O$11*(M201-I201)</f>
        <v>85.060000000000215</v>
      </c>
      <c r="S201" s="127">
        <f t="shared" ref="S201:S210" si="179">M201/R201</f>
        <v>4.2675758288268278E-2</v>
      </c>
    </row>
    <row r="202" spans="2:19" x14ac:dyDescent="0.3">
      <c r="B202" s="210">
        <v>188</v>
      </c>
      <c r="C202" s="211"/>
      <c r="D202" s="117">
        <v>45094</v>
      </c>
      <c r="E202" s="106">
        <v>0.4826388888888889</v>
      </c>
      <c r="F202" s="119">
        <f t="shared" si="171"/>
        <v>2924.53</v>
      </c>
      <c r="G202" s="101">
        <v>2871</v>
      </c>
      <c r="H202" s="142">
        <f t="shared" si="172"/>
        <v>2882.53</v>
      </c>
      <c r="I202" s="107">
        <v>-38.9</v>
      </c>
      <c r="J202" s="144">
        <f t="shared" si="173"/>
        <v>2886.1600000000003</v>
      </c>
      <c r="K202" s="135"/>
      <c r="L202" s="51"/>
      <c r="M202" s="125">
        <f t="shared" si="174"/>
        <v>3.6300000000001091</v>
      </c>
      <c r="N202" s="126">
        <f t="shared" si="175"/>
        <v>0.37015110000001117</v>
      </c>
      <c r="O202" s="125">
        <f t="shared" si="176"/>
        <v>2.5461981600000767</v>
      </c>
      <c r="P202" s="125">
        <f t="shared" si="177"/>
        <v>3.774489990876114E-3</v>
      </c>
      <c r="Q202" s="51"/>
      <c r="R202" s="127">
        <f t="shared" si="178"/>
        <v>85.060000000000215</v>
      </c>
      <c r="S202" s="127">
        <f t="shared" si="179"/>
        <v>4.2675758288268278E-2</v>
      </c>
    </row>
    <row r="203" spans="2:19" x14ac:dyDescent="0.3">
      <c r="B203" s="210">
        <v>189</v>
      </c>
      <c r="C203" s="211"/>
      <c r="D203" s="117">
        <v>45095</v>
      </c>
      <c r="E203" s="106">
        <v>0.41041666666666665</v>
      </c>
      <c r="F203" s="119">
        <f t="shared" si="171"/>
        <v>2924.53</v>
      </c>
      <c r="G203" s="101">
        <v>2871</v>
      </c>
      <c r="H203" s="142">
        <f t="shared" si="172"/>
        <v>2882.53</v>
      </c>
      <c r="I203" s="107">
        <v>-38.909999999999997</v>
      </c>
      <c r="J203" s="144">
        <f t="shared" si="173"/>
        <v>2886.1500000000005</v>
      </c>
      <c r="K203" s="135"/>
      <c r="L203" s="51"/>
      <c r="M203" s="125">
        <f t="shared" si="174"/>
        <v>3.6200000000003456</v>
      </c>
      <c r="N203" s="126">
        <f t="shared" si="175"/>
        <v>0.36913140000003525</v>
      </c>
      <c r="O203" s="125">
        <f t="shared" si="176"/>
        <v>2.5391838400002427</v>
      </c>
      <c r="P203" s="125">
        <f t="shared" si="177"/>
        <v>3.7640919468243596E-3</v>
      </c>
      <c r="Q203" s="51"/>
      <c r="R203" s="127">
        <f t="shared" si="178"/>
        <v>85.060000000000684</v>
      </c>
      <c r="S203" s="127">
        <f t="shared" si="179"/>
        <v>4.2558194215851358E-2</v>
      </c>
    </row>
    <row r="204" spans="2:19" x14ac:dyDescent="0.3">
      <c r="B204" s="210">
        <v>190</v>
      </c>
      <c r="C204" s="211"/>
      <c r="D204" s="117">
        <v>45096</v>
      </c>
      <c r="E204" s="106">
        <v>0.60555555555555551</v>
      </c>
      <c r="F204" s="119">
        <f t="shared" si="171"/>
        <v>2924.53</v>
      </c>
      <c r="G204" s="101">
        <v>2871</v>
      </c>
      <c r="H204" s="142">
        <f t="shared" si="172"/>
        <v>2882.53</v>
      </c>
      <c r="I204" s="107">
        <v>-38.909999999999997</v>
      </c>
      <c r="J204" s="144">
        <f t="shared" si="173"/>
        <v>2886.1500000000005</v>
      </c>
      <c r="K204" s="135"/>
      <c r="L204" s="51"/>
      <c r="M204" s="125">
        <f t="shared" si="174"/>
        <v>3.6200000000003456</v>
      </c>
      <c r="N204" s="126">
        <f t="shared" si="175"/>
        <v>0.36913140000003525</v>
      </c>
      <c r="O204" s="125">
        <f t="shared" si="176"/>
        <v>2.5391838400002427</v>
      </c>
      <c r="P204" s="125">
        <f t="shared" si="177"/>
        <v>3.7640919468243596E-3</v>
      </c>
      <c r="Q204" s="51"/>
      <c r="R204" s="127">
        <f t="shared" si="178"/>
        <v>85.060000000000684</v>
      </c>
      <c r="S204" s="127">
        <f t="shared" si="179"/>
        <v>4.2558194215851358E-2</v>
      </c>
    </row>
    <row r="205" spans="2:19" x14ac:dyDescent="0.3">
      <c r="B205" s="210">
        <v>191</v>
      </c>
      <c r="C205" s="211"/>
      <c r="D205" s="117">
        <v>45097</v>
      </c>
      <c r="E205" s="106">
        <v>0.47916666666666669</v>
      </c>
      <c r="F205" s="119">
        <f t="shared" si="171"/>
        <v>2924.53</v>
      </c>
      <c r="G205" s="101">
        <v>2871</v>
      </c>
      <c r="H205" s="142">
        <f t="shared" si="172"/>
        <v>2882.53</v>
      </c>
      <c r="I205" s="107">
        <v>-38.909999999999997</v>
      </c>
      <c r="J205" s="144">
        <f t="shared" si="173"/>
        <v>2886.1500000000005</v>
      </c>
      <c r="K205" s="135"/>
      <c r="L205" s="51"/>
      <c r="M205" s="125">
        <f t="shared" si="174"/>
        <v>3.6200000000003456</v>
      </c>
      <c r="N205" s="126">
        <f t="shared" si="175"/>
        <v>0.36913140000003525</v>
      </c>
      <c r="O205" s="125">
        <f t="shared" si="176"/>
        <v>2.5391838400002427</v>
      </c>
      <c r="P205" s="125">
        <f t="shared" si="177"/>
        <v>3.7640919468243596E-3</v>
      </c>
      <c r="Q205" s="51"/>
      <c r="R205" s="127">
        <f t="shared" si="178"/>
        <v>85.060000000000684</v>
      </c>
      <c r="S205" s="127">
        <f t="shared" si="179"/>
        <v>4.2558194215851358E-2</v>
      </c>
    </row>
    <row r="206" spans="2:19" x14ac:dyDescent="0.3">
      <c r="B206" s="210">
        <v>192</v>
      </c>
      <c r="C206" s="211"/>
      <c r="D206" s="117">
        <v>45098</v>
      </c>
      <c r="E206" s="106">
        <v>0.62430555555555556</v>
      </c>
      <c r="F206" s="119">
        <f t="shared" si="171"/>
        <v>2924.53</v>
      </c>
      <c r="G206" s="101">
        <v>2871</v>
      </c>
      <c r="H206" s="142">
        <f t="shared" si="172"/>
        <v>2882.53</v>
      </c>
      <c r="I206" s="107">
        <v>-38.9</v>
      </c>
      <c r="J206" s="144">
        <f t="shared" si="173"/>
        <v>2886.1600000000003</v>
      </c>
      <c r="K206" s="135"/>
      <c r="L206" s="51"/>
      <c r="M206" s="125">
        <f t="shared" si="174"/>
        <v>3.6300000000001091</v>
      </c>
      <c r="N206" s="126">
        <f t="shared" si="175"/>
        <v>0.37015110000001117</v>
      </c>
      <c r="O206" s="125">
        <f t="shared" si="176"/>
        <v>2.5461981600000767</v>
      </c>
      <c r="P206" s="125">
        <f t="shared" si="177"/>
        <v>3.774489990876114E-3</v>
      </c>
      <c r="Q206" s="51"/>
      <c r="R206" s="127">
        <f t="shared" si="178"/>
        <v>85.060000000000215</v>
      </c>
      <c r="S206" s="127">
        <f t="shared" si="179"/>
        <v>4.2675758288268278E-2</v>
      </c>
    </row>
    <row r="207" spans="2:19" x14ac:dyDescent="0.3">
      <c r="B207" s="210">
        <v>193</v>
      </c>
      <c r="C207" s="211"/>
      <c r="D207" s="117">
        <v>45099</v>
      </c>
      <c r="E207" s="106">
        <v>0.43541666666666662</v>
      </c>
      <c r="F207" s="119">
        <f t="shared" si="171"/>
        <v>2924.53</v>
      </c>
      <c r="G207" s="101">
        <v>2871</v>
      </c>
      <c r="H207" s="142">
        <f t="shared" si="172"/>
        <v>2882.53</v>
      </c>
      <c r="I207" s="107">
        <v>-38.9</v>
      </c>
      <c r="J207" s="144">
        <f t="shared" si="173"/>
        <v>2886.1600000000003</v>
      </c>
      <c r="K207" s="135"/>
      <c r="L207" s="51"/>
      <c r="M207" s="125">
        <f t="shared" si="174"/>
        <v>3.6300000000001091</v>
      </c>
      <c r="N207" s="126">
        <f t="shared" si="175"/>
        <v>0.37015110000001117</v>
      </c>
      <c r="O207" s="125">
        <f t="shared" si="176"/>
        <v>2.5461981600000767</v>
      </c>
      <c r="P207" s="125">
        <f t="shared" si="177"/>
        <v>3.774489990876114E-3</v>
      </c>
      <c r="Q207" s="51"/>
      <c r="R207" s="127">
        <f t="shared" si="178"/>
        <v>85.060000000000215</v>
      </c>
      <c r="S207" s="127">
        <f t="shared" si="179"/>
        <v>4.2675758288268278E-2</v>
      </c>
    </row>
    <row r="208" spans="2:19" x14ac:dyDescent="0.3">
      <c r="B208" s="210">
        <v>194</v>
      </c>
      <c r="C208" s="211"/>
      <c r="D208" s="117">
        <v>45100</v>
      </c>
      <c r="E208" s="106">
        <v>0.50486111111111109</v>
      </c>
      <c r="F208" s="119">
        <f t="shared" si="171"/>
        <v>2924.53</v>
      </c>
      <c r="G208" s="101">
        <v>2871</v>
      </c>
      <c r="H208" s="142">
        <f t="shared" si="172"/>
        <v>2882.53</v>
      </c>
      <c r="I208" s="107">
        <v>-38.89</v>
      </c>
      <c r="J208" s="144">
        <f t="shared" si="173"/>
        <v>2886.1700000000005</v>
      </c>
      <c r="K208" s="135"/>
      <c r="L208" s="51"/>
      <c r="M208" s="125">
        <f t="shared" si="174"/>
        <v>3.6400000000003274</v>
      </c>
      <c r="N208" s="126">
        <f t="shared" si="175"/>
        <v>0.37117080000003339</v>
      </c>
      <c r="O208" s="125">
        <f t="shared" si="176"/>
        <v>2.55321248000023</v>
      </c>
      <c r="P208" s="125">
        <f t="shared" si="177"/>
        <v>3.7848880349283407E-3</v>
      </c>
      <c r="Q208" s="51"/>
      <c r="R208" s="127">
        <f t="shared" si="178"/>
        <v>85.060000000000656</v>
      </c>
      <c r="S208" s="127">
        <f t="shared" si="179"/>
        <v>4.2793322360690091E-2</v>
      </c>
    </row>
    <row r="209" spans="2:19" x14ac:dyDescent="0.3">
      <c r="B209" s="210">
        <v>195</v>
      </c>
      <c r="C209" s="211"/>
      <c r="D209" s="117">
        <v>45101</v>
      </c>
      <c r="E209" s="106">
        <v>0.45416666666666666</v>
      </c>
      <c r="F209" s="119">
        <f t="shared" si="171"/>
        <v>2924.53</v>
      </c>
      <c r="G209" s="101">
        <v>2871</v>
      </c>
      <c r="H209" s="142">
        <f t="shared" si="172"/>
        <v>2882.53</v>
      </c>
      <c r="I209" s="107">
        <v>-38.89</v>
      </c>
      <c r="J209" s="144">
        <f t="shared" si="173"/>
        <v>2886.1700000000005</v>
      </c>
      <c r="K209" s="135"/>
      <c r="L209" s="51"/>
      <c r="M209" s="125">
        <f t="shared" si="174"/>
        <v>3.6400000000003274</v>
      </c>
      <c r="N209" s="126">
        <f t="shared" si="175"/>
        <v>0.37117080000003339</v>
      </c>
      <c r="O209" s="125">
        <f t="shared" si="176"/>
        <v>2.55321248000023</v>
      </c>
      <c r="P209" s="125">
        <f t="shared" si="177"/>
        <v>3.7848880349283407E-3</v>
      </c>
      <c r="Q209" s="51"/>
      <c r="R209" s="127">
        <f t="shared" si="178"/>
        <v>85.060000000000656</v>
      </c>
      <c r="S209" s="127">
        <f t="shared" si="179"/>
        <v>4.2793322360690091E-2</v>
      </c>
    </row>
    <row r="210" spans="2:19" x14ac:dyDescent="0.3">
      <c r="B210" s="210">
        <v>196</v>
      </c>
      <c r="C210" s="211"/>
      <c r="D210" s="117">
        <v>45102</v>
      </c>
      <c r="E210" s="106">
        <v>0.64930555555555558</v>
      </c>
      <c r="F210" s="119">
        <f t="shared" si="171"/>
        <v>2924.53</v>
      </c>
      <c r="G210" s="101">
        <v>2871</v>
      </c>
      <c r="H210" s="142">
        <f t="shared" si="172"/>
        <v>2882.53</v>
      </c>
      <c r="I210" s="107">
        <v>-38.89</v>
      </c>
      <c r="J210" s="144">
        <f t="shared" si="173"/>
        <v>2886.1700000000005</v>
      </c>
      <c r="K210" s="135"/>
      <c r="L210" s="51"/>
      <c r="M210" s="125">
        <f t="shared" si="174"/>
        <v>3.6400000000003274</v>
      </c>
      <c r="N210" s="126">
        <f t="shared" si="175"/>
        <v>0.37117080000003339</v>
      </c>
      <c r="O210" s="125">
        <f t="shared" si="176"/>
        <v>2.55321248000023</v>
      </c>
      <c r="P210" s="125">
        <f t="shared" si="177"/>
        <v>3.7848880349283407E-3</v>
      </c>
      <c r="Q210" s="51"/>
      <c r="R210" s="127">
        <f t="shared" si="178"/>
        <v>85.060000000000656</v>
      </c>
      <c r="S210" s="127">
        <f t="shared" si="179"/>
        <v>4.2793322360690091E-2</v>
      </c>
    </row>
    <row r="211" spans="2:19" x14ac:dyDescent="0.3">
      <c r="B211" s="210">
        <v>197</v>
      </c>
      <c r="C211" s="211"/>
      <c r="D211" s="117">
        <v>45110</v>
      </c>
      <c r="E211" s="106">
        <v>0.64583333333333337</v>
      </c>
      <c r="F211" s="119">
        <f t="shared" ref="F211" si="180">G$16</f>
        <v>2924.53</v>
      </c>
      <c r="G211" s="101">
        <v>2871</v>
      </c>
      <c r="H211" s="142">
        <f t="shared" ref="H211" si="181">G$16-E$12</f>
        <v>2882.53</v>
      </c>
      <c r="I211" s="107">
        <v>-38.909999999999997</v>
      </c>
      <c r="J211" s="144">
        <f t="shared" ref="J211" si="182">(G$16+E$13)+I211</f>
        <v>2886.1500000000005</v>
      </c>
      <c r="K211" s="135"/>
      <c r="L211" s="51"/>
      <c r="M211" s="125">
        <f t="shared" ref="M211" si="183">+J211-$H$16</f>
        <v>3.6200000000003456</v>
      </c>
      <c r="N211" s="126">
        <f t="shared" ref="N211" si="184">M211*0.10197/1</f>
        <v>0.36913140000003525</v>
      </c>
      <c r="O211" s="125">
        <f t="shared" ref="O211" si="185">M211*0.701432/1</f>
        <v>2.5391838400002427</v>
      </c>
      <c r="P211" s="125">
        <f t="shared" ref="P211" si="186">+N211*0.01019716/1</f>
        <v>3.7640919468243596E-3</v>
      </c>
      <c r="Q211" s="51"/>
      <c r="R211" s="127">
        <f t="shared" ref="R211" si="187">+$O$11*(M211-I211)</f>
        <v>85.060000000000684</v>
      </c>
      <c r="S211" s="127">
        <f t="shared" ref="S211" si="188">M211/R211</f>
        <v>4.2558194215851358E-2</v>
      </c>
    </row>
    <row r="212" spans="2:19" x14ac:dyDescent="0.3">
      <c r="B212" s="210">
        <v>198</v>
      </c>
      <c r="C212" s="211"/>
      <c r="D212" s="117">
        <v>45111</v>
      </c>
      <c r="E212" s="106">
        <v>0.6875</v>
      </c>
      <c r="F212" s="119">
        <f t="shared" ref="F212:F213" si="189">G$16</f>
        <v>2924.53</v>
      </c>
      <c r="G212" s="101">
        <v>2871</v>
      </c>
      <c r="H212" s="142">
        <f t="shared" ref="H212:H213" si="190">G$16-E$12</f>
        <v>2882.53</v>
      </c>
      <c r="I212" s="107">
        <v>-38.909999999999997</v>
      </c>
      <c r="J212" s="144">
        <f t="shared" ref="J212:J213" si="191">(G$16+E$13)+I212</f>
        <v>2886.1500000000005</v>
      </c>
      <c r="K212" s="135"/>
      <c r="L212" s="51"/>
      <c r="M212" s="125">
        <f t="shared" ref="M212:M213" si="192">+J212-$H$16</f>
        <v>3.6200000000003456</v>
      </c>
      <c r="N212" s="126">
        <f t="shared" ref="N212:N213" si="193">M212*0.10197/1</f>
        <v>0.36913140000003525</v>
      </c>
      <c r="O212" s="125">
        <f t="shared" ref="O212:O213" si="194">M212*0.701432/1</f>
        <v>2.5391838400002427</v>
      </c>
      <c r="P212" s="125">
        <f t="shared" ref="P212:P213" si="195">+N212*0.01019716/1</f>
        <v>3.7640919468243596E-3</v>
      </c>
      <c r="Q212" s="51"/>
      <c r="R212" s="127">
        <f t="shared" ref="R212:R213" si="196">+$O$11*(M212-I212)</f>
        <v>85.060000000000684</v>
      </c>
      <c r="S212" s="127">
        <f t="shared" ref="S212:S213" si="197">M212/R212</f>
        <v>4.2558194215851358E-2</v>
      </c>
    </row>
    <row r="213" spans="2:19" x14ac:dyDescent="0.3">
      <c r="B213" s="210">
        <v>199</v>
      </c>
      <c r="C213" s="211"/>
      <c r="D213" s="117">
        <v>45114</v>
      </c>
      <c r="E213" s="106">
        <v>0.72916666666666696</v>
      </c>
      <c r="F213" s="119">
        <f t="shared" si="189"/>
        <v>2924.53</v>
      </c>
      <c r="G213" s="101">
        <v>2871</v>
      </c>
      <c r="H213" s="142">
        <f t="shared" si="190"/>
        <v>2882.53</v>
      </c>
      <c r="I213" s="107">
        <v>-38.92</v>
      </c>
      <c r="J213" s="144">
        <f t="shared" si="191"/>
        <v>2886.1400000000003</v>
      </c>
      <c r="K213" s="135"/>
      <c r="L213" s="51"/>
      <c r="M213" s="125">
        <f t="shared" si="192"/>
        <v>3.6100000000001273</v>
      </c>
      <c r="N213" s="126">
        <f t="shared" si="193"/>
        <v>0.36811170000001298</v>
      </c>
      <c r="O213" s="125">
        <f t="shared" si="194"/>
        <v>2.5321695200000893</v>
      </c>
      <c r="P213" s="125">
        <f t="shared" si="195"/>
        <v>3.7536939027721324E-3</v>
      </c>
      <c r="Q213" s="51"/>
      <c r="R213" s="127">
        <f t="shared" si="196"/>
        <v>85.060000000000258</v>
      </c>
      <c r="S213" s="127">
        <f t="shared" si="197"/>
        <v>4.2440630143429539E-2</v>
      </c>
    </row>
    <row r="214" spans="2:19" x14ac:dyDescent="0.3">
      <c r="B214" s="210">
        <v>200</v>
      </c>
      <c r="C214" s="211"/>
      <c r="D214" s="117">
        <v>45115</v>
      </c>
      <c r="E214" s="106">
        <v>0.50694444444444442</v>
      </c>
      <c r="F214" s="119">
        <f t="shared" ref="F214" si="198">G$16</f>
        <v>2924.53</v>
      </c>
      <c r="G214" s="101">
        <v>2871</v>
      </c>
      <c r="H214" s="142">
        <f t="shared" ref="H214" si="199">G$16-E$12</f>
        <v>2882.53</v>
      </c>
      <c r="I214" s="107">
        <v>-38.92</v>
      </c>
      <c r="J214" s="144">
        <f t="shared" ref="J214" si="200">(G$16+E$13)+I214</f>
        <v>2886.1400000000003</v>
      </c>
      <c r="K214" s="135"/>
      <c r="L214" s="51"/>
      <c r="M214" s="125">
        <f t="shared" ref="M214" si="201">+J214-$H$16</f>
        <v>3.6100000000001273</v>
      </c>
      <c r="N214" s="126">
        <f t="shared" ref="N214" si="202">M214*0.10197/1</f>
        <v>0.36811170000001298</v>
      </c>
      <c r="O214" s="125">
        <f t="shared" ref="O214" si="203">M214*0.701432/1</f>
        <v>2.5321695200000893</v>
      </c>
      <c r="P214" s="125">
        <f t="shared" ref="P214" si="204">+N214*0.01019716/1</f>
        <v>3.7536939027721324E-3</v>
      </c>
      <c r="Q214" s="51"/>
      <c r="R214" s="127">
        <f t="shared" ref="R214" si="205">+$O$11*(M214-I214)</f>
        <v>85.060000000000258</v>
      </c>
      <c r="S214" s="127">
        <f t="shared" ref="S214" si="206">M214/R214</f>
        <v>4.2440630143429539E-2</v>
      </c>
    </row>
    <row r="215" spans="2:19" x14ac:dyDescent="0.3">
      <c r="B215" s="210">
        <v>201</v>
      </c>
      <c r="C215" s="211"/>
      <c r="D215" s="117">
        <v>45121</v>
      </c>
      <c r="E215" s="106">
        <v>0.72291666666666676</v>
      </c>
      <c r="F215" s="119">
        <f t="shared" ref="F215:F216" si="207">G$16</f>
        <v>2924.53</v>
      </c>
      <c r="G215" s="101">
        <v>2871</v>
      </c>
      <c r="H215" s="142">
        <f t="shared" ref="H215:H216" si="208">G$16-E$12</f>
        <v>2882.53</v>
      </c>
      <c r="I215" s="107">
        <v>-38.92</v>
      </c>
      <c r="J215" s="144">
        <f t="shared" ref="J215:J216" si="209">(G$16+E$13)+I215</f>
        <v>2886.1400000000003</v>
      </c>
      <c r="K215" s="135"/>
      <c r="L215" s="51"/>
      <c r="M215" s="125">
        <f t="shared" ref="M215:M216" si="210">+J215-$H$16</f>
        <v>3.6100000000001273</v>
      </c>
      <c r="N215" s="126">
        <f t="shared" ref="N215:N216" si="211">M215*0.10197/1</f>
        <v>0.36811170000001298</v>
      </c>
      <c r="O215" s="125">
        <f t="shared" ref="O215:O216" si="212">M215*0.701432/1</f>
        <v>2.5321695200000893</v>
      </c>
      <c r="P215" s="125">
        <f t="shared" ref="P215:P216" si="213">+N215*0.01019716/1</f>
        <v>3.7536939027721324E-3</v>
      </c>
      <c r="Q215" s="51"/>
      <c r="R215" s="127">
        <f t="shared" ref="R215:R216" si="214">+$O$11*(M215-I215)</f>
        <v>85.060000000000258</v>
      </c>
      <c r="S215" s="127">
        <f t="shared" ref="S215:S216" si="215">M215/R215</f>
        <v>4.2440630143429539E-2</v>
      </c>
    </row>
    <row r="216" spans="2:19" x14ac:dyDescent="0.3">
      <c r="B216" s="210">
        <v>202</v>
      </c>
      <c r="C216" s="211"/>
      <c r="D216" s="117">
        <v>45126</v>
      </c>
      <c r="E216" s="106">
        <v>0.43055555555555558</v>
      </c>
      <c r="F216" s="119">
        <f t="shared" si="207"/>
        <v>2924.53</v>
      </c>
      <c r="G216" s="101">
        <v>2871</v>
      </c>
      <c r="H216" s="142">
        <f t="shared" si="208"/>
        <v>2882.53</v>
      </c>
      <c r="I216" s="107">
        <v>-38.92</v>
      </c>
      <c r="J216" s="144">
        <f t="shared" si="209"/>
        <v>2886.1400000000003</v>
      </c>
      <c r="K216" s="135"/>
      <c r="L216" s="51"/>
      <c r="M216" s="125">
        <f t="shared" si="210"/>
        <v>3.6100000000001273</v>
      </c>
      <c r="N216" s="126">
        <f t="shared" si="211"/>
        <v>0.36811170000001298</v>
      </c>
      <c r="O216" s="125">
        <f t="shared" si="212"/>
        <v>2.5321695200000893</v>
      </c>
      <c r="P216" s="125">
        <f t="shared" si="213"/>
        <v>3.7536939027721324E-3</v>
      </c>
      <c r="Q216" s="51"/>
      <c r="R216" s="127">
        <f t="shared" si="214"/>
        <v>85.060000000000258</v>
      </c>
      <c r="S216" s="127">
        <f t="shared" si="215"/>
        <v>4.2440630143429539E-2</v>
      </c>
    </row>
    <row r="217" spans="2:19" x14ac:dyDescent="0.3">
      <c r="B217" s="210">
        <v>203</v>
      </c>
      <c r="C217" s="211"/>
      <c r="D217" s="117">
        <v>45133</v>
      </c>
      <c r="E217" s="106">
        <v>0.69166666666666676</v>
      </c>
      <c r="F217" s="119">
        <f t="shared" ref="F217" si="216">G$16</f>
        <v>2924.53</v>
      </c>
      <c r="G217" s="101">
        <v>2871</v>
      </c>
      <c r="H217" s="142">
        <f t="shared" ref="H217" si="217">G$16-E$12</f>
        <v>2882.53</v>
      </c>
      <c r="I217" s="107">
        <v>-39</v>
      </c>
      <c r="J217" s="144">
        <f t="shared" ref="J217" si="218">(G$16+E$13)+I217</f>
        <v>2886.0600000000004</v>
      </c>
      <c r="K217" s="135"/>
      <c r="L217" s="51"/>
      <c r="M217" s="125">
        <f t="shared" ref="M217" si="219">+J217-$H$16</f>
        <v>3.5300000000002001</v>
      </c>
      <c r="N217" s="126">
        <f t="shared" ref="N217" si="220">M217*0.10197/1</f>
        <v>0.35995410000002043</v>
      </c>
      <c r="O217" s="125">
        <f t="shared" ref="O217" si="221">M217*0.701432/1</f>
        <v>2.4760549600001407</v>
      </c>
      <c r="P217" s="125">
        <f t="shared" ref="P217" si="222">+N217*0.01019716/1</f>
        <v>3.6705095503562083E-3</v>
      </c>
      <c r="Q217" s="51"/>
      <c r="R217" s="127">
        <f t="shared" ref="R217" si="223">+$O$11*(M217-I217)</f>
        <v>85.0600000000004</v>
      </c>
      <c r="S217" s="127">
        <f t="shared" ref="S217" si="224">M217/R217</f>
        <v>4.1500117564074575E-2</v>
      </c>
    </row>
    <row r="218" spans="2:19" x14ac:dyDescent="0.3">
      <c r="B218" s="210">
        <v>204</v>
      </c>
      <c r="C218" s="211"/>
      <c r="D218" s="117">
        <v>45161</v>
      </c>
      <c r="E218" s="106">
        <v>0.66805555555555562</v>
      </c>
      <c r="F218" s="119">
        <f t="shared" ref="F218" si="225">G$16</f>
        <v>2924.53</v>
      </c>
      <c r="G218" s="101">
        <v>2871</v>
      </c>
      <c r="H218" s="142">
        <f t="shared" ref="H218" si="226">G$16-E$12</f>
        <v>2882.53</v>
      </c>
      <c r="I218" s="107">
        <v>-39</v>
      </c>
      <c r="J218" s="144">
        <f t="shared" ref="J218" si="227">(G$16+E$13)+I218</f>
        <v>2886.0600000000004</v>
      </c>
      <c r="K218" s="135"/>
      <c r="L218" s="51"/>
      <c r="M218" s="125">
        <f t="shared" ref="M218" si="228">+J218-$H$16</f>
        <v>3.5300000000002001</v>
      </c>
      <c r="N218" s="126">
        <f t="shared" ref="N218" si="229">M218*0.10197/1</f>
        <v>0.35995410000002043</v>
      </c>
      <c r="O218" s="125">
        <f t="shared" ref="O218" si="230">M218*0.701432/1</f>
        <v>2.4760549600001407</v>
      </c>
      <c r="P218" s="125">
        <f t="shared" ref="P218" si="231">+N218*0.01019716/1</f>
        <v>3.6705095503562083E-3</v>
      </c>
      <c r="Q218" s="51"/>
      <c r="R218" s="127">
        <f t="shared" ref="R218" si="232">+$O$11*(M218-I218)</f>
        <v>85.0600000000004</v>
      </c>
      <c r="S218" s="127">
        <f t="shared" ref="S218" si="233">M218/R218</f>
        <v>4.1500117564074575E-2</v>
      </c>
    </row>
    <row r="219" spans="2:19" x14ac:dyDescent="0.3">
      <c r="B219" s="210">
        <v>205</v>
      </c>
      <c r="C219" s="211"/>
      <c r="D219" s="117">
        <v>45178</v>
      </c>
      <c r="E219" s="106"/>
      <c r="F219" s="119">
        <f t="shared" ref="F219" si="234">G$16</f>
        <v>2924.53</v>
      </c>
      <c r="G219" s="101">
        <v>2871</v>
      </c>
      <c r="H219" s="142">
        <f t="shared" ref="H219" si="235">G$16-E$12</f>
        <v>2882.53</v>
      </c>
      <c r="I219" s="107">
        <v>-39</v>
      </c>
      <c r="J219" s="144">
        <f t="shared" ref="J219" si="236">(G$16+E$13)+I219</f>
        <v>2886.0600000000004</v>
      </c>
      <c r="K219" s="135"/>
      <c r="L219" s="51"/>
      <c r="M219" s="125">
        <f t="shared" ref="M219" si="237">+J219-$H$16</f>
        <v>3.5300000000002001</v>
      </c>
      <c r="N219" s="126">
        <f t="shared" ref="N219" si="238">M219*0.10197/1</f>
        <v>0.35995410000002043</v>
      </c>
      <c r="O219" s="125">
        <f t="shared" ref="O219" si="239">M219*0.701432/1</f>
        <v>2.4760549600001407</v>
      </c>
      <c r="P219" s="125">
        <f t="shared" ref="P219" si="240">+N219*0.01019716/1</f>
        <v>3.6705095503562083E-3</v>
      </c>
      <c r="Q219" s="51"/>
      <c r="R219" s="127">
        <f t="shared" ref="R219" si="241">+$O$11*(M219-I219)</f>
        <v>85.0600000000004</v>
      </c>
      <c r="S219" s="127">
        <f t="shared" ref="S219" si="242">M219/R219</f>
        <v>4.1500117564074575E-2</v>
      </c>
    </row>
    <row r="220" spans="2:19" x14ac:dyDescent="0.3">
      <c r="B220" s="210">
        <v>206</v>
      </c>
      <c r="C220" s="211"/>
      <c r="D220" s="117">
        <v>45182</v>
      </c>
      <c r="E220" s="106"/>
      <c r="F220" s="119">
        <f t="shared" ref="F220:F221" si="243">G$16</f>
        <v>2924.53</v>
      </c>
      <c r="G220" s="101">
        <v>2871</v>
      </c>
      <c r="H220" s="142">
        <f t="shared" ref="H220" si="244">G$16-E$12</f>
        <v>2882.53</v>
      </c>
      <c r="I220" s="107">
        <v>-39</v>
      </c>
      <c r="J220" s="144">
        <f t="shared" ref="J220" si="245">(G$16+E$13)+I220</f>
        <v>2886.0600000000004</v>
      </c>
      <c r="K220" s="135"/>
      <c r="L220" s="51"/>
      <c r="M220" s="125">
        <f t="shared" ref="M220" si="246">+J220-$H$16</f>
        <v>3.5300000000002001</v>
      </c>
      <c r="N220" s="126">
        <f t="shared" ref="N220" si="247">M220*0.10197/1</f>
        <v>0.35995410000002043</v>
      </c>
      <c r="O220" s="125">
        <f t="shared" ref="O220" si="248">M220*0.701432/1</f>
        <v>2.4760549600001407</v>
      </c>
      <c r="P220" s="125">
        <f t="shared" ref="P220" si="249">+N220*0.01019716/1</f>
        <v>3.6705095503562083E-3</v>
      </c>
      <c r="Q220" s="51"/>
      <c r="R220" s="127">
        <f t="shared" ref="R220" si="250">+$O$11*(M220-I220)</f>
        <v>85.0600000000004</v>
      </c>
      <c r="S220" s="127">
        <f t="shared" ref="S220" si="251">M220/R220</f>
        <v>4.1500117564074575E-2</v>
      </c>
    </row>
    <row r="221" spans="2:19" x14ac:dyDescent="0.3">
      <c r="B221" s="210">
        <v>207</v>
      </c>
      <c r="C221" s="211"/>
      <c r="D221" s="117">
        <v>45189</v>
      </c>
      <c r="E221" s="106"/>
      <c r="F221" s="119">
        <f t="shared" si="243"/>
        <v>2924.53</v>
      </c>
      <c r="G221" s="101">
        <v>2871</v>
      </c>
      <c r="H221" s="142">
        <f t="shared" ref="H221" si="252">G$16-E$12</f>
        <v>2882.53</v>
      </c>
      <c r="I221" s="107">
        <v>-39</v>
      </c>
      <c r="J221" s="144">
        <f t="shared" ref="J221" si="253">(G$16+E$13)+I221</f>
        <v>2886.0600000000004</v>
      </c>
      <c r="K221" s="135"/>
      <c r="L221" s="51"/>
      <c r="M221" s="125">
        <f t="shared" ref="M221" si="254">+J221-$H$16</f>
        <v>3.5300000000002001</v>
      </c>
      <c r="N221" s="126">
        <f t="shared" ref="N221" si="255">M221*0.10197/1</f>
        <v>0.35995410000002043</v>
      </c>
      <c r="O221" s="125">
        <f t="shared" ref="O221" si="256">M221*0.701432/1</f>
        <v>2.4760549600001407</v>
      </c>
      <c r="P221" s="125">
        <f t="shared" ref="P221" si="257">+N221*0.01019716/1</f>
        <v>3.6705095503562083E-3</v>
      </c>
      <c r="Q221" s="51"/>
      <c r="R221" s="127">
        <f t="shared" ref="R221" si="258">+$O$11*(M221-I221)</f>
        <v>85.0600000000004</v>
      </c>
      <c r="S221" s="127">
        <f t="shared" ref="S221" si="259">M221/R221</f>
        <v>4.1500117564074575E-2</v>
      </c>
    </row>
    <row r="222" spans="2:19" x14ac:dyDescent="0.3">
      <c r="B222" s="210">
        <v>208</v>
      </c>
      <c r="C222" s="211"/>
      <c r="D222" s="117">
        <v>45196</v>
      </c>
      <c r="E222" s="106"/>
      <c r="F222" s="119">
        <f t="shared" ref="F222" si="260">G$16</f>
        <v>2924.53</v>
      </c>
      <c r="G222" s="101">
        <v>2871</v>
      </c>
      <c r="H222" s="142">
        <f t="shared" ref="H222" si="261">G$16-E$12</f>
        <v>2882.53</v>
      </c>
      <c r="I222" s="107">
        <v>-39</v>
      </c>
      <c r="J222" s="144">
        <f t="shared" ref="J222" si="262">(G$16+E$13)+I222</f>
        <v>2886.0600000000004</v>
      </c>
      <c r="K222" s="135"/>
      <c r="L222" s="51"/>
      <c r="M222" s="125">
        <f t="shared" ref="M222" si="263">+J222-$H$16</f>
        <v>3.5300000000002001</v>
      </c>
      <c r="N222" s="126">
        <f t="shared" ref="N222" si="264">M222*0.10197/1</f>
        <v>0.35995410000002043</v>
      </c>
      <c r="O222" s="125">
        <f t="shared" ref="O222" si="265">M222*0.701432/1</f>
        <v>2.4760549600001407</v>
      </c>
      <c r="P222" s="125">
        <f t="shared" ref="P222" si="266">+N222*0.01019716/1</f>
        <v>3.6705095503562083E-3</v>
      </c>
      <c r="Q222" s="51"/>
      <c r="R222" s="127">
        <f t="shared" ref="R222" si="267">+$O$11*(M222-I222)</f>
        <v>85.0600000000004</v>
      </c>
      <c r="S222" s="127">
        <f t="shared" ref="S222" si="268">M222/R222</f>
        <v>4.1500117564074575E-2</v>
      </c>
    </row>
    <row r="223" spans="2:19" x14ac:dyDescent="0.3">
      <c r="B223" s="210">
        <v>209</v>
      </c>
      <c r="C223" s="211"/>
      <c r="D223" s="117">
        <v>45203</v>
      </c>
      <c r="E223" s="106"/>
      <c r="F223" s="119">
        <f t="shared" ref="F223" si="269">G$16</f>
        <v>2924.53</v>
      </c>
      <c r="G223" s="101">
        <v>2871</v>
      </c>
      <c r="H223" s="142">
        <f t="shared" ref="H223" si="270">G$16-E$12</f>
        <v>2882.53</v>
      </c>
      <c r="I223" s="107">
        <v>-39.020000000000003</v>
      </c>
      <c r="J223" s="144">
        <f t="shared" ref="J223" si="271">(G$16+E$13)+I223</f>
        <v>2886.0400000000004</v>
      </c>
      <c r="K223" s="135"/>
      <c r="L223" s="51"/>
      <c r="M223" s="125">
        <f t="shared" ref="M223" si="272">+J223-$H$16</f>
        <v>3.5100000000002183</v>
      </c>
      <c r="N223" s="126">
        <f t="shared" ref="N223" si="273">M223*0.10197/1</f>
        <v>0.35791470000002229</v>
      </c>
      <c r="O223" s="125">
        <f t="shared" ref="O223" si="274">M223*0.701432/1</f>
        <v>2.4620263200001533</v>
      </c>
      <c r="P223" s="125">
        <f t="shared" ref="P223" si="275">+N223*0.01019716/1</f>
        <v>3.6497134622522276E-3</v>
      </c>
      <c r="Q223" s="51"/>
      <c r="R223" s="127">
        <f t="shared" ref="R223" si="276">+$O$11*(M223-I223)</f>
        <v>85.060000000000443</v>
      </c>
      <c r="S223" s="127">
        <f t="shared" ref="S223" si="277">M223/R223</f>
        <v>4.1264989419235835E-2</v>
      </c>
    </row>
    <row r="224" spans="2:19" x14ac:dyDescent="0.3">
      <c r="B224" s="210">
        <v>210</v>
      </c>
      <c r="C224" s="211"/>
      <c r="D224" s="117">
        <v>45226</v>
      </c>
      <c r="E224" s="106"/>
      <c r="F224" s="119">
        <f t="shared" ref="F224" si="278">G$16</f>
        <v>2924.53</v>
      </c>
      <c r="G224" s="101">
        <v>2871</v>
      </c>
      <c r="H224" s="142">
        <f t="shared" ref="H224" si="279">G$16-E$12</f>
        <v>2882.53</v>
      </c>
      <c r="I224" s="107">
        <v>-39.01</v>
      </c>
      <c r="J224" s="144">
        <f t="shared" ref="J224" si="280">(G$16+E$13)+I224</f>
        <v>2886.05</v>
      </c>
      <c r="K224" s="135"/>
      <c r="L224" s="51"/>
      <c r="M224" s="125">
        <f t="shared" ref="M224" si="281">+J224-$H$16</f>
        <v>3.5199999999999818</v>
      </c>
      <c r="N224" s="126">
        <f t="shared" ref="N224" si="282">M224*0.10197/1</f>
        <v>0.35893439999999815</v>
      </c>
      <c r="O224" s="125">
        <f t="shared" ref="O224" si="283">M224*0.701432/1</f>
        <v>2.4690406399999874</v>
      </c>
      <c r="P224" s="125">
        <f t="shared" ref="P224" si="284">+N224*0.01019716/1</f>
        <v>3.6601115063039811E-3</v>
      </c>
      <c r="Q224" s="51"/>
      <c r="R224" s="127">
        <f t="shared" ref="R224" si="285">+$O$11*(M224-I224)</f>
        <v>85.05999999999996</v>
      </c>
      <c r="S224" s="127">
        <f t="shared" ref="S224" si="286">M224/R224</f>
        <v>4.1382553491652756E-2</v>
      </c>
    </row>
    <row r="225" spans="2:19" x14ac:dyDescent="0.3">
      <c r="B225" s="210">
        <v>211</v>
      </c>
      <c r="C225" s="211"/>
      <c r="D225" s="105">
        <v>45235</v>
      </c>
      <c r="E225" s="106"/>
      <c r="F225" s="119">
        <f t="shared" ref="F225" si="287">G$16</f>
        <v>2924.53</v>
      </c>
      <c r="G225" s="101">
        <v>2871</v>
      </c>
      <c r="H225" s="142">
        <f t="shared" ref="H225" si="288">G$16-E$12</f>
        <v>2882.53</v>
      </c>
      <c r="I225" s="107">
        <v>-39.020000000000003</v>
      </c>
      <c r="J225" s="144">
        <f t="shared" ref="J225" si="289">(G$16+E$13)+I225</f>
        <v>2886.0400000000004</v>
      </c>
      <c r="K225" s="135"/>
      <c r="L225" s="51"/>
      <c r="M225" s="125">
        <f t="shared" ref="M225" si="290">+J225-$H$16</f>
        <v>3.5100000000002183</v>
      </c>
      <c r="N225" s="126">
        <f t="shared" ref="N225" si="291">M225*0.10197/1</f>
        <v>0.35791470000002229</v>
      </c>
      <c r="O225" s="125">
        <f t="shared" ref="O225" si="292">M225*0.701432/1</f>
        <v>2.4620263200001533</v>
      </c>
      <c r="P225" s="125">
        <f t="shared" ref="P225" si="293">+N225*0.01019716/1</f>
        <v>3.6497134622522276E-3</v>
      </c>
      <c r="Q225" s="51"/>
      <c r="R225" s="127">
        <f t="shared" ref="R225" si="294">+$O$11*(M225-I225)</f>
        <v>85.060000000000443</v>
      </c>
      <c r="S225" s="127">
        <f t="shared" ref="S225" si="295">M225/R225</f>
        <v>4.1264989419235835E-2</v>
      </c>
    </row>
    <row r="226" spans="2:19" x14ac:dyDescent="0.3">
      <c r="B226" s="210">
        <v>212</v>
      </c>
      <c r="C226" s="211"/>
      <c r="D226" s="105">
        <v>45238</v>
      </c>
      <c r="E226" s="106"/>
      <c r="F226" s="119">
        <f t="shared" ref="F226" si="296">G$16</f>
        <v>2924.53</v>
      </c>
      <c r="G226" s="101">
        <v>2871</v>
      </c>
      <c r="H226" s="142">
        <f t="shared" ref="H226" si="297">G$16-E$12</f>
        <v>2882.53</v>
      </c>
      <c r="I226" s="107">
        <v>-39.020000000000003</v>
      </c>
      <c r="J226" s="144">
        <f t="shared" ref="J226" si="298">(G$16+E$13)+I226</f>
        <v>2886.0400000000004</v>
      </c>
      <c r="K226" s="135"/>
      <c r="L226" s="51"/>
      <c r="M226" s="125">
        <f t="shared" ref="M226" si="299">+J226-$H$16</f>
        <v>3.5100000000002183</v>
      </c>
      <c r="N226" s="126">
        <f t="shared" ref="N226" si="300">M226*0.10197/1</f>
        <v>0.35791470000002229</v>
      </c>
      <c r="O226" s="125">
        <f t="shared" ref="O226" si="301">M226*0.701432/1</f>
        <v>2.4620263200001533</v>
      </c>
      <c r="P226" s="125">
        <f t="shared" ref="P226" si="302">+N226*0.01019716/1</f>
        <v>3.6497134622522276E-3</v>
      </c>
      <c r="Q226" s="51"/>
      <c r="R226" s="127">
        <f t="shared" ref="R226" si="303">+$O$11*(M226-I226)</f>
        <v>85.060000000000443</v>
      </c>
      <c r="S226" s="127">
        <f t="shared" ref="S226" si="304">M226/R226</f>
        <v>4.1264989419235835E-2</v>
      </c>
    </row>
    <row r="227" spans="2:19" x14ac:dyDescent="0.3">
      <c r="B227" s="210">
        <v>213</v>
      </c>
      <c r="C227" s="211"/>
      <c r="D227" s="105">
        <v>45251</v>
      </c>
      <c r="E227" s="106"/>
      <c r="F227" s="119">
        <f t="shared" ref="F227" si="305">G$16</f>
        <v>2924.53</v>
      </c>
      <c r="G227" s="101">
        <v>2871</v>
      </c>
      <c r="H227" s="142">
        <f t="shared" ref="H227" si="306">G$16-E$12</f>
        <v>2882.53</v>
      </c>
      <c r="I227" s="107">
        <v>-39.03</v>
      </c>
      <c r="J227" s="144">
        <f t="shared" ref="J227" si="307">(G$16+E$13)+I227</f>
        <v>2886.03</v>
      </c>
      <c r="K227" s="135"/>
      <c r="L227" s="51"/>
      <c r="M227" s="125">
        <f t="shared" ref="M227" si="308">+J227-$H$16</f>
        <v>3.5</v>
      </c>
      <c r="N227" s="126">
        <f t="shared" ref="N227" si="309">M227*0.10197/1</f>
        <v>0.35689500000000002</v>
      </c>
      <c r="O227" s="125">
        <f t="shared" ref="O227" si="310">M227*0.701432/1</f>
        <v>2.455012</v>
      </c>
      <c r="P227" s="125">
        <f t="shared" ref="P227" si="311">+N227*0.01019716/1</f>
        <v>3.6393154182000004E-3</v>
      </c>
      <c r="Q227" s="51"/>
      <c r="R227" s="127">
        <f t="shared" ref="R227" si="312">+$O$11*(M227-I227)</f>
        <v>85.06</v>
      </c>
      <c r="S227" s="127">
        <f t="shared" ref="S227" si="313">M227/R227</f>
        <v>4.1147425346814009E-2</v>
      </c>
    </row>
    <row r="228" spans="2:19" x14ac:dyDescent="0.3">
      <c r="B228" s="210">
        <v>214</v>
      </c>
      <c r="C228" s="211"/>
      <c r="D228" s="105">
        <v>45262</v>
      </c>
      <c r="E228" s="106"/>
      <c r="F228" s="119">
        <f t="shared" ref="F228" si="314">G$16</f>
        <v>2924.53</v>
      </c>
      <c r="G228" s="101">
        <v>2871</v>
      </c>
      <c r="H228" s="142">
        <f t="shared" ref="H228" si="315">G$16-E$12</f>
        <v>2882.53</v>
      </c>
      <c r="I228" s="107">
        <v>-39.03</v>
      </c>
      <c r="J228" s="144">
        <f t="shared" ref="J228" si="316">(G$16+E$13)+I228</f>
        <v>2886.03</v>
      </c>
      <c r="K228" s="135"/>
      <c r="L228" s="51"/>
      <c r="M228" s="125">
        <f t="shared" ref="M228" si="317">+J228-$H$16</f>
        <v>3.5</v>
      </c>
      <c r="N228" s="126">
        <f t="shared" ref="N228" si="318">M228*0.10197/1</f>
        <v>0.35689500000000002</v>
      </c>
      <c r="O228" s="125">
        <f t="shared" ref="O228" si="319">M228*0.701432/1</f>
        <v>2.455012</v>
      </c>
      <c r="P228" s="125">
        <f t="shared" ref="P228" si="320">+N228*0.01019716/1</f>
        <v>3.6393154182000004E-3</v>
      </c>
      <c r="Q228" s="51"/>
      <c r="R228" s="127">
        <f t="shared" ref="R228" si="321">+$O$11*(M228-I228)</f>
        <v>85.06</v>
      </c>
      <c r="S228" s="127">
        <f t="shared" ref="S228" si="322">M228/R228</f>
        <v>4.1147425346814009E-2</v>
      </c>
    </row>
    <row r="229" spans="2:19" x14ac:dyDescent="0.3">
      <c r="B229" s="210">
        <v>215</v>
      </c>
      <c r="C229" s="211"/>
      <c r="D229" s="105">
        <v>45273</v>
      </c>
      <c r="E229" s="106"/>
      <c r="F229" s="119">
        <f t="shared" ref="F229" si="323">G$16</f>
        <v>2924.53</v>
      </c>
      <c r="G229" s="101">
        <v>2871</v>
      </c>
      <c r="H229" s="142">
        <f t="shared" ref="H229" si="324">G$16-E$12</f>
        <v>2882.53</v>
      </c>
      <c r="I229" s="107">
        <v>-39.03</v>
      </c>
      <c r="J229" s="144">
        <f t="shared" ref="J229" si="325">(G$16+E$13)+I229</f>
        <v>2886.03</v>
      </c>
      <c r="K229" s="135"/>
      <c r="L229" s="51"/>
      <c r="M229" s="125">
        <f t="shared" ref="M229" si="326">+J229-$H$16</f>
        <v>3.5</v>
      </c>
      <c r="N229" s="126">
        <f t="shared" ref="N229" si="327">M229*0.10197/1</f>
        <v>0.35689500000000002</v>
      </c>
      <c r="O229" s="125">
        <f t="shared" ref="O229" si="328">M229*0.701432/1</f>
        <v>2.455012</v>
      </c>
      <c r="P229" s="125">
        <f t="shared" ref="P229" si="329">+N229*0.01019716/1</f>
        <v>3.6393154182000004E-3</v>
      </c>
      <c r="Q229" s="51"/>
      <c r="R229" s="127">
        <f t="shared" ref="R229" si="330">+$O$11*(M229-I229)</f>
        <v>85.06</v>
      </c>
      <c r="S229" s="127">
        <f t="shared" ref="S229" si="331">M229/R229</f>
        <v>4.1147425346814009E-2</v>
      </c>
    </row>
    <row r="230" spans="2:19" x14ac:dyDescent="0.3">
      <c r="B230" s="210">
        <v>217</v>
      </c>
      <c r="C230" s="211"/>
      <c r="D230" s="105">
        <v>45290</v>
      </c>
      <c r="E230" s="106"/>
      <c r="F230" s="119">
        <f t="shared" ref="F230" si="332">G$16</f>
        <v>2924.53</v>
      </c>
      <c r="G230" s="101">
        <v>2871</v>
      </c>
      <c r="H230" s="142">
        <f t="shared" ref="H230" si="333">G$16-E$12</f>
        <v>2882.53</v>
      </c>
      <c r="I230" s="107">
        <v>-39.03</v>
      </c>
      <c r="J230" s="144">
        <f t="shared" ref="J230" si="334">(G$16+E$13)+I230</f>
        <v>2886.03</v>
      </c>
      <c r="K230" s="135"/>
      <c r="L230" s="51"/>
      <c r="M230" s="125">
        <f t="shared" ref="M230" si="335">+J230-$H$16</f>
        <v>3.5</v>
      </c>
      <c r="N230" s="126">
        <f t="shared" ref="N230" si="336">M230*0.10197/1</f>
        <v>0.35689500000000002</v>
      </c>
      <c r="O230" s="125">
        <f t="shared" ref="O230" si="337">M230*0.701432/1</f>
        <v>2.455012</v>
      </c>
      <c r="P230" s="125">
        <f t="shared" ref="P230" si="338">+N230*0.01019716/1</f>
        <v>3.6393154182000004E-3</v>
      </c>
      <c r="Q230" s="51"/>
      <c r="R230" s="127">
        <f t="shared" ref="R230" si="339">+$O$11*(M230-I230)</f>
        <v>85.06</v>
      </c>
      <c r="S230" s="127">
        <f t="shared" ref="S230" si="340">M230/R230</f>
        <v>4.1147425346814009E-2</v>
      </c>
    </row>
    <row r="231" spans="2:19" x14ac:dyDescent="0.3">
      <c r="B231" s="210">
        <v>218</v>
      </c>
      <c r="C231" s="211"/>
      <c r="D231" s="105">
        <v>45297</v>
      </c>
      <c r="E231" s="106"/>
      <c r="F231" s="119">
        <f t="shared" ref="F231" si="341">G$16</f>
        <v>2924.53</v>
      </c>
      <c r="G231" s="101">
        <v>2871</v>
      </c>
      <c r="H231" s="142">
        <f t="shared" ref="H231" si="342">G$16-E$12</f>
        <v>2882.53</v>
      </c>
      <c r="I231" s="107">
        <v>-39.03</v>
      </c>
      <c r="J231" s="144">
        <f t="shared" ref="J231" si="343">(G$16+E$13)+I231</f>
        <v>2886.03</v>
      </c>
      <c r="K231" s="135"/>
      <c r="L231" s="51"/>
      <c r="M231" s="125">
        <f t="shared" ref="M231" si="344">+J231-$H$16</f>
        <v>3.5</v>
      </c>
      <c r="N231" s="126">
        <f t="shared" ref="N231" si="345">M231*0.10197/1</f>
        <v>0.35689500000000002</v>
      </c>
      <c r="O231" s="125">
        <f t="shared" ref="O231" si="346">M231*0.701432/1</f>
        <v>2.455012</v>
      </c>
      <c r="P231" s="125">
        <f t="shared" ref="P231" si="347">+N231*0.01019716/1</f>
        <v>3.6393154182000004E-3</v>
      </c>
      <c r="Q231" s="51"/>
      <c r="R231" s="127">
        <f t="shared" ref="R231" si="348">+$O$11*(M231-I231)</f>
        <v>85.06</v>
      </c>
      <c r="S231" s="127">
        <f t="shared" ref="S231" si="349">M231/R231</f>
        <v>4.1147425346814009E-2</v>
      </c>
    </row>
    <row r="232" spans="2:19" x14ac:dyDescent="0.3">
      <c r="B232" s="210">
        <v>219</v>
      </c>
      <c r="C232" s="211"/>
      <c r="D232" s="105">
        <v>45304</v>
      </c>
      <c r="E232" s="106"/>
      <c r="F232" s="119">
        <f t="shared" ref="F232" si="350">G$16</f>
        <v>2924.53</v>
      </c>
      <c r="G232" s="101">
        <v>2871</v>
      </c>
      <c r="H232" s="142">
        <f t="shared" ref="H232" si="351">G$16-E$12</f>
        <v>2882.53</v>
      </c>
      <c r="I232" s="107">
        <v>-39.03</v>
      </c>
      <c r="J232" s="144">
        <f t="shared" ref="J232" si="352">(G$16+E$13)+I232</f>
        <v>2886.03</v>
      </c>
      <c r="K232" s="135"/>
      <c r="L232" s="51"/>
      <c r="M232" s="125">
        <f t="shared" ref="M232" si="353">+J232-$H$16</f>
        <v>3.5</v>
      </c>
      <c r="N232" s="126">
        <f t="shared" ref="N232" si="354">M232*0.10197/1</f>
        <v>0.35689500000000002</v>
      </c>
      <c r="O232" s="125">
        <f t="shared" ref="O232" si="355">M232*0.701432/1</f>
        <v>2.455012</v>
      </c>
      <c r="P232" s="125">
        <f t="shared" ref="P232" si="356">+N232*0.01019716/1</f>
        <v>3.6393154182000004E-3</v>
      </c>
      <c r="Q232" s="51"/>
      <c r="R232" s="127">
        <f t="shared" ref="R232" si="357">+$O$11*(M232-I232)</f>
        <v>85.06</v>
      </c>
      <c r="S232" s="127">
        <f t="shared" ref="S232" si="358">M232/R232</f>
        <v>4.1147425346814009E-2</v>
      </c>
    </row>
    <row r="233" spans="2:19" x14ac:dyDescent="0.3">
      <c r="B233" s="210">
        <v>220</v>
      </c>
      <c r="C233" s="211"/>
      <c r="D233" s="105">
        <v>45311</v>
      </c>
      <c r="E233" s="106"/>
      <c r="F233" s="119">
        <f t="shared" ref="F233" si="359">G$16</f>
        <v>2924.53</v>
      </c>
      <c r="G233" s="101">
        <v>2871</v>
      </c>
      <c r="H233" s="142">
        <f t="shared" ref="H233" si="360">G$16-E$12</f>
        <v>2882.53</v>
      </c>
      <c r="I233" s="107">
        <v>-39.03</v>
      </c>
      <c r="J233" s="144">
        <f t="shared" ref="J233" si="361">(G$16+E$13)+I233</f>
        <v>2886.03</v>
      </c>
      <c r="K233" s="135"/>
      <c r="L233" s="51"/>
      <c r="M233" s="125">
        <f t="shared" ref="M233" si="362">+J233-$H$16</f>
        <v>3.5</v>
      </c>
      <c r="N233" s="126">
        <f t="shared" ref="N233" si="363">M233*0.10197/1</f>
        <v>0.35689500000000002</v>
      </c>
      <c r="O233" s="125">
        <f t="shared" ref="O233" si="364">M233*0.701432/1</f>
        <v>2.455012</v>
      </c>
      <c r="P233" s="125">
        <f t="shared" ref="P233" si="365">+N233*0.01019716/1</f>
        <v>3.6393154182000004E-3</v>
      </c>
      <c r="Q233" s="51"/>
      <c r="R233" s="127">
        <f t="shared" ref="R233" si="366">+$O$11*(M233-I233)</f>
        <v>85.06</v>
      </c>
      <c r="S233" s="127">
        <f t="shared" ref="S233" si="367">M233/R233</f>
        <v>4.1147425346814009E-2</v>
      </c>
    </row>
    <row r="234" spans="2:19" x14ac:dyDescent="0.3">
      <c r="B234" s="210">
        <v>221</v>
      </c>
      <c r="C234" s="211"/>
      <c r="D234" s="105">
        <v>45326</v>
      </c>
      <c r="E234" s="106"/>
      <c r="F234" s="119">
        <f t="shared" ref="F234" si="368">G$16</f>
        <v>2924.53</v>
      </c>
      <c r="G234" s="101">
        <v>2871</v>
      </c>
      <c r="H234" s="142">
        <f t="shared" ref="H234" si="369">G$16-E$12</f>
        <v>2882.53</v>
      </c>
      <c r="I234" s="107">
        <v>-39.020000000000003</v>
      </c>
      <c r="J234" s="144">
        <f t="shared" ref="J234" si="370">(G$16+E$13)+I234</f>
        <v>2886.0400000000004</v>
      </c>
      <c r="K234" s="135"/>
      <c r="L234" s="51"/>
      <c r="M234" s="125">
        <f t="shared" ref="M234" si="371">+J234-$H$16</f>
        <v>3.5100000000002183</v>
      </c>
      <c r="N234" s="126">
        <f t="shared" ref="N234" si="372">M234*0.10197/1</f>
        <v>0.35791470000002229</v>
      </c>
      <c r="O234" s="125">
        <f t="shared" ref="O234" si="373">M234*0.701432/1</f>
        <v>2.4620263200001533</v>
      </c>
      <c r="P234" s="125">
        <f t="shared" ref="P234" si="374">+N234*0.01019716/1</f>
        <v>3.6497134622522276E-3</v>
      </c>
      <c r="Q234" s="51"/>
      <c r="R234" s="127">
        <f t="shared" ref="R234" si="375">+$O$11*(M234-I234)</f>
        <v>85.060000000000443</v>
      </c>
      <c r="S234" s="127">
        <f t="shared" ref="S234" si="376">M234/R234</f>
        <v>4.1264989419235835E-2</v>
      </c>
    </row>
    <row r="235" spans="2:19" x14ac:dyDescent="0.3">
      <c r="B235" s="210">
        <v>222</v>
      </c>
      <c r="C235" s="211"/>
      <c r="D235" s="105">
        <v>45333</v>
      </c>
      <c r="E235" s="106"/>
      <c r="F235" s="119">
        <f t="shared" ref="F235" si="377">G$16</f>
        <v>2924.53</v>
      </c>
      <c r="G235" s="101">
        <v>2871</v>
      </c>
      <c r="H235" s="142">
        <f t="shared" ref="H235" si="378">G$16-E$12</f>
        <v>2882.53</v>
      </c>
      <c r="I235" s="107">
        <v>-39.03</v>
      </c>
      <c r="J235" s="144">
        <f t="shared" ref="J235" si="379">(G$16+E$13)+I235</f>
        <v>2886.03</v>
      </c>
      <c r="K235" s="135"/>
      <c r="L235" s="51"/>
      <c r="M235" s="125">
        <f t="shared" ref="M235" si="380">+J235-$H$16</f>
        <v>3.5</v>
      </c>
      <c r="N235" s="126">
        <f t="shared" ref="N235" si="381">M235*0.10197/1</f>
        <v>0.35689500000000002</v>
      </c>
      <c r="O235" s="125">
        <f t="shared" ref="O235" si="382">M235*0.701432/1</f>
        <v>2.455012</v>
      </c>
      <c r="P235" s="125">
        <f t="shared" ref="P235" si="383">+N235*0.01019716/1</f>
        <v>3.6393154182000004E-3</v>
      </c>
      <c r="Q235" s="51"/>
      <c r="R235" s="127">
        <f t="shared" ref="R235" si="384">+$O$11*(M235-I235)</f>
        <v>85.06</v>
      </c>
      <c r="S235" s="127">
        <f t="shared" ref="S235" si="385">M235/R235</f>
        <v>4.1147425346814009E-2</v>
      </c>
    </row>
    <row r="236" spans="2:19" x14ac:dyDescent="0.3">
      <c r="B236" s="210">
        <v>223</v>
      </c>
      <c r="C236" s="211"/>
      <c r="D236" s="105">
        <v>45346</v>
      </c>
      <c r="E236" s="106"/>
      <c r="F236" s="119">
        <f t="shared" ref="F236" si="386">G$16</f>
        <v>2924.53</v>
      </c>
      <c r="G236" s="101">
        <v>2871</v>
      </c>
      <c r="H236" s="142">
        <f t="shared" ref="H236" si="387">G$16-E$12</f>
        <v>2882.53</v>
      </c>
      <c r="I236" s="107">
        <v>-39.04</v>
      </c>
      <c r="J236" s="144">
        <f t="shared" ref="J236" si="388">(G$16+E$13)+I236</f>
        <v>2886.0200000000004</v>
      </c>
      <c r="K236" s="135"/>
      <c r="L236" s="51"/>
      <c r="M236" s="125">
        <f t="shared" ref="M236" si="389">+J236-$H$16</f>
        <v>3.4900000000002365</v>
      </c>
      <c r="N236" s="126">
        <f t="shared" ref="N236" si="390">M236*0.10197/1</f>
        <v>0.35587530000002415</v>
      </c>
      <c r="O236" s="125">
        <f t="shared" ref="O236" si="391">M236*0.701432/1</f>
        <v>2.4479976800001659</v>
      </c>
      <c r="P236" s="125">
        <f t="shared" ref="P236" si="392">+N236*0.01019716/1</f>
        <v>3.6289173741482464E-3</v>
      </c>
      <c r="Q236" s="51"/>
      <c r="R236" s="127">
        <f t="shared" ref="R236" si="393">+$O$11*(M236-I236)</f>
        <v>85.060000000000471</v>
      </c>
      <c r="S236" s="127">
        <f t="shared" ref="S236" si="394">M236/R236</f>
        <v>4.1029861274397096E-2</v>
      </c>
    </row>
    <row r="237" spans="2:19" x14ac:dyDescent="0.3">
      <c r="B237" s="210">
        <v>224</v>
      </c>
      <c r="C237" s="211"/>
      <c r="D237" s="105">
        <v>45361</v>
      </c>
      <c r="E237" s="106"/>
      <c r="F237" s="119">
        <f t="shared" ref="F237:F241" si="395">G$16</f>
        <v>2924.53</v>
      </c>
      <c r="G237" s="101">
        <v>2871</v>
      </c>
      <c r="H237" s="142">
        <f t="shared" ref="H237:H241" si="396">G$16-E$12</f>
        <v>2882.53</v>
      </c>
      <c r="I237" s="147">
        <v>-39</v>
      </c>
      <c r="J237" s="144">
        <f t="shared" ref="J237:J242" si="397">(G$16+E$13)+I237</f>
        <v>2886.0600000000004</v>
      </c>
      <c r="K237" s="135"/>
      <c r="L237" s="51"/>
      <c r="M237" s="125">
        <f t="shared" ref="M237:M242" si="398">+J237-$H$16</f>
        <v>3.5300000000002001</v>
      </c>
      <c r="N237" s="126">
        <f t="shared" ref="N237:N242" si="399">M237*0.10197/1</f>
        <v>0.35995410000002043</v>
      </c>
      <c r="O237" s="125">
        <f t="shared" ref="O237:O242" si="400">M237*0.701432/1</f>
        <v>2.4760549600001407</v>
      </c>
      <c r="P237" s="125">
        <f t="shared" ref="P237:P242" si="401">+N237*0.01019716/1</f>
        <v>3.6705095503562083E-3</v>
      </c>
      <c r="Q237" s="51"/>
      <c r="R237" s="127">
        <f t="shared" ref="R237:R242" si="402">+$O$11*(M237-I237)</f>
        <v>85.0600000000004</v>
      </c>
      <c r="S237" s="127">
        <f t="shared" ref="S237:S242" si="403">M237/R237</f>
        <v>4.1500117564074575E-2</v>
      </c>
    </row>
    <row r="238" spans="2:19" x14ac:dyDescent="0.3">
      <c r="B238" s="210">
        <v>225</v>
      </c>
      <c r="C238" s="211"/>
      <c r="D238" s="105">
        <v>45376</v>
      </c>
      <c r="E238" s="106"/>
      <c r="F238" s="119">
        <f t="shared" si="395"/>
        <v>2924.53</v>
      </c>
      <c r="G238" s="101">
        <v>2871</v>
      </c>
      <c r="H238" s="142">
        <f t="shared" si="396"/>
        <v>2882.53</v>
      </c>
      <c r="I238" s="147">
        <v>-39.03</v>
      </c>
      <c r="J238" s="144">
        <f t="shared" si="397"/>
        <v>2886.03</v>
      </c>
      <c r="K238" s="135"/>
      <c r="L238" s="51"/>
      <c r="M238" s="125">
        <f t="shared" si="398"/>
        <v>3.5</v>
      </c>
      <c r="N238" s="126">
        <f t="shared" si="399"/>
        <v>0.35689500000000002</v>
      </c>
      <c r="O238" s="125">
        <f t="shared" si="400"/>
        <v>2.455012</v>
      </c>
      <c r="P238" s="125">
        <f t="shared" si="401"/>
        <v>3.6393154182000004E-3</v>
      </c>
      <c r="Q238" s="51"/>
      <c r="R238" s="127">
        <f t="shared" si="402"/>
        <v>85.06</v>
      </c>
      <c r="S238" s="127">
        <f t="shared" si="403"/>
        <v>4.1147425346814009E-2</v>
      </c>
    </row>
    <row r="239" spans="2:19" x14ac:dyDescent="0.3">
      <c r="B239" s="210">
        <v>226</v>
      </c>
      <c r="C239" s="211"/>
      <c r="D239" s="105">
        <v>45391</v>
      </c>
      <c r="E239" s="106"/>
      <c r="F239" s="119">
        <f t="shared" si="395"/>
        <v>2924.53</v>
      </c>
      <c r="G239" s="101">
        <v>2871</v>
      </c>
      <c r="H239" s="142">
        <f t="shared" si="396"/>
        <v>2882.53</v>
      </c>
      <c r="I239" s="147">
        <v>-39.01</v>
      </c>
      <c r="J239" s="144">
        <f t="shared" si="397"/>
        <v>2886.05</v>
      </c>
      <c r="K239" s="135"/>
      <c r="L239" s="51"/>
      <c r="M239" s="125">
        <f t="shared" si="398"/>
        <v>3.5199999999999818</v>
      </c>
      <c r="N239" s="126">
        <f t="shared" si="399"/>
        <v>0.35893439999999815</v>
      </c>
      <c r="O239" s="125">
        <f t="shared" si="400"/>
        <v>2.4690406399999874</v>
      </c>
      <c r="P239" s="125">
        <f t="shared" si="401"/>
        <v>3.6601115063039811E-3</v>
      </c>
      <c r="Q239" s="51"/>
      <c r="R239" s="127">
        <f t="shared" si="402"/>
        <v>85.05999999999996</v>
      </c>
      <c r="S239" s="127">
        <f t="shared" si="403"/>
        <v>4.1382553491652756E-2</v>
      </c>
    </row>
    <row r="240" spans="2:19" x14ac:dyDescent="0.3">
      <c r="B240" s="210">
        <v>227</v>
      </c>
      <c r="C240" s="211"/>
      <c r="D240" s="105">
        <v>45406</v>
      </c>
      <c r="E240" s="106"/>
      <c r="F240" s="119">
        <f t="shared" si="395"/>
        <v>2924.53</v>
      </c>
      <c r="G240" s="101">
        <v>2871</v>
      </c>
      <c r="H240" s="142">
        <f t="shared" si="396"/>
        <v>2882.53</v>
      </c>
      <c r="I240" s="147">
        <v>-39</v>
      </c>
      <c r="J240" s="144">
        <f t="shared" si="397"/>
        <v>2886.0600000000004</v>
      </c>
      <c r="K240" s="135"/>
      <c r="L240" s="51"/>
      <c r="M240" s="125">
        <f t="shared" si="398"/>
        <v>3.5300000000002001</v>
      </c>
      <c r="N240" s="126">
        <f t="shared" si="399"/>
        <v>0.35995410000002043</v>
      </c>
      <c r="O240" s="125">
        <f t="shared" si="400"/>
        <v>2.4760549600001407</v>
      </c>
      <c r="P240" s="125">
        <f t="shared" si="401"/>
        <v>3.6705095503562083E-3</v>
      </c>
      <c r="Q240" s="51"/>
      <c r="R240" s="127">
        <f t="shared" si="402"/>
        <v>85.0600000000004</v>
      </c>
      <c r="S240" s="127">
        <f t="shared" si="403"/>
        <v>4.1500117564074575E-2</v>
      </c>
    </row>
    <row r="241" spans="2:19" x14ac:dyDescent="0.3">
      <c r="B241" s="210">
        <v>228</v>
      </c>
      <c r="C241" s="211"/>
      <c r="D241" s="105">
        <v>45420</v>
      </c>
      <c r="E241" s="106"/>
      <c r="F241" s="119">
        <f t="shared" si="395"/>
        <v>2924.53</v>
      </c>
      <c r="G241" s="101">
        <v>2871</v>
      </c>
      <c r="H241" s="142">
        <f t="shared" si="396"/>
        <v>2882.53</v>
      </c>
      <c r="I241" s="147">
        <v>-39.011000000000003</v>
      </c>
      <c r="J241" s="144">
        <f t="shared" si="397"/>
        <v>2886.0490000000004</v>
      </c>
      <c r="K241" s="135"/>
      <c r="L241" s="51"/>
      <c r="M241" s="125">
        <f t="shared" si="398"/>
        <v>3.5190000000002328</v>
      </c>
      <c r="N241" s="126">
        <f t="shared" si="399"/>
        <v>0.35883243000002374</v>
      </c>
      <c r="O241" s="125">
        <f t="shared" si="400"/>
        <v>2.4683392080001636</v>
      </c>
      <c r="P241" s="125">
        <f t="shared" si="401"/>
        <v>3.6590717018990422E-3</v>
      </c>
      <c r="Q241" s="51"/>
      <c r="R241" s="127">
        <f t="shared" si="402"/>
        <v>85.060000000000471</v>
      </c>
      <c r="S241" s="127">
        <f t="shared" si="403"/>
        <v>4.1370797084413512E-2</v>
      </c>
    </row>
    <row r="242" spans="2:19" x14ac:dyDescent="0.3">
      <c r="B242" s="210">
        <v>229</v>
      </c>
      <c r="C242" s="211"/>
      <c r="D242" s="105">
        <v>45544</v>
      </c>
      <c r="E242" s="106"/>
      <c r="F242" s="119">
        <f t="shared" ref="F242" si="404">G$16</f>
        <v>2924.53</v>
      </c>
      <c r="G242" s="101">
        <v>2871</v>
      </c>
      <c r="H242" s="142">
        <f t="shared" ref="H242" si="405">G$16-E$12</f>
        <v>2882.53</v>
      </c>
      <c r="I242" s="107">
        <v>-38.909999999999997</v>
      </c>
      <c r="J242" s="144">
        <f t="shared" si="397"/>
        <v>2886.1500000000005</v>
      </c>
      <c r="K242" s="135"/>
      <c r="L242" s="51"/>
      <c r="M242" s="125">
        <f t="shared" si="398"/>
        <v>3.6200000000003456</v>
      </c>
      <c r="N242" s="126">
        <f t="shared" si="399"/>
        <v>0.36913140000003525</v>
      </c>
      <c r="O242" s="125">
        <f t="shared" si="400"/>
        <v>2.5391838400002427</v>
      </c>
      <c r="P242" s="125">
        <f t="shared" si="401"/>
        <v>3.7640919468243596E-3</v>
      </c>
      <c r="Q242" s="51"/>
      <c r="R242" s="127">
        <f t="shared" si="402"/>
        <v>85.060000000000684</v>
      </c>
      <c r="S242" s="127">
        <f t="shared" si="403"/>
        <v>4.2558194215851358E-2</v>
      </c>
    </row>
    <row r="243" spans="2:19" x14ac:dyDescent="0.3">
      <c r="B243" s="210">
        <v>230</v>
      </c>
      <c r="C243" s="211"/>
      <c r="D243" s="105">
        <v>45551</v>
      </c>
      <c r="E243" s="106"/>
      <c r="F243" s="119">
        <f t="shared" ref="F243" si="406">G$16</f>
        <v>2924.53</v>
      </c>
      <c r="G243" s="101">
        <v>2871</v>
      </c>
      <c r="H243" s="142">
        <f t="shared" ref="H243" si="407">G$16-E$12</f>
        <v>2882.53</v>
      </c>
      <c r="I243" s="107">
        <v>-38.9</v>
      </c>
      <c r="J243" s="144">
        <f t="shared" ref="J243" si="408">(G$16+E$13)+I243</f>
        <v>2886.1600000000003</v>
      </c>
      <c r="K243" s="135"/>
      <c r="L243" s="51"/>
      <c r="M243" s="125">
        <f t="shared" ref="M243" si="409">+J243-$H$16</f>
        <v>3.6300000000001091</v>
      </c>
      <c r="N243" s="126">
        <f t="shared" ref="N243" si="410">M243*0.10197/1</f>
        <v>0.37015110000001117</v>
      </c>
      <c r="O243" s="125">
        <f t="shared" ref="O243" si="411">M243*0.701432/1</f>
        <v>2.5461981600000767</v>
      </c>
      <c r="P243" s="125">
        <f t="shared" ref="P243" si="412">+N243*0.01019716/1</f>
        <v>3.774489990876114E-3</v>
      </c>
      <c r="Q243" s="51"/>
      <c r="R243" s="127">
        <f t="shared" ref="R243" si="413">+$O$11*(M243-I243)</f>
        <v>85.060000000000215</v>
      </c>
      <c r="S243" s="127">
        <f t="shared" ref="S243" si="414">M243/R243</f>
        <v>4.2675758288268278E-2</v>
      </c>
    </row>
    <row r="244" spans="2:19" x14ac:dyDescent="0.3">
      <c r="B244" s="210">
        <v>231</v>
      </c>
      <c r="C244" s="211"/>
      <c r="D244" s="105">
        <v>45563</v>
      </c>
      <c r="E244" s="106"/>
      <c r="F244" s="119">
        <f t="shared" ref="F244:F245" si="415">G$16</f>
        <v>2924.53</v>
      </c>
      <c r="G244" s="101">
        <v>2871</v>
      </c>
      <c r="H244" s="142">
        <f t="shared" ref="H244:H245" si="416">G$16-E$12</f>
        <v>2882.53</v>
      </c>
      <c r="I244" s="107">
        <v>-38.909999999999997</v>
      </c>
      <c r="J244" s="144">
        <f t="shared" ref="J244:J245" si="417">(G$16+E$13)+I244</f>
        <v>2886.1500000000005</v>
      </c>
      <c r="K244" s="135"/>
      <c r="L244" s="51"/>
      <c r="M244" s="125">
        <f t="shared" ref="M244:M245" si="418">+J244-$H$16</f>
        <v>3.6200000000003456</v>
      </c>
      <c r="N244" s="126">
        <f t="shared" ref="N244:N245" si="419">M244*0.10197/1</f>
        <v>0.36913140000003525</v>
      </c>
      <c r="O244" s="125">
        <f t="shared" ref="O244:O245" si="420">M244*0.701432/1</f>
        <v>2.5391838400002427</v>
      </c>
      <c r="P244" s="125">
        <f t="shared" ref="P244:P245" si="421">+N244*0.01019716/1</f>
        <v>3.7640919468243596E-3</v>
      </c>
      <c r="Q244" s="51"/>
      <c r="R244" s="127">
        <f t="shared" ref="R244:R245" si="422">+$O$11*(M244-I244)</f>
        <v>85.060000000000684</v>
      </c>
      <c r="S244" s="127">
        <f t="shared" ref="S244:S245" si="423">M244/R244</f>
        <v>4.2558194215851358E-2</v>
      </c>
    </row>
    <row r="245" spans="2:19" x14ac:dyDescent="0.3">
      <c r="B245" s="210">
        <v>232</v>
      </c>
      <c r="C245" s="211"/>
      <c r="D245" s="105">
        <v>45570</v>
      </c>
      <c r="E245" s="106"/>
      <c r="F245" s="119">
        <f t="shared" si="415"/>
        <v>2924.53</v>
      </c>
      <c r="G245" s="101">
        <v>2871</v>
      </c>
      <c r="H245" s="142">
        <f t="shared" si="416"/>
        <v>2882.53</v>
      </c>
      <c r="I245" s="107">
        <v>-38.909999999999997</v>
      </c>
      <c r="J245" s="144">
        <f t="shared" si="417"/>
        <v>2886.1500000000005</v>
      </c>
      <c r="K245" s="135"/>
      <c r="L245" s="51"/>
      <c r="M245" s="125">
        <f t="shared" si="418"/>
        <v>3.6200000000003456</v>
      </c>
      <c r="N245" s="126">
        <f t="shared" si="419"/>
        <v>0.36913140000003525</v>
      </c>
      <c r="O245" s="125">
        <f t="shared" si="420"/>
        <v>2.5391838400002427</v>
      </c>
      <c r="P245" s="125">
        <f t="shared" si="421"/>
        <v>3.7640919468243596E-3</v>
      </c>
      <c r="Q245" s="51"/>
      <c r="R245" s="127">
        <f t="shared" si="422"/>
        <v>85.060000000000684</v>
      </c>
      <c r="S245" s="127">
        <f t="shared" si="423"/>
        <v>4.2558194215851358E-2</v>
      </c>
    </row>
    <row r="246" spans="2:19" x14ac:dyDescent="0.3">
      <c r="B246" s="210">
        <v>233</v>
      </c>
      <c r="C246" s="211"/>
      <c r="D246" s="105">
        <v>45587</v>
      </c>
      <c r="E246" s="106"/>
      <c r="F246" s="119">
        <f t="shared" ref="F246:F247" si="424">G$16</f>
        <v>2924.53</v>
      </c>
      <c r="G246" s="101">
        <v>2871</v>
      </c>
      <c r="H246" s="142">
        <f t="shared" ref="H246:H247" si="425">G$16-E$12</f>
        <v>2882.53</v>
      </c>
      <c r="I246" s="107">
        <v>-38.909999999999997</v>
      </c>
      <c r="J246" s="144">
        <f t="shared" ref="J246:J247" si="426">(G$16+E$13)+I246</f>
        <v>2886.1500000000005</v>
      </c>
      <c r="K246" s="135"/>
      <c r="L246" s="51"/>
      <c r="M246" s="125">
        <f t="shared" ref="M246:M247" si="427">+J246-$H$16</f>
        <v>3.6200000000003456</v>
      </c>
      <c r="N246" s="126">
        <f t="shared" ref="N246:N247" si="428">M246*0.10197/1</f>
        <v>0.36913140000003525</v>
      </c>
      <c r="O246" s="125">
        <f t="shared" ref="O246:O247" si="429">M246*0.701432/1</f>
        <v>2.5391838400002427</v>
      </c>
      <c r="P246" s="125">
        <f t="shared" ref="P246:P247" si="430">+N246*0.01019716/1</f>
        <v>3.7640919468243596E-3</v>
      </c>
      <c r="Q246" s="51"/>
      <c r="R246" s="127">
        <f t="shared" ref="R246:R247" si="431">+$O$11*(M246-I246)</f>
        <v>85.060000000000684</v>
      </c>
      <c r="S246" s="127">
        <f t="shared" ref="S246:S247" si="432">M246/R246</f>
        <v>4.2558194215851358E-2</v>
      </c>
    </row>
    <row r="247" spans="2:19" x14ac:dyDescent="0.3">
      <c r="B247" s="210">
        <v>234</v>
      </c>
      <c r="C247" s="211"/>
      <c r="D247" s="105">
        <v>45593</v>
      </c>
      <c r="E247" s="106"/>
      <c r="F247" s="119">
        <f t="shared" si="424"/>
        <v>2924.53</v>
      </c>
      <c r="G247" s="101">
        <v>2871</v>
      </c>
      <c r="H247" s="142">
        <f t="shared" si="425"/>
        <v>2882.53</v>
      </c>
      <c r="I247" s="107">
        <v>-38.909999999999997</v>
      </c>
      <c r="J247" s="144">
        <f t="shared" si="426"/>
        <v>2886.1500000000005</v>
      </c>
      <c r="K247" s="135"/>
      <c r="L247" s="51"/>
      <c r="M247" s="125">
        <f t="shared" si="427"/>
        <v>3.6200000000003456</v>
      </c>
      <c r="N247" s="126">
        <f t="shared" si="428"/>
        <v>0.36913140000003525</v>
      </c>
      <c r="O247" s="125">
        <f t="shared" si="429"/>
        <v>2.5391838400002427</v>
      </c>
      <c r="P247" s="125">
        <f t="shared" si="430"/>
        <v>3.7640919468243596E-3</v>
      </c>
      <c r="Q247" s="51"/>
      <c r="R247" s="127">
        <f t="shared" si="431"/>
        <v>85.060000000000684</v>
      </c>
      <c r="S247" s="127">
        <f t="shared" si="432"/>
        <v>4.2558194215851358E-2</v>
      </c>
    </row>
    <row r="248" spans="2:19" x14ac:dyDescent="0.3">
      <c r="B248" s="210">
        <v>235</v>
      </c>
      <c r="C248" s="211"/>
      <c r="D248" s="105">
        <v>45597</v>
      </c>
      <c r="E248" s="106"/>
      <c r="F248" s="119">
        <f t="shared" ref="F248" si="433">G$16</f>
        <v>2924.53</v>
      </c>
      <c r="G248" s="101">
        <v>2872</v>
      </c>
      <c r="H248" s="142">
        <f t="shared" ref="H248" si="434">G$16-E$12</f>
        <v>2882.53</v>
      </c>
      <c r="I248" s="107">
        <v>-38.909999999999997</v>
      </c>
      <c r="J248" s="144">
        <f t="shared" ref="J248" si="435">(G$16+E$13)+I248</f>
        <v>2886.1500000000005</v>
      </c>
      <c r="K248" s="135"/>
      <c r="L248" s="51"/>
      <c r="M248" s="125">
        <f t="shared" ref="M248" si="436">+J248-$H$16</f>
        <v>3.6200000000003456</v>
      </c>
      <c r="N248" s="126">
        <f t="shared" ref="N248" si="437">M248*0.10197/1</f>
        <v>0.36913140000003525</v>
      </c>
      <c r="O248" s="125">
        <f t="shared" ref="O248" si="438">M248*0.701432/1</f>
        <v>2.5391838400002427</v>
      </c>
      <c r="P248" s="125">
        <f t="shared" ref="P248" si="439">+N248*0.01019716/1</f>
        <v>3.7640919468243596E-3</v>
      </c>
      <c r="Q248" s="51"/>
      <c r="R248" s="127">
        <f t="shared" ref="R248" si="440">+$O$11*(M248-I248)</f>
        <v>85.060000000000684</v>
      </c>
      <c r="S248" s="127">
        <f t="shared" ref="S248" si="441">M248/R248</f>
        <v>4.2558194215851358E-2</v>
      </c>
    </row>
  </sheetData>
  <dataConsolidate/>
  <mergeCells count="241">
    <mergeCell ref="B160:C160"/>
    <mergeCell ref="B165:C165"/>
    <mergeCell ref="B222:C222"/>
    <mergeCell ref="B138:C138"/>
    <mergeCell ref="B139:C139"/>
    <mergeCell ref="B131:C131"/>
    <mergeCell ref="B132:C132"/>
    <mergeCell ref="B221:C221"/>
    <mergeCell ref="B220:C220"/>
    <mergeCell ref="B140:C140"/>
    <mergeCell ref="B141:C141"/>
    <mergeCell ref="B142:C142"/>
    <mergeCell ref="B159:C159"/>
    <mergeCell ref="B152:C152"/>
    <mergeCell ref="B153:C153"/>
    <mergeCell ref="B154:C154"/>
    <mergeCell ref="B155:C155"/>
    <mergeCell ref="B156:C156"/>
    <mergeCell ref="B157:C157"/>
    <mergeCell ref="B158:C158"/>
    <mergeCell ref="B145:C145"/>
    <mergeCell ref="B146:C146"/>
    <mergeCell ref="B147:C147"/>
    <mergeCell ref="B143:C143"/>
    <mergeCell ref="B144:C144"/>
    <mergeCell ref="B151:C151"/>
    <mergeCell ref="B148:C148"/>
    <mergeCell ref="B133:C133"/>
    <mergeCell ref="B134:C134"/>
    <mergeCell ref="B135:C135"/>
    <mergeCell ref="B136:C136"/>
    <mergeCell ref="B149:C149"/>
    <mergeCell ref="B150:C150"/>
    <mergeCell ref="B126:C126"/>
    <mergeCell ref="B127:C127"/>
    <mergeCell ref="B137:C137"/>
    <mergeCell ref="B128:C128"/>
    <mergeCell ref="B129:C129"/>
    <mergeCell ref="B130:C130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12:C112"/>
    <mergeCell ref="B113:C113"/>
    <mergeCell ref="B114:C114"/>
    <mergeCell ref="B115:C115"/>
    <mergeCell ref="B116:C11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91:C91"/>
    <mergeCell ref="B92:C92"/>
    <mergeCell ref="B93:C93"/>
    <mergeCell ref="B94:C94"/>
    <mergeCell ref="B95:C95"/>
    <mergeCell ref="B96:C96"/>
    <mergeCell ref="B87:C87"/>
    <mergeCell ref="B88:C88"/>
    <mergeCell ref="B89:C89"/>
    <mergeCell ref="B90:C90"/>
    <mergeCell ref="B81:C81"/>
    <mergeCell ref="B82:C82"/>
    <mergeCell ref="B83:C83"/>
    <mergeCell ref="B84:C84"/>
    <mergeCell ref="B85:C85"/>
    <mergeCell ref="B86:C86"/>
    <mergeCell ref="B75:C75"/>
    <mergeCell ref="B76:C76"/>
    <mergeCell ref="B77:C77"/>
    <mergeCell ref="B78:C78"/>
    <mergeCell ref="B79:C79"/>
    <mergeCell ref="B80:C80"/>
    <mergeCell ref="B61:C61"/>
    <mergeCell ref="B62:C62"/>
    <mergeCell ref="B63:C63"/>
    <mergeCell ref="B69:C69"/>
    <mergeCell ref="B70:C70"/>
    <mergeCell ref="B71:C71"/>
    <mergeCell ref="B72:C72"/>
    <mergeCell ref="B73:C73"/>
    <mergeCell ref="B74:C74"/>
    <mergeCell ref="B64:C64"/>
    <mergeCell ref="B65:C65"/>
    <mergeCell ref="B66:C66"/>
    <mergeCell ref="B67:C67"/>
    <mergeCell ref="B68:C68"/>
    <mergeCell ref="B40:C40"/>
    <mergeCell ref="B41:C41"/>
    <mergeCell ref="B42:C42"/>
    <mergeCell ref="B44:C44"/>
    <mergeCell ref="B45:C45"/>
    <mergeCell ref="B43:C43"/>
    <mergeCell ref="B58:C58"/>
    <mergeCell ref="B59:C59"/>
    <mergeCell ref="B60:C60"/>
    <mergeCell ref="B52:C52"/>
    <mergeCell ref="B53:C53"/>
    <mergeCell ref="B54:C54"/>
    <mergeCell ref="B55:C55"/>
    <mergeCell ref="B56:C56"/>
    <mergeCell ref="B57:C57"/>
    <mergeCell ref="B46:C46"/>
    <mergeCell ref="B47:C47"/>
    <mergeCell ref="B48:C48"/>
    <mergeCell ref="B49:C49"/>
    <mergeCell ref="B50:C50"/>
    <mergeCell ref="B51:C51"/>
    <mergeCell ref="S19:S21"/>
    <mergeCell ref="B22:C22"/>
    <mergeCell ref="B2:D5"/>
    <mergeCell ref="B19:C21"/>
    <mergeCell ref="D19:D21"/>
    <mergeCell ref="F19:F20"/>
    <mergeCell ref="H19:H20"/>
    <mergeCell ref="E19:E21"/>
    <mergeCell ref="G19:G20"/>
    <mergeCell ref="E2:K5"/>
    <mergeCell ref="I19:I20"/>
    <mergeCell ref="J19:J20"/>
    <mergeCell ref="M19:P20"/>
    <mergeCell ref="K19:K21"/>
    <mergeCell ref="R19:R21"/>
    <mergeCell ref="B38:C38"/>
    <mergeCell ref="B39:C39"/>
    <mergeCell ref="B23:C23"/>
    <mergeCell ref="B24:C24"/>
    <mergeCell ref="B25:C25"/>
    <mergeCell ref="B26:C26"/>
    <mergeCell ref="B27:C27"/>
    <mergeCell ref="B28:C28"/>
    <mergeCell ref="B37:C37"/>
    <mergeCell ref="B34:C34"/>
    <mergeCell ref="B35:C35"/>
    <mergeCell ref="B36:C36"/>
    <mergeCell ref="B29:C29"/>
    <mergeCell ref="B30:C30"/>
    <mergeCell ref="B31:C31"/>
    <mergeCell ref="B32:C32"/>
    <mergeCell ref="B33:C33"/>
    <mergeCell ref="B167:C167"/>
    <mergeCell ref="B168:C168"/>
    <mergeCell ref="B161:C161"/>
    <mergeCell ref="B169:C169"/>
    <mergeCell ref="B170:C170"/>
    <mergeCell ref="B162:C162"/>
    <mergeCell ref="B163:C163"/>
    <mergeCell ref="B164:C164"/>
    <mergeCell ref="B175:C175"/>
    <mergeCell ref="B166:C166"/>
    <mergeCell ref="B176:C176"/>
    <mergeCell ref="B177:C177"/>
    <mergeCell ref="B171:C171"/>
    <mergeCell ref="B172:C172"/>
    <mergeCell ref="B173:C173"/>
    <mergeCell ref="B174:C174"/>
    <mergeCell ref="B178:C178"/>
    <mergeCell ref="B179:C179"/>
    <mergeCell ref="B199:C199"/>
    <mergeCell ref="B200:C200"/>
    <mergeCell ref="B194:C194"/>
    <mergeCell ref="B190:C190"/>
    <mergeCell ref="B191:C191"/>
    <mergeCell ref="B192:C192"/>
    <mergeCell ref="B193:C193"/>
    <mergeCell ref="B180:C180"/>
    <mergeCell ref="B181:C181"/>
    <mergeCell ref="B182:C182"/>
    <mergeCell ref="B183:C183"/>
    <mergeCell ref="B184:C184"/>
    <mergeCell ref="B187:C187"/>
    <mergeCell ref="B188:C188"/>
    <mergeCell ref="B189:C189"/>
    <mergeCell ref="B185:C185"/>
    <mergeCell ref="B186:C186"/>
    <mergeCell ref="B195:C195"/>
    <mergeCell ref="B196:C196"/>
    <mergeCell ref="B197:C197"/>
    <mergeCell ref="B198:C198"/>
    <mergeCell ref="B201:C201"/>
    <mergeCell ref="B202:C202"/>
    <mergeCell ref="B203:C203"/>
    <mergeCell ref="B204:C204"/>
    <mergeCell ref="B205:C205"/>
    <mergeCell ref="B206:C206"/>
    <mergeCell ref="B207:C207"/>
    <mergeCell ref="B208:C208"/>
    <mergeCell ref="B209:C209"/>
    <mergeCell ref="B211:C211"/>
    <mergeCell ref="B230:C230"/>
    <mergeCell ref="B210:C210"/>
    <mergeCell ref="B212:C212"/>
    <mergeCell ref="B213:C213"/>
    <mergeCell ref="B218:C218"/>
    <mergeCell ref="B217:C217"/>
    <mergeCell ref="B215:C215"/>
    <mergeCell ref="B216:C216"/>
    <mergeCell ref="B225:C225"/>
    <mergeCell ref="B227:C227"/>
    <mergeCell ref="B229:C229"/>
    <mergeCell ref="B228:C228"/>
    <mergeCell ref="B226:C226"/>
    <mergeCell ref="B224:C224"/>
    <mergeCell ref="B223:C223"/>
    <mergeCell ref="B219:C219"/>
    <mergeCell ref="B248:C248"/>
    <mergeCell ref="B247:C247"/>
    <mergeCell ref="B244:C244"/>
    <mergeCell ref="B242:C242"/>
    <mergeCell ref="B243:C243"/>
    <mergeCell ref="B234:C234"/>
    <mergeCell ref="B233:C233"/>
    <mergeCell ref="B214:C214"/>
    <mergeCell ref="B237:C237"/>
    <mergeCell ref="B238:C238"/>
    <mergeCell ref="B239:C239"/>
    <mergeCell ref="B240:C240"/>
    <mergeCell ref="B241:C241"/>
    <mergeCell ref="B236:C236"/>
    <mergeCell ref="B235:C235"/>
    <mergeCell ref="B232:C232"/>
    <mergeCell ref="B231:C231"/>
    <mergeCell ref="B245:C245"/>
    <mergeCell ref="B246:C246"/>
  </mergeCells>
  <pageMargins left="0.7" right="0.7" top="0.75" bottom="0.75" header="0.3" footer="0.3"/>
  <pageSetup paperSize="9" scale="31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  <pageSetUpPr fitToPage="1"/>
  </sheetPr>
  <dimension ref="B1:BO259"/>
  <sheetViews>
    <sheetView tabSelected="1" zoomScale="71" zoomScaleNormal="71" workbookViewId="0">
      <pane ySplit="21" topLeftCell="A239" activePane="bottomLeft" state="frozen"/>
      <selection activeCell="A33" sqref="A33"/>
      <selection pane="bottomLeft" activeCell="A33" sqref="A33"/>
    </sheetView>
  </sheetViews>
  <sheetFormatPr baseColWidth="10" defaultRowHeight="15.6" x14ac:dyDescent="0.3"/>
  <cols>
    <col min="1" max="1" width="1.109375" customWidth="1"/>
    <col min="2" max="3" width="4.6640625" customWidth="1"/>
    <col min="4" max="4" width="20.6640625" customWidth="1"/>
    <col min="5" max="7" width="15.6640625" customWidth="1"/>
    <col min="8" max="8" width="15.6640625" style="66" customWidth="1"/>
    <col min="9" max="9" width="15.6640625" style="113" customWidth="1"/>
    <col min="10" max="10" width="15.6640625" customWidth="1"/>
    <col min="11" max="11" width="20.6640625" customWidth="1"/>
    <col min="12" max="12" width="1.109375" customWidth="1"/>
    <col min="13" max="16" width="10.6640625" customWidth="1"/>
    <col min="17" max="17" width="1.109375" customWidth="1"/>
    <col min="18" max="19" width="10.6640625" customWidth="1"/>
    <col min="21" max="21" width="13" style="15" bestFit="1" customWidth="1"/>
    <col min="22" max="22" width="13" style="17" bestFit="1" customWidth="1"/>
  </cols>
  <sheetData>
    <row r="1" spans="2:16" ht="6" customHeight="1" thickBot="1" x14ac:dyDescent="0.35"/>
    <row r="2" spans="2:16" ht="21" customHeight="1" x14ac:dyDescent="0.3">
      <c r="B2" s="201"/>
      <c r="C2" s="202"/>
      <c r="D2" s="203"/>
      <c r="E2" s="161" t="s">
        <v>43</v>
      </c>
      <c r="F2" s="162"/>
      <c r="G2" s="162"/>
      <c r="H2" s="162"/>
      <c r="I2" s="162"/>
      <c r="J2" s="162"/>
      <c r="K2" s="163"/>
    </row>
    <row r="3" spans="2:16" ht="21" customHeight="1" x14ac:dyDescent="0.3">
      <c r="B3" s="204"/>
      <c r="C3" s="205"/>
      <c r="D3" s="206"/>
      <c r="E3" s="164"/>
      <c r="F3" s="165"/>
      <c r="G3" s="165"/>
      <c r="H3" s="165"/>
      <c r="I3" s="165"/>
      <c r="J3" s="165"/>
      <c r="K3" s="166"/>
    </row>
    <row r="4" spans="2:16" ht="21" customHeight="1" x14ac:dyDescent="0.3">
      <c r="B4" s="204"/>
      <c r="C4" s="205"/>
      <c r="D4" s="206"/>
      <c r="E4" s="164"/>
      <c r="F4" s="165"/>
      <c r="G4" s="165"/>
      <c r="H4" s="165"/>
      <c r="I4" s="165"/>
      <c r="J4" s="165"/>
      <c r="K4" s="166"/>
    </row>
    <row r="5" spans="2:16" ht="21" customHeight="1" thickBot="1" x14ac:dyDescent="0.35">
      <c r="B5" s="207"/>
      <c r="C5" s="208"/>
      <c r="D5" s="209"/>
      <c r="E5" s="167"/>
      <c r="F5" s="168"/>
      <c r="G5" s="168"/>
      <c r="H5" s="168"/>
      <c r="I5" s="168"/>
      <c r="J5" s="168"/>
      <c r="K5" s="169"/>
    </row>
    <row r="6" spans="2:16" ht="15" customHeight="1" x14ac:dyDescent="0.3">
      <c r="B6" s="9"/>
      <c r="C6" s="8"/>
      <c r="D6" s="8"/>
      <c r="E6" s="7"/>
      <c r="F6" s="7"/>
      <c r="G6" s="7"/>
      <c r="H6" s="67"/>
      <c r="I6" s="108"/>
      <c r="J6" s="12"/>
      <c r="K6" s="48"/>
    </row>
    <row r="7" spans="2:16" ht="15" customHeight="1" x14ac:dyDescent="0.3">
      <c r="B7" s="6"/>
      <c r="C7" s="32" t="s">
        <v>8</v>
      </c>
      <c r="D7" s="22"/>
      <c r="E7" s="52" t="s">
        <v>7</v>
      </c>
      <c r="F7" s="33"/>
      <c r="G7" s="33"/>
      <c r="H7" s="52"/>
      <c r="I7" s="103"/>
      <c r="J7" s="34"/>
      <c r="K7" s="48"/>
    </row>
    <row r="8" spans="2:16" ht="15" customHeight="1" x14ac:dyDescent="0.3">
      <c r="B8" s="6"/>
      <c r="C8" s="32" t="s">
        <v>6</v>
      </c>
      <c r="D8" s="22"/>
      <c r="E8" s="52" t="s">
        <v>35</v>
      </c>
      <c r="F8" s="33"/>
      <c r="G8" s="33"/>
      <c r="H8" s="52"/>
      <c r="I8" s="109"/>
      <c r="J8" s="49"/>
      <c r="K8" s="48"/>
    </row>
    <row r="9" spans="2:16" ht="15" customHeight="1" x14ac:dyDescent="0.3">
      <c r="B9" s="6"/>
      <c r="C9" s="32"/>
      <c r="D9" s="22"/>
      <c r="E9" s="34"/>
      <c r="F9" s="34"/>
      <c r="G9" s="34"/>
      <c r="H9" s="68"/>
      <c r="I9" s="110"/>
      <c r="J9" s="22"/>
      <c r="K9" s="48"/>
    </row>
    <row r="10" spans="2:16" ht="15" customHeight="1" x14ac:dyDescent="0.3">
      <c r="B10" s="6"/>
      <c r="C10" s="32" t="s">
        <v>9</v>
      </c>
      <c r="D10" s="22"/>
      <c r="E10" s="53" t="s">
        <v>44</v>
      </c>
      <c r="F10" s="12"/>
      <c r="G10" s="12"/>
      <c r="H10" s="52"/>
      <c r="I10" s="110"/>
      <c r="J10" s="22"/>
      <c r="K10" s="48"/>
      <c r="N10" s="31" t="s">
        <v>22</v>
      </c>
      <c r="O10" s="58" t="s">
        <v>30</v>
      </c>
    </row>
    <row r="11" spans="2:16" ht="15" customHeight="1" x14ac:dyDescent="0.3">
      <c r="B11" s="6"/>
      <c r="C11" s="32" t="s">
        <v>0</v>
      </c>
      <c r="D11" s="22"/>
      <c r="E11" s="53"/>
      <c r="F11" s="12"/>
      <c r="G11" s="12"/>
      <c r="H11" s="52"/>
      <c r="I11" s="110"/>
      <c r="J11" s="22"/>
      <c r="K11" s="48"/>
      <c r="N11" s="31" t="s">
        <v>23</v>
      </c>
      <c r="O11" s="66">
        <v>2</v>
      </c>
      <c r="P11" s="31" t="s">
        <v>24</v>
      </c>
    </row>
    <row r="12" spans="2:16" ht="15" customHeight="1" x14ac:dyDescent="0.3">
      <c r="B12" s="6"/>
      <c r="C12" s="32" t="s">
        <v>11</v>
      </c>
      <c r="D12" s="22"/>
      <c r="E12" s="84">
        <v>60</v>
      </c>
      <c r="F12" s="45" t="s">
        <v>27</v>
      </c>
      <c r="G12" s="45"/>
      <c r="H12" s="45"/>
      <c r="I12" s="110"/>
      <c r="J12" s="22"/>
      <c r="K12" s="48"/>
      <c r="O12" s="50"/>
    </row>
    <row r="13" spans="2:16" ht="15" customHeight="1" x14ac:dyDescent="0.3">
      <c r="B13" s="6"/>
      <c r="C13" s="32" t="s">
        <v>14</v>
      </c>
      <c r="D13" s="22"/>
      <c r="E13" s="84">
        <v>0.68</v>
      </c>
      <c r="F13" s="45" t="s">
        <v>27</v>
      </c>
      <c r="G13" s="45"/>
      <c r="H13" s="45"/>
      <c r="I13" s="110"/>
      <c r="J13" s="22"/>
      <c r="K13" s="48"/>
    </row>
    <row r="14" spans="2:16" ht="15" customHeight="1" x14ac:dyDescent="0.3">
      <c r="B14" s="6"/>
      <c r="C14" s="32"/>
      <c r="D14" s="22"/>
      <c r="E14" s="34"/>
      <c r="F14" s="34"/>
      <c r="G14" s="34"/>
      <c r="H14" s="68"/>
      <c r="I14" s="110"/>
      <c r="J14" s="22"/>
      <c r="K14" s="48"/>
    </row>
    <row r="15" spans="2:16" ht="15" customHeight="1" x14ac:dyDescent="0.3">
      <c r="B15" s="6"/>
      <c r="C15" s="34"/>
      <c r="D15" s="22"/>
      <c r="E15" s="5" t="s">
        <v>5</v>
      </c>
      <c r="F15" s="5" t="s">
        <v>4</v>
      </c>
      <c r="G15" s="69" t="s">
        <v>12</v>
      </c>
      <c r="H15" s="4" t="s">
        <v>13</v>
      </c>
      <c r="I15" s="110"/>
      <c r="J15" s="60"/>
      <c r="K15" s="48"/>
    </row>
    <row r="16" spans="2:16" ht="15" customHeight="1" x14ac:dyDescent="0.3">
      <c r="B16" s="6"/>
      <c r="C16" s="35" t="s">
        <v>3</v>
      </c>
      <c r="D16" s="1"/>
      <c r="E16" s="46">
        <v>808765.5</v>
      </c>
      <c r="F16" s="46">
        <v>9157317.3000000007</v>
      </c>
      <c r="G16" s="47">
        <v>2924.68</v>
      </c>
      <c r="H16" s="47">
        <f>G16-E12</f>
        <v>2864.68</v>
      </c>
      <c r="I16" s="110"/>
      <c r="J16" s="73"/>
      <c r="K16" s="48"/>
    </row>
    <row r="17" spans="2:67" ht="16.2" thickBot="1" x14ac:dyDescent="0.35">
      <c r="B17" s="23"/>
      <c r="C17" s="24"/>
      <c r="D17" s="24"/>
      <c r="E17" s="24"/>
      <c r="F17" s="24"/>
      <c r="G17" s="24"/>
      <c r="H17" s="70"/>
      <c r="I17" s="111"/>
      <c r="J17" s="24"/>
      <c r="K17" s="3"/>
    </row>
    <row r="18" spans="2:67" ht="6" customHeight="1" thickBot="1" x14ac:dyDescent="0.35">
      <c r="B18" s="26"/>
      <c r="C18" s="26"/>
      <c r="D18" s="26"/>
      <c r="E18" s="26"/>
      <c r="F18" s="26"/>
      <c r="G18" s="26"/>
      <c r="H18" s="20"/>
      <c r="I18" s="112"/>
      <c r="J18" s="26"/>
      <c r="K18" s="2"/>
    </row>
    <row r="19" spans="2:67" ht="15.75" customHeight="1" x14ac:dyDescent="0.3">
      <c r="B19" s="170" t="s">
        <v>2</v>
      </c>
      <c r="C19" s="192"/>
      <c r="D19" s="172" t="s">
        <v>1</v>
      </c>
      <c r="E19" s="172" t="s">
        <v>32</v>
      </c>
      <c r="F19" s="170" t="s">
        <v>34</v>
      </c>
      <c r="G19" s="170" t="s">
        <v>33</v>
      </c>
      <c r="H19" s="170" t="s">
        <v>28</v>
      </c>
      <c r="I19" s="180" t="s">
        <v>10</v>
      </c>
      <c r="J19" s="178" t="s">
        <v>29</v>
      </c>
      <c r="K19" s="198" t="s">
        <v>31</v>
      </c>
      <c r="L19" s="20"/>
      <c r="M19" s="183" t="s">
        <v>21</v>
      </c>
      <c r="N19" s="184"/>
      <c r="O19" s="184"/>
      <c r="P19" s="185"/>
      <c r="R19" s="180" t="s">
        <v>25</v>
      </c>
      <c r="S19" s="175" t="s">
        <v>26</v>
      </c>
      <c r="U19"/>
      <c r="V19" s="15"/>
      <c r="W19" s="17"/>
    </row>
    <row r="20" spans="2:67" ht="16.2" thickBot="1" x14ac:dyDescent="0.35">
      <c r="B20" s="193"/>
      <c r="C20" s="194"/>
      <c r="D20" s="173"/>
      <c r="E20" s="173"/>
      <c r="F20" s="171"/>
      <c r="G20" s="171"/>
      <c r="H20" s="171"/>
      <c r="I20" s="197"/>
      <c r="J20" s="179"/>
      <c r="K20" s="199"/>
      <c r="L20" s="13"/>
      <c r="M20" s="186"/>
      <c r="N20" s="187"/>
      <c r="O20" s="187"/>
      <c r="P20" s="188"/>
      <c r="R20" s="181"/>
      <c r="S20" s="176"/>
      <c r="U20"/>
      <c r="V20" s="15"/>
      <c r="W20" s="17"/>
    </row>
    <row r="21" spans="2:67" ht="16.2" thickBot="1" x14ac:dyDescent="0.35">
      <c r="B21" s="195"/>
      <c r="C21" s="196"/>
      <c r="D21" s="174"/>
      <c r="E21" s="174"/>
      <c r="F21" s="57" t="s">
        <v>15</v>
      </c>
      <c r="G21" s="57" t="s">
        <v>15</v>
      </c>
      <c r="H21" s="19" t="s">
        <v>15</v>
      </c>
      <c r="I21" s="25" t="s">
        <v>15</v>
      </c>
      <c r="J21" s="62" t="s">
        <v>16</v>
      </c>
      <c r="K21" s="200"/>
      <c r="L21" s="14"/>
      <c r="M21" s="36" t="s">
        <v>17</v>
      </c>
      <c r="N21" s="38" t="s">
        <v>18</v>
      </c>
      <c r="O21" s="37" t="s">
        <v>19</v>
      </c>
      <c r="P21" s="38" t="s">
        <v>20</v>
      </c>
      <c r="R21" s="182"/>
      <c r="S21" s="177"/>
      <c r="U21"/>
      <c r="V21" s="15"/>
      <c r="W21" s="17"/>
    </row>
    <row r="22" spans="2:67" x14ac:dyDescent="0.3">
      <c r="B22" s="218">
        <v>1</v>
      </c>
      <c r="C22" s="219"/>
      <c r="D22" s="94">
        <v>44870</v>
      </c>
      <c r="E22" s="86">
        <v>0.73055555555555562</v>
      </c>
      <c r="F22" s="56">
        <f t="shared" ref="F22:F84" si="0">G$16</f>
        <v>2924.68</v>
      </c>
      <c r="G22" s="91">
        <v>2856.8</v>
      </c>
      <c r="H22" s="54">
        <f t="shared" ref="H22:H84" si="1">G$16-E$12</f>
        <v>2864.68</v>
      </c>
      <c r="I22" s="43">
        <v>-60</v>
      </c>
      <c r="J22" s="63">
        <f t="shared" ref="J22:J84" si="2">(G$16+E$13)+I22</f>
        <v>2865.3599999999997</v>
      </c>
      <c r="K22" s="72"/>
      <c r="L22" s="21"/>
      <c r="M22" s="39">
        <f t="shared" ref="M22:M84" si="3">+J22-$H$16</f>
        <v>0.67999999999983629</v>
      </c>
      <c r="N22" s="43">
        <f t="shared" ref="N22:N84" si="4">M22*0.10197/1</f>
        <v>6.9339599999983306E-2</v>
      </c>
      <c r="O22" s="39">
        <f t="shared" ref="O22:O84" si="5">M22*0.701432/1</f>
        <v>0.47697375999988523</v>
      </c>
      <c r="P22" s="39">
        <f t="shared" ref="P22:P84" si="6">+N22*0.01019716/1</f>
        <v>7.0706699553582978E-4</v>
      </c>
      <c r="R22" s="59">
        <f t="shared" ref="R22:R84" si="7">+$O$11*(M22-I22)</f>
        <v>121.35999999999967</v>
      </c>
      <c r="S22" s="41">
        <f t="shared" ref="S22:S84" si="8">M22/R22</f>
        <v>5.6031641397481721E-3</v>
      </c>
      <c r="T22" s="10"/>
      <c r="U22" s="1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</row>
    <row r="23" spans="2:67" x14ac:dyDescent="0.3">
      <c r="B23" s="157">
        <v>2</v>
      </c>
      <c r="C23" s="158"/>
      <c r="D23" s="95">
        <v>44871</v>
      </c>
      <c r="E23" s="88">
        <v>0.3347222222222222</v>
      </c>
      <c r="F23" s="55">
        <f t="shared" si="0"/>
        <v>2924.68</v>
      </c>
      <c r="G23" s="91">
        <v>2856.8</v>
      </c>
      <c r="H23" s="54">
        <f t="shared" si="1"/>
        <v>2864.68</v>
      </c>
      <c r="I23" s="44">
        <v>-60</v>
      </c>
      <c r="J23" s="61">
        <f t="shared" si="2"/>
        <v>2865.3599999999997</v>
      </c>
      <c r="K23" s="64"/>
      <c r="L23" s="21"/>
      <c r="M23" s="40">
        <f t="shared" si="3"/>
        <v>0.67999999999983629</v>
      </c>
      <c r="N23" s="44">
        <f t="shared" si="4"/>
        <v>6.9339599999983306E-2</v>
      </c>
      <c r="O23" s="40">
        <f t="shared" si="5"/>
        <v>0.47697375999988523</v>
      </c>
      <c r="P23" s="40">
        <f t="shared" si="6"/>
        <v>7.0706699553582978E-4</v>
      </c>
      <c r="R23" s="42">
        <f t="shared" si="7"/>
        <v>121.35999999999967</v>
      </c>
      <c r="S23" s="42">
        <f t="shared" si="8"/>
        <v>5.6031641397481721E-3</v>
      </c>
      <c r="T23" s="10"/>
      <c r="U23" s="1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</row>
    <row r="24" spans="2:67" x14ac:dyDescent="0.3">
      <c r="B24" s="157">
        <v>3</v>
      </c>
      <c r="C24" s="158"/>
      <c r="D24" s="95">
        <v>44871</v>
      </c>
      <c r="E24" s="88">
        <v>0.7715277777777777</v>
      </c>
      <c r="F24" s="55">
        <f t="shared" si="0"/>
        <v>2924.68</v>
      </c>
      <c r="G24" s="91">
        <v>2856.8</v>
      </c>
      <c r="H24" s="54">
        <f t="shared" si="1"/>
        <v>2864.68</v>
      </c>
      <c r="I24" s="44">
        <v>-60</v>
      </c>
      <c r="J24" s="61">
        <f t="shared" si="2"/>
        <v>2865.3599999999997</v>
      </c>
      <c r="K24" s="64"/>
      <c r="L24" s="21"/>
      <c r="M24" s="40">
        <f t="shared" si="3"/>
        <v>0.67999999999983629</v>
      </c>
      <c r="N24" s="44">
        <f t="shared" si="4"/>
        <v>6.9339599999983306E-2</v>
      </c>
      <c r="O24" s="40">
        <f t="shared" si="5"/>
        <v>0.47697375999988523</v>
      </c>
      <c r="P24" s="40">
        <f t="shared" si="6"/>
        <v>7.0706699553582978E-4</v>
      </c>
      <c r="Q24" s="1"/>
      <c r="R24" s="42">
        <f t="shared" si="7"/>
        <v>121.35999999999967</v>
      </c>
      <c r="S24" s="42">
        <f t="shared" si="8"/>
        <v>5.6031641397481721E-3</v>
      </c>
      <c r="T24" s="10"/>
      <c r="U24" s="11"/>
      <c r="V24" s="16"/>
      <c r="W24" s="18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</row>
    <row r="25" spans="2:67" x14ac:dyDescent="0.3">
      <c r="B25" s="157">
        <v>4</v>
      </c>
      <c r="C25" s="158"/>
      <c r="D25" s="95">
        <v>44872</v>
      </c>
      <c r="E25" s="88">
        <v>0.35972222222222222</v>
      </c>
      <c r="F25" s="55">
        <f t="shared" si="0"/>
        <v>2924.68</v>
      </c>
      <c r="G25" s="91">
        <v>2856.8</v>
      </c>
      <c r="H25" s="54">
        <f t="shared" si="1"/>
        <v>2864.68</v>
      </c>
      <c r="I25" s="44">
        <v>-60</v>
      </c>
      <c r="J25" s="61">
        <f t="shared" si="2"/>
        <v>2865.3599999999997</v>
      </c>
      <c r="K25" s="64"/>
      <c r="L25" s="21"/>
      <c r="M25" s="40">
        <f t="shared" si="3"/>
        <v>0.67999999999983629</v>
      </c>
      <c r="N25" s="44">
        <f t="shared" si="4"/>
        <v>6.9339599999983306E-2</v>
      </c>
      <c r="O25" s="40">
        <f t="shared" si="5"/>
        <v>0.47697375999988523</v>
      </c>
      <c r="P25" s="40">
        <f t="shared" si="6"/>
        <v>7.0706699553582978E-4</v>
      </c>
      <c r="Q25" s="1"/>
      <c r="R25" s="42">
        <f t="shared" si="7"/>
        <v>121.35999999999967</v>
      </c>
      <c r="S25" s="42">
        <f t="shared" si="8"/>
        <v>5.6031641397481721E-3</v>
      </c>
      <c r="T25" s="10"/>
      <c r="U25" s="11"/>
      <c r="V25" s="27"/>
      <c r="W25" s="28"/>
      <c r="X25" s="29"/>
      <c r="Y25" s="30"/>
      <c r="Z25" s="30"/>
      <c r="AA25" s="30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</row>
    <row r="26" spans="2:67" x14ac:dyDescent="0.3">
      <c r="B26" s="157">
        <v>5</v>
      </c>
      <c r="C26" s="158"/>
      <c r="D26" s="95">
        <v>44872</v>
      </c>
      <c r="E26" s="88">
        <v>0.7368055555555556</v>
      </c>
      <c r="F26" s="55">
        <f t="shared" si="0"/>
        <v>2924.68</v>
      </c>
      <c r="G26" s="91">
        <v>2856.8</v>
      </c>
      <c r="H26" s="54">
        <f t="shared" si="1"/>
        <v>2864.68</v>
      </c>
      <c r="I26" s="44">
        <v>-60</v>
      </c>
      <c r="J26" s="61">
        <f t="shared" si="2"/>
        <v>2865.3599999999997</v>
      </c>
      <c r="K26" s="64"/>
      <c r="L26" s="21"/>
      <c r="M26" s="40">
        <f t="shared" si="3"/>
        <v>0.67999999999983629</v>
      </c>
      <c r="N26" s="44">
        <f t="shared" si="4"/>
        <v>6.9339599999983306E-2</v>
      </c>
      <c r="O26" s="40">
        <f t="shared" si="5"/>
        <v>0.47697375999988523</v>
      </c>
      <c r="P26" s="40">
        <f t="shared" si="6"/>
        <v>7.0706699553582978E-4</v>
      </c>
      <c r="Q26" s="1"/>
      <c r="R26" s="42">
        <f t="shared" si="7"/>
        <v>121.35999999999967</v>
      </c>
      <c r="S26" s="42">
        <f t="shared" si="8"/>
        <v>5.6031641397481721E-3</v>
      </c>
      <c r="T26" s="10"/>
      <c r="U26" s="11"/>
      <c r="V26" s="27"/>
      <c r="W26" s="28"/>
      <c r="X26" s="29"/>
      <c r="Y26" s="30"/>
      <c r="Z26" s="30"/>
      <c r="AA26" s="30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</row>
    <row r="27" spans="2:67" x14ac:dyDescent="0.3">
      <c r="B27" s="157">
        <v>6</v>
      </c>
      <c r="C27" s="158"/>
      <c r="D27" s="95">
        <v>44873</v>
      </c>
      <c r="E27" s="88">
        <v>0.35000000000000003</v>
      </c>
      <c r="F27" s="55">
        <f t="shared" si="0"/>
        <v>2924.68</v>
      </c>
      <c r="G27" s="91">
        <v>2856.8</v>
      </c>
      <c r="H27" s="54">
        <f t="shared" si="1"/>
        <v>2864.68</v>
      </c>
      <c r="I27" s="44">
        <v>-60</v>
      </c>
      <c r="J27" s="61">
        <f t="shared" si="2"/>
        <v>2865.3599999999997</v>
      </c>
      <c r="K27" s="64"/>
      <c r="L27" s="21"/>
      <c r="M27" s="40">
        <f t="shared" si="3"/>
        <v>0.67999999999983629</v>
      </c>
      <c r="N27" s="44">
        <f t="shared" si="4"/>
        <v>6.9339599999983306E-2</v>
      </c>
      <c r="O27" s="40">
        <f t="shared" si="5"/>
        <v>0.47697375999988523</v>
      </c>
      <c r="P27" s="40">
        <f t="shared" si="6"/>
        <v>7.0706699553582978E-4</v>
      </c>
      <c r="Q27" s="1"/>
      <c r="R27" s="42">
        <f t="shared" si="7"/>
        <v>121.35999999999967</v>
      </c>
      <c r="S27" s="42">
        <f t="shared" si="8"/>
        <v>5.6031641397481721E-3</v>
      </c>
      <c r="T27" s="10"/>
      <c r="U27" s="11"/>
      <c r="V27" s="16"/>
      <c r="W27" s="18"/>
      <c r="X27" s="1"/>
      <c r="Y27" s="1"/>
      <c r="Z27" s="30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</row>
    <row r="28" spans="2:67" x14ac:dyDescent="0.3">
      <c r="B28" s="157">
        <v>7</v>
      </c>
      <c r="C28" s="158"/>
      <c r="D28" s="95">
        <v>44873</v>
      </c>
      <c r="E28" s="88">
        <v>0.76388888888888884</v>
      </c>
      <c r="F28" s="55">
        <f t="shared" si="0"/>
        <v>2924.68</v>
      </c>
      <c r="G28" s="91">
        <v>2856.8</v>
      </c>
      <c r="H28" s="54">
        <f t="shared" si="1"/>
        <v>2864.68</v>
      </c>
      <c r="I28" s="44">
        <v>-54.49</v>
      </c>
      <c r="J28" s="61">
        <f t="shared" si="2"/>
        <v>2870.87</v>
      </c>
      <c r="K28" s="64"/>
      <c r="L28" s="21"/>
      <c r="M28" s="40">
        <f t="shared" si="3"/>
        <v>6.1900000000000546</v>
      </c>
      <c r="N28" s="44">
        <f t="shared" si="4"/>
        <v>0.63119430000000565</v>
      </c>
      <c r="O28" s="40">
        <f t="shared" si="5"/>
        <v>4.3418640800000388</v>
      </c>
      <c r="P28" s="40">
        <f t="shared" si="6"/>
        <v>6.4363892681880575E-3</v>
      </c>
      <c r="Q28" s="1"/>
      <c r="R28" s="42">
        <f t="shared" si="7"/>
        <v>121.36000000000011</v>
      </c>
      <c r="S28" s="42">
        <f t="shared" si="8"/>
        <v>5.1005273566249579E-2</v>
      </c>
      <c r="T28" s="10"/>
      <c r="U28" s="11"/>
      <c r="V28" s="16"/>
      <c r="W28" s="18"/>
      <c r="X28" s="1"/>
      <c r="Y28" s="1"/>
      <c r="Z28" s="30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</row>
    <row r="29" spans="2:67" x14ac:dyDescent="0.3">
      <c r="B29" s="157">
        <v>8</v>
      </c>
      <c r="C29" s="158"/>
      <c r="D29" s="95">
        <v>44874</v>
      </c>
      <c r="E29" s="88">
        <v>0.33194444444444443</v>
      </c>
      <c r="F29" s="55">
        <f t="shared" si="0"/>
        <v>2924.68</v>
      </c>
      <c r="G29" s="91">
        <v>2856.8</v>
      </c>
      <c r="H29" s="54">
        <f t="shared" si="1"/>
        <v>2864.68</v>
      </c>
      <c r="I29" s="44">
        <v>-49.65</v>
      </c>
      <c r="J29" s="61">
        <f t="shared" si="2"/>
        <v>2875.7099999999996</v>
      </c>
      <c r="K29" s="64"/>
      <c r="L29" s="21"/>
      <c r="M29" s="40">
        <f t="shared" si="3"/>
        <v>11.029999999999745</v>
      </c>
      <c r="N29" s="44">
        <f t="shared" si="4"/>
        <v>1.1247290999999742</v>
      </c>
      <c r="O29" s="40">
        <f t="shared" si="5"/>
        <v>7.7367949599998216</v>
      </c>
      <c r="P29" s="40">
        <f t="shared" si="6"/>
        <v>1.1469042589355737E-2</v>
      </c>
      <c r="Q29" s="1"/>
      <c r="R29" s="42">
        <f t="shared" si="7"/>
        <v>121.35999999999949</v>
      </c>
      <c r="S29" s="42">
        <f t="shared" si="8"/>
        <v>9.0886618325641003E-2</v>
      </c>
      <c r="T29" s="10"/>
      <c r="U29" s="11"/>
      <c r="V29" s="16"/>
      <c r="W29" s="18"/>
      <c r="X29" s="1"/>
      <c r="Y29" s="1"/>
      <c r="Z29" s="30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</row>
    <row r="30" spans="2:67" x14ac:dyDescent="0.3">
      <c r="B30" s="157">
        <v>9</v>
      </c>
      <c r="C30" s="158"/>
      <c r="D30" s="95">
        <v>44874</v>
      </c>
      <c r="E30" s="89">
        <v>0.75416666666666676</v>
      </c>
      <c r="F30" s="55">
        <f t="shared" si="0"/>
        <v>2924.68</v>
      </c>
      <c r="G30" s="91">
        <v>2856.8</v>
      </c>
      <c r="H30" s="54">
        <f t="shared" si="1"/>
        <v>2864.68</v>
      </c>
      <c r="I30" s="44">
        <v>-49.65</v>
      </c>
      <c r="J30" s="61">
        <f t="shared" si="2"/>
        <v>2875.7099999999996</v>
      </c>
      <c r="K30" s="64"/>
      <c r="L30" s="1"/>
      <c r="M30" s="40">
        <f t="shared" si="3"/>
        <v>11.029999999999745</v>
      </c>
      <c r="N30" s="44">
        <f t="shared" si="4"/>
        <v>1.1247290999999742</v>
      </c>
      <c r="O30" s="40">
        <f t="shared" si="5"/>
        <v>7.7367949599998216</v>
      </c>
      <c r="P30" s="40">
        <f t="shared" si="6"/>
        <v>1.1469042589355737E-2</v>
      </c>
      <c r="Q30" s="1"/>
      <c r="R30" s="42">
        <f t="shared" si="7"/>
        <v>121.35999999999949</v>
      </c>
      <c r="S30" s="42">
        <f t="shared" si="8"/>
        <v>9.0886618325641003E-2</v>
      </c>
      <c r="T30" s="10"/>
      <c r="U30" s="11"/>
      <c r="V30" s="16"/>
      <c r="W30" s="18"/>
      <c r="X30" s="1"/>
      <c r="Y30" s="1"/>
      <c r="Z30" s="30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</row>
    <row r="31" spans="2:67" x14ac:dyDescent="0.3">
      <c r="B31" s="157">
        <v>10</v>
      </c>
      <c r="C31" s="158"/>
      <c r="D31" s="95">
        <v>44875</v>
      </c>
      <c r="E31" s="89">
        <v>0.3263888888888889</v>
      </c>
      <c r="F31" s="55">
        <f t="shared" si="0"/>
        <v>2924.68</v>
      </c>
      <c r="G31" s="91">
        <v>2856.8</v>
      </c>
      <c r="H31" s="54">
        <f t="shared" si="1"/>
        <v>2864.68</v>
      </c>
      <c r="I31" s="44">
        <v>-49.65</v>
      </c>
      <c r="J31" s="61">
        <f t="shared" si="2"/>
        <v>2875.7099999999996</v>
      </c>
      <c r="K31" s="64"/>
      <c r="L31" s="1"/>
      <c r="M31" s="40">
        <f t="shared" si="3"/>
        <v>11.029999999999745</v>
      </c>
      <c r="N31" s="44">
        <f t="shared" si="4"/>
        <v>1.1247290999999742</v>
      </c>
      <c r="O31" s="40">
        <f t="shared" si="5"/>
        <v>7.7367949599998216</v>
      </c>
      <c r="P31" s="40">
        <f t="shared" si="6"/>
        <v>1.1469042589355737E-2</v>
      </c>
      <c r="Q31" s="1"/>
      <c r="R31" s="42">
        <f t="shared" si="7"/>
        <v>121.35999999999949</v>
      </c>
      <c r="S31" s="42">
        <f t="shared" si="8"/>
        <v>9.0886618325641003E-2</v>
      </c>
      <c r="T31" s="10"/>
      <c r="U31" s="11"/>
      <c r="V31" s="16"/>
      <c r="W31" s="18"/>
      <c r="X31" s="1"/>
      <c r="Y31" s="1"/>
      <c r="Z31" s="30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</row>
    <row r="32" spans="2:67" x14ac:dyDescent="0.3">
      <c r="B32" s="157">
        <v>11</v>
      </c>
      <c r="C32" s="158"/>
      <c r="D32" s="95">
        <v>44875</v>
      </c>
      <c r="E32" s="89">
        <v>0.75902777777777775</v>
      </c>
      <c r="F32" s="55">
        <f t="shared" si="0"/>
        <v>2924.68</v>
      </c>
      <c r="G32" s="91">
        <v>2856.8</v>
      </c>
      <c r="H32" s="54">
        <f t="shared" si="1"/>
        <v>2864.68</v>
      </c>
      <c r="I32" s="44">
        <v>-49.65</v>
      </c>
      <c r="J32" s="61">
        <f t="shared" si="2"/>
        <v>2875.7099999999996</v>
      </c>
      <c r="K32" s="64"/>
      <c r="L32" s="1"/>
      <c r="M32" s="40">
        <f t="shared" si="3"/>
        <v>11.029999999999745</v>
      </c>
      <c r="N32" s="44">
        <f t="shared" si="4"/>
        <v>1.1247290999999742</v>
      </c>
      <c r="O32" s="40">
        <f t="shared" si="5"/>
        <v>7.7367949599998216</v>
      </c>
      <c r="P32" s="40">
        <f t="shared" si="6"/>
        <v>1.1469042589355737E-2</v>
      </c>
      <c r="Q32" s="1"/>
      <c r="R32" s="42">
        <f t="shared" si="7"/>
        <v>121.35999999999949</v>
      </c>
      <c r="S32" s="42">
        <f t="shared" si="8"/>
        <v>9.0886618325641003E-2</v>
      </c>
      <c r="T32" s="10"/>
      <c r="U32" s="11"/>
      <c r="V32" s="16"/>
      <c r="W32" s="18"/>
      <c r="X32" s="1"/>
      <c r="Y32" s="1"/>
      <c r="Z32" s="30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</row>
    <row r="33" spans="2:67" x14ac:dyDescent="0.3">
      <c r="B33" s="157">
        <v>12</v>
      </c>
      <c r="C33" s="158"/>
      <c r="D33" s="95">
        <v>44876</v>
      </c>
      <c r="E33" s="89">
        <v>0.74097222222222225</v>
      </c>
      <c r="F33" s="55">
        <f t="shared" si="0"/>
        <v>2924.68</v>
      </c>
      <c r="G33" s="91">
        <v>2856.8</v>
      </c>
      <c r="H33" s="54">
        <f t="shared" si="1"/>
        <v>2864.68</v>
      </c>
      <c r="I33" s="44">
        <v>-54.39</v>
      </c>
      <c r="J33" s="61">
        <f t="shared" si="2"/>
        <v>2870.97</v>
      </c>
      <c r="K33" s="64"/>
      <c r="L33" s="1"/>
      <c r="M33" s="40">
        <f t="shared" si="3"/>
        <v>6.2899999999999636</v>
      </c>
      <c r="N33" s="44">
        <f t="shared" si="4"/>
        <v>0.64139129999999633</v>
      </c>
      <c r="O33" s="40">
        <f t="shared" si="5"/>
        <v>4.4120072799999752</v>
      </c>
      <c r="P33" s="40">
        <f t="shared" si="6"/>
        <v>6.5403697087079628E-3</v>
      </c>
      <c r="Q33" s="1"/>
      <c r="R33" s="42">
        <f t="shared" si="7"/>
        <v>121.35999999999993</v>
      </c>
      <c r="S33" s="42">
        <f t="shared" si="8"/>
        <v>5.1829268292682661E-2</v>
      </c>
      <c r="T33" s="10"/>
      <c r="U33" s="11"/>
      <c r="V33" s="16"/>
      <c r="W33" s="18"/>
      <c r="X33" s="1"/>
      <c r="Y33" s="1"/>
      <c r="Z33" s="30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</row>
    <row r="34" spans="2:67" x14ac:dyDescent="0.3">
      <c r="B34" s="157">
        <v>13</v>
      </c>
      <c r="C34" s="158"/>
      <c r="D34" s="95">
        <v>44877</v>
      </c>
      <c r="E34" s="89">
        <v>0.31944444444444448</v>
      </c>
      <c r="F34" s="55">
        <f t="shared" si="0"/>
        <v>2924.68</v>
      </c>
      <c r="G34" s="91">
        <v>2856.8</v>
      </c>
      <c r="H34" s="54">
        <f t="shared" si="1"/>
        <v>2864.68</v>
      </c>
      <c r="I34" s="44">
        <v>-54.4</v>
      </c>
      <c r="J34" s="61">
        <f t="shared" si="2"/>
        <v>2870.9599999999996</v>
      </c>
      <c r="K34" s="64"/>
      <c r="L34" s="1"/>
      <c r="M34" s="40">
        <f t="shared" si="3"/>
        <v>6.2799999999997453</v>
      </c>
      <c r="N34" s="44">
        <f t="shared" si="4"/>
        <v>0.64037159999997406</v>
      </c>
      <c r="O34" s="40">
        <f t="shared" si="5"/>
        <v>4.4049929599998219</v>
      </c>
      <c r="P34" s="40">
        <f t="shared" si="6"/>
        <v>6.5299716646557357E-3</v>
      </c>
      <c r="Q34" s="1"/>
      <c r="R34" s="42">
        <f t="shared" si="7"/>
        <v>121.35999999999949</v>
      </c>
      <c r="S34" s="42">
        <f t="shared" si="8"/>
        <v>5.1746868820037671E-2</v>
      </c>
      <c r="T34" s="10"/>
      <c r="U34" s="11"/>
      <c r="V34" s="16"/>
      <c r="W34" s="18"/>
      <c r="X34" s="1"/>
      <c r="Y34" s="1"/>
      <c r="Z34" s="30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</row>
    <row r="35" spans="2:67" x14ac:dyDescent="0.3">
      <c r="B35" s="157">
        <v>14</v>
      </c>
      <c r="C35" s="158"/>
      <c r="D35" s="95">
        <v>44877</v>
      </c>
      <c r="E35" s="89">
        <v>0.76527777777777783</v>
      </c>
      <c r="F35" s="55">
        <f t="shared" si="0"/>
        <v>2924.68</v>
      </c>
      <c r="G35" s="91">
        <v>2856.8</v>
      </c>
      <c r="H35" s="54">
        <f t="shared" si="1"/>
        <v>2864.68</v>
      </c>
      <c r="I35" s="44">
        <v>-54.34</v>
      </c>
      <c r="J35" s="61">
        <f t="shared" si="2"/>
        <v>2871.0199999999995</v>
      </c>
      <c r="K35" s="64"/>
      <c r="L35" s="1"/>
      <c r="M35" s="40">
        <f t="shared" si="3"/>
        <v>6.3399999999996908</v>
      </c>
      <c r="N35" s="44">
        <f t="shared" si="4"/>
        <v>0.64648979999996847</v>
      </c>
      <c r="O35" s="40">
        <f t="shared" si="5"/>
        <v>4.4470788799997836</v>
      </c>
      <c r="P35" s="40">
        <f t="shared" si="6"/>
        <v>6.5923599289676787E-3</v>
      </c>
      <c r="Q35" s="1"/>
      <c r="R35" s="42">
        <f t="shared" si="7"/>
        <v>121.35999999999939</v>
      </c>
      <c r="S35" s="42">
        <f t="shared" si="8"/>
        <v>5.2241265655897519E-2</v>
      </c>
      <c r="T35" s="10"/>
      <c r="U35" s="11"/>
      <c r="V35" s="16"/>
      <c r="W35" s="18"/>
      <c r="X35" s="1"/>
      <c r="Y35" s="1"/>
      <c r="Z35" s="30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</row>
    <row r="36" spans="2:67" x14ac:dyDescent="0.3">
      <c r="B36" s="157">
        <v>15</v>
      </c>
      <c r="C36" s="158"/>
      <c r="D36" s="95">
        <v>44878</v>
      </c>
      <c r="E36" s="89">
        <v>0.32777777777777778</v>
      </c>
      <c r="F36" s="55">
        <f t="shared" si="0"/>
        <v>2924.68</v>
      </c>
      <c r="G36" s="91">
        <v>2856.8</v>
      </c>
      <c r="H36" s="54">
        <f t="shared" si="1"/>
        <v>2864.68</v>
      </c>
      <c r="I36" s="44">
        <v>-49.73</v>
      </c>
      <c r="J36" s="61">
        <f t="shared" si="2"/>
        <v>2875.6299999999997</v>
      </c>
      <c r="K36" s="64"/>
      <c r="L36" s="1"/>
      <c r="M36" s="40">
        <f t="shared" si="3"/>
        <v>10.949999999999818</v>
      </c>
      <c r="N36" s="44">
        <f t="shared" si="4"/>
        <v>1.1165714999999814</v>
      </c>
      <c r="O36" s="40">
        <f t="shared" si="5"/>
        <v>7.680680399999873</v>
      </c>
      <c r="P36" s="40">
        <f t="shared" si="6"/>
        <v>1.138585823693981E-2</v>
      </c>
      <c r="Q36" s="1"/>
      <c r="R36" s="42">
        <f t="shared" si="7"/>
        <v>121.35999999999963</v>
      </c>
      <c r="S36" s="42">
        <f t="shared" si="8"/>
        <v>9.0227422544494493E-2</v>
      </c>
      <c r="T36" s="10"/>
      <c r="U36" s="11"/>
      <c r="V36" s="16"/>
      <c r="W36" s="18"/>
      <c r="X36" s="1"/>
      <c r="Y36" s="1"/>
      <c r="Z36" s="30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</row>
    <row r="37" spans="2:67" x14ac:dyDescent="0.3">
      <c r="B37" s="157">
        <v>16</v>
      </c>
      <c r="C37" s="158"/>
      <c r="D37" s="95">
        <v>44878</v>
      </c>
      <c r="E37" s="89">
        <v>0.75277777777777777</v>
      </c>
      <c r="F37" s="55">
        <f t="shared" si="0"/>
        <v>2924.68</v>
      </c>
      <c r="G37" s="91">
        <v>2856.8</v>
      </c>
      <c r="H37" s="54">
        <f t="shared" si="1"/>
        <v>2864.68</v>
      </c>
      <c r="I37" s="44">
        <v>-53.9</v>
      </c>
      <c r="J37" s="61">
        <f t="shared" si="2"/>
        <v>2871.4599999999996</v>
      </c>
      <c r="K37" s="64"/>
      <c r="L37" s="1"/>
      <c r="M37" s="40">
        <f t="shared" si="3"/>
        <v>6.7799999999997453</v>
      </c>
      <c r="N37" s="44">
        <f t="shared" si="4"/>
        <v>0.69135659999997412</v>
      </c>
      <c r="O37" s="40">
        <f t="shared" si="5"/>
        <v>4.7557089599998221</v>
      </c>
      <c r="P37" s="40">
        <f t="shared" si="6"/>
        <v>7.0498738672557359E-3</v>
      </c>
      <c r="Q37" s="1"/>
      <c r="R37" s="42">
        <f t="shared" si="7"/>
        <v>121.35999999999949</v>
      </c>
      <c r="S37" s="42">
        <f t="shared" si="8"/>
        <v>5.5866842452206446E-2</v>
      </c>
      <c r="T37" s="10"/>
      <c r="U37" s="11"/>
      <c r="V37" s="16"/>
      <c r="W37" s="18"/>
      <c r="X37" s="1"/>
      <c r="Y37" s="1"/>
      <c r="Z37" s="30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</row>
    <row r="38" spans="2:67" x14ac:dyDescent="0.3">
      <c r="B38" s="157">
        <v>17</v>
      </c>
      <c r="C38" s="158"/>
      <c r="D38" s="95">
        <v>44879</v>
      </c>
      <c r="E38" s="89">
        <v>0.32777777777777778</v>
      </c>
      <c r="F38" s="55">
        <f t="shared" si="0"/>
        <v>2924.68</v>
      </c>
      <c r="G38" s="91">
        <v>2856.8</v>
      </c>
      <c r="H38" s="54">
        <f t="shared" si="1"/>
        <v>2864.68</v>
      </c>
      <c r="I38" s="44">
        <v>-55.39</v>
      </c>
      <c r="J38" s="61">
        <f t="shared" si="2"/>
        <v>2869.97</v>
      </c>
      <c r="K38" s="64"/>
      <c r="L38" s="1"/>
      <c r="M38" s="40">
        <f t="shared" si="3"/>
        <v>5.2899999999999636</v>
      </c>
      <c r="N38" s="44">
        <f t="shared" si="4"/>
        <v>0.53942129999999633</v>
      </c>
      <c r="O38" s="40">
        <f t="shared" si="5"/>
        <v>3.7105752799999747</v>
      </c>
      <c r="P38" s="40">
        <f t="shared" si="6"/>
        <v>5.5005653035079625E-3</v>
      </c>
      <c r="Q38" s="1"/>
      <c r="R38" s="42">
        <f t="shared" si="7"/>
        <v>121.35999999999993</v>
      </c>
      <c r="S38" s="42">
        <f t="shared" si="8"/>
        <v>4.3589321028345146E-2</v>
      </c>
      <c r="T38" s="10"/>
      <c r="U38" s="11"/>
      <c r="V38" s="16"/>
      <c r="W38" s="18"/>
      <c r="X38" s="1"/>
      <c r="Y38" s="1"/>
      <c r="Z38" s="30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</row>
    <row r="39" spans="2:67" x14ac:dyDescent="0.3">
      <c r="B39" s="157">
        <v>18</v>
      </c>
      <c r="C39" s="158"/>
      <c r="D39" s="95">
        <v>44879</v>
      </c>
      <c r="E39" s="89">
        <v>0.68263888888888891</v>
      </c>
      <c r="F39" s="55">
        <f t="shared" si="0"/>
        <v>2924.68</v>
      </c>
      <c r="G39" s="91">
        <v>2856.8</v>
      </c>
      <c r="H39" s="54">
        <f t="shared" si="1"/>
        <v>2864.68</v>
      </c>
      <c r="I39" s="44">
        <v>-54.2</v>
      </c>
      <c r="J39" s="61">
        <f t="shared" si="2"/>
        <v>2871.16</v>
      </c>
      <c r="K39" s="64"/>
      <c r="L39" s="1"/>
      <c r="M39" s="40">
        <f t="shared" si="3"/>
        <v>6.4800000000000182</v>
      </c>
      <c r="N39" s="44">
        <f t="shared" si="4"/>
        <v>0.66076560000000184</v>
      </c>
      <c r="O39" s="40">
        <f t="shared" si="5"/>
        <v>4.5452793600000128</v>
      </c>
      <c r="P39" s="40">
        <f t="shared" si="6"/>
        <v>6.7379325456960191E-3</v>
      </c>
      <c r="Q39" s="1"/>
      <c r="R39" s="42">
        <f t="shared" si="7"/>
        <v>121.36000000000004</v>
      </c>
      <c r="S39" s="42">
        <f t="shared" si="8"/>
        <v>5.3394858272907186E-2</v>
      </c>
      <c r="T39" s="10"/>
      <c r="U39" s="11"/>
      <c r="V39" s="16"/>
      <c r="W39" s="18"/>
      <c r="X39" s="1"/>
      <c r="Y39" s="1"/>
      <c r="Z39" s="30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</row>
    <row r="40" spans="2:67" x14ac:dyDescent="0.3">
      <c r="B40" s="157">
        <v>19</v>
      </c>
      <c r="C40" s="158"/>
      <c r="D40" s="95">
        <v>44880</v>
      </c>
      <c r="E40" s="89">
        <v>0.32291666666666669</v>
      </c>
      <c r="F40" s="55">
        <f t="shared" si="0"/>
        <v>2924.68</v>
      </c>
      <c r="G40" s="91">
        <v>2856.8</v>
      </c>
      <c r="H40" s="54">
        <f t="shared" si="1"/>
        <v>2864.68</v>
      </c>
      <c r="I40" s="44">
        <v>-54.6</v>
      </c>
      <c r="J40" s="61">
        <f t="shared" si="2"/>
        <v>2870.7599999999998</v>
      </c>
      <c r="K40" s="64"/>
      <c r="L40" s="1"/>
      <c r="M40" s="40">
        <f t="shared" si="3"/>
        <v>6.0799999999999272</v>
      </c>
      <c r="N40" s="44">
        <f t="shared" si="4"/>
        <v>0.61997759999999258</v>
      </c>
      <c r="O40" s="40">
        <f t="shared" si="5"/>
        <v>4.264706559999949</v>
      </c>
      <c r="P40" s="40">
        <f t="shared" si="6"/>
        <v>6.3220107836159242E-3</v>
      </c>
      <c r="Q40" s="1"/>
      <c r="R40" s="42">
        <f t="shared" si="7"/>
        <v>121.35999999999986</v>
      </c>
      <c r="S40" s="42">
        <f t="shared" si="8"/>
        <v>5.0098879367171507E-2</v>
      </c>
      <c r="T40" s="10"/>
      <c r="U40" s="11"/>
      <c r="V40" s="16"/>
      <c r="W40" s="18"/>
      <c r="X40" s="1"/>
      <c r="Y40" s="1"/>
      <c r="Z40" s="30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</row>
    <row r="41" spans="2:67" x14ac:dyDescent="0.3">
      <c r="B41" s="157">
        <v>20</v>
      </c>
      <c r="C41" s="158"/>
      <c r="D41" s="95">
        <v>44880</v>
      </c>
      <c r="E41" s="89">
        <v>0.69791666666666663</v>
      </c>
      <c r="F41" s="55">
        <f t="shared" si="0"/>
        <v>2924.68</v>
      </c>
      <c r="G41" s="91">
        <v>2856.8</v>
      </c>
      <c r="H41" s="54">
        <f t="shared" si="1"/>
        <v>2864.68</v>
      </c>
      <c r="I41" s="44">
        <v>-53.8</v>
      </c>
      <c r="J41" s="61">
        <f t="shared" si="2"/>
        <v>2871.5599999999995</v>
      </c>
      <c r="K41" s="64"/>
      <c r="L41" s="1"/>
      <c r="M41" s="40">
        <f t="shared" si="3"/>
        <v>6.8799999999996544</v>
      </c>
      <c r="N41" s="44">
        <f t="shared" si="4"/>
        <v>0.70155359999996481</v>
      </c>
      <c r="O41" s="40">
        <f t="shared" si="5"/>
        <v>4.8258521599997577</v>
      </c>
      <c r="P41" s="40">
        <f t="shared" si="6"/>
        <v>7.1538543077756412E-3</v>
      </c>
      <c r="Q41" s="1"/>
      <c r="R41" s="42">
        <f t="shared" si="7"/>
        <v>121.3599999999993</v>
      </c>
      <c r="S41" s="42">
        <f t="shared" si="8"/>
        <v>5.6690837178639535E-2</v>
      </c>
      <c r="T41" s="1"/>
      <c r="U41" s="1"/>
      <c r="V41" s="16"/>
      <c r="W41" s="18"/>
      <c r="X41" s="1"/>
      <c r="Y41" s="1"/>
      <c r="Z41" s="30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</row>
    <row r="42" spans="2:67" x14ac:dyDescent="0.3">
      <c r="B42" s="157">
        <v>21</v>
      </c>
      <c r="C42" s="158"/>
      <c r="D42" s="95">
        <v>44881</v>
      </c>
      <c r="E42" s="89">
        <v>0.32361111111111113</v>
      </c>
      <c r="F42" s="55">
        <f t="shared" si="0"/>
        <v>2924.68</v>
      </c>
      <c r="G42" s="91">
        <v>2856.8</v>
      </c>
      <c r="H42" s="54">
        <f t="shared" si="1"/>
        <v>2864.68</v>
      </c>
      <c r="I42" s="44">
        <v>-54.21</v>
      </c>
      <c r="J42" s="61">
        <f t="shared" si="2"/>
        <v>2871.1499999999996</v>
      </c>
      <c r="K42" s="64"/>
      <c r="L42" s="1"/>
      <c r="M42" s="40">
        <f t="shared" si="3"/>
        <v>6.4699999999997999</v>
      </c>
      <c r="N42" s="44">
        <f t="shared" si="4"/>
        <v>0.65974589999997968</v>
      </c>
      <c r="O42" s="40">
        <f t="shared" si="5"/>
        <v>4.5382650399998603</v>
      </c>
      <c r="P42" s="40">
        <f t="shared" si="6"/>
        <v>6.7275345016437928E-3</v>
      </c>
      <c r="Q42" s="1"/>
      <c r="R42" s="42">
        <f t="shared" si="7"/>
        <v>121.3599999999996</v>
      </c>
      <c r="S42" s="42">
        <f t="shared" si="8"/>
        <v>5.3312458800262204E-2</v>
      </c>
      <c r="T42" s="1"/>
      <c r="U42" s="1"/>
      <c r="V42" s="16"/>
      <c r="W42" s="18"/>
      <c r="X42" s="1"/>
      <c r="Y42" s="1"/>
      <c r="Z42" s="30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</row>
    <row r="43" spans="2:67" x14ac:dyDescent="0.3">
      <c r="B43" s="157">
        <v>22</v>
      </c>
      <c r="C43" s="158"/>
      <c r="D43" s="95">
        <v>44881</v>
      </c>
      <c r="E43" s="89">
        <v>0.72013888888888899</v>
      </c>
      <c r="F43" s="55">
        <f t="shared" si="0"/>
        <v>2924.68</v>
      </c>
      <c r="G43" s="91">
        <v>2856.8</v>
      </c>
      <c r="H43" s="54">
        <f t="shared" si="1"/>
        <v>2864.68</v>
      </c>
      <c r="I43" s="44">
        <v>-54.46</v>
      </c>
      <c r="J43" s="61">
        <f t="shared" si="2"/>
        <v>2870.8999999999996</v>
      </c>
      <c r="K43" s="64"/>
      <c r="L43" s="1"/>
      <c r="M43" s="40">
        <f t="shared" si="3"/>
        <v>6.2199999999997999</v>
      </c>
      <c r="N43" s="44">
        <f t="shared" si="4"/>
        <v>0.63425339999997965</v>
      </c>
      <c r="O43" s="40">
        <f t="shared" si="5"/>
        <v>4.3629070399998602</v>
      </c>
      <c r="P43" s="40">
        <f t="shared" si="6"/>
        <v>6.4675834003437927E-3</v>
      </c>
      <c r="Q43" s="1"/>
      <c r="R43" s="42">
        <f t="shared" si="7"/>
        <v>121.3599999999996</v>
      </c>
      <c r="S43" s="42">
        <f t="shared" si="8"/>
        <v>5.1252471984177823E-2</v>
      </c>
      <c r="T43" s="1"/>
      <c r="U43" s="1"/>
      <c r="V43" s="16"/>
      <c r="W43" s="18"/>
      <c r="X43" s="1"/>
      <c r="Y43" s="1"/>
      <c r="Z43" s="30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</row>
    <row r="44" spans="2:67" x14ac:dyDescent="0.3">
      <c r="B44" s="157">
        <v>23</v>
      </c>
      <c r="C44" s="158"/>
      <c r="D44" s="95">
        <v>44882</v>
      </c>
      <c r="E44" s="89">
        <v>0.31666666666666665</v>
      </c>
      <c r="F44" s="55">
        <f t="shared" si="0"/>
        <v>2924.68</v>
      </c>
      <c r="G44" s="91">
        <v>2856.8</v>
      </c>
      <c r="H44" s="54">
        <f t="shared" si="1"/>
        <v>2864.68</v>
      </c>
      <c r="I44" s="44">
        <v>-54.8</v>
      </c>
      <c r="J44" s="61">
        <f t="shared" si="2"/>
        <v>2870.5599999999995</v>
      </c>
      <c r="K44" s="64"/>
      <c r="L44" s="1"/>
      <c r="M44" s="40">
        <f t="shared" si="3"/>
        <v>5.8799999999996544</v>
      </c>
      <c r="N44" s="44">
        <f t="shared" si="4"/>
        <v>0.5995835999999648</v>
      </c>
      <c r="O44" s="40">
        <f t="shared" si="5"/>
        <v>4.1244201599997581</v>
      </c>
      <c r="P44" s="40">
        <f t="shared" si="6"/>
        <v>6.1140499025756408E-3</v>
      </c>
      <c r="Q44" s="1"/>
      <c r="R44" s="42">
        <f t="shared" si="7"/>
        <v>121.3599999999993</v>
      </c>
      <c r="S44" s="42">
        <f t="shared" si="8"/>
        <v>4.8450889914301978E-2</v>
      </c>
      <c r="T44" s="1"/>
      <c r="U44" s="1"/>
      <c r="V44" s="16"/>
      <c r="W44" s="18"/>
      <c r="X44" s="1"/>
      <c r="Y44" s="1"/>
      <c r="Z44" s="30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</row>
    <row r="45" spans="2:67" x14ac:dyDescent="0.3">
      <c r="B45" s="157">
        <v>24</v>
      </c>
      <c r="C45" s="158"/>
      <c r="D45" s="95">
        <v>44882</v>
      </c>
      <c r="E45" s="89">
        <v>0.75347222222222221</v>
      </c>
      <c r="F45" s="55">
        <f t="shared" si="0"/>
        <v>2924.68</v>
      </c>
      <c r="G45" s="91">
        <v>2856.8</v>
      </c>
      <c r="H45" s="54">
        <f t="shared" si="1"/>
        <v>2864.68</v>
      </c>
      <c r="I45" s="44">
        <v>-54.76</v>
      </c>
      <c r="J45" s="61">
        <f t="shared" si="2"/>
        <v>2870.5999999999995</v>
      </c>
      <c r="K45" s="64"/>
      <c r="L45" s="1"/>
      <c r="M45" s="40">
        <f t="shared" si="3"/>
        <v>5.919999999999618</v>
      </c>
      <c r="N45" s="44">
        <f t="shared" si="4"/>
        <v>0.60366239999996107</v>
      </c>
      <c r="O45" s="40">
        <f t="shared" si="5"/>
        <v>4.152477439999732</v>
      </c>
      <c r="P45" s="40">
        <f t="shared" si="6"/>
        <v>6.1556420787836031E-3</v>
      </c>
      <c r="Q45" s="1"/>
      <c r="R45" s="42">
        <f t="shared" si="7"/>
        <v>121.35999999999923</v>
      </c>
      <c r="S45" s="42">
        <f t="shared" si="8"/>
        <v>4.8780487804875212E-2</v>
      </c>
      <c r="T45" s="1"/>
      <c r="U45" s="1"/>
      <c r="V45" s="16"/>
      <c r="W45" s="18"/>
      <c r="X45" s="1"/>
      <c r="Y45" s="1"/>
      <c r="Z45" s="30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</row>
    <row r="46" spans="2:67" x14ac:dyDescent="0.3">
      <c r="B46" s="157">
        <v>25</v>
      </c>
      <c r="C46" s="158"/>
      <c r="D46" s="95">
        <v>44883</v>
      </c>
      <c r="E46" s="89">
        <v>0.31597222222222221</v>
      </c>
      <c r="F46" s="55">
        <f t="shared" si="0"/>
        <v>2924.68</v>
      </c>
      <c r="G46" s="91">
        <v>2856.8</v>
      </c>
      <c r="H46" s="54">
        <f t="shared" si="1"/>
        <v>2864.68</v>
      </c>
      <c r="I46" s="44">
        <v>-54.7</v>
      </c>
      <c r="J46" s="61">
        <f t="shared" si="2"/>
        <v>2870.66</v>
      </c>
      <c r="K46" s="64"/>
      <c r="L46" s="1"/>
      <c r="M46" s="40">
        <f t="shared" si="3"/>
        <v>5.9800000000000182</v>
      </c>
      <c r="N46" s="44">
        <f t="shared" si="4"/>
        <v>0.60978060000000189</v>
      </c>
      <c r="O46" s="40">
        <f t="shared" si="5"/>
        <v>4.1945633600000134</v>
      </c>
      <c r="P46" s="40">
        <f t="shared" si="6"/>
        <v>6.2180303430960197E-3</v>
      </c>
      <c r="Q46" s="1"/>
      <c r="R46" s="42">
        <f t="shared" si="7"/>
        <v>121.36000000000004</v>
      </c>
      <c r="S46" s="42">
        <f t="shared" si="8"/>
        <v>4.9274884640738432E-2</v>
      </c>
      <c r="T46" s="1"/>
      <c r="U46" s="1"/>
      <c r="V46" s="16"/>
      <c r="W46" s="18"/>
      <c r="X46" s="1"/>
      <c r="Y46" s="1"/>
      <c r="Z46" s="30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</row>
    <row r="47" spans="2:67" x14ac:dyDescent="0.3">
      <c r="B47" s="157">
        <v>26</v>
      </c>
      <c r="C47" s="158"/>
      <c r="D47" s="95">
        <v>44883</v>
      </c>
      <c r="E47" s="89">
        <v>0.72430555555555554</v>
      </c>
      <c r="F47" s="55">
        <f t="shared" si="0"/>
        <v>2924.68</v>
      </c>
      <c r="G47" s="91">
        <v>2856.8</v>
      </c>
      <c r="H47" s="54">
        <f t="shared" si="1"/>
        <v>2864.68</v>
      </c>
      <c r="I47" s="44">
        <v>-54.65</v>
      </c>
      <c r="J47" s="61">
        <f t="shared" si="2"/>
        <v>2870.7099999999996</v>
      </c>
      <c r="K47" s="64"/>
      <c r="L47" s="1"/>
      <c r="M47" s="40">
        <f t="shared" si="3"/>
        <v>6.0299999999997453</v>
      </c>
      <c r="N47" s="44">
        <f t="shared" si="4"/>
        <v>0.61487909999997403</v>
      </c>
      <c r="O47" s="40">
        <f t="shared" si="5"/>
        <v>4.2296349599998218</v>
      </c>
      <c r="P47" s="40">
        <f t="shared" si="6"/>
        <v>6.2700205633557356E-3</v>
      </c>
      <c r="Q47" s="1"/>
      <c r="R47" s="42">
        <f t="shared" si="7"/>
        <v>121.35999999999949</v>
      </c>
      <c r="S47" s="42">
        <f t="shared" si="8"/>
        <v>4.9686882003953284E-2</v>
      </c>
      <c r="T47" s="1"/>
      <c r="U47" s="1"/>
      <c r="V47" s="16"/>
      <c r="W47" s="18"/>
      <c r="X47" s="1"/>
      <c r="Y47" s="1"/>
      <c r="Z47" s="30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</row>
    <row r="48" spans="2:67" x14ac:dyDescent="0.3">
      <c r="B48" s="157">
        <v>27</v>
      </c>
      <c r="C48" s="158"/>
      <c r="D48" s="95">
        <v>44884</v>
      </c>
      <c r="E48" s="89">
        <v>0.31597222222222221</v>
      </c>
      <c r="F48" s="55">
        <f t="shared" si="0"/>
        <v>2924.68</v>
      </c>
      <c r="G48" s="91">
        <v>2856.8</v>
      </c>
      <c r="H48" s="54">
        <f t="shared" si="1"/>
        <v>2864.68</v>
      </c>
      <c r="I48" s="44">
        <v>-49.17</v>
      </c>
      <c r="J48" s="61">
        <f t="shared" si="2"/>
        <v>2876.1899999999996</v>
      </c>
      <c r="K48" s="64"/>
      <c r="L48" s="1"/>
      <c r="M48" s="40">
        <f t="shared" si="3"/>
        <v>11.509999999999764</v>
      </c>
      <c r="N48" s="44">
        <f t="shared" si="4"/>
        <v>1.1736746999999759</v>
      </c>
      <c r="O48" s="40">
        <f t="shared" si="5"/>
        <v>8.0734823199998349</v>
      </c>
      <c r="P48" s="40">
        <f t="shared" si="6"/>
        <v>1.1968148703851754E-2</v>
      </c>
      <c r="Q48" s="1"/>
      <c r="R48" s="42">
        <f t="shared" si="7"/>
        <v>121.35999999999953</v>
      </c>
      <c r="S48" s="42">
        <f t="shared" si="8"/>
        <v>9.4841793012523143E-2</v>
      </c>
      <c r="T48" s="1"/>
      <c r="U48" s="1"/>
      <c r="V48" s="16"/>
      <c r="W48" s="18"/>
      <c r="X48" s="1"/>
      <c r="Y48" s="1"/>
      <c r="Z48" s="30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</row>
    <row r="49" spans="2:67" x14ac:dyDescent="0.3">
      <c r="B49" s="157">
        <v>28</v>
      </c>
      <c r="C49" s="158"/>
      <c r="D49" s="95">
        <v>44884</v>
      </c>
      <c r="E49" s="89">
        <v>0.71666666666666667</v>
      </c>
      <c r="F49" s="55">
        <f t="shared" si="0"/>
        <v>2924.68</v>
      </c>
      <c r="G49" s="91">
        <v>2856.8</v>
      </c>
      <c r="H49" s="54">
        <f t="shared" si="1"/>
        <v>2864.68</v>
      </c>
      <c r="I49" s="44">
        <v>-49.48</v>
      </c>
      <c r="J49" s="61">
        <f t="shared" si="2"/>
        <v>2875.8799999999997</v>
      </c>
      <c r="K49" s="64"/>
      <c r="L49" s="1"/>
      <c r="M49" s="40">
        <f t="shared" si="3"/>
        <v>11.199999999999818</v>
      </c>
      <c r="N49" s="44">
        <f t="shared" si="4"/>
        <v>1.1420639999999815</v>
      </c>
      <c r="O49" s="40">
        <f t="shared" si="5"/>
        <v>7.8560383999998731</v>
      </c>
      <c r="P49" s="40">
        <f t="shared" si="6"/>
        <v>1.1645809338239811E-2</v>
      </c>
      <c r="Q49" s="1"/>
      <c r="R49" s="42">
        <f t="shared" si="7"/>
        <v>121.35999999999963</v>
      </c>
      <c r="S49" s="42">
        <f t="shared" si="8"/>
        <v>9.2287409360578873E-2</v>
      </c>
      <c r="T49" s="1"/>
      <c r="U49" s="1"/>
      <c r="V49" s="16"/>
      <c r="W49" s="18"/>
      <c r="X49" s="1"/>
      <c r="Y49" s="1"/>
      <c r="Z49" s="30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</row>
    <row r="50" spans="2:67" x14ac:dyDescent="0.3">
      <c r="B50" s="157">
        <v>29</v>
      </c>
      <c r="C50" s="158"/>
      <c r="D50" s="95">
        <v>44885</v>
      </c>
      <c r="E50" s="89">
        <v>0.30972222222222223</v>
      </c>
      <c r="F50" s="55">
        <f t="shared" si="0"/>
        <v>2924.68</v>
      </c>
      <c r="G50" s="91">
        <v>2856.8</v>
      </c>
      <c r="H50" s="54">
        <f t="shared" si="1"/>
        <v>2864.68</v>
      </c>
      <c r="I50" s="44">
        <v>-48.95</v>
      </c>
      <c r="J50" s="61">
        <f t="shared" si="2"/>
        <v>2876.41</v>
      </c>
      <c r="K50" s="64"/>
      <c r="L50" s="1"/>
      <c r="M50" s="40">
        <f t="shared" si="3"/>
        <v>11.730000000000018</v>
      </c>
      <c r="N50" s="44">
        <f t="shared" si="4"/>
        <v>1.196108100000002</v>
      </c>
      <c r="O50" s="40">
        <f t="shared" si="5"/>
        <v>8.2277973600000127</v>
      </c>
      <c r="P50" s="40">
        <f t="shared" si="6"/>
        <v>1.2196905672996021E-2</v>
      </c>
      <c r="Q50" s="1"/>
      <c r="R50" s="42">
        <f t="shared" si="7"/>
        <v>121.36000000000004</v>
      </c>
      <c r="S50" s="42">
        <f t="shared" si="8"/>
        <v>9.6654581410679091E-2</v>
      </c>
      <c r="T50" s="1"/>
      <c r="U50" s="1"/>
      <c r="V50" s="16"/>
      <c r="W50" s="18"/>
      <c r="X50" s="1"/>
      <c r="Y50" s="1"/>
      <c r="Z50" s="30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</row>
    <row r="51" spans="2:67" x14ac:dyDescent="0.3">
      <c r="B51" s="157">
        <v>30</v>
      </c>
      <c r="C51" s="158"/>
      <c r="D51" s="95">
        <v>44885</v>
      </c>
      <c r="E51" s="89">
        <v>0.70763888888888893</v>
      </c>
      <c r="F51" s="55">
        <f t="shared" si="0"/>
        <v>2924.68</v>
      </c>
      <c r="G51" s="91">
        <v>2856.8</v>
      </c>
      <c r="H51" s="54">
        <f t="shared" si="1"/>
        <v>2864.68</v>
      </c>
      <c r="I51" s="44">
        <v>-48.96</v>
      </c>
      <c r="J51" s="61">
        <f t="shared" si="2"/>
        <v>2876.3999999999996</v>
      </c>
      <c r="K51" s="64"/>
      <c r="L51" s="1"/>
      <c r="M51" s="40">
        <f t="shared" si="3"/>
        <v>11.7199999999998</v>
      </c>
      <c r="N51" s="44">
        <f t="shared" si="4"/>
        <v>1.1950883999999797</v>
      </c>
      <c r="O51" s="40">
        <f t="shared" si="5"/>
        <v>8.2207830399998603</v>
      </c>
      <c r="P51" s="40">
        <f t="shared" si="6"/>
        <v>1.2186507628943794E-2</v>
      </c>
      <c r="Q51" s="1"/>
      <c r="R51" s="42">
        <f t="shared" si="7"/>
        <v>121.3599999999996</v>
      </c>
      <c r="S51" s="42">
        <f t="shared" si="8"/>
        <v>9.6572181938034268E-2</v>
      </c>
      <c r="T51" s="1"/>
      <c r="U51" s="1"/>
      <c r="V51" s="16"/>
      <c r="W51" s="18"/>
      <c r="X51" s="1"/>
      <c r="Y51" s="1"/>
      <c r="Z51" s="30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</row>
    <row r="52" spans="2:67" x14ac:dyDescent="0.3">
      <c r="B52" s="157">
        <v>31</v>
      </c>
      <c r="C52" s="158"/>
      <c r="D52" s="95">
        <v>44886</v>
      </c>
      <c r="E52" s="89">
        <v>0.30555555555555552</v>
      </c>
      <c r="F52" s="55">
        <f t="shared" si="0"/>
        <v>2924.68</v>
      </c>
      <c r="G52" s="91">
        <v>2856.8</v>
      </c>
      <c r="H52" s="54">
        <f t="shared" si="1"/>
        <v>2864.68</v>
      </c>
      <c r="I52" s="44">
        <v>-48.62</v>
      </c>
      <c r="J52" s="61">
        <f t="shared" si="2"/>
        <v>2876.74</v>
      </c>
      <c r="K52" s="64"/>
      <c r="L52" s="1"/>
      <c r="M52" s="40">
        <f t="shared" si="3"/>
        <v>12.059999999999945</v>
      </c>
      <c r="N52" s="44">
        <f t="shared" si="4"/>
        <v>1.2297581999999945</v>
      </c>
      <c r="O52" s="40">
        <f t="shared" si="5"/>
        <v>8.4592699199999632</v>
      </c>
      <c r="P52" s="40">
        <f t="shared" si="6"/>
        <v>1.2540041126711945E-2</v>
      </c>
      <c r="Q52" s="1"/>
      <c r="R52" s="42">
        <f t="shared" si="7"/>
        <v>121.35999999999989</v>
      </c>
      <c r="S52" s="42">
        <f t="shared" si="8"/>
        <v>9.9373764007909995E-2</v>
      </c>
      <c r="T52" s="1"/>
      <c r="U52" s="1"/>
      <c r="V52" s="16"/>
      <c r="W52" s="18"/>
      <c r="X52" s="1"/>
      <c r="Y52" s="1"/>
      <c r="Z52" s="30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</row>
    <row r="53" spans="2:67" x14ac:dyDescent="0.3">
      <c r="B53" s="157">
        <v>32</v>
      </c>
      <c r="C53" s="158"/>
      <c r="D53" s="95">
        <v>44886</v>
      </c>
      <c r="E53" s="89">
        <v>0.7402777777777777</v>
      </c>
      <c r="F53" s="55">
        <f t="shared" si="0"/>
        <v>2924.68</v>
      </c>
      <c r="G53" s="91">
        <v>2856.8</v>
      </c>
      <c r="H53" s="54">
        <f t="shared" si="1"/>
        <v>2864.68</v>
      </c>
      <c r="I53" s="44">
        <v>-48.64</v>
      </c>
      <c r="J53" s="61">
        <f t="shared" si="2"/>
        <v>2876.72</v>
      </c>
      <c r="K53" s="64"/>
      <c r="L53" s="1"/>
      <c r="M53" s="40">
        <f t="shared" si="3"/>
        <v>12.039999999999964</v>
      </c>
      <c r="N53" s="44">
        <f t="shared" si="4"/>
        <v>1.2277187999999963</v>
      </c>
      <c r="O53" s="40">
        <f t="shared" si="5"/>
        <v>8.4452412799999745</v>
      </c>
      <c r="P53" s="40">
        <f t="shared" si="6"/>
        <v>1.2519245038607962E-2</v>
      </c>
      <c r="Q53" s="1"/>
      <c r="R53" s="42">
        <f t="shared" si="7"/>
        <v>121.35999999999993</v>
      </c>
      <c r="S53" s="42">
        <f t="shared" si="8"/>
        <v>9.9208965062623361E-2</v>
      </c>
      <c r="T53" s="1"/>
      <c r="U53" s="1"/>
      <c r="V53" s="16"/>
      <c r="W53" s="18"/>
      <c r="X53" s="1"/>
      <c r="Y53" s="1"/>
      <c r="Z53" s="30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</row>
    <row r="54" spans="2:67" x14ac:dyDescent="0.3">
      <c r="B54" s="157">
        <v>33</v>
      </c>
      <c r="C54" s="158"/>
      <c r="D54" s="95">
        <v>44887</v>
      </c>
      <c r="E54" s="89">
        <v>0.30833333333333335</v>
      </c>
      <c r="F54" s="55">
        <f t="shared" si="0"/>
        <v>2924.68</v>
      </c>
      <c r="G54" s="91">
        <v>2856.8</v>
      </c>
      <c r="H54" s="54">
        <f t="shared" si="1"/>
        <v>2864.68</v>
      </c>
      <c r="I54" s="44">
        <v>-48.6</v>
      </c>
      <c r="J54" s="61">
        <f t="shared" si="2"/>
        <v>2876.7599999999998</v>
      </c>
      <c r="K54" s="64"/>
      <c r="L54" s="1"/>
      <c r="M54" s="40">
        <f t="shared" si="3"/>
        <v>12.079999999999927</v>
      </c>
      <c r="N54" s="44">
        <f t="shared" si="4"/>
        <v>1.2317975999999926</v>
      </c>
      <c r="O54" s="40">
        <f t="shared" si="5"/>
        <v>8.4732985599999502</v>
      </c>
      <c r="P54" s="40">
        <f t="shared" si="6"/>
        <v>1.2560837214815926E-2</v>
      </c>
      <c r="Q54" s="1"/>
      <c r="R54" s="42">
        <f t="shared" si="7"/>
        <v>121.35999999999986</v>
      </c>
      <c r="S54" s="42">
        <f t="shared" si="8"/>
        <v>9.9538562953196616E-2</v>
      </c>
      <c r="T54" s="1"/>
      <c r="U54" s="1"/>
      <c r="V54" s="16"/>
      <c r="W54" s="18"/>
      <c r="X54" s="1"/>
      <c r="Y54" s="1"/>
      <c r="Z54" s="30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</row>
    <row r="55" spans="2:67" x14ac:dyDescent="0.3">
      <c r="B55" s="157">
        <v>34</v>
      </c>
      <c r="C55" s="158"/>
      <c r="D55" s="95">
        <v>44887</v>
      </c>
      <c r="E55" s="89">
        <v>0.71736111111111101</v>
      </c>
      <c r="F55" s="55">
        <f t="shared" si="0"/>
        <v>2924.68</v>
      </c>
      <c r="G55" s="91">
        <v>2856.8</v>
      </c>
      <c r="H55" s="54">
        <f t="shared" si="1"/>
        <v>2864.68</v>
      </c>
      <c r="I55" s="44">
        <v>-48.56</v>
      </c>
      <c r="J55" s="61">
        <f t="shared" si="2"/>
        <v>2876.7999999999997</v>
      </c>
      <c r="K55" s="64"/>
      <c r="L55" s="1"/>
      <c r="M55" s="40">
        <f t="shared" si="3"/>
        <v>12.119999999999891</v>
      </c>
      <c r="N55" s="44">
        <f t="shared" si="4"/>
        <v>1.2358763999999889</v>
      </c>
      <c r="O55" s="40">
        <f t="shared" si="5"/>
        <v>8.5013558399999241</v>
      </c>
      <c r="P55" s="40">
        <f t="shared" si="6"/>
        <v>1.2602429391023887E-2</v>
      </c>
      <c r="Q55" s="1"/>
      <c r="R55" s="42">
        <f t="shared" si="7"/>
        <v>121.35999999999979</v>
      </c>
      <c r="S55" s="42">
        <f t="shared" si="8"/>
        <v>9.9868160843769871E-2</v>
      </c>
      <c r="T55" s="1"/>
      <c r="U55" s="1"/>
      <c r="V55" s="16"/>
      <c r="W55" s="18"/>
      <c r="X55" s="1"/>
      <c r="Y55" s="1"/>
      <c r="Z55" s="30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</row>
    <row r="56" spans="2:67" x14ac:dyDescent="0.3">
      <c r="B56" s="157">
        <v>35</v>
      </c>
      <c r="C56" s="158"/>
      <c r="D56" s="95">
        <v>44888</v>
      </c>
      <c r="E56" s="89">
        <v>0.31111111111111112</v>
      </c>
      <c r="F56" s="55">
        <f t="shared" si="0"/>
        <v>2924.68</v>
      </c>
      <c r="G56" s="91">
        <v>2856.8</v>
      </c>
      <c r="H56" s="54">
        <f t="shared" si="1"/>
        <v>2864.68</v>
      </c>
      <c r="I56" s="44">
        <v>-48.71</v>
      </c>
      <c r="J56" s="61">
        <f t="shared" si="2"/>
        <v>2876.6499999999996</v>
      </c>
      <c r="K56" s="64"/>
      <c r="L56" s="1"/>
      <c r="M56" s="40">
        <f t="shared" si="3"/>
        <v>11.9699999999998</v>
      </c>
      <c r="N56" s="44">
        <f t="shared" si="4"/>
        <v>1.2205808999999797</v>
      </c>
      <c r="O56" s="40">
        <f t="shared" si="5"/>
        <v>8.3961410399998595</v>
      </c>
      <c r="P56" s="40">
        <f t="shared" si="6"/>
        <v>1.2446458730243793E-2</v>
      </c>
      <c r="Q56" s="1"/>
      <c r="R56" s="42">
        <f t="shared" si="7"/>
        <v>121.3599999999996</v>
      </c>
      <c r="S56" s="42">
        <f t="shared" si="8"/>
        <v>9.8632168754118649E-2</v>
      </c>
      <c r="T56" s="1"/>
      <c r="U56" s="1"/>
      <c r="V56" s="16"/>
      <c r="W56" s="18"/>
      <c r="X56" s="1"/>
      <c r="Y56" s="1"/>
      <c r="Z56" s="30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</row>
    <row r="57" spans="2:67" x14ac:dyDescent="0.3">
      <c r="B57" s="157">
        <v>36</v>
      </c>
      <c r="C57" s="158"/>
      <c r="D57" s="95">
        <v>44888</v>
      </c>
      <c r="E57" s="89">
        <v>0.71666666666666667</v>
      </c>
      <c r="F57" s="55">
        <f t="shared" si="0"/>
        <v>2924.68</v>
      </c>
      <c r="G57" s="91">
        <v>2856.8</v>
      </c>
      <c r="H57" s="54">
        <f t="shared" si="1"/>
        <v>2864.68</v>
      </c>
      <c r="I57" s="44">
        <v>-48.73</v>
      </c>
      <c r="J57" s="61">
        <f t="shared" si="2"/>
        <v>2876.6299999999997</v>
      </c>
      <c r="K57" s="64"/>
      <c r="L57" s="1"/>
      <c r="M57" s="40">
        <f t="shared" si="3"/>
        <v>11.949999999999818</v>
      </c>
      <c r="N57" s="44">
        <f t="shared" si="4"/>
        <v>1.2185414999999815</v>
      </c>
      <c r="O57" s="40">
        <f t="shared" si="5"/>
        <v>8.3821123999998726</v>
      </c>
      <c r="P57" s="40">
        <f t="shared" si="6"/>
        <v>1.2425662642139812E-2</v>
      </c>
      <c r="Q57" s="1"/>
      <c r="R57" s="42">
        <f t="shared" si="7"/>
        <v>121.35999999999963</v>
      </c>
      <c r="S57" s="42">
        <f t="shared" si="8"/>
        <v>9.8467369808832028E-2</v>
      </c>
      <c r="T57" s="1"/>
      <c r="U57" s="1"/>
      <c r="V57" s="16"/>
      <c r="W57" s="18"/>
      <c r="X57" s="1"/>
      <c r="Y57" s="1"/>
      <c r="Z57" s="30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</row>
    <row r="58" spans="2:67" x14ac:dyDescent="0.3">
      <c r="B58" s="157">
        <v>37</v>
      </c>
      <c r="C58" s="158"/>
      <c r="D58" s="95">
        <v>44889</v>
      </c>
      <c r="E58" s="89">
        <v>0.31805555555555554</v>
      </c>
      <c r="F58" s="55">
        <f t="shared" si="0"/>
        <v>2924.68</v>
      </c>
      <c r="G58" s="91">
        <v>2856.8</v>
      </c>
      <c r="H58" s="54">
        <f t="shared" si="1"/>
        <v>2864.68</v>
      </c>
      <c r="I58" s="44">
        <v>-48.8</v>
      </c>
      <c r="J58" s="61">
        <f t="shared" si="2"/>
        <v>2876.5599999999995</v>
      </c>
      <c r="K58" s="64"/>
      <c r="L58" s="1"/>
      <c r="M58" s="40">
        <f t="shared" si="3"/>
        <v>11.879999999999654</v>
      </c>
      <c r="N58" s="44">
        <f t="shared" si="4"/>
        <v>1.2114035999999648</v>
      </c>
      <c r="O58" s="40">
        <f t="shared" si="5"/>
        <v>8.3330121599997575</v>
      </c>
      <c r="P58" s="40">
        <f t="shared" si="6"/>
        <v>1.2352876333775641E-2</v>
      </c>
      <c r="Q58" s="1"/>
      <c r="R58" s="42">
        <f t="shared" si="7"/>
        <v>121.3599999999993</v>
      </c>
      <c r="S58" s="42">
        <f t="shared" si="8"/>
        <v>9.7890573500327316E-2</v>
      </c>
      <c r="T58" s="1"/>
      <c r="U58" s="1"/>
      <c r="V58" s="16"/>
      <c r="W58" s="18"/>
      <c r="X58" s="1"/>
      <c r="Y58" s="1"/>
      <c r="Z58" s="30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</row>
    <row r="59" spans="2:67" x14ac:dyDescent="0.3">
      <c r="B59" s="157">
        <v>38</v>
      </c>
      <c r="C59" s="158"/>
      <c r="D59" s="95">
        <v>44889</v>
      </c>
      <c r="E59" s="89">
        <v>0.70694444444444438</v>
      </c>
      <c r="F59" s="55">
        <f t="shared" si="0"/>
        <v>2924.68</v>
      </c>
      <c r="G59" s="91">
        <v>2856.8</v>
      </c>
      <c r="H59" s="54">
        <f t="shared" si="1"/>
        <v>2864.68</v>
      </c>
      <c r="I59" s="44">
        <v>-48.82</v>
      </c>
      <c r="J59" s="61">
        <f t="shared" si="2"/>
        <v>2876.5399999999995</v>
      </c>
      <c r="K59" s="64"/>
      <c r="L59" s="1"/>
      <c r="M59" s="40">
        <f t="shared" si="3"/>
        <v>11.859999999999673</v>
      </c>
      <c r="N59" s="44">
        <f t="shared" si="4"/>
        <v>1.2093641999999667</v>
      </c>
      <c r="O59" s="40">
        <f t="shared" si="5"/>
        <v>8.3189835199997706</v>
      </c>
      <c r="P59" s="40">
        <f t="shared" si="6"/>
        <v>1.2332080245671661E-2</v>
      </c>
      <c r="Q59" s="1"/>
      <c r="R59" s="42">
        <f t="shared" si="7"/>
        <v>121.35999999999935</v>
      </c>
      <c r="S59" s="42">
        <f t="shared" si="8"/>
        <v>9.7725774555040681E-2</v>
      </c>
      <c r="T59" s="1"/>
      <c r="U59" s="1"/>
      <c r="V59" s="16"/>
      <c r="W59" s="18"/>
      <c r="X59" s="1"/>
      <c r="Y59" s="1"/>
      <c r="Z59" s="30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</row>
    <row r="60" spans="2:67" x14ac:dyDescent="0.3">
      <c r="B60" s="157">
        <v>39</v>
      </c>
      <c r="C60" s="158"/>
      <c r="D60" s="95">
        <v>44890</v>
      </c>
      <c r="E60" s="89">
        <v>0.31597222222222221</v>
      </c>
      <c r="F60" s="55">
        <f t="shared" si="0"/>
        <v>2924.68</v>
      </c>
      <c r="G60" s="91">
        <v>2856.8</v>
      </c>
      <c r="H60" s="54">
        <f t="shared" si="1"/>
        <v>2864.68</v>
      </c>
      <c r="I60" s="44">
        <v>-48.38</v>
      </c>
      <c r="J60" s="61">
        <f t="shared" si="2"/>
        <v>2876.9799999999996</v>
      </c>
      <c r="K60" s="64"/>
      <c r="L60" s="1"/>
      <c r="M60" s="40">
        <f t="shared" si="3"/>
        <v>12.299999999999727</v>
      </c>
      <c r="N60" s="44">
        <f t="shared" si="4"/>
        <v>1.2542309999999723</v>
      </c>
      <c r="O60" s="40">
        <f t="shared" si="5"/>
        <v>8.62761359999981</v>
      </c>
      <c r="P60" s="40">
        <f t="shared" si="6"/>
        <v>1.2789594183959719E-2</v>
      </c>
      <c r="Q60" s="1"/>
      <c r="R60" s="42">
        <f t="shared" si="7"/>
        <v>121.35999999999946</v>
      </c>
      <c r="S60" s="42">
        <f t="shared" si="8"/>
        <v>0.10135135135134955</v>
      </c>
      <c r="T60" s="1"/>
      <c r="U60" s="1"/>
      <c r="V60" s="16"/>
      <c r="W60" s="18"/>
      <c r="X60" s="1"/>
      <c r="Y60" s="1"/>
      <c r="Z60" s="30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</row>
    <row r="61" spans="2:67" x14ac:dyDescent="0.3">
      <c r="B61" s="157">
        <v>40</v>
      </c>
      <c r="C61" s="158"/>
      <c r="D61" s="95">
        <v>44890</v>
      </c>
      <c r="E61" s="89">
        <v>0.75416666666666676</v>
      </c>
      <c r="F61" s="55">
        <f t="shared" si="0"/>
        <v>2924.68</v>
      </c>
      <c r="G61" s="91">
        <v>2856.8</v>
      </c>
      <c r="H61" s="54">
        <f t="shared" si="1"/>
        <v>2864.68</v>
      </c>
      <c r="I61" s="44">
        <v>-48.71</v>
      </c>
      <c r="J61" s="61">
        <f t="shared" si="2"/>
        <v>2876.6499999999996</v>
      </c>
      <c r="K61" s="64"/>
      <c r="L61" s="1"/>
      <c r="M61" s="40">
        <f t="shared" si="3"/>
        <v>11.9699999999998</v>
      </c>
      <c r="N61" s="44">
        <f t="shared" si="4"/>
        <v>1.2205808999999797</v>
      </c>
      <c r="O61" s="40">
        <f t="shared" si="5"/>
        <v>8.3961410399998595</v>
      </c>
      <c r="P61" s="40">
        <f t="shared" si="6"/>
        <v>1.2446458730243793E-2</v>
      </c>
      <c r="Q61" s="1"/>
      <c r="R61" s="42">
        <f t="shared" si="7"/>
        <v>121.3599999999996</v>
      </c>
      <c r="S61" s="42">
        <f t="shared" si="8"/>
        <v>9.8632168754118649E-2</v>
      </c>
      <c r="T61" s="1"/>
      <c r="U61" s="1"/>
      <c r="V61" s="16"/>
      <c r="W61" s="18"/>
      <c r="X61" s="1"/>
      <c r="Y61" s="1"/>
      <c r="Z61" s="30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</row>
    <row r="62" spans="2:67" x14ac:dyDescent="0.3">
      <c r="B62" s="157">
        <v>41</v>
      </c>
      <c r="C62" s="158"/>
      <c r="D62" s="95">
        <v>44891</v>
      </c>
      <c r="E62" s="89">
        <v>0.31319444444444444</v>
      </c>
      <c r="F62" s="55">
        <f t="shared" si="0"/>
        <v>2924.68</v>
      </c>
      <c r="G62" s="91">
        <v>2856.8</v>
      </c>
      <c r="H62" s="54">
        <f t="shared" si="1"/>
        <v>2864.68</v>
      </c>
      <c r="I62" s="44">
        <v>-48.79</v>
      </c>
      <c r="J62" s="61">
        <f t="shared" si="2"/>
        <v>2876.5699999999997</v>
      </c>
      <c r="K62" s="64"/>
      <c r="L62" s="1"/>
      <c r="M62" s="40">
        <f t="shared" si="3"/>
        <v>11.889999999999873</v>
      </c>
      <c r="N62" s="44">
        <f t="shared" si="4"/>
        <v>1.2124232999999871</v>
      </c>
      <c r="O62" s="40">
        <f t="shared" si="5"/>
        <v>8.3400264799999118</v>
      </c>
      <c r="P62" s="40">
        <f t="shared" si="6"/>
        <v>1.2363274377827868E-2</v>
      </c>
      <c r="Q62" s="1"/>
      <c r="R62" s="42">
        <f t="shared" si="7"/>
        <v>121.35999999999974</v>
      </c>
      <c r="S62" s="42">
        <f t="shared" si="8"/>
        <v>9.7972972972972125E-2</v>
      </c>
      <c r="T62" s="1"/>
      <c r="U62" s="1"/>
      <c r="V62" s="16"/>
      <c r="W62" s="18"/>
      <c r="X62" s="1"/>
      <c r="Y62" s="1"/>
      <c r="Z62" s="30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</row>
    <row r="63" spans="2:67" x14ac:dyDescent="0.3">
      <c r="B63" s="157">
        <v>42</v>
      </c>
      <c r="C63" s="158"/>
      <c r="D63" s="95">
        <v>44891</v>
      </c>
      <c r="E63" s="89">
        <v>0.73125000000000007</v>
      </c>
      <c r="F63" s="55">
        <f t="shared" si="0"/>
        <v>2924.68</v>
      </c>
      <c r="G63" s="91">
        <v>2856.8</v>
      </c>
      <c r="H63" s="54">
        <f t="shared" si="1"/>
        <v>2864.68</v>
      </c>
      <c r="I63" s="44">
        <v>-48.8</v>
      </c>
      <c r="J63" s="61">
        <f t="shared" si="2"/>
        <v>2876.5599999999995</v>
      </c>
      <c r="K63" s="64"/>
      <c r="L63" s="1"/>
      <c r="M63" s="40">
        <f t="shared" si="3"/>
        <v>11.879999999999654</v>
      </c>
      <c r="N63" s="44">
        <f t="shared" si="4"/>
        <v>1.2114035999999648</v>
      </c>
      <c r="O63" s="40">
        <f t="shared" si="5"/>
        <v>8.3330121599997575</v>
      </c>
      <c r="P63" s="40">
        <f t="shared" si="6"/>
        <v>1.2352876333775641E-2</v>
      </c>
      <c r="Q63" s="1"/>
      <c r="R63" s="42">
        <f t="shared" si="7"/>
        <v>121.3599999999993</v>
      </c>
      <c r="S63" s="42">
        <f t="shared" si="8"/>
        <v>9.7890573500327316E-2</v>
      </c>
      <c r="T63" s="1"/>
      <c r="U63" s="1"/>
      <c r="V63" s="16"/>
      <c r="W63" s="18"/>
      <c r="X63" s="1"/>
      <c r="Y63" s="1"/>
      <c r="Z63" s="30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</row>
    <row r="64" spans="2:67" x14ac:dyDescent="0.3">
      <c r="B64" s="157">
        <v>43</v>
      </c>
      <c r="C64" s="158"/>
      <c r="D64" s="95">
        <v>44892</v>
      </c>
      <c r="E64" s="89">
        <v>0.30416666666666664</v>
      </c>
      <c r="F64" s="55">
        <f t="shared" si="0"/>
        <v>2924.68</v>
      </c>
      <c r="G64" s="91">
        <v>2856.8</v>
      </c>
      <c r="H64" s="54">
        <f t="shared" si="1"/>
        <v>2864.68</v>
      </c>
      <c r="I64" s="44">
        <v>-48.8</v>
      </c>
      <c r="J64" s="61">
        <f t="shared" si="2"/>
        <v>2876.5599999999995</v>
      </c>
      <c r="K64" s="64"/>
      <c r="L64" s="1"/>
      <c r="M64" s="40">
        <f t="shared" si="3"/>
        <v>11.879999999999654</v>
      </c>
      <c r="N64" s="44">
        <f t="shared" si="4"/>
        <v>1.2114035999999648</v>
      </c>
      <c r="O64" s="40">
        <f t="shared" si="5"/>
        <v>8.3330121599997575</v>
      </c>
      <c r="P64" s="40">
        <f t="shared" si="6"/>
        <v>1.2352876333775641E-2</v>
      </c>
      <c r="Q64" s="1"/>
      <c r="R64" s="42">
        <f t="shared" si="7"/>
        <v>121.3599999999993</v>
      </c>
      <c r="S64" s="42">
        <f t="shared" si="8"/>
        <v>9.7890573500327316E-2</v>
      </c>
      <c r="T64" s="1"/>
      <c r="U64" s="1"/>
      <c r="V64" s="16"/>
      <c r="W64" s="18"/>
      <c r="X64" s="1"/>
      <c r="Y64" s="1"/>
      <c r="Z64" s="30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</row>
    <row r="65" spans="2:67" x14ac:dyDescent="0.3">
      <c r="B65" s="157">
        <v>44</v>
      </c>
      <c r="C65" s="158"/>
      <c r="D65" s="95">
        <v>44892</v>
      </c>
      <c r="E65" s="89">
        <v>0.66805555555555562</v>
      </c>
      <c r="F65" s="55">
        <f t="shared" si="0"/>
        <v>2924.68</v>
      </c>
      <c r="G65" s="91">
        <v>2856.8</v>
      </c>
      <c r="H65" s="54">
        <f t="shared" si="1"/>
        <v>2864.68</v>
      </c>
      <c r="I65" s="44">
        <v>-48.8</v>
      </c>
      <c r="J65" s="61">
        <f t="shared" si="2"/>
        <v>2876.5599999999995</v>
      </c>
      <c r="K65" s="64"/>
      <c r="L65" s="1"/>
      <c r="M65" s="40">
        <f t="shared" si="3"/>
        <v>11.879999999999654</v>
      </c>
      <c r="N65" s="44">
        <f t="shared" si="4"/>
        <v>1.2114035999999648</v>
      </c>
      <c r="O65" s="40">
        <f t="shared" si="5"/>
        <v>8.3330121599997575</v>
      </c>
      <c r="P65" s="40">
        <f t="shared" si="6"/>
        <v>1.2352876333775641E-2</v>
      </c>
      <c r="Q65" s="1"/>
      <c r="R65" s="42">
        <f t="shared" si="7"/>
        <v>121.3599999999993</v>
      </c>
      <c r="S65" s="42">
        <f t="shared" si="8"/>
        <v>9.7890573500327316E-2</v>
      </c>
      <c r="T65" s="1"/>
      <c r="U65" s="1"/>
      <c r="V65" s="16"/>
      <c r="W65" s="18"/>
      <c r="X65" s="1"/>
      <c r="Y65" s="1"/>
      <c r="Z65" s="30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</row>
    <row r="66" spans="2:67" x14ac:dyDescent="0.3">
      <c r="B66" s="157">
        <v>45</v>
      </c>
      <c r="C66" s="158"/>
      <c r="D66" s="95">
        <v>44893</v>
      </c>
      <c r="E66" s="89">
        <v>0.31666666666666665</v>
      </c>
      <c r="F66" s="55">
        <f t="shared" si="0"/>
        <v>2924.68</v>
      </c>
      <c r="G66" s="91">
        <v>2856.8</v>
      </c>
      <c r="H66" s="54">
        <f t="shared" si="1"/>
        <v>2864.68</v>
      </c>
      <c r="I66" s="44">
        <v>-48.88</v>
      </c>
      <c r="J66" s="61">
        <f t="shared" si="2"/>
        <v>2876.4799999999996</v>
      </c>
      <c r="K66" s="64"/>
      <c r="L66" s="1"/>
      <c r="M66" s="40">
        <f t="shared" si="3"/>
        <v>11.799999999999727</v>
      </c>
      <c r="N66" s="44">
        <f t="shared" si="4"/>
        <v>1.2032459999999723</v>
      </c>
      <c r="O66" s="40">
        <f t="shared" si="5"/>
        <v>8.2768975999998098</v>
      </c>
      <c r="P66" s="40">
        <f t="shared" si="6"/>
        <v>1.2269691981359718E-2</v>
      </c>
      <c r="Q66" s="1"/>
      <c r="R66" s="42">
        <f t="shared" si="7"/>
        <v>121.35999999999946</v>
      </c>
      <c r="S66" s="42">
        <f t="shared" si="8"/>
        <v>9.7231377719180778E-2</v>
      </c>
      <c r="T66" s="1"/>
      <c r="U66" s="1"/>
      <c r="V66" s="16"/>
      <c r="W66" s="18"/>
      <c r="X66" s="1"/>
      <c r="Y66" s="1"/>
      <c r="Z66" s="30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</row>
    <row r="67" spans="2:67" x14ac:dyDescent="0.3">
      <c r="B67" s="157">
        <v>46</v>
      </c>
      <c r="C67" s="158"/>
      <c r="D67" s="96">
        <v>44893</v>
      </c>
      <c r="E67" s="97">
        <v>0.70000000000000007</v>
      </c>
      <c r="F67" s="55">
        <f t="shared" si="0"/>
        <v>2924.68</v>
      </c>
      <c r="G67" s="91">
        <v>2856.8</v>
      </c>
      <c r="H67" s="54">
        <f t="shared" si="1"/>
        <v>2864.68</v>
      </c>
      <c r="I67" s="44">
        <v>-48.88</v>
      </c>
      <c r="J67" s="61">
        <f t="shared" si="2"/>
        <v>2876.4799999999996</v>
      </c>
      <c r="K67" s="64"/>
      <c r="L67" s="1"/>
      <c r="M67" s="40">
        <f t="shared" si="3"/>
        <v>11.799999999999727</v>
      </c>
      <c r="N67" s="44">
        <f t="shared" si="4"/>
        <v>1.2032459999999723</v>
      </c>
      <c r="O67" s="40">
        <f t="shared" si="5"/>
        <v>8.2768975999998098</v>
      </c>
      <c r="P67" s="40">
        <f t="shared" si="6"/>
        <v>1.2269691981359718E-2</v>
      </c>
      <c r="Q67" s="1"/>
      <c r="R67" s="42">
        <f t="shared" si="7"/>
        <v>121.35999999999946</v>
      </c>
      <c r="S67" s="42">
        <f t="shared" si="8"/>
        <v>9.7231377719180778E-2</v>
      </c>
      <c r="T67" s="1"/>
      <c r="U67" s="1"/>
      <c r="V67" s="16"/>
      <c r="W67" s="18"/>
      <c r="X67" s="1"/>
      <c r="Y67" s="1"/>
      <c r="Z67" s="30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</row>
    <row r="68" spans="2:67" x14ac:dyDescent="0.3">
      <c r="B68" s="157">
        <v>47</v>
      </c>
      <c r="C68" s="158"/>
      <c r="D68" s="96">
        <v>44894</v>
      </c>
      <c r="E68" s="97">
        <v>0.31666666666666665</v>
      </c>
      <c r="F68" s="55">
        <f t="shared" si="0"/>
        <v>2924.68</v>
      </c>
      <c r="G68" s="91">
        <v>2856.8</v>
      </c>
      <c r="H68" s="54">
        <f t="shared" si="1"/>
        <v>2864.68</v>
      </c>
      <c r="I68" s="44">
        <v>-48.88</v>
      </c>
      <c r="J68" s="61">
        <f t="shared" si="2"/>
        <v>2876.4799999999996</v>
      </c>
      <c r="K68" s="64"/>
      <c r="L68" s="1"/>
      <c r="M68" s="40">
        <f t="shared" si="3"/>
        <v>11.799999999999727</v>
      </c>
      <c r="N68" s="44">
        <f t="shared" si="4"/>
        <v>1.2032459999999723</v>
      </c>
      <c r="O68" s="40">
        <f t="shared" si="5"/>
        <v>8.2768975999998098</v>
      </c>
      <c r="P68" s="40">
        <f t="shared" si="6"/>
        <v>1.2269691981359718E-2</v>
      </c>
      <c r="Q68" s="1"/>
      <c r="R68" s="42">
        <f t="shared" si="7"/>
        <v>121.35999999999946</v>
      </c>
      <c r="S68" s="42">
        <f t="shared" si="8"/>
        <v>9.7231377719180778E-2</v>
      </c>
      <c r="T68" s="1"/>
      <c r="U68" s="1"/>
      <c r="V68" s="16"/>
      <c r="W68" s="18"/>
      <c r="X68" s="1"/>
      <c r="Y68" s="1"/>
      <c r="Z68" s="30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</row>
    <row r="69" spans="2:67" x14ac:dyDescent="0.3">
      <c r="B69" s="157">
        <v>48</v>
      </c>
      <c r="C69" s="158"/>
      <c r="D69" s="96">
        <v>44894</v>
      </c>
      <c r="E69" s="97">
        <v>0.7090277777777777</v>
      </c>
      <c r="F69" s="55">
        <f t="shared" si="0"/>
        <v>2924.68</v>
      </c>
      <c r="G69" s="91">
        <v>2856.8</v>
      </c>
      <c r="H69" s="54">
        <f t="shared" si="1"/>
        <v>2864.68</v>
      </c>
      <c r="I69" s="44">
        <v>-48.88</v>
      </c>
      <c r="J69" s="61">
        <f t="shared" si="2"/>
        <v>2876.4799999999996</v>
      </c>
      <c r="K69" s="64"/>
      <c r="L69" s="1"/>
      <c r="M69" s="40">
        <f t="shared" si="3"/>
        <v>11.799999999999727</v>
      </c>
      <c r="N69" s="44">
        <f t="shared" si="4"/>
        <v>1.2032459999999723</v>
      </c>
      <c r="O69" s="40">
        <f t="shared" si="5"/>
        <v>8.2768975999998098</v>
      </c>
      <c r="P69" s="40">
        <f t="shared" si="6"/>
        <v>1.2269691981359718E-2</v>
      </c>
      <c r="Q69" s="1"/>
      <c r="R69" s="42">
        <f t="shared" si="7"/>
        <v>121.35999999999946</v>
      </c>
      <c r="S69" s="42">
        <f t="shared" si="8"/>
        <v>9.7231377719180778E-2</v>
      </c>
      <c r="T69" s="1"/>
      <c r="U69" s="1"/>
      <c r="V69" s="16"/>
      <c r="W69" s="18"/>
      <c r="X69" s="1"/>
      <c r="Y69" s="1"/>
      <c r="Z69" s="30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</row>
    <row r="70" spans="2:67" x14ac:dyDescent="0.3">
      <c r="B70" s="157">
        <v>49</v>
      </c>
      <c r="C70" s="158"/>
      <c r="D70" s="96">
        <v>44895</v>
      </c>
      <c r="E70" s="97">
        <v>0.30138888888888887</v>
      </c>
      <c r="F70" s="55">
        <f t="shared" si="0"/>
        <v>2924.68</v>
      </c>
      <c r="G70" s="91">
        <v>2856.8</v>
      </c>
      <c r="H70" s="54">
        <f t="shared" si="1"/>
        <v>2864.68</v>
      </c>
      <c r="I70" s="44">
        <v>-48.93</v>
      </c>
      <c r="J70" s="61">
        <f t="shared" si="2"/>
        <v>2876.43</v>
      </c>
      <c r="K70" s="64"/>
      <c r="L70" s="1"/>
      <c r="M70" s="40">
        <f t="shared" si="3"/>
        <v>11.75</v>
      </c>
      <c r="N70" s="44">
        <f t="shared" si="4"/>
        <v>1.1981475000000001</v>
      </c>
      <c r="O70" s="40">
        <f t="shared" si="5"/>
        <v>8.2418260000000014</v>
      </c>
      <c r="P70" s="40">
        <f t="shared" si="6"/>
        <v>1.2217701761100002E-2</v>
      </c>
      <c r="Q70" s="1"/>
      <c r="R70" s="42">
        <f t="shared" si="7"/>
        <v>121.36</v>
      </c>
      <c r="S70" s="42">
        <f t="shared" si="8"/>
        <v>9.6819380355965726E-2</v>
      </c>
      <c r="T70" s="1"/>
      <c r="U70" s="1"/>
      <c r="V70" s="16"/>
      <c r="W70" s="18"/>
      <c r="X70" s="1"/>
      <c r="Y70" s="1"/>
      <c r="Z70" s="30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</row>
    <row r="71" spans="2:67" x14ac:dyDescent="0.3">
      <c r="B71" s="157">
        <v>50</v>
      </c>
      <c r="C71" s="158"/>
      <c r="D71" s="96">
        <v>44895</v>
      </c>
      <c r="E71" s="97">
        <v>0.70138888888888884</v>
      </c>
      <c r="F71" s="55">
        <f t="shared" si="0"/>
        <v>2924.68</v>
      </c>
      <c r="G71" s="91">
        <v>2856.8</v>
      </c>
      <c r="H71" s="54">
        <f t="shared" si="1"/>
        <v>2864.68</v>
      </c>
      <c r="I71" s="44">
        <v>-48.91</v>
      </c>
      <c r="J71" s="61">
        <f t="shared" si="2"/>
        <v>2876.45</v>
      </c>
      <c r="K71" s="64"/>
      <c r="L71" s="1"/>
      <c r="M71" s="40">
        <f t="shared" si="3"/>
        <v>11.769999999999982</v>
      </c>
      <c r="N71" s="44">
        <f t="shared" si="4"/>
        <v>1.2001868999999983</v>
      </c>
      <c r="O71" s="40">
        <f t="shared" si="5"/>
        <v>8.2558546399999884</v>
      </c>
      <c r="P71" s="40">
        <f t="shared" si="6"/>
        <v>1.2238497849203982E-2</v>
      </c>
      <c r="Q71" s="1"/>
      <c r="R71" s="42">
        <f t="shared" si="7"/>
        <v>121.35999999999996</v>
      </c>
      <c r="S71" s="42">
        <f t="shared" si="8"/>
        <v>9.698417930125236E-2</v>
      </c>
      <c r="T71" s="1"/>
      <c r="U71" s="1"/>
      <c r="V71" s="16"/>
      <c r="W71" s="18"/>
      <c r="X71" s="1"/>
      <c r="Y71" s="1"/>
      <c r="Z71" s="30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</row>
    <row r="72" spans="2:67" x14ac:dyDescent="0.3">
      <c r="B72" s="157">
        <v>51</v>
      </c>
      <c r="C72" s="158"/>
      <c r="D72" s="96">
        <v>44896</v>
      </c>
      <c r="E72" s="97">
        <v>0.31111111111111112</v>
      </c>
      <c r="F72" s="55">
        <f t="shared" si="0"/>
        <v>2924.68</v>
      </c>
      <c r="G72" s="91">
        <v>2856.8</v>
      </c>
      <c r="H72" s="54">
        <f t="shared" si="1"/>
        <v>2864.68</v>
      </c>
      <c r="I72" s="44">
        <v>-48.95</v>
      </c>
      <c r="J72" s="61">
        <f t="shared" si="2"/>
        <v>2876.41</v>
      </c>
      <c r="K72" s="64"/>
      <c r="L72" s="1"/>
      <c r="M72" s="40">
        <f t="shared" si="3"/>
        <v>11.730000000000018</v>
      </c>
      <c r="N72" s="44">
        <f t="shared" si="4"/>
        <v>1.196108100000002</v>
      </c>
      <c r="O72" s="40">
        <f t="shared" si="5"/>
        <v>8.2277973600000127</v>
      </c>
      <c r="P72" s="40">
        <f t="shared" si="6"/>
        <v>1.2196905672996021E-2</v>
      </c>
      <c r="Q72" s="1"/>
      <c r="R72" s="42">
        <f t="shared" si="7"/>
        <v>121.36000000000004</v>
      </c>
      <c r="S72" s="42">
        <f t="shared" si="8"/>
        <v>9.6654581410679091E-2</v>
      </c>
      <c r="T72" s="1"/>
      <c r="U72" s="1"/>
      <c r="V72" s="16"/>
      <c r="W72" s="18"/>
      <c r="X72" s="1"/>
      <c r="Y72" s="1"/>
      <c r="Z72" s="30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</row>
    <row r="73" spans="2:67" x14ac:dyDescent="0.3">
      <c r="B73" s="157">
        <v>52</v>
      </c>
      <c r="C73" s="158"/>
      <c r="D73" s="96">
        <v>44896</v>
      </c>
      <c r="E73" s="97">
        <v>0.68680555555555556</v>
      </c>
      <c r="F73" s="55">
        <f t="shared" si="0"/>
        <v>2924.68</v>
      </c>
      <c r="G73" s="91">
        <v>2856.8</v>
      </c>
      <c r="H73" s="54">
        <f t="shared" si="1"/>
        <v>2864.68</v>
      </c>
      <c r="I73" s="44">
        <v>-48.96</v>
      </c>
      <c r="J73" s="61">
        <f t="shared" si="2"/>
        <v>2876.3999999999996</v>
      </c>
      <c r="K73" s="64"/>
      <c r="L73" s="1"/>
      <c r="M73" s="40">
        <f t="shared" si="3"/>
        <v>11.7199999999998</v>
      </c>
      <c r="N73" s="44">
        <f t="shared" si="4"/>
        <v>1.1950883999999797</v>
      </c>
      <c r="O73" s="40">
        <f t="shared" si="5"/>
        <v>8.2207830399998603</v>
      </c>
      <c r="P73" s="40">
        <f t="shared" si="6"/>
        <v>1.2186507628943794E-2</v>
      </c>
      <c r="Q73" s="1"/>
      <c r="R73" s="42">
        <f t="shared" si="7"/>
        <v>121.3599999999996</v>
      </c>
      <c r="S73" s="42">
        <f t="shared" si="8"/>
        <v>9.6572181938034268E-2</v>
      </c>
      <c r="T73" s="1"/>
      <c r="U73" s="1"/>
      <c r="V73" s="16"/>
      <c r="W73" s="18"/>
      <c r="X73" s="1"/>
      <c r="Y73" s="1"/>
      <c r="Z73" s="30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</row>
    <row r="74" spans="2:67" x14ac:dyDescent="0.3">
      <c r="B74" s="157">
        <v>53</v>
      </c>
      <c r="C74" s="158"/>
      <c r="D74" s="96">
        <v>44897</v>
      </c>
      <c r="E74" s="97">
        <v>0.70416666666666661</v>
      </c>
      <c r="F74" s="55">
        <f t="shared" si="0"/>
        <v>2924.68</v>
      </c>
      <c r="G74" s="91">
        <v>2856.8</v>
      </c>
      <c r="H74" s="54">
        <f t="shared" si="1"/>
        <v>2864.68</v>
      </c>
      <c r="I74" s="44">
        <v>-49.04</v>
      </c>
      <c r="J74" s="61">
        <f t="shared" si="2"/>
        <v>2876.3199999999997</v>
      </c>
      <c r="K74" s="64"/>
      <c r="L74" s="1"/>
      <c r="M74" s="40">
        <f t="shared" si="3"/>
        <v>11.639999999999873</v>
      </c>
      <c r="N74" s="44">
        <f t="shared" si="4"/>
        <v>1.1869307999999872</v>
      </c>
      <c r="O74" s="40">
        <f t="shared" si="5"/>
        <v>8.1646684799999107</v>
      </c>
      <c r="P74" s="40">
        <f t="shared" si="6"/>
        <v>1.2103323276527869E-2</v>
      </c>
      <c r="Q74" s="1"/>
      <c r="R74" s="42">
        <f t="shared" si="7"/>
        <v>121.35999999999974</v>
      </c>
      <c r="S74" s="42">
        <f t="shared" si="8"/>
        <v>9.5912986156887745E-2</v>
      </c>
      <c r="T74" s="1"/>
      <c r="U74" s="1"/>
      <c r="V74" s="16"/>
      <c r="W74" s="18"/>
      <c r="X74" s="1"/>
      <c r="Y74" s="1"/>
      <c r="Z74" s="30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</row>
    <row r="75" spans="2:67" x14ac:dyDescent="0.3">
      <c r="B75" s="157">
        <v>54</v>
      </c>
      <c r="C75" s="158"/>
      <c r="D75" s="96">
        <v>44898</v>
      </c>
      <c r="E75" s="97">
        <v>0.31597222222222221</v>
      </c>
      <c r="F75" s="55">
        <f t="shared" si="0"/>
        <v>2924.68</v>
      </c>
      <c r="G75" s="91">
        <v>2856.8</v>
      </c>
      <c r="H75" s="54">
        <f t="shared" si="1"/>
        <v>2864.68</v>
      </c>
      <c r="I75" s="44">
        <v>-49.08</v>
      </c>
      <c r="J75" s="61">
        <f t="shared" si="2"/>
        <v>2876.2799999999997</v>
      </c>
      <c r="K75" s="64"/>
      <c r="L75" s="1"/>
      <c r="M75" s="40">
        <f t="shared" si="3"/>
        <v>11.599999999999909</v>
      </c>
      <c r="N75" s="44">
        <f t="shared" si="4"/>
        <v>1.1828519999999907</v>
      </c>
      <c r="O75" s="40">
        <f t="shared" si="5"/>
        <v>8.1366111999999369</v>
      </c>
      <c r="P75" s="40">
        <f t="shared" si="6"/>
        <v>1.2061731100319906E-2</v>
      </c>
      <c r="Q75" s="1"/>
      <c r="R75" s="42">
        <f t="shared" si="7"/>
        <v>121.35999999999981</v>
      </c>
      <c r="S75" s="42">
        <f t="shared" si="8"/>
        <v>9.558338826631449E-2</v>
      </c>
      <c r="T75" s="1"/>
      <c r="U75" s="1"/>
      <c r="V75" s="16"/>
      <c r="W75" s="18"/>
      <c r="X75" s="1"/>
      <c r="Y75" s="1"/>
      <c r="Z75" s="30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</row>
    <row r="76" spans="2:67" x14ac:dyDescent="0.3">
      <c r="B76" s="157">
        <v>55</v>
      </c>
      <c r="C76" s="158"/>
      <c r="D76" s="96">
        <v>44898</v>
      </c>
      <c r="E76" s="97">
        <v>0.70000000000000007</v>
      </c>
      <c r="F76" s="55">
        <f t="shared" si="0"/>
        <v>2924.68</v>
      </c>
      <c r="G76" s="91">
        <v>2856.8</v>
      </c>
      <c r="H76" s="54">
        <f t="shared" si="1"/>
        <v>2864.68</v>
      </c>
      <c r="I76" s="44">
        <v>-49.1</v>
      </c>
      <c r="J76" s="61">
        <f t="shared" si="2"/>
        <v>2876.2599999999998</v>
      </c>
      <c r="K76" s="64"/>
      <c r="L76" s="1"/>
      <c r="M76" s="40">
        <f t="shared" si="3"/>
        <v>11.579999999999927</v>
      </c>
      <c r="N76" s="44">
        <f t="shared" si="4"/>
        <v>1.1808125999999926</v>
      </c>
      <c r="O76" s="40">
        <f t="shared" si="5"/>
        <v>8.1225825599999499</v>
      </c>
      <c r="P76" s="40">
        <f t="shared" si="6"/>
        <v>1.2040935012215924E-2</v>
      </c>
      <c r="Q76" s="1"/>
      <c r="R76" s="42">
        <f t="shared" si="7"/>
        <v>121.35999999999986</v>
      </c>
      <c r="S76" s="42">
        <f t="shared" si="8"/>
        <v>9.5418589321027855E-2</v>
      </c>
      <c r="T76" s="1"/>
      <c r="U76" s="1"/>
      <c r="V76" s="16"/>
      <c r="W76" s="18"/>
      <c r="X76" s="1"/>
      <c r="Y76" s="1"/>
      <c r="Z76" s="30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</row>
    <row r="77" spans="2:67" x14ac:dyDescent="0.3">
      <c r="B77" s="157">
        <v>56</v>
      </c>
      <c r="C77" s="158"/>
      <c r="D77" s="96">
        <v>44899</v>
      </c>
      <c r="E77" s="97">
        <v>0.31527777777777777</v>
      </c>
      <c r="F77" s="55">
        <f t="shared" si="0"/>
        <v>2924.68</v>
      </c>
      <c r="G77" s="91">
        <v>2856.8</v>
      </c>
      <c r="H77" s="54">
        <f t="shared" si="1"/>
        <v>2864.68</v>
      </c>
      <c r="I77" s="44">
        <v>-49.05</v>
      </c>
      <c r="J77" s="61">
        <f t="shared" si="2"/>
        <v>2876.3099999999995</v>
      </c>
      <c r="K77" s="64"/>
      <c r="L77" s="1"/>
      <c r="M77" s="40">
        <f t="shared" si="3"/>
        <v>11.629999999999654</v>
      </c>
      <c r="N77" s="44">
        <f t="shared" si="4"/>
        <v>1.1859110999999649</v>
      </c>
      <c r="O77" s="40">
        <f t="shared" si="5"/>
        <v>8.1576541599997583</v>
      </c>
      <c r="P77" s="40">
        <f t="shared" si="6"/>
        <v>1.2092925232475642E-2</v>
      </c>
      <c r="Q77" s="1"/>
      <c r="R77" s="42">
        <f t="shared" si="7"/>
        <v>121.3599999999993</v>
      </c>
      <c r="S77" s="42">
        <f t="shared" si="8"/>
        <v>9.5830586684242922E-2</v>
      </c>
      <c r="T77" s="1"/>
      <c r="U77" s="1"/>
      <c r="V77" s="16"/>
      <c r="W77" s="18"/>
      <c r="X77" s="1"/>
      <c r="Y77" s="1"/>
      <c r="Z77" s="30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</row>
    <row r="78" spans="2:67" x14ac:dyDescent="0.3">
      <c r="B78" s="157">
        <v>57</v>
      </c>
      <c r="C78" s="158"/>
      <c r="D78" s="96">
        <v>44899</v>
      </c>
      <c r="E78" s="97">
        <v>0.69166666666666676</v>
      </c>
      <c r="F78" s="55">
        <f t="shared" si="0"/>
        <v>2924.68</v>
      </c>
      <c r="G78" s="91">
        <v>2856.8</v>
      </c>
      <c r="H78" s="54">
        <f t="shared" si="1"/>
        <v>2864.68</v>
      </c>
      <c r="I78" s="44">
        <v>-49.07</v>
      </c>
      <c r="J78" s="61">
        <f t="shared" si="2"/>
        <v>2876.2899999999995</v>
      </c>
      <c r="K78" s="64"/>
      <c r="L78" s="1"/>
      <c r="M78" s="40">
        <f t="shared" si="3"/>
        <v>11.609999999999673</v>
      </c>
      <c r="N78" s="44">
        <f t="shared" si="4"/>
        <v>1.1838716999999668</v>
      </c>
      <c r="O78" s="40">
        <f t="shared" si="5"/>
        <v>8.1436255199997714</v>
      </c>
      <c r="P78" s="40">
        <f t="shared" si="6"/>
        <v>1.2072129144371661E-2</v>
      </c>
      <c r="Q78" s="1"/>
      <c r="R78" s="42">
        <f t="shared" si="7"/>
        <v>121.35999999999935</v>
      </c>
      <c r="S78" s="42">
        <f t="shared" si="8"/>
        <v>9.5665787738956287E-2</v>
      </c>
      <c r="T78" s="1"/>
      <c r="U78" s="1"/>
      <c r="V78" s="16"/>
      <c r="W78" s="18"/>
      <c r="X78" s="1"/>
      <c r="Y78" s="1"/>
      <c r="Z78" s="30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</row>
    <row r="79" spans="2:67" x14ac:dyDescent="0.3">
      <c r="B79" s="157">
        <v>58</v>
      </c>
      <c r="C79" s="158"/>
      <c r="D79" s="96">
        <v>44900</v>
      </c>
      <c r="E79" s="97">
        <v>0.31111111111111112</v>
      </c>
      <c r="F79" s="55">
        <f t="shared" si="0"/>
        <v>2924.68</v>
      </c>
      <c r="G79" s="91">
        <v>2856.8</v>
      </c>
      <c r="H79" s="54">
        <f t="shared" si="1"/>
        <v>2864.68</v>
      </c>
      <c r="I79" s="44">
        <v>-49.06</v>
      </c>
      <c r="J79" s="61">
        <f t="shared" si="2"/>
        <v>2876.2999999999997</v>
      </c>
      <c r="K79" s="64"/>
      <c r="L79" s="1"/>
      <c r="M79" s="40">
        <f t="shared" si="3"/>
        <v>11.619999999999891</v>
      </c>
      <c r="N79" s="44">
        <f t="shared" si="4"/>
        <v>1.1848913999999888</v>
      </c>
      <c r="O79" s="40">
        <f t="shared" si="5"/>
        <v>8.1506398399999238</v>
      </c>
      <c r="P79" s="40">
        <f t="shared" si="6"/>
        <v>1.2082527188423887E-2</v>
      </c>
      <c r="Q79" s="1"/>
      <c r="R79" s="42">
        <f t="shared" si="7"/>
        <v>121.35999999999979</v>
      </c>
      <c r="S79" s="42">
        <f t="shared" si="8"/>
        <v>9.574818721160111E-2</v>
      </c>
      <c r="T79" s="1"/>
      <c r="U79" s="1"/>
      <c r="V79" s="16"/>
      <c r="W79" s="18"/>
      <c r="X79" s="1"/>
      <c r="Y79" s="1"/>
      <c r="Z79" s="30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</row>
    <row r="80" spans="2:67" x14ac:dyDescent="0.3">
      <c r="B80" s="157">
        <v>59</v>
      </c>
      <c r="C80" s="158"/>
      <c r="D80" s="96">
        <v>44900</v>
      </c>
      <c r="E80" s="97">
        <v>0.65138888888888891</v>
      </c>
      <c r="F80" s="55">
        <f t="shared" si="0"/>
        <v>2924.68</v>
      </c>
      <c r="G80" s="91">
        <v>2856.8</v>
      </c>
      <c r="H80" s="54">
        <f t="shared" si="1"/>
        <v>2864.68</v>
      </c>
      <c r="I80" s="44">
        <v>-49.04</v>
      </c>
      <c r="J80" s="61">
        <f t="shared" si="2"/>
        <v>2876.3199999999997</v>
      </c>
      <c r="K80" s="64"/>
      <c r="L80" s="1"/>
      <c r="M80" s="40">
        <f t="shared" si="3"/>
        <v>11.639999999999873</v>
      </c>
      <c r="N80" s="44">
        <f t="shared" si="4"/>
        <v>1.1869307999999872</v>
      </c>
      <c r="O80" s="40">
        <f t="shared" si="5"/>
        <v>8.1646684799999107</v>
      </c>
      <c r="P80" s="40">
        <f t="shared" si="6"/>
        <v>1.2103323276527869E-2</v>
      </c>
      <c r="Q80" s="1"/>
      <c r="R80" s="42">
        <f t="shared" si="7"/>
        <v>121.35999999999974</v>
      </c>
      <c r="S80" s="42">
        <f t="shared" si="8"/>
        <v>9.5912986156887745E-2</v>
      </c>
      <c r="T80" s="1"/>
      <c r="U80" s="1"/>
      <c r="V80" s="16"/>
      <c r="W80" s="18"/>
      <c r="X80" s="1"/>
      <c r="Y80" s="1"/>
      <c r="Z80" s="30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</row>
    <row r="81" spans="2:26" x14ac:dyDescent="0.3">
      <c r="B81" s="157">
        <v>60</v>
      </c>
      <c r="C81" s="158"/>
      <c r="D81" s="96">
        <v>44901</v>
      </c>
      <c r="E81" s="97">
        <v>0.31666666666666665</v>
      </c>
      <c r="F81" s="55">
        <f t="shared" si="0"/>
        <v>2924.68</v>
      </c>
      <c r="G81" s="91">
        <v>2856.8</v>
      </c>
      <c r="H81" s="54">
        <f t="shared" si="1"/>
        <v>2864.68</v>
      </c>
      <c r="I81" s="44">
        <v>-49.06</v>
      </c>
      <c r="J81" s="61">
        <f t="shared" si="2"/>
        <v>2876.2999999999997</v>
      </c>
      <c r="K81" s="64"/>
      <c r="M81" s="40">
        <f t="shared" si="3"/>
        <v>11.619999999999891</v>
      </c>
      <c r="N81" s="44">
        <f t="shared" si="4"/>
        <v>1.1848913999999888</v>
      </c>
      <c r="O81" s="40">
        <f t="shared" si="5"/>
        <v>8.1506398399999238</v>
      </c>
      <c r="P81" s="40">
        <f t="shared" si="6"/>
        <v>1.2082527188423887E-2</v>
      </c>
      <c r="R81" s="42">
        <f t="shared" si="7"/>
        <v>121.35999999999979</v>
      </c>
      <c r="S81" s="42">
        <f t="shared" si="8"/>
        <v>9.574818721160111E-2</v>
      </c>
      <c r="U81"/>
      <c r="V81" s="15"/>
      <c r="W81" s="17"/>
      <c r="Z81" s="30"/>
    </row>
    <row r="82" spans="2:26" x14ac:dyDescent="0.3">
      <c r="B82" s="157">
        <v>61</v>
      </c>
      <c r="C82" s="158"/>
      <c r="D82" s="96">
        <v>44901</v>
      </c>
      <c r="E82" s="97">
        <v>0.70208333333333339</v>
      </c>
      <c r="F82" s="55">
        <f t="shared" si="0"/>
        <v>2924.68</v>
      </c>
      <c r="G82" s="91">
        <v>2856.8</v>
      </c>
      <c r="H82" s="54">
        <f t="shared" si="1"/>
        <v>2864.68</v>
      </c>
      <c r="I82" s="44">
        <v>-49.07</v>
      </c>
      <c r="J82" s="61">
        <f t="shared" si="2"/>
        <v>2876.2899999999995</v>
      </c>
      <c r="K82" s="64"/>
      <c r="M82" s="40">
        <f t="shared" si="3"/>
        <v>11.609999999999673</v>
      </c>
      <c r="N82" s="44">
        <f t="shared" si="4"/>
        <v>1.1838716999999668</v>
      </c>
      <c r="O82" s="40">
        <f t="shared" si="5"/>
        <v>8.1436255199997714</v>
      </c>
      <c r="P82" s="40">
        <f t="shared" si="6"/>
        <v>1.2072129144371661E-2</v>
      </c>
      <c r="R82" s="42">
        <f t="shared" si="7"/>
        <v>121.35999999999935</v>
      </c>
      <c r="S82" s="42">
        <f t="shared" si="8"/>
        <v>9.5665787738956287E-2</v>
      </c>
      <c r="U82"/>
      <c r="V82" s="15"/>
      <c r="W82" s="17"/>
      <c r="Z82" s="30"/>
    </row>
    <row r="83" spans="2:26" x14ac:dyDescent="0.3">
      <c r="B83" s="157">
        <v>62</v>
      </c>
      <c r="C83" s="158"/>
      <c r="D83" s="96">
        <v>44902</v>
      </c>
      <c r="E83" s="97">
        <v>0.31388888888888888</v>
      </c>
      <c r="F83" s="55">
        <f t="shared" si="0"/>
        <v>2924.68</v>
      </c>
      <c r="G83" s="91">
        <v>2856.8</v>
      </c>
      <c r="H83" s="54">
        <f t="shared" si="1"/>
        <v>2864.68</v>
      </c>
      <c r="I83" s="44">
        <v>-49.07</v>
      </c>
      <c r="J83" s="61">
        <f t="shared" si="2"/>
        <v>2876.2899999999995</v>
      </c>
      <c r="K83" s="64"/>
      <c r="M83" s="40">
        <f t="shared" si="3"/>
        <v>11.609999999999673</v>
      </c>
      <c r="N83" s="44">
        <f t="shared" si="4"/>
        <v>1.1838716999999668</v>
      </c>
      <c r="O83" s="40">
        <f t="shared" si="5"/>
        <v>8.1436255199997714</v>
      </c>
      <c r="P83" s="40">
        <f t="shared" si="6"/>
        <v>1.2072129144371661E-2</v>
      </c>
      <c r="R83" s="42">
        <f t="shared" si="7"/>
        <v>121.35999999999935</v>
      </c>
      <c r="S83" s="42">
        <f t="shared" si="8"/>
        <v>9.5665787738956287E-2</v>
      </c>
      <c r="U83"/>
      <c r="V83" s="15"/>
      <c r="W83" s="17"/>
      <c r="Z83" s="30"/>
    </row>
    <row r="84" spans="2:26" x14ac:dyDescent="0.3">
      <c r="B84" s="157">
        <v>63</v>
      </c>
      <c r="C84" s="158"/>
      <c r="D84" s="96">
        <v>44902</v>
      </c>
      <c r="E84" s="97">
        <v>0.69861111111111107</v>
      </c>
      <c r="F84" s="55">
        <f t="shared" si="0"/>
        <v>2924.68</v>
      </c>
      <c r="G84" s="91">
        <v>2856.8</v>
      </c>
      <c r="H84" s="54">
        <f t="shared" si="1"/>
        <v>2864.68</v>
      </c>
      <c r="I84" s="44">
        <v>-49.07</v>
      </c>
      <c r="J84" s="61">
        <f t="shared" si="2"/>
        <v>2876.2899999999995</v>
      </c>
      <c r="K84" s="64"/>
      <c r="M84" s="40">
        <f t="shared" si="3"/>
        <v>11.609999999999673</v>
      </c>
      <c r="N84" s="44">
        <f t="shared" si="4"/>
        <v>1.1838716999999668</v>
      </c>
      <c r="O84" s="40">
        <f t="shared" si="5"/>
        <v>8.1436255199997714</v>
      </c>
      <c r="P84" s="40">
        <f t="shared" si="6"/>
        <v>1.2072129144371661E-2</v>
      </c>
      <c r="R84" s="42">
        <f t="shared" si="7"/>
        <v>121.35999999999935</v>
      </c>
      <c r="S84" s="42">
        <f t="shared" si="8"/>
        <v>9.5665787738956287E-2</v>
      </c>
      <c r="U84"/>
      <c r="V84" s="15"/>
      <c r="W84" s="17"/>
      <c r="Z84" s="30"/>
    </row>
    <row r="85" spans="2:26" x14ac:dyDescent="0.3">
      <c r="B85" s="157">
        <v>64</v>
      </c>
      <c r="C85" s="158"/>
      <c r="D85" s="96">
        <v>44903</v>
      </c>
      <c r="E85" s="97">
        <v>0.31319444444444444</v>
      </c>
      <c r="F85" s="55">
        <f t="shared" ref="F85:F107" si="9">G$16</f>
        <v>2924.68</v>
      </c>
      <c r="G85" s="91">
        <v>2856.8</v>
      </c>
      <c r="H85" s="54">
        <f t="shared" ref="H85:H107" si="10">G$16-E$12</f>
        <v>2864.68</v>
      </c>
      <c r="I85" s="44">
        <v>-49.18</v>
      </c>
      <c r="J85" s="61">
        <f t="shared" ref="J85:J107" si="11">(G$16+E$13)+I85</f>
        <v>2876.18</v>
      </c>
      <c r="K85" s="64"/>
      <c r="M85" s="40">
        <f t="shared" ref="M85:M107" si="12">+J85-$H$16</f>
        <v>11.5</v>
      </c>
      <c r="N85" s="44">
        <f t="shared" ref="N85:N107" si="13">M85*0.10197/1</f>
        <v>1.172655</v>
      </c>
      <c r="O85" s="40">
        <f t="shared" ref="O85:O107" si="14">M85*0.701432/1</f>
        <v>8.0664680000000004</v>
      </c>
      <c r="P85" s="40">
        <f t="shared" ref="P85:P107" si="15">+N85*0.01019716/1</f>
        <v>1.1957750659800001E-2</v>
      </c>
      <c r="R85" s="42">
        <f t="shared" ref="R85:R107" si="16">+$O$11*(M85-I85)</f>
        <v>121.36</v>
      </c>
      <c r="S85" s="42">
        <f t="shared" ref="S85:S107" si="17">M85/R85</f>
        <v>9.4759393539881345E-2</v>
      </c>
      <c r="U85"/>
      <c r="V85" s="15"/>
      <c r="W85" s="17"/>
      <c r="Z85" s="30"/>
    </row>
    <row r="86" spans="2:26" x14ac:dyDescent="0.3">
      <c r="B86" s="157">
        <v>65</v>
      </c>
      <c r="C86" s="158"/>
      <c r="D86" s="96">
        <v>44903</v>
      </c>
      <c r="E86" s="97">
        <v>0.70833333333333337</v>
      </c>
      <c r="F86" s="55">
        <f t="shared" si="9"/>
        <v>2924.68</v>
      </c>
      <c r="G86" s="91">
        <v>2856.8</v>
      </c>
      <c r="H86" s="54">
        <f t="shared" si="10"/>
        <v>2864.68</v>
      </c>
      <c r="I86" s="44">
        <v>-49.2</v>
      </c>
      <c r="J86" s="61">
        <f t="shared" si="11"/>
        <v>2876.16</v>
      </c>
      <c r="K86" s="64"/>
      <c r="M86" s="40">
        <f t="shared" si="12"/>
        <v>11.480000000000018</v>
      </c>
      <c r="N86" s="44">
        <f t="shared" si="13"/>
        <v>1.1706156000000019</v>
      </c>
      <c r="O86" s="40">
        <f t="shared" si="14"/>
        <v>8.0524393600000135</v>
      </c>
      <c r="P86" s="40">
        <f t="shared" si="15"/>
        <v>1.193695457169602E-2</v>
      </c>
      <c r="R86" s="42">
        <f t="shared" si="16"/>
        <v>121.36000000000004</v>
      </c>
      <c r="S86" s="42">
        <f t="shared" si="17"/>
        <v>9.4594594594594711E-2</v>
      </c>
      <c r="U86"/>
      <c r="V86" s="15"/>
      <c r="W86" s="17"/>
      <c r="Z86" s="30"/>
    </row>
    <row r="87" spans="2:26" x14ac:dyDescent="0.3">
      <c r="B87" s="157">
        <v>66</v>
      </c>
      <c r="C87" s="158"/>
      <c r="D87" s="96">
        <v>44904</v>
      </c>
      <c r="E87" s="97">
        <v>0.31666666666666665</v>
      </c>
      <c r="F87" s="55">
        <f t="shared" si="9"/>
        <v>2924.68</v>
      </c>
      <c r="G87" s="91">
        <v>2856.8</v>
      </c>
      <c r="H87" s="54">
        <f t="shared" si="10"/>
        <v>2864.68</v>
      </c>
      <c r="I87" s="44">
        <v>-49.21</v>
      </c>
      <c r="J87" s="61">
        <f t="shared" si="11"/>
        <v>2876.1499999999996</v>
      </c>
      <c r="K87" s="64"/>
      <c r="M87" s="40">
        <f t="shared" si="12"/>
        <v>11.4699999999998</v>
      </c>
      <c r="N87" s="44">
        <f t="shared" si="13"/>
        <v>1.1695958999999796</v>
      </c>
      <c r="O87" s="40">
        <f t="shared" si="14"/>
        <v>8.045425039999861</v>
      </c>
      <c r="P87" s="40">
        <f t="shared" si="15"/>
        <v>1.1926556527643793E-2</v>
      </c>
      <c r="R87" s="42">
        <f t="shared" si="16"/>
        <v>121.3599999999996</v>
      </c>
      <c r="S87" s="42">
        <f t="shared" si="17"/>
        <v>9.4512195121949888E-2</v>
      </c>
      <c r="U87"/>
      <c r="V87" s="15"/>
      <c r="W87" s="17"/>
      <c r="Z87" s="30"/>
    </row>
    <row r="88" spans="2:26" x14ac:dyDescent="0.3">
      <c r="B88" s="157">
        <v>67</v>
      </c>
      <c r="C88" s="158"/>
      <c r="D88" s="96">
        <v>44904</v>
      </c>
      <c r="E88" s="97">
        <v>0.70138888888888884</v>
      </c>
      <c r="F88" s="55">
        <f t="shared" si="9"/>
        <v>2924.68</v>
      </c>
      <c r="G88" s="91">
        <v>2856.8</v>
      </c>
      <c r="H88" s="54">
        <f t="shared" si="10"/>
        <v>2864.68</v>
      </c>
      <c r="I88" s="44">
        <v>-49.21</v>
      </c>
      <c r="J88" s="61">
        <f t="shared" si="11"/>
        <v>2876.1499999999996</v>
      </c>
      <c r="K88" s="64"/>
      <c r="M88" s="40">
        <f t="shared" si="12"/>
        <v>11.4699999999998</v>
      </c>
      <c r="N88" s="44">
        <f t="shared" si="13"/>
        <v>1.1695958999999796</v>
      </c>
      <c r="O88" s="40">
        <f t="shared" si="14"/>
        <v>8.045425039999861</v>
      </c>
      <c r="P88" s="40">
        <f t="shared" si="15"/>
        <v>1.1926556527643793E-2</v>
      </c>
      <c r="R88" s="42">
        <f t="shared" si="16"/>
        <v>121.3599999999996</v>
      </c>
      <c r="S88" s="42">
        <f t="shared" si="17"/>
        <v>9.4512195121949888E-2</v>
      </c>
      <c r="U88"/>
      <c r="V88" s="15"/>
      <c r="W88" s="17"/>
      <c r="Z88" s="30"/>
    </row>
    <row r="89" spans="2:26" x14ac:dyDescent="0.3">
      <c r="B89" s="157">
        <v>68</v>
      </c>
      <c r="C89" s="158"/>
      <c r="D89" s="96">
        <v>44905</v>
      </c>
      <c r="E89" s="97">
        <v>0.31527777777777777</v>
      </c>
      <c r="F89" s="55">
        <f t="shared" si="9"/>
        <v>2924.68</v>
      </c>
      <c r="G89" s="91">
        <v>2856.8</v>
      </c>
      <c r="H89" s="54">
        <f t="shared" si="10"/>
        <v>2864.68</v>
      </c>
      <c r="I89" s="44">
        <v>-49.23</v>
      </c>
      <c r="J89" s="61">
        <f t="shared" si="11"/>
        <v>2876.1299999999997</v>
      </c>
      <c r="K89" s="64"/>
      <c r="M89" s="40">
        <f t="shared" si="12"/>
        <v>11.449999999999818</v>
      </c>
      <c r="N89" s="44">
        <f t="shared" si="13"/>
        <v>1.1675564999999815</v>
      </c>
      <c r="O89" s="40">
        <f t="shared" si="14"/>
        <v>8.0313963999998723</v>
      </c>
      <c r="P89" s="40">
        <f t="shared" si="15"/>
        <v>1.190576043953981E-2</v>
      </c>
      <c r="R89" s="42">
        <f t="shared" si="16"/>
        <v>121.35999999999963</v>
      </c>
      <c r="S89" s="42">
        <f t="shared" si="17"/>
        <v>9.4347396176663254E-2</v>
      </c>
      <c r="U89"/>
      <c r="V89" s="15"/>
      <c r="W89" s="17"/>
      <c r="Z89" s="30"/>
    </row>
    <row r="90" spans="2:26" x14ac:dyDescent="0.3">
      <c r="B90" s="157">
        <v>69</v>
      </c>
      <c r="C90" s="158"/>
      <c r="D90" s="96">
        <v>44905</v>
      </c>
      <c r="E90" s="97">
        <v>0.70277777777777783</v>
      </c>
      <c r="F90" s="55">
        <f t="shared" si="9"/>
        <v>2924.68</v>
      </c>
      <c r="G90" s="91">
        <v>2856.8</v>
      </c>
      <c r="H90" s="54">
        <f t="shared" si="10"/>
        <v>2864.68</v>
      </c>
      <c r="I90" s="44">
        <v>-49.24</v>
      </c>
      <c r="J90" s="61">
        <f t="shared" si="11"/>
        <v>2876.12</v>
      </c>
      <c r="K90" s="64"/>
      <c r="M90" s="40">
        <f t="shared" si="12"/>
        <v>11.440000000000055</v>
      </c>
      <c r="N90" s="44">
        <f t="shared" si="13"/>
        <v>1.1665368000000056</v>
      </c>
      <c r="O90" s="40">
        <f t="shared" si="14"/>
        <v>8.0243820800000396</v>
      </c>
      <c r="P90" s="40">
        <f t="shared" si="15"/>
        <v>1.1895362395488057E-2</v>
      </c>
      <c r="R90" s="42">
        <f t="shared" si="16"/>
        <v>121.36000000000011</v>
      </c>
      <c r="S90" s="42">
        <f t="shared" si="17"/>
        <v>9.4264996704021456E-2</v>
      </c>
      <c r="U90"/>
      <c r="V90" s="15"/>
      <c r="W90" s="17"/>
      <c r="Z90" s="30"/>
    </row>
    <row r="91" spans="2:26" x14ac:dyDescent="0.3">
      <c r="B91" s="157">
        <v>70</v>
      </c>
      <c r="C91" s="158"/>
      <c r="D91" s="96">
        <v>44906</v>
      </c>
      <c r="E91" s="97">
        <v>0.32500000000000001</v>
      </c>
      <c r="F91" s="55">
        <f t="shared" si="9"/>
        <v>2924.68</v>
      </c>
      <c r="G91" s="91">
        <v>2856.8</v>
      </c>
      <c r="H91" s="54">
        <f t="shared" si="10"/>
        <v>2864.68</v>
      </c>
      <c r="I91" s="44">
        <v>-49.24</v>
      </c>
      <c r="J91" s="61">
        <f t="shared" si="11"/>
        <v>2876.12</v>
      </c>
      <c r="K91" s="64"/>
      <c r="M91" s="40">
        <f t="shared" si="12"/>
        <v>11.440000000000055</v>
      </c>
      <c r="N91" s="44">
        <f t="shared" si="13"/>
        <v>1.1665368000000056</v>
      </c>
      <c r="O91" s="40">
        <f t="shared" si="14"/>
        <v>8.0243820800000396</v>
      </c>
      <c r="P91" s="40">
        <f t="shared" si="15"/>
        <v>1.1895362395488057E-2</v>
      </c>
      <c r="R91" s="42">
        <f t="shared" si="16"/>
        <v>121.36000000000011</v>
      </c>
      <c r="S91" s="42">
        <f t="shared" si="17"/>
        <v>9.4264996704021456E-2</v>
      </c>
      <c r="U91"/>
      <c r="V91" s="15"/>
      <c r="W91" s="17"/>
      <c r="Z91" s="30"/>
    </row>
    <row r="92" spans="2:26" x14ac:dyDescent="0.3">
      <c r="B92" s="157">
        <v>71</v>
      </c>
      <c r="C92" s="158"/>
      <c r="D92" s="96">
        <v>44906</v>
      </c>
      <c r="E92" s="97">
        <v>0.69861111111111107</v>
      </c>
      <c r="F92" s="55">
        <f t="shared" si="9"/>
        <v>2924.68</v>
      </c>
      <c r="G92" s="91">
        <v>2856.8</v>
      </c>
      <c r="H92" s="54">
        <f t="shared" si="10"/>
        <v>2864.68</v>
      </c>
      <c r="I92" s="44">
        <v>-49.24</v>
      </c>
      <c r="J92" s="61">
        <f t="shared" si="11"/>
        <v>2876.12</v>
      </c>
      <c r="K92" s="64"/>
      <c r="M92" s="40">
        <f t="shared" si="12"/>
        <v>11.440000000000055</v>
      </c>
      <c r="N92" s="44">
        <f t="shared" si="13"/>
        <v>1.1665368000000056</v>
      </c>
      <c r="O92" s="40">
        <f t="shared" si="14"/>
        <v>8.0243820800000396</v>
      </c>
      <c r="P92" s="40">
        <f t="shared" si="15"/>
        <v>1.1895362395488057E-2</v>
      </c>
      <c r="R92" s="42">
        <f t="shared" si="16"/>
        <v>121.36000000000011</v>
      </c>
      <c r="S92" s="42">
        <f t="shared" si="17"/>
        <v>9.4264996704021456E-2</v>
      </c>
      <c r="U92"/>
      <c r="V92" s="15"/>
      <c r="W92" s="17"/>
      <c r="Z92" s="30"/>
    </row>
    <row r="93" spans="2:26" x14ac:dyDescent="0.3">
      <c r="B93" s="157">
        <v>72</v>
      </c>
      <c r="C93" s="158"/>
      <c r="D93" s="96">
        <v>44907</v>
      </c>
      <c r="E93" s="97">
        <v>0.31319444444444444</v>
      </c>
      <c r="F93" s="55">
        <f t="shared" si="9"/>
        <v>2924.68</v>
      </c>
      <c r="G93" s="91">
        <v>2856.8</v>
      </c>
      <c r="H93" s="54">
        <f t="shared" si="10"/>
        <v>2864.68</v>
      </c>
      <c r="I93" s="44">
        <v>-49.25</v>
      </c>
      <c r="J93" s="61">
        <f t="shared" si="11"/>
        <v>2876.1099999999997</v>
      </c>
      <c r="K93" s="64"/>
      <c r="M93" s="40">
        <f t="shared" si="12"/>
        <v>11.429999999999836</v>
      </c>
      <c r="N93" s="44">
        <f t="shared" si="13"/>
        <v>1.1655170999999833</v>
      </c>
      <c r="O93" s="40">
        <f t="shared" si="14"/>
        <v>8.0173677599998854</v>
      </c>
      <c r="P93" s="40">
        <f t="shared" si="15"/>
        <v>1.188496435143583E-2</v>
      </c>
      <c r="R93" s="42">
        <f t="shared" si="16"/>
        <v>121.35999999999967</v>
      </c>
      <c r="S93" s="42">
        <f t="shared" si="17"/>
        <v>9.4182597231376619E-2</v>
      </c>
      <c r="U93"/>
      <c r="V93" s="15"/>
      <c r="W93" s="17"/>
      <c r="Z93" s="30"/>
    </row>
    <row r="94" spans="2:26" x14ac:dyDescent="0.3">
      <c r="B94" s="157">
        <v>73</v>
      </c>
      <c r="C94" s="158"/>
      <c r="D94" s="96">
        <v>44907</v>
      </c>
      <c r="E94" s="97">
        <v>0.6972222222222223</v>
      </c>
      <c r="F94" s="55">
        <f t="shared" si="9"/>
        <v>2924.68</v>
      </c>
      <c r="G94" s="91">
        <v>2856.8</v>
      </c>
      <c r="H94" s="54">
        <f t="shared" si="10"/>
        <v>2864.68</v>
      </c>
      <c r="I94" s="44">
        <v>-49.25</v>
      </c>
      <c r="J94" s="61">
        <f t="shared" si="11"/>
        <v>2876.1099999999997</v>
      </c>
      <c r="K94" s="64"/>
      <c r="M94" s="40">
        <f t="shared" si="12"/>
        <v>11.429999999999836</v>
      </c>
      <c r="N94" s="44">
        <f t="shared" si="13"/>
        <v>1.1655170999999833</v>
      </c>
      <c r="O94" s="40">
        <f t="shared" si="14"/>
        <v>8.0173677599998854</v>
      </c>
      <c r="P94" s="40">
        <f t="shared" si="15"/>
        <v>1.188496435143583E-2</v>
      </c>
      <c r="R94" s="42">
        <f t="shared" si="16"/>
        <v>121.35999999999967</v>
      </c>
      <c r="S94" s="42">
        <f t="shared" si="17"/>
        <v>9.4182597231376619E-2</v>
      </c>
      <c r="U94"/>
      <c r="V94" s="15"/>
      <c r="W94" s="17"/>
      <c r="Z94" s="30"/>
    </row>
    <row r="95" spans="2:26" x14ac:dyDescent="0.3">
      <c r="B95" s="157">
        <v>74</v>
      </c>
      <c r="C95" s="158"/>
      <c r="D95" s="96">
        <v>44908</v>
      </c>
      <c r="E95" s="97">
        <v>0.32291666666666669</v>
      </c>
      <c r="F95" s="55">
        <f t="shared" si="9"/>
        <v>2924.68</v>
      </c>
      <c r="G95" s="91">
        <v>2856.8</v>
      </c>
      <c r="H95" s="54">
        <f t="shared" si="10"/>
        <v>2864.68</v>
      </c>
      <c r="I95" s="44">
        <v>-49.31</v>
      </c>
      <c r="J95" s="61">
        <f t="shared" si="11"/>
        <v>2876.0499999999997</v>
      </c>
      <c r="K95" s="64"/>
      <c r="M95" s="40">
        <f t="shared" si="12"/>
        <v>11.369999999999891</v>
      </c>
      <c r="N95" s="44">
        <f t="shared" si="13"/>
        <v>1.1593988999999889</v>
      </c>
      <c r="O95" s="40">
        <f t="shared" si="14"/>
        <v>7.9752818399999237</v>
      </c>
      <c r="P95" s="40">
        <f t="shared" si="15"/>
        <v>1.1822576087123888E-2</v>
      </c>
      <c r="R95" s="42">
        <f t="shared" si="16"/>
        <v>121.35999999999979</v>
      </c>
      <c r="S95" s="42">
        <f t="shared" si="17"/>
        <v>9.368820039551673E-2</v>
      </c>
      <c r="U95"/>
      <c r="V95" s="15"/>
      <c r="W95" s="17"/>
      <c r="Z95" s="30"/>
    </row>
    <row r="96" spans="2:26" x14ac:dyDescent="0.3">
      <c r="B96" s="157">
        <v>75</v>
      </c>
      <c r="C96" s="158"/>
      <c r="D96" s="96">
        <v>44908</v>
      </c>
      <c r="E96" s="97">
        <v>0.70347222222222217</v>
      </c>
      <c r="F96" s="55">
        <f t="shared" si="9"/>
        <v>2924.68</v>
      </c>
      <c r="G96" s="91">
        <v>2856.8</v>
      </c>
      <c r="H96" s="54">
        <f t="shared" si="10"/>
        <v>2864.68</v>
      </c>
      <c r="I96" s="44">
        <v>-49.31</v>
      </c>
      <c r="J96" s="61">
        <f t="shared" si="11"/>
        <v>2876.0499999999997</v>
      </c>
      <c r="K96" s="64"/>
      <c r="M96" s="40">
        <f t="shared" si="12"/>
        <v>11.369999999999891</v>
      </c>
      <c r="N96" s="44">
        <f t="shared" si="13"/>
        <v>1.1593988999999889</v>
      </c>
      <c r="O96" s="40">
        <f t="shared" si="14"/>
        <v>7.9752818399999237</v>
      </c>
      <c r="P96" s="40">
        <f t="shared" si="15"/>
        <v>1.1822576087123888E-2</v>
      </c>
      <c r="R96" s="42">
        <f t="shared" si="16"/>
        <v>121.35999999999979</v>
      </c>
      <c r="S96" s="42">
        <f t="shared" si="17"/>
        <v>9.368820039551673E-2</v>
      </c>
      <c r="U96"/>
      <c r="V96" s="15"/>
      <c r="W96" s="17"/>
      <c r="Z96" s="30"/>
    </row>
    <row r="97" spans="2:26" x14ac:dyDescent="0.3">
      <c r="B97" s="157">
        <v>76</v>
      </c>
      <c r="C97" s="158"/>
      <c r="D97" s="96">
        <v>44909</v>
      </c>
      <c r="E97" s="97">
        <v>0.31458333333333333</v>
      </c>
      <c r="F97" s="55">
        <f t="shared" si="9"/>
        <v>2924.68</v>
      </c>
      <c r="G97" s="91">
        <v>2856.8</v>
      </c>
      <c r="H97" s="54">
        <f t="shared" si="10"/>
        <v>2864.68</v>
      </c>
      <c r="I97" s="44">
        <v>-49.33</v>
      </c>
      <c r="J97" s="61">
        <f t="shared" si="11"/>
        <v>2876.0299999999997</v>
      </c>
      <c r="K97" s="64"/>
      <c r="M97" s="40">
        <f t="shared" si="12"/>
        <v>11.349999999999909</v>
      </c>
      <c r="N97" s="44">
        <f t="shared" si="13"/>
        <v>1.1573594999999908</v>
      </c>
      <c r="O97" s="40">
        <f t="shared" si="14"/>
        <v>7.9612531999999367</v>
      </c>
      <c r="P97" s="40">
        <f t="shared" si="15"/>
        <v>1.1801779999019907E-2</v>
      </c>
      <c r="R97" s="42">
        <f t="shared" si="16"/>
        <v>121.35999999999981</v>
      </c>
      <c r="S97" s="42">
        <f t="shared" si="17"/>
        <v>9.3523401450230109E-2</v>
      </c>
      <c r="U97"/>
      <c r="V97" s="15"/>
      <c r="W97" s="17"/>
      <c r="Z97" s="30"/>
    </row>
    <row r="98" spans="2:26" x14ac:dyDescent="0.3">
      <c r="B98" s="157">
        <v>77</v>
      </c>
      <c r="C98" s="158"/>
      <c r="D98" s="96">
        <v>44909</v>
      </c>
      <c r="E98" s="97">
        <v>0.68819444444444444</v>
      </c>
      <c r="F98" s="55">
        <f t="shared" si="9"/>
        <v>2924.68</v>
      </c>
      <c r="G98" s="91">
        <v>2856.8</v>
      </c>
      <c r="H98" s="54">
        <f t="shared" si="10"/>
        <v>2864.68</v>
      </c>
      <c r="I98" s="44">
        <v>-49.33</v>
      </c>
      <c r="J98" s="61">
        <f t="shared" si="11"/>
        <v>2876.0299999999997</v>
      </c>
      <c r="K98" s="64"/>
      <c r="M98" s="40">
        <f t="shared" si="12"/>
        <v>11.349999999999909</v>
      </c>
      <c r="N98" s="44">
        <f t="shared" si="13"/>
        <v>1.1573594999999908</v>
      </c>
      <c r="O98" s="40">
        <f t="shared" si="14"/>
        <v>7.9612531999999367</v>
      </c>
      <c r="P98" s="40">
        <f t="shared" si="15"/>
        <v>1.1801779999019907E-2</v>
      </c>
      <c r="R98" s="42">
        <f t="shared" si="16"/>
        <v>121.35999999999981</v>
      </c>
      <c r="S98" s="42">
        <f t="shared" si="17"/>
        <v>9.3523401450230109E-2</v>
      </c>
      <c r="U98"/>
      <c r="V98" s="15"/>
      <c r="W98" s="17"/>
      <c r="Z98" s="30"/>
    </row>
    <row r="99" spans="2:26" x14ac:dyDescent="0.3">
      <c r="B99" s="157">
        <v>78</v>
      </c>
      <c r="C99" s="158"/>
      <c r="D99" s="96">
        <v>44913</v>
      </c>
      <c r="E99" s="97">
        <v>0.72986111111111107</v>
      </c>
      <c r="F99" s="55">
        <f t="shared" si="9"/>
        <v>2924.68</v>
      </c>
      <c r="G99" s="91">
        <v>2856.8</v>
      </c>
      <c r="H99" s="54">
        <f t="shared" si="10"/>
        <v>2864.68</v>
      </c>
      <c r="I99" s="44">
        <v>-49.35</v>
      </c>
      <c r="J99" s="61">
        <f t="shared" si="11"/>
        <v>2876.0099999999998</v>
      </c>
      <c r="K99" s="64"/>
      <c r="M99" s="40">
        <f t="shared" si="12"/>
        <v>11.329999999999927</v>
      </c>
      <c r="N99" s="44">
        <f t="shared" si="13"/>
        <v>1.1553200999999926</v>
      </c>
      <c r="O99" s="40">
        <f t="shared" si="14"/>
        <v>7.9472245599999498</v>
      </c>
      <c r="P99" s="40">
        <f t="shared" si="15"/>
        <v>1.1780983910915924E-2</v>
      </c>
      <c r="R99" s="42">
        <f t="shared" si="16"/>
        <v>121.35999999999986</v>
      </c>
      <c r="S99" s="42">
        <f t="shared" si="17"/>
        <v>9.3358602504943475E-2</v>
      </c>
      <c r="U99"/>
      <c r="V99" s="15"/>
      <c r="W99" s="17"/>
      <c r="Z99" s="30"/>
    </row>
    <row r="100" spans="2:26" x14ac:dyDescent="0.3">
      <c r="B100" s="157">
        <v>79</v>
      </c>
      <c r="C100" s="158"/>
      <c r="D100" s="96">
        <v>44917</v>
      </c>
      <c r="E100" s="97">
        <v>0.70624999999999993</v>
      </c>
      <c r="F100" s="55">
        <f t="shared" si="9"/>
        <v>2924.68</v>
      </c>
      <c r="G100" s="91">
        <v>2856.8</v>
      </c>
      <c r="H100" s="54">
        <f t="shared" si="10"/>
        <v>2864.68</v>
      </c>
      <c r="I100" s="44">
        <v>-50.05</v>
      </c>
      <c r="J100" s="61">
        <f t="shared" si="11"/>
        <v>2875.3099999999995</v>
      </c>
      <c r="K100" s="64"/>
      <c r="M100" s="40">
        <f t="shared" si="12"/>
        <v>10.629999999999654</v>
      </c>
      <c r="N100" s="44">
        <f t="shared" si="13"/>
        <v>1.0839410999999648</v>
      </c>
      <c r="O100" s="40">
        <f t="shared" si="14"/>
        <v>7.4562221599997578</v>
      </c>
      <c r="P100" s="40">
        <f t="shared" si="15"/>
        <v>1.1053120827275642E-2</v>
      </c>
      <c r="R100" s="42">
        <f t="shared" si="16"/>
        <v>121.3599999999993</v>
      </c>
      <c r="S100" s="42">
        <f t="shared" si="17"/>
        <v>8.7590639419905372E-2</v>
      </c>
      <c r="U100"/>
      <c r="V100" s="15"/>
      <c r="W100" s="17"/>
      <c r="Z100" s="30"/>
    </row>
    <row r="101" spans="2:26" x14ac:dyDescent="0.3">
      <c r="B101" s="157">
        <v>80</v>
      </c>
      <c r="C101" s="158"/>
      <c r="D101" s="96">
        <v>44922</v>
      </c>
      <c r="E101" s="97">
        <v>0.70416666666666661</v>
      </c>
      <c r="F101" s="55">
        <f t="shared" si="9"/>
        <v>2924.68</v>
      </c>
      <c r="G101" s="91">
        <v>2856.8</v>
      </c>
      <c r="H101" s="54">
        <f t="shared" si="10"/>
        <v>2864.68</v>
      </c>
      <c r="I101" s="44">
        <v>-50.08</v>
      </c>
      <c r="J101" s="61">
        <f t="shared" si="11"/>
        <v>2875.2799999999997</v>
      </c>
      <c r="K101" s="64"/>
      <c r="M101" s="40">
        <f t="shared" si="12"/>
        <v>10.599999999999909</v>
      </c>
      <c r="N101" s="44">
        <f t="shared" si="13"/>
        <v>1.0808819999999908</v>
      </c>
      <c r="O101" s="40">
        <f t="shared" si="14"/>
        <v>7.4351791999999364</v>
      </c>
      <c r="P101" s="40">
        <f t="shared" si="15"/>
        <v>1.1021926695119906E-2</v>
      </c>
      <c r="R101" s="42">
        <f t="shared" si="16"/>
        <v>121.35999999999981</v>
      </c>
      <c r="S101" s="42">
        <f t="shared" si="17"/>
        <v>8.7343441001976968E-2</v>
      </c>
      <c r="U101"/>
      <c r="V101" s="15"/>
      <c r="W101" s="17"/>
      <c r="Z101" s="30"/>
    </row>
    <row r="102" spans="2:26" x14ac:dyDescent="0.3">
      <c r="B102" s="157">
        <v>81</v>
      </c>
      <c r="C102" s="158"/>
      <c r="D102" s="96">
        <v>44929</v>
      </c>
      <c r="E102" s="97">
        <v>0.72638888888888886</v>
      </c>
      <c r="F102" s="55">
        <f t="shared" si="9"/>
        <v>2924.68</v>
      </c>
      <c r="G102" s="91">
        <v>2856.8</v>
      </c>
      <c r="H102" s="54">
        <f t="shared" si="10"/>
        <v>2864.68</v>
      </c>
      <c r="I102" s="44">
        <v>-56.82</v>
      </c>
      <c r="J102" s="61">
        <f t="shared" si="11"/>
        <v>2868.5399999999995</v>
      </c>
      <c r="K102" s="64"/>
      <c r="M102" s="40">
        <f t="shared" si="12"/>
        <v>3.8599999999996726</v>
      </c>
      <c r="N102" s="44">
        <f t="shared" si="13"/>
        <v>0.39360419999996665</v>
      </c>
      <c r="O102" s="40">
        <f t="shared" si="14"/>
        <v>2.7075275199997706</v>
      </c>
      <c r="P102" s="40">
        <f t="shared" si="15"/>
        <v>4.0136450040716603E-3</v>
      </c>
      <c r="R102" s="42">
        <f t="shared" si="16"/>
        <v>121.35999999999935</v>
      </c>
      <c r="S102" s="42">
        <f t="shared" si="17"/>
        <v>3.1806196440340252E-2</v>
      </c>
      <c r="U102"/>
      <c r="V102" s="15"/>
      <c r="W102" s="17"/>
      <c r="Z102" s="30"/>
    </row>
    <row r="103" spans="2:26" x14ac:dyDescent="0.3">
      <c r="B103" s="157">
        <v>82</v>
      </c>
      <c r="C103" s="158"/>
      <c r="D103" s="96">
        <v>44934</v>
      </c>
      <c r="E103" s="97">
        <v>0.68194444444444446</v>
      </c>
      <c r="F103" s="55">
        <f t="shared" si="9"/>
        <v>2924.68</v>
      </c>
      <c r="G103" s="91">
        <v>2856.8</v>
      </c>
      <c r="H103" s="54">
        <f t="shared" si="10"/>
        <v>2864.68</v>
      </c>
      <c r="I103" s="44">
        <v>-56.85</v>
      </c>
      <c r="J103" s="61">
        <f t="shared" si="11"/>
        <v>2868.5099999999998</v>
      </c>
      <c r="K103" s="64"/>
      <c r="M103" s="40">
        <f t="shared" si="12"/>
        <v>3.8299999999999272</v>
      </c>
      <c r="N103" s="44">
        <f t="shared" si="13"/>
        <v>0.3905450999999926</v>
      </c>
      <c r="O103" s="40">
        <f t="shared" si="14"/>
        <v>2.6864845599999492</v>
      </c>
      <c r="P103" s="40">
        <f t="shared" si="15"/>
        <v>3.9824508719159242E-3</v>
      </c>
      <c r="R103" s="42">
        <f t="shared" si="16"/>
        <v>121.35999999999986</v>
      </c>
      <c r="S103" s="42">
        <f t="shared" si="17"/>
        <v>3.1558998022412091E-2</v>
      </c>
      <c r="U103"/>
      <c r="V103" s="15"/>
      <c r="W103" s="17"/>
      <c r="Z103" s="30"/>
    </row>
    <row r="104" spans="2:26" x14ac:dyDescent="0.3">
      <c r="B104" s="217">
        <v>83</v>
      </c>
      <c r="C104" s="217"/>
      <c r="D104" s="96">
        <v>44939</v>
      </c>
      <c r="E104" s="97">
        <v>0.69166666666666676</v>
      </c>
      <c r="F104" s="91">
        <f t="shared" si="9"/>
        <v>2924.68</v>
      </c>
      <c r="G104" s="91">
        <v>2856.8</v>
      </c>
      <c r="H104" s="91">
        <f t="shared" si="10"/>
        <v>2864.68</v>
      </c>
      <c r="I104" s="40">
        <v>-56.86</v>
      </c>
      <c r="J104" s="138">
        <f t="shared" si="11"/>
        <v>2868.4999999999995</v>
      </c>
      <c r="K104" s="64"/>
      <c r="M104" s="40">
        <f t="shared" si="12"/>
        <v>3.819999999999709</v>
      </c>
      <c r="N104" s="44">
        <f t="shared" si="13"/>
        <v>0.38952539999997032</v>
      </c>
      <c r="O104" s="40">
        <f t="shared" si="14"/>
        <v>2.6794702399997963</v>
      </c>
      <c r="P104" s="40">
        <f t="shared" si="15"/>
        <v>3.9720528278636971E-3</v>
      </c>
      <c r="R104" s="42">
        <f t="shared" si="16"/>
        <v>121.35999999999942</v>
      </c>
      <c r="S104" s="42">
        <f t="shared" si="17"/>
        <v>3.1476598549767032E-2</v>
      </c>
      <c r="U104"/>
      <c r="V104" s="15"/>
      <c r="W104" s="17"/>
      <c r="Z104" s="30"/>
    </row>
    <row r="105" spans="2:26" x14ac:dyDescent="0.3">
      <c r="B105" s="217">
        <v>84</v>
      </c>
      <c r="C105" s="217"/>
      <c r="D105" s="96">
        <v>44944</v>
      </c>
      <c r="E105" s="97">
        <v>0.4770833333333333</v>
      </c>
      <c r="F105" s="91">
        <f t="shared" si="9"/>
        <v>2924.68</v>
      </c>
      <c r="G105" s="91">
        <v>2856.8</v>
      </c>
      <c r="H105" s="91">
        <f t="shared" si="10"/>
        <v>2864.68</v>
      </c>
      <c r="I105" s="40">
        <v>-57.73</v>
      </c>
      <c r="J105" s="115">
        <f t="shared" si="11"/>
        <v>2867.6299999999997</v>
      </c>
      <c r="K105" s="64"/>
      <c r="M105" s="40">
        <f t="shared" si="12"/>
        <v>2.9499999999998181</v>
      </c>
      <c r="N105" s="44">
        <f t="shared" si="13"/>
        <v>0.30081149999998147</v>
      </c>
      <c r="O105" s="40">
        <f t="shared" si="14"/>
        <v>2.0692243999998725</v>
      </c>
      <c r="P105" s="40">
        <f t="shared" si="15"/>
        <v>3.0674229953398112E-3</v>
      </c>
      <c r="R105" s="42">
        <f t="shared" si="16"/>
        <v>121.35999999999963</v>
      </c>
      <c r="S105" s="42">
        <f t="shared" si="17"/>
        <v>2.4307844429794223E-2</v>
      </c>
      <c r="U105"/>
      <c r="V105" s="15"/>
      <c r="W105" s="17"/>
      <c r="Z105" s="30"/>
    </row>
    <row r="106" spans="2:26" x14ac:dyDescent="0.3">
      <c r="B106" s="216">
        <v>85</v>
      </c>
      <c r="C106" s="216"/>
      <c r="D106" s="129">
        <v>44949</v>
      </c>
      <c r="E106" s="130">
        <v>0.49236111111111108</v>
      </c>
      <c r="F106" s="121">
        <f t="shared" si="9"/>
        <v>2924.68</v>
      </c>
      <c r="G106" s="121">
        <v>2856.8</v>
      </c>
      <c r="H106" s="121">
        <f t="shared" si="10"/>
        <v>2864.68</v>
      </c>
      <c r="I106" s="125">
        <v>-56.87</v>
      </c>
      <c r="J106" s="131">
        <f t="shared" si="11"/>
        <v>2868.49</v>
      </c>
      <c r="K106" s="135"/>
      <c r="L106" s="51"/>
      <c r="M106" s="125">
        <f t="shared" si="12"/>
        <v>3.8099999999999454</v>
      </c>
      <c r="N106" s="126">
        <f t="shared" si="13"/>
        <v>0.38850569999999446</v>
      </c>
      <c r="O106" s="125">
        <f t="shared" si="14"/>
        <v>2.6724559199999618</v>
      </c>
      <c r="P106" s="125">
        <f t="shared" si="15"/>
        <v>3.9616547838119435E-3</v>
      </c>
      <c r="Q106" s="51"/>
      <c r="R106" s="127">
        <f t="shared" si="16"/>
        <v>121.35999999999989</v>
      </c>
      <c r="S106" s="127">
        <f t="shared" si="17"/>
        <v>3.1394199077125484E-2</v>
      </c>
      <c r="U106"/>
      <c r="V106" s="15"/>
      <c r="W106" s="17"/>
      <c r="Z106" s="30"/>
    </row>
    <row r="107" spans="2:26" x14ac:dyDescent="0.3">
      <c r="B107" s="216">
        <v>86</v>
      </c>
      <c r="C107" s="216"/>
      <c r="D107" s="129">
        <v>44954</v>
      </c>
      <c r="E107" s="139">
        <v>0.50416666666666665</v>
      </c>
      <c r="F107" s="121">
        <f t="shared" si="9"/>
        <v>2924.68</v>
      </c>
      <c r="G107" s="121">
        <v>2856.8</v>
      </c>
      <c r="H107" s="121">
        <f t="shared" si="10"/>
        <v>2864.68</v>
      </c>
      <c r="I107" s="122">
        <v>-56.88</v>
      </c>
      <c r="J107" s="131">
        <f t="shared" si="11"/>
        <v>2868.4799999999996</v>
      </c>
      <c r="K107" s="135"/>
      <c r="L107" s="51"/>
      <c r="M107" s="125">
        <f t="shared" si="12"/>
        <v>3.7999999999997272</v>
      </c>
      <c r="N107" s="126">
        <f t="shared" si="13"/>
        <v>0.38748599999997219</v>
      </c>
      <c r="O107" s="125">
        <f t="shared" si="14"/>
        <v>2.6654415999998089</v>
      </c>
      <c r="P107" s="125">
        <f t="shared" si="15"/>
        <v>3.9512567397597164E-3</v>
      </c>
      <c r="Q107" s="51"/>
      <c r="R107" s="127">
        <f t="shared" si="16"/>
        <v>121.35999999999946</v>
      </c>
      <c r="S107" s="127">
        <f t="shared" si="17"/>
        <v>3.1311799604480425E-2</v>
      </c>
      <c r="U107"/>
      <c r="V107" s="15"/>
      <c r="W107" s="17"/>
      <c r="Z107" s="30"/>
    </row>
    <row r="108" spans="2:26" x14ac:dyDescent="0.3">
      <c r="B108" s="216">
        <v>87</v>
      </c>
      <c r="C108" s="216"/>
      <c r="D108" s="129">
        <v>44961</v>
      </c>
      <c r="E108" s="139">
        <v>0.32500000000000001</v>
      </c>
      <c r="F108" s="121">
        <f t="shared" ref="F108:F142" si="18">G$16</f>
        <v>2924.68</v>
      </c>
      <c r="G108" s="121">
        <v>2856.8</v>
      </c>
      <c r="H108" s="121">
        <f t="shared" ref="H108:H142" si="19">G$16-E$12</f>
        <v>2864.68</v>
      </c>
      <c r="I108" s="122">
        <v>-52.3</v>
      </c>
      <c r="J108" s="131">
        <f t="shared" ref="J108:J142" si="20">(G$16+E$13)+I108</f>
        <v>2873.0599999999995</v>
      </c>
      <c r="K108" s="135"/>
      <c r="L108" s="51"/>
      <c r="M108" s="125">
        <f t="shared" ref="M108:M142" si="21">+J108-$H$16</f>
        <v>8.3799999999996544</v>
      </c>
      <c r="N108" s="126">
        <f t="shared" ref="N108:N142" si="22">M108*0.10197/1</f>
        <v>0.85450859999996476</v>
      </c>
      <c r="O108" s="125">
        <f t="shared" ref="O108:O142" si="23">M108*0.701432/1</f>
        <v>5.8780001599997584</v>
      </c>
      <c r="P108" s="125">
        <f t="shared" ref="P108:P142" si="24">+N108*0.01019716/1</f>
        <v>8.71356091557564E-3</v>
      </c>
      <c r="Q108" s="51"/>
      <c r="R108" s="127">
        <f t="shared" ref="R108:R142" si="25">+$O$11*(M108-I108)</f>
        <v>121.3599999999993</v>
      </c>
      <c r="S108" s="127">
        <f t="shared" ref="S108:S142" si="26">M108/R108</f>
        <v>6.9050758075145865E-2</v>
      </c>
    </row>
    <row r="109" spans="2:26" x14ac:dyDescent="0.3">
      <c r="B109" s="216">
        <v>88</v>
      </c>
      <c r="C109" s="216"/>
      <c r="D109" s="129">
        <v>44961</v>
      </c>
      <c r="E109" s="139">
        <v>0.67847222222222225</v>
      </c>
      <c r="F109" s="121">
        <f t="shared" si="18"/>
        <v>2924.68</v>
      </c>
      <c r="G109" s="121">
        <v>2856.8</v>
      </c>
      <c r="H109" s="121">
        <f t="shared" si="19"/>
        <v>2864.68</v>
      </c>
      <c r="I109" s="122">
        <v>-52.34</v>
      </c>
      <c r="J109" s="131">
        <f t="shared" si="20"/>
        <v>2873.0199999999995</v>
      </c>
      <c r="K109" s="135"/>
      <c r="L109" s="51"/>
      <c r="M109" s="125">
        <f t="shared" si="21"/>
        <v>8.3399999999996908</v>
      </c>
      <c r="N109" s="126">
        <f t="shared" si="22"/>
        <v>0.85042979999996848</v>
      </c>
      <c r="O109" s="125">
        <f t="shared" si="23"/>
        <v>5.8499428799997837</v>
      </c>
      <c r="P109" s="125">
        <f t="shared" si="24"/>
        <v>8.6719687393676786E-3</v>
      </c>
      <c r="Q109" s="51"/>
      <c r="R109" s="127">
        <f t="shared" si="25"/>
        <v>121.35999999999939</v>
      </c>
      <c r="S109" s="127">
        <f t="shared" si="26"/>
        <v>6.8721160184572611E-2</v>
      </c>
    </row>
    <row r="110" spans="2:26" x14ac:dyDescent="0.3">
      <c r="B110" s="216">
        <v>89</v>
      </c>
      <c r="C110" s="216"/>
      <c r="D110" s="129">
        <v>44962</v>
      </c>
      <c r="E110" s="139">
        <v>0.32777777777777778</v>
      </c>
      <c r="F110" s="121">
        <f t="shared" si="18"/>
        <v>2924.68</v>
      </c>
      <c r="G110" s="121">
        <v>2856.8</v>
      </c>
      <c r="H110" s="121">
        <f t="shared" si="19"/>
        <v>2864.68</v>
      </c>
      <c r="I110" s="122">
        <v>-50.37</v>
      </c>
      <c r="J110" s="131">
        <f t="shared" si="20"/>
        <v>2874.99</v>
      </c>
      <c r="K110" s="135"/>
      <c r="L110" s="51"/>
      <c r="M110" s="125">
        <f t="shared" si="21"/>
        <v>10.309999999999945</v>
      </c>
      <c r="N110" s="126">
        <f t="shared" si="22"/>
        <v>1.0513106999999944</v>
      </c>
      <c r="O110" s="125">
        <f t="shared" si="23"/>
        <v>7.2317639199999624</v>
      </c>
      <c r="P110" s="125">
        <f t="shared" si="24"/>
        <v>1.0720383417611943E-2</v>
      </c>
      <c r="Q110" s="51"/>
      <c r="R110" s="127">
        <f t="shared" si="25"/>
        <v>121.35999999999989</v>
      </c>
      <c r="S110" s="127">
        <f t="shared" si="26"/>
        <v>8.4953856295319347E-2</v>
      </c>
    </row>
    <row r="111" spans="2:26" x14ac:dyDescent="0.3">
      <c r="B111" s="216">
        <v>90</v>
      </c>
      <c r="C111" s="216"/>
      <c r="D111" s="129">
        <v>44962</v>
      </c>
      <c r="E111" s="139">
        <v>0.44027777777777777</v>
      </c>
      <c r="F111" s="121">
        <f t="shared" si="18"/>
        <v>2924.68</v>
      </c>
      <c r="G111" s="121">
        <v>2856.8</v>
      </c>
      <c r="H111" s="121">
        <f t="shared" si="19"/>
        <v>2864.68</v>
      </c>
      <c r="I111" s="122">
        <v>-50.39</v>
      </c>
      <c r="J111" s="131">
        <f t="shared" si="20"/>
        <v>2874.97</v>
      </c>
      <c r="K111" s="135"/>
      <c r="L111" s="51"/>
      <c r="M111" s="125">
        <f t="shared" si="21"/>
        <v>10.289999999999964</v>
      </c>
      <c r="N111" s="126">
        <f t="shared" si="22"/>
        <v>1.0492712999999962</v>
      </c>
      <c r="O111" s="125">
        <f t="shared" si="23"/>
        <v>7.2177352799999754</v>
      </c>
      <c r="P111" s="125">
        <f t="shared" si="24"/>
        <v>1.0699587329507963E-2</v>
      </c>
      <c r="Q111" s="51"/>
      <c r="R111" s="127">
        <f t="shared" si="25"/>
        <v>121.35999999999993</v>
      </c>
      <c r="S111" s="127">
        <f t="shared" si="26"/>
        <v>8.4789057350032712E-2</v>
      </c>
    </row>
    <row r="112" spans="2:26" x14ac:dyDescent="0.3">
      <c r="B112" s="216">
        <v>91</v>
      </c>
      <c r="C112" s="216"/>
      <c r="D112" s="129">
        <v>44965</v>
      </c>
      <c r="E112" s="139">
        <v>0.32500000000000001</v>
      </c>
      <c r="F112" s="121">
        <f t="shared" si="18"/>
        <v>2924.68</v>
      </c>
      <c r="G112" s="121">
        <v>2856.8</v>
      </c>
      <c r="H112" s="121">
        <f t="shared" si="19"/>
        <v>2864.68</v>
      </c>
      <c r="I112" s="122">
        <v>-47.85</v>
      </c>
      <c r="J112" s="131">
        <f t="shared" si="20"/>
        <v>2877.5099999999998</v>
      </c>
      <c r="K112" s="135"/>
      <c r="L112" s="51"/>
      <c r="M112" s="125">
        <f t="shared" si="21"/>
        <v>12.829999999999927</v>
      </c>
      <c r="N112" s="126">
        <f t="shared" si="22"/>
        <v>1.3082750999999926</v>
      </c>
      <c r="O112" s="125">
        <f t="shared" si="23"/>
        <v>8.9993725599999497</v>
      </c>
      <c r="P112" s="125">
        <f t="shared" si="24"/>
        <v>1.3340690518715925E-2</v>
      </c>
      <c r="Q112" s="51"/>
      <c r="R112" s="127">
        <f t="shared" si="25"/>
        <v>121.35999999999986</v>
      </c>
      <c r="S112" s="127">
        <f t="shared" si="26"/>
        <v>0.10571852340144976</v>
      </c>
    </row>
    <row r="113" spans="2:19" x14ac:dyDescent="0.3">
      <c r="B113" s="216">
        <v>92</v>
      </c>
      <c r="C113" s="216"/>
      <c r="D113" s="129">
        <v>44965</v>
      </c>
      <c r="E113" s="139">
        <v>0.7368055555555556</v>
      </c>
      <c r="F113" s="121">
        <f t="shared" si="18"/>
        <v>2924.68</v>
      </c>
      <c r="G113" s="121">
        <v>2856.8</v>
      </c>
      <c r="H113" s="121">
        <f t="shared" si="19"/>
        <v>2864.68</v>
      </c>
      <c r="I113" s="122">
        <v>-47.85</v>
      </c>
      <c r="J113" s="131">
        <f t="shared" si="20"/>
        <v>2877.5099999999998</v>
      </c>
      <c r="K113" s="135"/>
      <c r="L113" s="51"/>
      <c r="M113" s="125">
        <f t="shared" si="21"/>
        <v>12.829999999999927</v>
      </c>
      <c r="N113" s="126">
        <f t="shared" si="22"/>
        <v>1.3082750999999926</v>
      </c>
      <c r="O113" s="125">
        <f t="shared" si="23"/>
        <v>8.9993725599999497</v>
      </c>
      <c r="P113" s="125">
        <f t="shared" si="24"/>
        <v>1.3340690518715925E-2</v>
      </c>
      <c r="Q113" s="51"/>
      <c r="R113" s="127">
        <f t="shared" si="25"/>
        <v>121.35999999999986</v>
      </c>
      <c r="S113" s="127">
        <f t="shared" si="26"/>
        <v>0.10571852340144976</v>
      </c>
    </row>
    <row r="114" spans="2:19" x14ac:dyDescent="0.3">
      <c r="B114" s="216">
        <v>93</v>
      </c>
      <c r="C114" s="216"/>
      <c r="D114" s="129">
        <v>44966</v>
      </c>
      <c r="E114" s="139">
        <v>0.32569444444444445</v>
      </c>
      <c r="F114" s="121">
        <f t="shared" si="18"/>
        <v>2924.68</v>
      </c>
      <c r="G114" s="121">
        <v>2856.8</v>
      </c>
      <c r="H114" s="121">
        <f t="shared" si="19"/>
        <v>2864.68</v>
      </c>
      <c r="I114" s="122">
        <v>-47.85</v>
      </c>
      <c r="J114" s="131">
        <f t="shared" si="20"/>
        <v>2877.5099999999998</v>
      </c>
      <c r="K114" s="135"/>
      <c r="L114" s="51"/>
      <c r="M114" s="125">
        <f t="shared" si="21"/>
        <v>12.829999999999927</v>
      </c>
      <c r="N114" s="126">
        <f t="shared" si="22"/>
        <v>1.3082750999999926</v>
      </c>
      <c r="O114" s="125">
        <f t="shared" si="23"/>
        <v>8.9993725599999497</v>
      </c>
      <c r="P114" s="125">
        <f t="shared" si="24"/>
        <v>1.3340690518715925E-2</v>
      </c>
      <c r="Q114" s="51"/>
      <c r="R114" s="127">
        <f t="shared" si="25"/>
        <v>121.35999999999986</v>
      </c>
      <c r="S114" s="127">
        <f t="shared" si="26"/>
        <v>0.10571852340144976</v>
      </c>
    </row>
    <row r="115" spans="2:19" x14ac:dyDescent="0.3">
      <c r="B115" s="216">
        <v>94</v>
      </c>
      <c r="C115" s="216"/>
      <c r="D115" s="129">
        <v>44966</v>
      </c>
      <c r="E115" s="139">
        <v>0.74652777777777779</v>
      </c>
      <c r="F115" s="121">
        <f t="shared" si="18"/>
        <v>2924.68</v>
      </c>
      <c r="G115" s="121">
        <v>2856.8</v>
      </c>
      <c r="H115" s="121">
        <f t="shared" si="19"/>
        <v>2864.68</v>
      </c>
      <c r="I115" s="122">
        <v>-48.36</v>
      </c>
      <c r="J115" s="131">
        <f t="shared" si="20"/>
        <v>2876.9999999999995</v>
      </c>
      <c r="K115" s="135"/>
      <c r="L115" s="51"/>
      <c r="M115" s="125">
        <f t="shared" si="21"/>
        <v>12.319999999999709</v>
      </c>
      <c r="N115" s="126">
        <f t="shared" si="22"/>
        <v>1.2562703999999705</v>
      </c>
      <c r="O115" s="125">
        <f t="shared" si="23"/>
        <v>8.641642239999797</v>
      </c>
      <c r="P115" s="125">
        <f t="shared" si="24"/>
        <v>1.2810390272063699E-2</v>
      </c>
      <c r="Q115" s="51"/>
      <c r="R115" s="127">
        <f t="shared" si="25"/>
        <v>121.35999999999942</v>
      </c>
      <c r="S115" s="127">
        <f t="shared" si="26"/>
        <v>0.10151615029663619</v>
      </c>
    </row>
    <row r="116" spans="2:19" x14ac:dyDescent="0.3">
      <c r="B116" s="216">
        <v>95</v>
      </c>
      <c r="C116" s="216"/>
      <c r="D116" s="129">
        <v>44968</v>
      </c>
      <c r="E116" s="139">
        <v>0.75277777777777777</v>
      </c>
      <c r="F116" s="121">
        <f t="shared" si="18"/>
        <v>2924.68</v>
      </c>
      <c r="G116" s="121">
        <v>2856.8</v>
      </c>
      <c r="H116" s="121">
        <f t="shared" si="19"/>
        <v>2864.68</v>
      </c>
      <c r="I116" s="122">
        <v>-48.87</v>
      </c>
      <c r="J116" s="131">
        <f t="shared" si="20"/>
        <v>2876.49</v>
      </c>
      <c r="K116" s="135"/>
      <c r="L116" s="51"/>
      <c r="M116" s="125">
        <f t="shared" si="21"/>
        <v>11.809999999999945</v>
      </c>
      <c r="N116" s="126">
        <f t="shared" si="22"/>
        <v>1.2042656999999946</v>
      </c>
      <c r="O116" s="125">
        <f t="shared" si="23"/>
        <v>8.2839119199999622</v>
      </c>
      <c r="P116" s="125">
        <f t="shared" si="24"/>
        <v>1.2280090025411946E-2</v>
      </c>
      <c r="Q116" s="51"/>
      <c r="R116" s="127">
        <f t="shared" si="25"/>
        <v>121.35999999999989</v>
      </c>
      <c r="S116" s="127">
        <f t="shared" si="26"/>
        <v>9.7313777191825615E-2</v>
      </c>
    </row>
    <row r="117" spans="2:19" x14ac:dyDescent="0.3">
      <c r="B117" s="216">
        <v>96</v>
      </c>
      <c r="C117" s="216"/>
      <c r="D117" s="129">
        <v>44969</v>
      </c>
      <c r="E117" s="139">
        <v>0.32222222222222224</v>
      </c>
      <c r="F117" s="121">
        <f t="shared" si="18"/>
        <v>2924.68</v>
      </c>
      <c r="G117" s="121">
        <v>2856.8</v>
      </c>
      <c r="H117" s="121">
        <f t="shared" si="19"/>
        <v>2864.68</v>
      </c>
      <c r="I117" s="122">
        <v>-48.85</v>
      </c>
      <c r="J117" s="131">
        <f t="shared" si="20"/>
        <v>2876.5099999999998</v>
      </c>
      <c r="K117" s="135"/>
      <c r="L117" s="51"/>
      <c r="M117" s="125">
        <f t="shared" si="21"/>
        <v>11.829999999999927</v>
      </c>
      <c r="N117" s="126">
        <f t="shared" si="22"/>
        <v>1.2063050999999927</v>
      </c>
      <c r="O117" s="125">
        <f t="shared" si="23"/>
        <v>8.2979405599999492</v>
      </c>
      <c r="P117" s="125">
        <f t="shared" si="24"/>
        <v>1.2300886113515926E-2</v>
      </c>
      <c r="Q117" s="51"/>
      <c r="R117" s="127">
        <f t="shared" si="25"/>
        <v>121.35999999999986</v>
      </c>
      <c r="S117" s="127">
        <f t="shared" si="26"/>
        <v>9.7478576137112236E-2</v>
      </c>
    </row>
    <row r="118" spans="2:19" x14ac:dyDescent="0.3">
      <c r="B118" s="216">
        <v>97</v>
      </c>
      <c r="C118" s="216"/>
      <c r="D118" s="129">
        <v>44969</v>
      </c>
      <c r="E118" s="139">
        <v>0.64166666666666672</v>
      </c>
      <c r="F118" s="121">
        <f t="shared" si="18"/>
        <v>2924.68</v>
      </c>
      <c r="G118" s="121">
        <v>2856.8</v>
      </c>
      <c r="H118" s="121">
        <f t="shared" si="19"/>
        <v>2864.68</v>
      </c>
      <c r="I118" s="122">
        <v>-48.85</v>
      </c>
      <c r="J118" s="131">
        <f t="shared" si="20"/>
        <v>2876.5099999999998</v>
      </c>
      <c r="K118" s="135"/>
      <c r="L118" s="51"/>
      <c r="M118" s="125">
        <f t="shared" si="21"/>
        <v>11.829999999999927</v>
      </c>
      <c r="N118" s="126">
        <f t="shared" si="22"/>
        <v>1.2063050999999927</v>
      </c>
      <c r="O118" s="125">
        <f t="shared" si="23"/>
        <v>8.2979405599999492</v>
      </c>
      <c r="P118" s="125">
        <f t="shared" si="24"/>
        <v>1.2300886113515926E-2</v>
      </c>
      <c r="Q118" s="51"/>
      <c r="R118" s="127">
        <f t="shared" si="25"/>
        <v>121.35999999999986</v>
      </c>
      <c r="S118" s="127">
        <f t="shared" si="26"/>
        <v>9.7478576137112236E-2</v>
      </c>
    </row>
    <row r="119" spans="2:19" x14ac:dyDescent="0.3">
      <c r="B119" s="216">
        <v>98</v>
      </c>
      <c r="C119" s="216"/>
      <c r="D119" s="129">
        <v>44970</v>
      </c>
      <c r="E119" s="139">
        <v>0.31805555555555554</v>
      </c>
      <c r="F119" s="121">
        <f t="shared" si="18"/>
        <v>2924.68</v>
      </c>
      <c r="G119" s="121">
        <v>2856.8</v>
      </c>
      <c r="H119" s="121">
        <f t="shared" si="19"/>
        <v>2864.68</v>
      </c>
      <c r="I119" s="122">
        <v>-48.85</v>
      </c>
      <c r="J119" s="131">
        <f t="shared" si="20"/>
        <v>2876.5099999999998</v>
      </c>
      <c r="K119" s="135"/>
      <c r="L119" s="51"/>
      <c r="M119" s="125">
        <f t="shared" si="21"/>
        <v>11.829999999999927</v>
      </c>
      <c r="N119" s="126">
        <f t="shared" si="22"/>
        <v>1.2063050999999927</v>
      </c>
      <c r="O119" s="125">
        <f t="shared" si="23"/>
        <v>8.2979405599999492</v>
      </c>
      <c r="P119" s="125">
        <f t="shared" si="24"/>
        <v>1.2300886113515926E-2</v>
      </c>
      <c r="Q119" s="51"/>
      <c r="R119" s="127">
        <f t="shared" si="25"/>
        <v>121.35999999999986</v>
      </c>
      <c r="S119" s="127">
        <f t="shared" si="26"/>
        <v>9.7478576137112236E-2</v>
      </c>
    </row>
    <row r="120" spans="2:19" x14ac:dyDescent="0.3">
      <c r="B120" s="216">
        <v>99</v>
      </c>
      <c r="C120" s="216"/>
      <c r="D120" s="129">
        <v>44970</v>
      </c>
      <c r="E120" s="139">
        <v>0.70347222222222217</v>
      </c>
      <c r="F120" s="121">
        <f t="shared" si="18"/>
        <v>2924.68</v>
      </c>
      <c r="G120" s="121">
        <v>2856.8</v>
      </c>
      <c r="H120" s="121">
        <f t="shared" si="19"/>
        <v>2864.68</v>
      </c>
      <c r="I120" s="122">
        <v>-48.1</v>
      </c>
      <c r="J120" s="131">
        <f t="shared" si="20"/>
        <v>2877.2599999999998</v>
      </c>
      <c r="K120" s="135"/>
      <c r="L120" s="51"/>
      <c r="M120" s="125">
        <f t="shared" si="21"/>
        <v>12.579999999999927</v>
      </c>
      <c r="N120" s="126">
        <f t="shared" si="22"/>
        <v>1.2827825999999927</v>
      </c>
      <c r="O120" s="125">
        <f t="shared" si="23"/>
        <v>8.8240145599999504</v>
      </c>
      <c r="P120" s="125">
        <f t="shared" si="24"/>
        <v>1.3080739417415926E-2</v>
      </c>
      <c r="Q120" s="51"/>
      <c r="R120" s="127">
        <f t="shared" si="25"/>
        <v>121.35999999999986</v>
      </c>
      <c r="S120" s="127">
        <f t="shared" si="26"/>
        <v>0.10365853658536538</v>
      </c>
    </row>
    <row r="121" spans="2:19" x14ac:dyDescent="0.3">
      <c r="B121" s="216">
        <v>100</v>
      </c>
      <c r="C121" s="216"/>
      <c r="D121" s="129">
        <v>44971</v>
      </c>
      <c r="E121" s="139">
        <v>0.46736111111111112</v>
      </c>
      <c r="F121" s="121">
        <f t="shared" si="18"/>
        <v>2924.68</v>
      </c>
      <c r="G121" s="121">
        <v>2856.8</v>
      </c>
      <c r="H121" s="121">
        <f t="shared" si="19"/>
        <v>2864.68</v>
      </c>
      <c r="I121" s="122">
        <v>-48.69</v>
      </c>
      <c r="J121" s="131">
        <f t="shared" si="20"/>
        <v>2876.6699999999996</v>
      </c>
      <c r="K121" s="135"/>
      <c r="L121" s="51"/>
      <c r="M121" s="125">
        <f t="shared" si="21"/>
        <v>11.989999999999782</v>
      </c>
      <c r="N121" s="126">
        <f t="shared" si="22"/>
        <v>1.2226202999999778</v>
      </c>
      <c r="O121" s="125">
        <f t="shared" si="23"/>
        <v>8.4101696799998482</v>
      </c>
      <c r="P121" s="125">
        <f t="shared" si="24"/>
        <v>1.2467254818347774E-2</v>
      </c>
      <c r="Q121" s="51"/>
      <c r="R121" s="127">
        <f t="shared" si="25"/>
        <v>121.35999999999956</v>
      </c>
      <c r="S121" s="127">
        <f t="shared" si="26"/>
        <v>9.8796967699405283E-2</v>
      </c>
    </row>
    <row r="122" spans="2:19" x14ac:dyDescent="0.3">
      <c r="B122" s="216">
        <v>101</v>
      </c>
      <c r="C122" s="216"/>
      <c r="D122" s="129">
        <v>44971</v>
      </c>
      <c r="E122" s="139">
        <v>0.74305555555555547</v>
      </c>
      <c r="F122" s="121">
        <f t="shared" si="18"/>
        <v>2924.68</v>
      </c>
      <c r="G122" s="121">
        <v>2856.8</v>
      </c>
      <c r="H122" s="121">
        <f t="shared" si="19"/>
        <v>2864.68</v>
      </c>
      <c r="I122" s="122">
        <v>-49.1</v>
      </c>
      <c r="J122" s="131">
        <f t="shared" si="20"/>
        <v>2876.2599999999998</v>
      </c>
      <c r="K122" s="135"/>
      <c r="L122" s="51"/>
      <c r="M122" s="125">
        <f t="shared" si="21"/>
        <v>11.579999999999927</v>
      </c>
      <c r="N122" s="126">
        <f t="shared" si="22"/>
        <v>1.1808125999999926</v>
      </c>
      <c r="O122" s="125">
        <f t="shared" si="23"/>
        <v>8.1225825599999499</v>
      </c>
      <c r="P122" s="125">
        <f t="shared" si="24"/>
        <v>1.2040935012215924E-2</v>
      </c>
      <c r="Q122" s="51"/>
      <c r="R122" s="127">
        <f t="shared" si="25"/>
        <v>121.35999999999986</v>
      </c>
      <c r="S122" s="127">
        <f t="shared" si="26"/>
        <v>9.5418589321027855E-2</v>
      </c>
    </row>
    <row r="123" spans="2:19" x14ac:dyDescent="0.3">
      <c r="B123" s="216">
        <v>102</v>
      </c>
      <c r="C123" s="216"/>
      <c r="D123" s="129">
        <v>44972</v>
      </c>
      <c r="E123" s="139">
        <v>0.34791666666666665</v>
      </c>
      <c r="F123" s="121">
        <f t="shared" si="18"/>
        <v>2924.68</v>
      </c>
      <c r="G123" s="121">
        <v>2856.8</v>
      </c>
      <c r="H123" s="121">
        <f t="shared" si="19"/>
        <v>2864.68</v>
      </c>
      <c r="I123" s="122">
        <v>-50.48</v>
      </c>
      <c r="J123" s="131">
        <f t="shared" si="20"/>
        <v>2874.8799999999997</v>
      </c>
      <c r="K123" s="135"/>
      <c r="L123" s="51"/>
      <c r="M123" s="125">
        <f t="shared" si="21"/>
        <v>10.199999999999818</v>
      </c>
      <c r="N123" s="126">
        <f t="shared" si="22"/>
        <v>1.0400939999999814</v>
      </c>
      <c r="O123" s="125">
        <f t="shared" si="23"/>
        <v>7.1546063999998726</v>
      </c>
      <c r="P123" s="125">
        <f t="shared" si="24"/>
        <v>1.0606004933039811E-2</v>
      </c>
      <c r="Q123" s="51"/>
      <c r="R123" s="127">
        <f t="shared" si="25"/>
        <v>121.35999999999963</v>
      </c>
      <c r="S123" s="127">
        <f t="shared" si="26"/>
        <v>8.4047462096241338E-2</v>
      </c>
    </row>
    <row r="124" spans="2:19" x14ac:dyDescent="0.3">
      <c r="B124" s="216">
        <v>103</v>
      </c>
      <c r="C124" s="216"/>
      <c r="D124" s="129">
        <v>44972</v>
      </c>
      <c r="E124" s="139">
        <v>0.76527777777777783</v>
      </c>
      <c r="F124" s="121">
        <f t="shared" si="18"/>
        <v>2924.68</v>
      </c>
      <c r="G124" s="121">
        <v>2856.8</v>
      </c>
      <c r="H124" s="121">
        <f t="shared" si="19"/>
        <v>2864.68</v>
      </c>
      <c r="I124" s="122">
        <v>-50.54</v>
      </c>
      <c r="J124" s="131">
        <f t="shared" si="20"/>
        <v>2874.8199999999997</v>
      </c>
      <c r="K124" s="135"/>
      <c r="L124" s="51"/>
      <c r="M124" s="125">
        <f t="shared" si="21"/>
        <v>10.139999999999873</v>
      </c>
      <c r="N124" s="126">
        <f t="shared" si="22"/>
        <v>1.033975799999987</v>
      </c>
      <c r="O124" s="125">
        <f t="shared" si="23"/>
        <v>7.1125204799999109</v>
      </c>
      <c r="P124" s="125">
        <f t="shared" si="24"/>
        <v>1.0543616668727869E-2</v>
      </c>
      <c r="Q124" s="51"/>
      <c r="R124" s="127">
        <f t="shared" si="25"/>
        <v>121.35999999999974</v>
      </c>
      <c r="S124" s="127">
        <f t="shared" si="26"/>
        <v>8.3553065260381462E-2</v>
      </c>
    </row>
    <row r="125" spans="2:19" x14ac:dyDescent="0.3">
      <c r="B125" s="216">
        <v>104</v>
      </c>
      <c r="C125" s="216"/>
      <c r="D125" s="129">
        <v>44973</v>
      </c>
      <c r="E125" s="139">
        <v>0.38055555555555554</v>
      </c>
      <c r="F125" s="121">
        <f t="shared" si="18"/>
        <v>2924.68</v>
      </c>
      <c r="G125" s="121">
        <v>2856.8</v>
      </c>
      <c r="H125" s="121">
        <f t="shared" si="19"/>
        <v>2864.68</v>
      </c>
      <c r="I125" s="122">
        <v>-50.85</v>
      </c>
      <c r="J125" s="131">
        <f t="shared" si="20"/>
        <v>2874.5099999999998</v>
      </c>
      <c r="K125" s="135"/>
      <c r="L125" s="51"/>
      <c r="M125" s="125">
        <f t="shared" si="21"/>
        <v>9.8299999999999272</v>
      </c>
      <c r="N125" s="126">
        <f t="shared" si="22"/>
        <v>1.0023650999999927</v>
      </c>
      <c r="O125" s="125">
        <f t="shared" si="23"/>
        <v>6.8950765599999499</v>
      </c>
      <c r="P125" s="125">
        <f t="shared" si="24"/>
        <v>1.0221277303115926E-2</v>
      </c>
      <c r="Q125" s="51"/>
      <c r="R125" s="127">
        <f t="shared" si="25"/>
        <v>121.35999999999986</v>
      </c>
      <c r="S125" s="127">
        <f t="shared" si="26"/>
        <v>8.0998681608437206E-2</v>
      </c>
    </row>
    <row r="126" spans="2:19" x14ac:dyDescent="0.3">
      <c r="B126" s="216">
        <v>105</v>
      </c>
      <c r="C126" s="216"/>
      <c r="D126" s="129">
        <v>44973</v>
      </c>
      <c r="E126" s="139">
        <v>0.71388888888888891</v>
      </c>
      <c r="F126" s="121">
        <f t="shared" si="18"/>
        <v>2924.68</v>
      </c>
      <c r="G126" s="121">
        <v>2856.8</v>
      </c>
      <c r="H126" s="121">
        <f t="shared" si="19"/>
        <v>2864.68</v>
      </c>
      <c r="I126" s="122">
        <v>-50.88</v>
      </c>
      <c r="J126" s="131">
        <f t="shared" si="20"/>
        <v>2874.4799999999996</v>
      </c>
      <c r="K126" s="135"/>
      <c r="L126" s="51"/>
      <c r="M126" s="125">
        <f t="shared" si="21"/>
        <v>9.7999999999997272</v>
      </c>
      <c r="N126" s="126">
        <f t="shared" si="22"/>
        <v>0.99930599999997227</v>
      </c>
      <c r="O126" s="125">
        <f t="shared" si="23"/>
        <v>6.8740335999998088</v>
      </c>
      <c r="P126" s="125">
        <f t="shared" si="24"/>
        <v>1.0190083170959718E-2</v>
      </c>
      <c r="Q126" s="51"/>
      <c r="R126" s="127">
        <f t="shared" si="25"/>
        <v>121.35999999999946</v>
      </c>
      <c r="S126" s="127">
        <f t="shared" si="26"/>
        <v>8.0751483190505693E-2</v>
      </c>
    </row>
    <row r="127" spans="2:19" x14ac:dyDescent="0.3">
      <c r="B127" s="216">
        <v>106</v>
      </c>
      <c r="C127" s="216"/>
      <c r="D127" s="129">
        <v>44974</v>
      </c>
      <c r="E127" s="139">
        <v>0.37361111111111112</v>
      </c>
      <c r="F127" s="121">
        <f t="shared" si="18"/>
        <v>2924.68</v>
      </c>
      <c r="G127" s="121">
        <v>2856.8</v>
      </c>
      <c r="H127" s="121">
        <f t="shared" si="19"/>
        <v>2864.68</v>
      </c>
      <c r="I127" s="122">
        <v>-50.41</v>
      </c>
      <c r="J127" s="131">
        <f t="shared" si="20"/>
        <v>2874.95</v>
      </c>
      <c r="K127" s="135"/>
      <c r="L127" s="51"/>
      <c r="M127" s="125">
        <f t="shared" si="21"/>
        <v>10.269999999999982</v>
      </c>
      <c r="N127" s="126">
        <f t="shared" si="22"/>
        <v>1.0472318999999981</v>
      </c>
      <c r="O127" s="125">
        <f t="shared" si="23"/>
        <v>7.2037066399999876</v>
      </c>
      <c r="P127" s="125">
        <f t="shared" si="24"/>
        <v>1.067879124140398E-2</v>
      </c>
      <c r="Q127" s="51"/>
      <c r="R127" s="127">
        <f t="shared" si="25"/>
        <v>121.35999999999996</v>
      </c>
      <c r="S127" s="127">
        <f t="shared" si="26"/>
        <v>8.4624258404746092E-2</v>
      </c>
    </row>
    <row r="128" spans="2:19" x14ac:dyDescent="0.3">
      <c r="B128" s="216">
        <v>107</v>
      </c>
      <c r="C128" s="216"/>
      <c r="D128" s="129">
        <v>44974</v>
      </c>
      <c r="E128" s="139">
        <v>0.71388888888888891</v>
      </c>
      <c r="F128" s="121">
        <f t="shared" si="18"/>
        <v>2924.68</v>
      </c>
      <c r="G128" s="121">
        <v>2856.8</v>
      </c>
      <c r="H128" s="121">
        <f t="shared" si="19"/>
        <v>2864.68</v>
      </c>
      <c r="I128" s="122">
        <v>-50.2</v>
      </c>
      <c r="J128" s="131">
        <f t="shared" si="20"/>
        <v>2875.16</v>
      </c>
      <c r="K128" s="135"/>
      <c r="L128" s="51"/>
      <c r="M128" s="125">
        <f t="shared" si="21"/>
        <v>10.480000000000018</v>
      </c>
      <c r="N128" s="126">
        <f t="shared" si="22"/>
        <v>1.068645600000002</v>
      </c>
      <c r="O128" s="125">
        <f t="shared" si="23"/>
        <v>7.351007360000013</v>
      </c>
      <c r="P128" s="125">
        <f t="shared" si="24"/>
        <v>1.089715016649602E-2</v>
      </c>
      <c r="Q128" s="51"/>
      <c r="R128" s="127">
        <f t="shared" si="25"/>
        <v>121.36000000000004</v>
      </c>
      <c r="S128" s="127">
        <f t="shared" si="26"/>
        <v>8.6354647330257203E-2</v>
      </c>
    </row>
    <row r="129" spans="2:22" x14ac:dyDescent="0.3">
      <c r="B129" s="216">
        <v>108</v>
      </c>
      <c r="C129" s="216"/>
      <c r="D129" s="129">
        <v>44975</v>
      </c>
      <c r="E129" s="139">
        <v>0.37638888888888888</v>
      </c>
      <c r="F129" s="121">
        <f t="shared" si="18"/>
        <v>2924.68</v>
      </c>
      <c r="G129" s="121">
        <v>2856.8</v>
      </c>
      <c r="H129" s="121">
        <f t="shared" si="19"/>
        <v>2864.68</v>
      </c>
      <c r="I129" s="122">
        <v>-50.92</v>
      </c>
      <c r="J129" s="131">
        <f t="shared" si="20"/>
        <v>2874.4399999999996</v>
      </c>
      <c r="K129" s="135"/>
      <c r="L129" s="51"/>
      <c r="M129" s="125">
        <f t="shared" si="21"/>
        <v>9.7599999999997635</v>
      </c>
      <c r="N129" s="126">
        <f t="shared" si="22"/>
        <v>0.99522719999997589</v>
      </c>
      <c r="O129" s="125">
        <f t="shared" si="23"/>
        <v>6.8459763199998349</v>
      </c>
      <c r="P129" s="125">
        <f t="shared" si="24"/>
        <v>1.0148490994751755E-2</v>
      </c>
      <c r="Q129" s="51"/>
      <c r="R129" s="127">
        <f t="shared" si="25"/>
        <v>121.35999999999953</v>
      </c>
      <c r="S129" s="127">
        <f t="shared" si="26"/>
        <v>8.0421885299932439E-2</v>
      </c>
    </row>
    <row r="130" spans="2:22" x14ac:dyDescent="0.3">
      <c r="B130" s="216">
        <v>109</v>
      </c>
      <c r="C130" s="216"/>
      <c r="D130" s="129">
        <v>44975</v>
      </c>
      <c r="E130" s="139">
        <v>0.74375000000000002</v>
      </c>
      <c r="F130" s="121">
        <f t="shared" si="18"/>
        <v>2924.68</v>
      </c>
      <c r="G130" s="121">
        <v>2856.8</v>
      </c>
      <c r="H130" s="121">
        <f t="shared" si="19"/>
        <v>2864.68</v>
      </c>
      <c r="I130" s="122">
        <v>-50.91</v>
      </c>
      <c r="J130" s="131">
        <f t="shared" si="20"/>
        <v>2874.45</v>
      </c>
      <c r="K130" s="135"/>
      <c r="L130" s="51"/>
      <c r="M130" s="125">
        <f t="shared" si="21"/>
        <v>9.7699999999999818</v>
      </c>
      <c r="N130" s="126">
        <f t="shared" si="22"/>
        <v>0.99624689999999816</v>
      </c>
      <c r="O130" s="125">
        <f t="shared" si="23"/>
        <v>6.8529906399999874</v>
      </c>
      <c r="P130" s="125">
        <f t="shared" si="24"/>
        <v>1.0158889038803982E-2</v>
      </c>
      <c r="Q130" s="51"/>
      <c r="R130" s="127">
        <f t="shared" si="25"/>
        <v>121.35999999999996</v>
      </c>
      <c r="S130" s="127">
        <f t="shared" si="26"/>
        <v>8.0504284772577331E-2</v>
      </c>
    </row>
    <row r="131" spans="2:22" x14ac:dyDescent="0.3">
      <c r="B131" s="216">
        <v>110</v>
      </c>
      <c r="C131" s="216"/>
      <c r="D131" s="129">
        <v>44976</v>
      </c>
      <c r="E131" s="139">
        <v>0.31944444444444448</v>
      </c>
      <c r="F131" s="121">
        <f t="shared" si="18"/>
        <v>2924.68</v>
      </c>
      <c r="G131" s="121">
        <v>2856.8</v>
      </c>
      <c r="H131" s="121">
        <f t="shared" si="19"/>
        <v>2864.68</v>
      </c>
      <c r="I131" s="122">
        <v>-50.93</v>
      </c>
      <c r="J131" s="131">
        <f t="shared" si="20"/>
        <v>2874.43</v>
      </c>
      <c r="K131" s="135"/>
      <c r="L131" s="51"/>
      <c r="M131" s="125">
        <f t="shared" si="21"/>
        <v>9.75</v>
      </c>
      <c r="N131" s="126">
        <f t="shared" si="22"/>
        <v>0.99420750000000002</v>
      </c>
      <c r="O131" s="125">
        <f t="shared" si="23"/>
        <v>6.8389620000000004</v>
      </c>
      <c r="P131" s="125">
        <f t="shared" si="24"/>
        <v>1.0138092950700001E-2</v>
      </c>
      <c r="Q131" s="51"/>
      <c r="R131" s="127">
        <f t="shared" si="25"/>
        <v>121.36</v>
      </c>
      <c r="S131" s="127">
        <f t="shared" si="26"/>
        <v>8.033948582729071E-2</v>
      </c>
    </row>
    <row r="132" spans="2:22" x14ac:dyDescent="0.3">
      <c r="B132" s="216">
        <v>111</v>
      </c>
      <c r="C132" s="216"/>
      <c r="D132" s="129">
        <v>44976</v>
      </c>
      <c r="E132" s="139">
        <v>0.73958333333333337</v>
      </c>
      <c r="F132" s="121">
        <f t="shared" si="18"/>
        <v>2924.68</v>
      </c>
      <c r="G132" s="121">
        <v>2856.8</v>
      </c>
      <c r="H132" s="121">
        <f t="shared" si="19"/>
        <v>2864.68</v>
      </c>
      <c r="I132" s="122">
        <v>-50.94</v>
      </c>
      <c r="J132" s="131">
        <f t="shared" si="20"/>
        <v>2874.4199999999996</v>
      </c>
      <c r="K132" s="135"/>
      <c r="L132" s="51"/>
      <c r="M132" s="125">
        <f t="shared" si="21"/>
        <v>9.7399999999997817</v>
      </c>
      <c r="N132" s="126">
        <f t="shared" si="22"/>
        <v>0.99318779999997775</v>
      </c>
      <c r="O132" s="125">
        <f t="shared" si="23"/>
        <v>6.8319476799998471</v>
      </c>
      <c r="P132" s="125">
        <f t="shared" si="24"/>
        <v>1.0127694906647774E-2</v>
      </c>
      <c r="Q132" s="51"/>
      <c r="R132" s="127">
        <f t="shared" si="25"/>
        <v>121.35999999999956</v>
      </c>
      <c r="S132" s="127">
        <f t="shared" si="26"/>
        <v>8.0257086354645818E-2</v>
      </c>
    </row>
    <row r="133" spans="2:22" x14ac:dyDescent="0.3">
      <c r="B133" s="216">
        <v>112</v>
      </c>
      <c r="C133" s="216"/>
      <c r="D133" s="129">
        <v>44978</v>
      </c>
      <c r="E133" s="139">
        <v>0.36319444444444443</v>
      </c>
      <c r="F133" s="121">
        <f t="shared" si="18"/>
        <v>2924.68</v>
      </c>
      <c r="G133" s="121">
        <v>2856.8</v>
      </c>
      <c r="H133" s="121">
        <f t="shared" si="19"/>
        <v>2864.68</v>
      </c>
      <c r="I133" s="122">
        <v>-51.35</v>
      </c>
      <c r="J133" s="131">
        <f t="shared" si="20"/>
        <v>2874.0099999999998</v>
      </c>
      <c r="K133" s="135"/>
      <c r="L133" s="51"/>
      <c r="M133" s="125">
        <f t="shared" si="21"/>
        <v>9.3299999999999272</v>
      </c>
      <c r="N133" s="126">
        <f t="shared" si="22"/>
        <v>0.95138009999999262</v>
      </c>
      <c r="O133" s="125">
        <f t="shared" si="23"/>
        <v>6.5443605599999497</v>
      </c>
      <c r="P133" s="125">
        <f t="shared" si="24"/>
        <v>9.7013751005159254E-3</v>
      </c>
      <c r="Q133" s="51"/>
      <c r="R133" s="127">
        <f t="shared" si="25"/>
        <v>121.35999999999986</v>
      </c>
      <c r="S133" s="127">
        <f t="shared" si="26"/>
        <v>7.6878707976268446E-2</v>
      </c>
    </row>
    <row r="134" spans="2:22" x14ac:dyDescent="0.3">
      <c r="B134" s="216">
        <v>113</v>
      </c>
      <c r="C134" s="216"/>
      <c r="D134" s="129">
        <v>44982</v>
      </c>
      <c r="E134" s="139">
        <v>0.71388888888888891</v>
      </c>
      <c r="F134" s="121">
        <f t="shared" si="18"/>
        <v>2924.68</v>
      </c>
      <c r="G134" s="121">
        <v>2856.8</v>
      </c>
      <c r="H134" s="121">
        <f t="shared" si="19"/>
        <v>2864.68</v>
      </c>
      <c r="I134" s="122">
        <v>-56.79</v>
      </c>
      <c r="J134" s="131">
        <f t="shared" si="20"/>
        <v>2868.5699999999997</v>
      </c>
      <c r="K134" s="135"/>
      <c r="L134" s="51"/>
      <c r="M134" s="125">
        <f t="shared" si="21"/>
        <v>3.8899999999998727</v>
      </c>
      <c r="N134" s="126">
        <f t="shared" si="22"/>
        <v>0.39666329999998706</v>
      </c>
      <c r="O134" s="125">
        <f t="shared" si="23"/>
        <v>2.7285704799999109</v>
      </c>
      <c r="P134" s="125">
        <f t="shared" si="24"/>
        <v>4.0448391362278681E-3</v>
      </c>
      <c r="Q134" s="51"/>
      <c r="R134" s="127">
        <f t="shared" si="25"/>
        <v>121.35999999999974</v>
      </c>
      <c r="S134" s="127">
        <f t="shared" si="26"/>
        <v>3.2053394858271925E-2</v>
      </c>
    </row>
    <row r="135" spans="2:22" x14ac:dyDescent="0.3">
      <c r="B135" s="216">
        <v>114</v>
      </c>
      <c r="C135" s="216"/>
      <c r="D135" s="129">
        <v>44983</v>
      </c>
      <c r="E135" s="139">
        <v>0.64513888888888882</v>
      </c>
      <c r="F135" s="121">
        <f t="shared" si="18"/>
        <v>2924.68</v>
      </c>
      <c r="G135" s="121">
        <v>2856.8</v>
      </c>
      <c r="H135" s="121">
        <f t="shared" si="19"/>
        <v>2864.68</v>
      </c>
      <c r="I135" s="122">
        <v>-56.8</v>
      </c>
      <c r="J135" s="131">
        <f t="shared" si="20"/>
        <v>2868.5599999999995</v>
      </c>
      <c r="K135" s="135"/>
      <c r="L135" s="51"/>
      <c r="M135" s="125">
        <f t="shared" si="21"/>
        <v>3.8799999999996544</v>
      </c>
      <c r="N135" s="126">
        <f t="shared" si="22"/>
        <v>0.39564359999996479</v>
      </c>
      <c r="O135" s="125">
        <f t="shared" si="23"/>
        <v>2.721556159999758</v>
      </c>
      <c r="P135" s="125">
        <f t="shared" si="24"/>
        <v>4.034441092175641E-3</v>
      </c>
      <c r="Q135" s="51"/>
      <c r="R135" s="127">
        <f t="shared" si="25"/>
        <v>121.3599999999993</v>
      </c>
      <c r="S135" s="127">
        <f t="shared" si="26"/>
        <v>3.1970995385626866E-2</v>
      </c>
    </row>
    <row r="136" spans="2:22" x14ac:dyDescent="0.3">
      <c r="B136" s="216">
        <v>115</v>
      </c>
      <c r="C136" s="216"/>
      <c r="D136" s="129">
        <v>44984</v>
      </c>
      <c r="E136" s="139">
        <v>0.61944444444444446</v>
      </c>
      <c r="F136" s="121">
        <f t="shared" si="18"/>
        <v>2924.68</v>
      </c>
      <c r="G136" s="121">
        <v>2856.8</v>
      </c>
      <c r="H136" s="121">
        <f t="shared" si="19"/>
        <v>2864.68</v>
      </c>
      <c r="I136" s="122">
        <v>-56.84</v>
      </c>
      <c r="J136" s="131">
        <f t="shared" si="20"/>
        <v>2868.5199999999995</v>
      </c>
      <c r="K136" s="135"/>
      <c r="L136" s="51"/>
      <c r="M136" s="125">
        <f t="shared" si="21"/>
        <v>3.8399999999996908</v>
      </c>
      <c r="N136" s="126">
        <f t="shared" si="22"/>
        <v>0.39156479999996846</v>
      </c>
      <c r="O136" s="125">
        <f t="shared" si="23"/>
        <v>2.6934988799997832</v>
      </c>
      <c r="P136" s="125">
        <f t="shared" si="24"/>
        <v>3.9928489159676787E-3</v>
      </c>
      <c r="Q136" s="51"/>
      <c r="R136" s="127">
        <f t="shared" si="25"/>
        <v>121.35999999999939</v>
      </c>
      <c r="S136" s="127">
        <f t="shared" si="26"/>
        <v>3.1641397495053646E-2</v>
      </c>
    </row>
    <row r="137" spans="2:22" x14ac:dyDescent="0.3">
      <c r="B137" s="216">
        <v>116</v>
      </c>
      <c r="C137" s="216"/>
      <c r="D137" s="129">
        <v>44985</v>
      </c>
      <c r="E137" s="139">
        <v>0.50972222222222219</v>
      </c>
      <c r="F137" s="121">
        <f t="shared" si="18"/>
        <v>2924.68</v>
      </c>
      <c r="G137" s="121">
        <v>2856.8</v>
      </c>
      <c r="H137" s="121">
        <f t="shared" si="19"/>
        <v>2864.68</v>
      </c>
      <c r="I137" s="122">
        <v>-56.84</v>
      </c>
      <c r="J137" s="131">
        <f t="shared" si="20"/>
        <v>2868.5199999999995</v>
      </c>
      <c r="K137" s="135"/>
      <c r="L137" s="51"/>
      <c r="M137" s="125">
        <f t="shared" si="21"/>
        <v>3.8399999999996908</v>
      </c>
      <c r="N137" s="126">
        <f t="shared" si="22"/>
        <v>0.39156479999996846</v>
      </c>
      <c r="O137" s="125">
        <f t="shared" si="23"/>
        <v>2.6934988799997832</v>
      </c>
      <c r="P137" s="125">
        <f t="shared" si="24"/>
        <v>3.9928489159676787E-3</v>
      </c>
      <c r="Q137" s="51"/>
      <c r="R137" s="127">
        <f t="shared" si="25"/>
        <v>121.35999999999939</v>
      </c>
      <c r="S137" s="127">
        <f t="shared" si="26"/>
        <v>3.1641397495053646E-2</v>
      </c>
    </row>
    <row r="138" spans="2:22" x14ac:dyDescent="0.3">
      <c r="B138" s="216">
        <v>117</v>
      </c>
      <c r="C138" s="216"/>
      <c r="D138" s="129">
        <v>44986</v>
      </c>
      <c r="E138" s="139">
        <v>0.69027777777777777</v>
      </c>
      <c r="F138" s="121">
        <f t="shared" si="18"/>
        <v>2924.68</v>
      </c>
      <c r="G138" s="121">
        <v>2856.8</v>
      </c>
      <c r="H138" s="121">
        <f t="shared" si="19"/>
        <v>2864.68</v>
      </c>
      <c r="I138" s="122">
        <v>-56.84</v>
      </c>
      <c r="J138" s="131">
        <f t="shared" si="20"/>
        <v>2868.5199999999995</v>
      </c>
      <c r="K138" s="135"/>
      <c r="L138" s="51"/>
      <c r="M138" s="125">
        <f t="shared" si="21"/>
        <v>3.8399999999996908</v>
      </c>
      <c r="N138" s="126">
        <f t="shared" si="22"/>
        <v>0.39156479999996846</v>
      </c>
      <c r="O138" s="125">
        <f t="shared" si="23"/>
        <v>2.6934988799997832</v>
      </c>
      <c r="P138" s="125">
        <f t="shared" si="24"/>
        <v>3.9928489159676787E-3</v>
      </c>
      <c r="Q138" s="51"/>
      <c r="R138" s="127">
        <f t="shared" si="25"/>
        <v>121.35999999999939</v>
      </c>
      <c r="S138" s="127">
        <f t="shared" si="26"/>
        <v>3.1641397495053646E-2</v>
      </c>
    </row>
    <row r="139" spans="2:22" x14ac:dyDescent="0.3">
      <c r="B139" s="216">
        <v>118</v>
      </c>
      <c r="C139" s="216"/>
      <c r="D139" s="129">
        <v>44987</v>
      </c>
      <c r="E139" s="139">
        <v>0.48125000000000001</v>
      </c>
      <c r="F139" s="121">
        <f t="shared" si="18"/>
        <v>2924.68</v>
      </c>
      <c r="G139" s="121">
        <v>2856.8</v>
      </c>
      <c r="H139" s="121">
        <f t="shared" si="19"/>
        <v>2864.68</v>
      </c>
      <c r="I139" s="122">
        <v>-56.85</v>
      </c>
      <c r="J139" s="131">
        <f t="shared" si="20"/>
        <v>2868.5099999999998</v>
      </c>
      <c r="K139" s="135"/>
      <c r="L139" s="51"/>
      <c r="M139" s="125">
        <f t="shared" si="21"/>
        <v>3.8299999999999272</v>
      </c>
      <c r="N139" s="126">
        <f t="shared" si="22"/>
        <v>0.3905450999999926</v>
      </c>
      <c r="O139" s="125">
        <f t="shared" si="23"/>
        <v>2.6864845599999492</v>
      </c>
      <c r="P139" s="125">
        <f t="shared" si="24"/>
        <v>3.9824508719159242E-3</v>
      </c>
      <c r="Q139" s="51"/>
      <c r="R139" s="127">
        <f t="shared" si="25"/>
        <v>121.35999999999986</v>
      </c>
      <c r="S139" s="127">
        <f t="shared" si="26"/>
        <v>3.1558998022412091E-2</v>
      </c>
    </row>
    <row r="140" spans="2:22" x14ac:dyDescent="0.3">
      <c r="B140" s="216">
        <v>119</v>
      </c>
      <c r="C140" s="216"/>
      <c r="D140" s="129">
        <v>44988</v>
      </c>
      <c r="E140" s="139">
        <v>0.73263888888888884</v>
      </c>
      <c r="F140" s="121">
        <f t="shared" si="18"/>
        <v>2924.68</v>
      </c>
      <c r="G140" s="121">
        <v>2856.8</v>
      </c>
      <c r="H140" s="121">
        <f t="shared" si="19"/>
        <v>2864.68</v>
      </c>
      <c r="I140" s="122">
        <v>-56.85</v>
      </c>
      <c r="J140" s="131">
        <f t="shared" si="20"/>
        <v>2868.5099999999998</v>
      </c>
      <c r="K140" s="135"/>
      <c r="L140" s="51"/>
      <c r="M140" s="125">
        <f t="shared" si="21"/>
        <v>3.8299999999999272</v>
      </c>
      <c r="N140" s="126">
        <f t="shared" si="22"/>
        <v>0.3905450999999926</v>
      </c>
      <c r="O140" s="125">
        <f t="shared" si="23"/>
        <v>2.6864845599999492</v>
      </c>
      <c r="P140" s="125">
        <f t="shared" si="24"/>
        <v>3.9824508719159242E-3</v>
      </c>
      <c r="Q140" s="51"/>
      <c r="R140" s="127">
        <f t="shared" si="25"/>
        <v>121.35999999999986</v>
      </c>
      <c r="S140" s="127">
        <f t="shared" si="26"/>
        <v>3.1558998022412091E-2</v>
      </c>
    </row>
    <row r="141" spans="2:22" x14ac:dyDescent="0.3">
      <c r="B141" s="216">
        <v>120</v>
      </c>
      <c r="C141" s="216"/>
      <c r="D141" s="129">
        <v>44989</v>
      </c>
      <c r="E141" s="139">
        <v>0.43055555555555558</v>
      </c>
      <c r="F141" s="121">
        <f t="shared" si="18"/>
        <v>2924.68</v>
      </c>
      <c r="G141" s="121">
        <v>2856.8</v>
      </c>
      <c r="H141" s="121">
        <f t="shared" si="19"/>
        <v>2864.68</v>
      </c>
      <c r="I141" s="122">
        <v>-56.85</v>
      </c>
      <c r="J141" s="131">
        <f t="shared" si="20"/>
        <v>2868.5099999999998</v>
      </c>
      <c r="K141" s="135"/>
      <c r="L141" s="51"/>
      <c r="M141" s="125">
        <f t="shared" si="21"/>
        <v>3.8299999999999272</v>
      </c>
      <c r="N141" s="126">
        <f t="shared" si="22"/>
        <v>0.3905450999999926</v>
      </c>
      <c r="O141" s="125">
        <f t="shared" si="23"/>
        <v>2.6864845599999492</v>
      </c>
      <c r="P141" s="125">
        <f t="shared" si="24"/>
        <v>3.9824508719159242E-3</v>
      </c>
      <c r="Q141" s="51"/>
      <c r="R141" s="127">
        <f t="shared" si="25"/>
        <v>121.35999999999986</v>
      </c>
      <c r="S141" s="127">
        <f t="shared" si="26"/>
        <v>3.1558998022412091E-2</v>
      </c>
    </row>
    <row r="142" spans="2:22" x14ac:dyDescent="0.3">
      <c r="B142" s="216">
        <v>121</v>
      </c>
      <c r="C142" s="216"/>
      <c r="D142" s="129">
        <v>44990</v>
      </c>
      <c r="E142" s="139">
        <v>0.37083333333333335</v>
      </c>
      <c r="F142" s="121">
        <f t="shared" si="18"/>
        <v>2924.68</v>
      </c>
      <c r="G142" s="121">
        <v>2856.8</v>
      </c>
      <c r="H142" s="121">
        <f t="shared" si="19"/>
        <v>2864.68</v>
      </c>
      <c r="I142" s="122">
        <v>-56.86</v>
      </c>
      <c r="J142" s="131">
        <f t="shared" si="20"/>
        <v>2868.4999999999995</v>
      </c>
      <c r="K142" s="135"/>
      <c r="L142" s="51"/>
      <c r="M142" s="125">
        <f t="shared" si="21"/>
        <v>3.819999999999709</v>
      </c>
      <c r="N142" s="126">
        <f t="shared" si="22"/>
        <v>0.38952539999997032</v>
      </c>
      <c r="O142" s="125">
        <f t="shared" si="23"/>
        <v>2.6794702399997963</v>
      </c>
      <c r="P142" s="125">
        <f t="shared" si="24"/>
        <v>3.9720528278636971E-3</v>
      </c>
      <c r="Q142" s="51"/>
      <c r="R142" s="127">
        <f t="shared" si="25"/>
        <v>121.35999999999942</v>
      </c>
      <c r="S142" s="127">
        <f t="shared" si="26"/>
        <v>3.1476598549767032E-2</v>
      </c>
    </row>
    <row r="143" spans="2:22" x14ac:dyDescent="0.3">
      <c r="B143" s="216">
        <v>122</v>
      </c>
      <c r="C143" s="216"/>
      <c r="D143" s="129">
        <v>44991</v>
      </c>
      <c r="E143" s="139">
        <v>0.36458333333333331</v>
      </c>
      <c r="F143" s="121">
        <f t="shared" ref="F143:F149" si="27">G$16</f>
        <v>2924.68</v>
      </c>
      <c r="G143" s="121">
        <v>2856.8</v>
      </c>
      <c r="H143" s="121">
        <f t="shared" ref="H143:H149" si="28">G$16-E$12</f>
        <v>2864.68</v>
      </c>
      <c r="I143" s="122">
        <v>-56.85</v>
      </c>
      <c r="J143" s="131">
        <f t="shared" ref="J143:J149" si="29">(G$16+E$13)+I143</f>
        <v>2868.5099999999998</v>
      </c>
      <c r="K143" s="135"/>
      <c r="L143" s="51"/>
      <c r="M143" s="125">
        <f t="shared" ref="M143:M149" si="30">+J143-$H$16</f>
        <v>3.8299999999999272</v>
      </c>
      <c r="N143" s="126">
        <f t="shared" ref="N143:N149" si="31">M143*0.10197/1</f>
        <v>0.3905450999999926</v>
      </c>
      <c r="O143" s="125">
        <f t="shared" ref="O143:O149" si="32">M143*0.701432/1</f>
        <v>2.6864845599999492</v>
      </c>
      <c r="P143" s="125">
        <f t="shared" ref="P143:P149" si="33">+N143*0.01019716/1</f>
        <v>3.9824508719159242E-3</v>
      </c>
      <c r="Q143" s="51"/>
      <c r="R143" s="127">
        <f t="shared" ref="R143:R149" si="34">+$O$11*(M143-I143)</f>
        <v>121.35999999999986</v>
      </c>
      <c r="S143" s="127">
        <f t="shared" ref="S143:S149" si="35">M143/R143</f>
        <v>3.1558998022412091E-2</v>
      </c>
      <c r="U143"/>
      <c r="V143"/>
    </row>
    <row r="144" spans="2:22" x14ac:dyDescent="0.3">
      <c r="B144" s="216">
        <v>123</v>
      </c>
      <c r="C144" s="216"/>
      <c r="D144" s="129">
        <v>44992</v>
      </c>
      <c r="E144" s="139">
        <v>0.4284722222222222</v>
      </c>
      <c r="F144" s="121">
        <f t="shared" si="27"/>
        <v>2924.68</v>
      </c>
      <c r="G144" s="121">
        <v>2856.8</v>
      </c>
      <c r="H144" s="121">
        <f t="shared" si="28"/>
        <v>2864.68</v>
      </c>
      <c r="I144" s="122">
        <v>-56.85</v>
      </c>
      <c r="J144" s="131">
        <f t="shared" si="29"/>
        <v>2868.5099999999998</v>
      </c>
      <c r="K144" s="135"/>
      <c r="L144" s="51"/>
      <c r="M144" s="125">
        <f t="shared" si="30"/>
        <v>3.8299999999999272</v>
      </c>
      <c r="N144" s="126">
        <f t="shared" si="31"/>
        <v>0.3905450999999926</v>
      </c>
      <c r="O144" s="125">
        <f t="shared" si="32"/>
        <v>2.6864845599999492</v>
      </c>
      <c r="P144" s="125">
        <f t="shared" si="33"/>
        <v>3.9824508719159242E-3</v>
      </c>
      <c r="Q144" s="51"/>
      <c r="R144" s="127">
        <f t="shared" si="34"/>
        <v>121.35999999999986</v>
      </c>
      <c r="S144" s="127">
        <f t="shared" si="35"/>
        <v>3.1558998022412091E-2</v>
      </c>
    </row>
    <row r="145" spans="2:19" x14ac:dyDescent="0.3">
      <c r="B145" s="216">
        <v>124</v>
      </c>
      <c r="C145" s="216"/>
      <c r="D145" s="129">
        <v>44993</v>
      </c>
      <c r="E145" s="139">
        <v>0.32500000000000001</v>
      </c>
      <c r="F145" s="121">
        <f t="shared" si="27"/>
        <v>2924.68</v>
      </c>
      <c r="G145" s="121">
        <v>2856.8</v>
      </c>
      <c r="H145" s="121">
        <f t="shared" si="28"/>
        <v>2864.68</v>
      </c>
      <c r="I145" s="122">
        <v>-56.85</v>
      </c>
      <c r="J145" s="131">
        <f t="shared" si="29"/>
        <v>2868.5099999999998</v>
      </c>
      <c r="K145" s="135"/>
      <c r="L145" s="51"/>
      <c r="M145" s="125">
        <f t="shared" si="30"/>
        <v>3.8299999999999272</v>
      </c>
      <c r="N145" s="126">
        <f t="shared" si="31"/>
        <v>0.3905450999999926</v>
      </c>
      <c r="O145" s="125">
        <f t="shared" si="32"/>
        <v>2.6864845599999492</v>
      </c>
      <c r="P145" s="125">
        <f t="shared" si="33"/>
        <v>3.9824508719159242E-3</v>
      </c>
      <c r="Q145" s="51"/>
      <c r="R145" s="127">
        <f t="shared" si="34"/>
        <v>121.35999999999986</v>
      </c>
      <c r="S145" s="127">
        <f t="shared" si="35"/>
        <v>3.1558998022412091E-2</v>
      </c>
    </row>
    <row r="146" spans="2:19" x14ac:dyDescent="0.3">
      <c r="B146" s="216">
        <v>125</v>
      </c>
      <c r="C146" s="216"/>
      <c r="D146" s="129">
        <v>44994</v>
      </c>
      <c r="E146" s="139">
        <v>0.3666666666666667</v>
      </c>
      <c r="F146" s="121">
        <f t="shared" si="27"/>
        <v>2924.68</v>
      </c>
      <c r="G146" s="121">
        <v>2856.8</v>
      </c>
      <c r="H146" s="121">
        <f t="shared" si="28"/>
        <v>2864.68</v>
      </c>
      <c r="I146" s="122">
        <v>-56.85</v>
      </c>
      <c r="J146" s="131">
        <f t="shared" si="29"/>
        <v>2868.5099999999998</v>
      </c>
      <c r="K146" s="135"/>
      <c r="L146" s="51"/>
      <c r="M146" s="125">
        <f t="shared" si="30"/>
        <v>3.8299999999999272</v>
      </c>
      <c r="N146" s="126">
        <f t="shared" si="31"/>
        <v>0.3905450999999926</v>
      </c>
      <c r="O146" s="125">
        <f t="shared" si="32"/>
        <v>2.6864845599999492</v>
      </c>
      <c r="P146" s="125">
        <f t="shared" si="33"/>
        <v>3.9824508719159242E-3</v>
      </c>
      <c r="Q146" s="51"/>
      <c r="R146" s="127">
        <f t="shared" si="34"/>
        <v>121.35999999999986</v>
      </c>
      <c r="S146" s="127">
        <f t="shared" si="35"/>
        <v>3.1558998022412091E-2</v>
      </c>
    </row>
    <row r="147" spans="2:19" x14ac:dyDescent="0.3">
      <c r="B147" s="216">
        <v>126</v>
      </c>
      <c r="C147" s="216"/>
      <c r="D147" s="129">
        <v>44995</v>
      </c>
      <c r="E147" s="139">
        <v>0.3611111111111111</v>
      </c>
      <c r="F147" s="121">
        <f t="shared" si="27"/>
        <v>2924.68</v>
      </c>
      <c r="G147" s="121">
        <v>2856.8</v>
      </c>
      <c r="H147" s="121">
        <f t="shared" si="28"/>
        <v>2864.68</v>
      </c>
      <c r="I147" s="122">
        <v>-56.85</v>
      </c>
      <c r="J147" s="131">
        <f t="shared" si="29"/>
        <v>2868.5099999999998</v>
      </c>
      <c r="K147" s="135"/>
      <c r="L147" s="51"/>
      <c r="M147" s="125">
        <f t="shared" si="30"/>
        <v>3.8299999999999272</v>
      </c>
      <c r="N147" s="126">
        <f t="shared" si="31"/>
        <v>0.3905450999999926</v>
      </c>
      <c r="O147" s="125">
        <f t="shared" si="32"/>
        <v>2.6864845599999492</v>
      </c>
      <c r="P147" s="125">
        <f t="shared" si="33"/>
        <v>3.9824508719159242E-3</v>
      </c>
      <c r="Q147" s="51"/>
      <c r="R147" s="127">
        <f t="shared" si="34"/>
        <v>121.35999999999986</v>
      </c>
      <c r="S147" s="127">
        <f t="shared" si="35"/>
        <v>3.1558998022412091E-2</v>
      </c>
    </row>
    <row r="148" spans="2:19" x14ac:dyDescent="0.3">
      <c r="B148" s="216">
        <v>127</v>
      </c>
      <c r="C148" s="216"/>
      <c r="D148" s="129">
        <v>44996</v>
      </c>
      <c r="E148" s="139">
        <v>0.50555555555555554</v>
      </c>
      <c r="F148" s="121">
        <f t="shared" si="27"/>
        <v>2924.68</v>
      </c>
      <c r="G148" s="121">
        <v>2856.8</v>
      </c>
      <c r="H148" s="121">
        <f t="shared" si="28"/>
        <v>2864.68</v>
      </c>
      <c r="I148" s="122">
        <v>-56.85</v>
      </c>
      <c r="J148" s="131">
        <f t="shared" si="29"/>
        <v>2868.5099999999998</v>
      </c>
      <c r="K148" s="135"/>
      <c r="L148" s="51"/>
      <c r="M148" s="125">
        <f t="shared" si="30"/>
        <v>3.8299999999999272</v>
      </c>
      <c r="N148" s="126">
        <f t="shared" si="31"/>
        <v>0.3905450999999926</v>
      </c>
      <c r="O148" s="125">
        <f t="shared" si="32"/>
        <v>2.6864845599999492</v>
      </c>
      <c r="P148" s="125">
        <f t="shared" si="33"/>
        <v>3.9824508719159242E-3</v>
      </c>
      <c r="Q148" s="51"/>
      <c r="R148" s="127">
        <f t="shared" si="34"/>
        <v>121.35999999999986</v>
      </c>
      <c r="S148" s="127">
        <f t="shared" si="35"/>
        <v>3.1558998022412091E-2</v>
      </c>
    </row>
    <row r="149" spans="2:19" x14ac:dyDescent="0.3">
      <c r="B149" s="216">
        <v>128</v>
      </c>
      <c r="C149" s="216"/>
      <c r="D149" s="129">
        <v>44997</v>
      </c>
      <c r="E149" s="139">
        <v>0.63402777777777775</v>
      </c>
      <c r="F149" s="121">
        <f t="shared" si="27"/>
        <v>2924.68</v>
      </c>
      <c r="G149" s="121">
        <v>2856.8</v>
      </c>
      <c r="H149" s="121">
        <f t="shared" si="28"/>
        <v>2864.68</v>
      </c>
      <c r="I149" s="122">
        <v>-56.85</v>
      </c>
      <c r="J149" s="131">
        <f t="shared" si="29"/>
        <v>2868.5099999999998</v>
      </c>
      <c r="K149" s="135"/>
      <c r="L149" s="51"/>
      <c r="M149" s="125">
        <f t="shared" si="30"/>
        <v>3.8299999999999272</v>
      </c>
      <c r="N149" s="126">
        <f t="shared" si="31"/>
        <v>0.3905450999999926</v>
      </c>
      <c r="O149" s="125">
        <f t="shared" si="32"/>
        <v>2.6864845599999492</v>
      </c>
      <c r="P149" s="125">
        <f t="shared" si="33"/>
        <v>3.9824508719159242E-3</v>
      </c>
      <c r="Q149" s="51"/>
      <c r="R149" s="127">
        <f t="shared" si="34"/>
        <v>121.35999999999986</v>
      </c>
      <c r="S149" s="127">
        <f t="shared" si="35"/>
        <v>3.1558998022412091E-2</v>
      </c>
    </row>
    <row r="150" spans="2:19" x14ac:dyDescent="0.3">
      <c r="B150" s="216">
        <v>129</v>
      </c>
      <c r="C150" s="216"/>
      <c r="D150" s="129">
        <v>44998</v>
      </c>
      <c r="E150" s="139">
        <v>0.62847222222222221</v>
      </c>
      <c r="F150" s="121">
        <f t="shared" ref="F150:F156" si="36">G$16</f>
        <v>2924.68</v>
      </c>
      <c r="G150" s="121">
        <v>2856.8</v>
      </c>
      <c r="H150" s="121">
        <f t="shared" ref="H150:H156" si="37">G$16-E$12</f>
        <v>2864.68</v>
      </c>
      <c r="I150" s="122">
        <v>-56.85</v>
      </c>
      <c r="J150" s="131">
        <f t="shared" ref="J150:J156" si="38">(G$16+E$13)+I150</f>
        <v>2868.5099999999998</v>
      </c>
      <c r="K150" s="135"/>
      <c r="L150" s="51"/>
      <c r="M150" s="125">
        <f t="shared" ref="M150:M156" si="39">+J150-$H$16</f>
        <v>3.8299999999999272</v>
      </c>
      <c r="N150" s="126">
        <f t="shared" ref="N150:N156" si="40">M150*0.10197/1</f>
        <v>0.3905450999999926</v>
      </c>
      <c r="O150" s="125">
        <f t="shared" ref="O150:O156" si="41">M150*0.701432/1</f>
        <v>2.6864845599999492</v>
      </c>
      <c r="P150" s="125">
        <f t="shared" ref="P150:P156" si="42">+N150*0.01019716/1</f>
        <v>3.9824508719159242E-3</v>
      </c>
      <c r="Q150" s="51"/>
      <c r="R150" s="127">
        <f t="shared" ref="R150:R156" si="43">+$O$11*(M150-I150)</f>
        <v>121.35999999999986</v>
      </c>
      <c r="S150" s="127">
        <f t="shared" ref="S150:S156" si="44">M150/R150</f>
        <v>3.1558998022412091E-2</v>
      </c>
    </row>
    <row r="151" spans="2:19" x14ac:dyDescent="0.3">
      <c r="B151" s="216">
        <v>130</v>
      </c>
      <c r="C151" s="216"/>
      <c r="D151" s="129">
        <v>44999</v>
      </c>
      <c r="E151" s="139">
        <v>0.36527777777777781</v>
      </c>
      <c r="F151" s="121">
        <f t="shared" si="36"/>
        <v>2924.68</v>
      </c>
      <c r="G151" s="121">
        <v>2856.8</v>
      </c>
      <c r="H151" s="121">
        <f t="shared" si="37"/>
        <v>2864.68</v>
      </c>
      <c r="I151" s="122">
        <v>-56.82</v>
      </c>
      <c r="J151" s="131">
        <f t="shared" si="38"/>
        <v>2868.5399999999995</v>
      </c>
      <c r="K151" s="135"/>
      <c r="L151" s="51"/>
      <c r="M151" s="125">
        <f t="shared" si="39"/>
        <v>3.8599999999996726</v>
      </c>
      <c r="N151" s="126">
        <f t="shared" si="40"/>
        <v>0.39360419999996665</v>
      </c>
      <c r="O151" s="125">
        <f t="shared" si="41"/>
        <v>2.7075275199997706</v>
      </c>
      <c r="P151" s="125">
        <f t="shared" si="42"/>
        <v>4.0136450040716603E-3</v>
      </c>
      <c r="Q151" s="51"/>
      <c r="R151" s="127">
        <f t="shared" si="43"/>
        <v>121.35999999999935</v>
      </c>
      <c r="S151" s="127">
        <f t="shared" si="44"/>
        <v>3.1806196440340252E-2</v>
      </c>
    </row>
    <row r="152" spans="2:19" x14ac:dyDescent="0.3">
      <c r="B152" s="216">
        <v>131</v>
      </c>
      <c r="C152" s="216"/>
      <c r="D152" s="129">
        <v>45000</v>
      </c>
      <c r="E152" s="139">
        <v>0.71736111111111101</v>
      </c>
      <c r="F152" s="121">
        <f t="shared" si="36"/>
        <v>2924.68</v>
      </c>
      <c r="G152" s="121">
        <v>2856.8</v>
      </c>
      <c r="H152" s="121">
        <f t="shared" si="37"/>
        <v>2864.68</v>
      </c>
      <c r="I152" s="122">
        <v>-56.82</v>
      </c>
      <c r="J152" s="131">
        <f t="shared" si="38"/>
        <v>2868.5399999999995</v>
      </c>
      <c r="K152" s="135"/>
      <c r="L152" s="51"/>
      <c r="M152" s="125">
        <f t="shared" si="39"/>
        <v>3.8599999999996726</v>
      </c>
      <c r="N152" s="126">
        <f t="shared" si="40"/>
        <v>0.39360419999996665</v>
      </c>
      <c r="O152" s="125">
        <f t="shared" si="41"/>
        <v>2.7075275199997706</v>
      </c>
      <c r="P152" s="125">
        <f t="shared" si="42"/>
        <v>4.0136450040716603E-3</v>
      </c>
      <c r="Q152" s="51"/>
      <c r="R152" s="127">
        <f t="shared" si="43"/>
        <v>121.35999999999935</v>
      </c>
      <c r="S152" s="127">
        <f t="shared" si="44"/>
        <v>3.1806196440340252E-2</v>
      </c>
    </row>
    <row r="153" spans="2:19" x14ac:dyDescent="0.3">
      <c r="B153" s="216">
        <v>132</v>
      </c>
      <c r="C153" s="216"/>
      <c r="D153" s="129">
        <v>45001</v>
      </c>
      <c r="E153" s="139">
        <v>0.6875</v>
      </c>
      <c r="F153" s="121">
        <f t="shared" si="36"/>
        <v>2924.68</v>
      </c>
      <c r="G153" s="121">
        <v>2856.8</v>
      </c>
      <c r="H153" s="121">
        <f t="shared" si="37"/>
        <v>2864.68</v>
      </c>
      <c r="I153" s="122">
        <v>-56.83</v>
      </c>
      <c r="J153" s="131">
        <f t="shared" si="38"/>
        <v>2868.5299999999997</v>
      </c>
      <c r="K153" s="135"/>
      <c r="L153" s="51"/>
      <c r="M153" s="125">
        <f t="shared" si="39"/>
        <v>3.8499999999999091</v>
      </c>
      <c r="N153" s="126">
        <f t="shared" si="40"/>
        <v>0.39258449999999073</v>
      </c>
      <c r="O153" s="125">
        <f t="shared" si="41"/>
        <v>2.7005131999999366</v>
      </c>
      <c r="P153" s="125">
        <f t="shared" si="42"/>
        <v>4.0032469600199058E-3</v>
      </c>
      <c r="Q153" s="51"/>
      <c r="R153" s="127">
        <f t="shared" si="43"/>
        <v>121.35999999999981</v>
      </c>
      <c r="S153" s="127">
        <f t="shared" si="44"/>
        <v>3.1723796967698704E-2</v>
      </c>
    </row>
    <row r="154" spans="2:19" x14ac:dyDescent="0.3">
      <c r="B154" s="216">
        <v>133</v>
      </c>
      <c r="C154" s="216"/>
      <c r="D154" s="129">
        <v>45002</v>
      </c>
      <c r="E154" s="139">
        <v>0.74791666666666667</v>
      </c>
      <c r="F154" s="121">
        <f t="shared" si="36"/>
        <v>2924.68</v>
      </c>
      <c r="G154" s="121">
        <v>2856.8</v>
      </c>
      <c r="H154" s="121">
        <f t="shared" si="37"/>
        <v>2864.68</v>
      </c>
      <c r="I154" s="122">
        <v>-56.84</v>
      </c>
      <c r="J154" s="131">
        <f t="shared" si="38"/>
        <v>2868.5199999999995</v>
      </c>
      <c r="K154" s="135"/>
      <c r="L154" s="51"/>
      <c r="M154" s="125">
        <f t="shared" si="39"/>
        <v>3.8399999999996908</v>
      </c>
      <c r="N154" s="126">
        <f t="shared" si="40"/>
        <v>0.39156479999996846</v>
      </c>
      <c r="O154" s="125">
        <f t="shared" si="41"/>
        <v>2.6934988799997832</v>
      </c>
      <c r="P154" s="125">
        <f t="shared" si="42"/>
        <v>3.9928489159676787E-3</v>
      </c>
      <c r="Q154" s="51"/>
      <c r="R154" s="127">
        <f t="shared" si="43"/>
        <v>121.35999999999939</v>
      </c>
      <c r="S154" s="127">
        <f t="shared" si="44"/>
        <v>3.1641397495053646E-2</v>
      </c>
    </row>
    <row r="155" spans="2:19" x14ac:dyDescent="0.3">
      <c r="B155" s="216">
        <v>134</v>
      </c>
      <c r="C155" s="216"/>
      <c r="D155" s="129">
        <v>45003</v>
      </c>
      <c r="E155" s="139">
        <v>0.69027777777777777</v>
      </c>
      <c r="F155" s="121">
        <f t="shared" si="36"/>
        <v>2924.68</v>
      </c>
      <c r="G155" s="121">
        <v>2856.8</v>
      </c>
      <c r="H155" s="121">
        <f t="shared" si="37"/>
        <v>2864.68</v>
      </c>
      <c r="I155" s="122">
        <v>-56.85</v>
      </c>
      <c r="J155" s="131">
        <f t="shared" si="38"/>
        <v>2868.5099999999998</v>
      </c>
      <c r="K155" s="135"/>
      <c r="L155" s="51"/>
      <c r="M155" s="125">
        <f t="shared" si="39"/>
        <v>3.8299999999999272</v>
      </c>
      <c r="N155" s="126">
        <f t="shared" si="40"/>
        <v>0.3905450999999926</v>
      </c>
      <c r="O155" s="125">
        <f t="shared" si="41"/>
        <v>2.6864845599999492</v>
      </c>
      <c r="P155" s="125">
        <f t="shared" si="42"/>
        <v>3.9824508719159242E-3</v>
      </c>
      <c r="Q155" s="51"/>
      <c r="R155" s="127">
        <f t="shared" si="43"/>
        <v>121.35999999999986</v>
      </c>
      <c r="S155" s="127">
        <f t="shared" si="44"/>
        <v>3.1558998022412091E-2</v>
      </c>
    </row>
    <row r="156" spans="2:19" x14ac:dyDescent="0.3">
      <c r="B156" s="216">
        <v>135</v>
      </c>
      <c r="C156" s="216"/>
      <c r="D156" s="129">
        <v>45004</v>
      </c>
      <c r="E156" s="139">
        <v>0.50208333333333333</v>
      </c>
      <c r="F156" s="121">
        <f t="shared" si="36"/>
        <v>2924.68</v>
      </c>
      <c r="G156" s="121">
        <v>2856.8</v>
      </c>
      <c r="H156" s="121">
        <f t="shared" si="37"/>
        <v>2864.68</v>
      </c>
      <c r="I156" s="122">
        <v>-56.87</v>
      </c>
      <c r="J156" s="131">
        <f t="shared" si="38"/>
        <v>2868.49</v>
      </c>
      <c r="K156" s="135"/>
      <c r="L156" s="51"/>
      <c r="M156" s="125">
        <f t="shared" si="39"/>
        <v>3.8099999999999454</v>
      </c>
      <c r="N156" s="126">
        <f t="shared" si="40"/>
        <v>0.38850569999999446</v>
      </c>
      <c r="O156" s="125">
        <f t="shared" si="41"/>
        <v>2.6724559199999618</v>
      </c>
      <c r="P156" s="125">
        <f t="shared" si="42"/>
        <v>3.9616547838119435E-3</v>
      </c>
      <c r="Q156" s="51"/>
      <c r="R156" s="127">
        <f t="shared" si="43"/>
        <v>121.35999999999989</v>
      </c>
      <c r="S156" s="127">
        <f t="shared" si="44"/>
        <v>3.1394199077125484E-2</v>
      </c>
    </row>
    <row r="157" spans="2:19" x14ac:dyDescent="0.3">
      <c r="B157" s="216">
        <v>136</v>
      </c>
      <c r="C157" s="216"/>
      <c r="D157" s="129">
        <v>45005</v>
      </c>
      <c r="E157" s="139">
        <v>0.7270833333333333</v>
      </c>
      <c r="F157" s="121">
        <f t="shared" ref="F157:F159" si="45">G$16</f>
        <v>2924.68</v>
      </c>
      <c r="G157" s="121">
        <v>2856.8</v>
      </c>
      <c r="H157" s="121">
        <f t="shared" ref="H157:H159" si="46">G$16-E$12</f>
        <v>2864.68</v>
      </c>
      <c r="I157" s="122">
        <v>-56.87</v>
      </c>
      <c r="J157" s="131">
        <f t="shared" ref="J157:J159" si="47">(G$16+E$13)+I157</f>
        <v>2868.49</v>
      </c>
      <c r="K157" s="135"/>
      <c r="L157" s="51"/>
      <c r="M157" s="125">
        <f t="shared" ref="M157:M159" si="48">+J157-$H$16</f>
        <v>3.8099999999999454</v>
      </c>
      <c r="N157" s="126">
        <f t="shared" ref="N157:N159" si="49">M157*0.10197/1</f>
        <v>0.38850569999999446</v>
      </c>
      <c r="O157" s="125">
        <f t="shared" ref="O157:O159" si="50">M157*0.701432/1</f>
        <v>2.6724559199999618</v>
      </c>
      <c r="P157" s="125">
        <f t="shared" ref="P157:P159" si="51">+N157*0.01019716/1</f>
        <v>3.9616547838119435E-3</v>
      </c>
      <c r="Q157" s="51"/>
      <c r="R157" s="127">
        <f t="shared" ref="R157:R159" si="52">+$O$11*(M157-I157)</f>
        <v>121.35999999999989</v>
      </c>
      <c r="S157" s="127">
        <f t="shared" ref="S157:S159" si="53">M157/R157</f>
        <v>3.1394199077125484E-2</v>
      </c>
    </row>
    <row r="158" spans="2:19" x14ac:dyDescent="0.3">
      <c r="B158" s="216">
        <v>138</v>
      </c>
      <c r="C158" s="216"/>
      <c r="D158" s="129">
        <v>45007</v>
      </c>
      <c r="E158" s="139">
        <v>0.65277777777777779</v>
      </c>
      <c r="F158" s="121">
        <f t="shared" si="45"/>
        <v>2924.68</v>
      </c>
      <c r="G158" s="121">
        <v>2856.8</v>
      </c>
      <c r="H158" s="121">
        <f t="shared" si="46"/>
        <v>2864.68</v>
      </c>
      <c r="I158" s="122">
        <v>-56.87</v>
      </c>
      <c r="J158" s="131">
        <f t="shared" si="47"/>
        <v>2868.49</v>
      </c>
      <c r="K158" s="135"/>
      <c r="L158" s="51"/>
      <c r="M158" s="125">
        <f t="shared" si="48"/>
        <v>3.8099999999999454</v>
      </c>
      <c r="N158" s="126">
        <f t="shared" si="49"/>
        <v>0.38850569999999446</v>
      </c>
      <c r="O158" s="125">
        <f t="shared" si="50"/>
        <v>2.6724559199999618</v>
      </c>
      <c r="P158" s="125">
        <f t="shared" si="51"/>
        <v>3.9616547838119435E-3</v>
      </c>
      <c r="Q158" s="51"/>
      <c r="R158" s="127">
        <f t="shared" si="52"/>
        <v>121.35999999999989</v>
      </c>
      <c r="S158" s="127">
        <f t="shared" si="53"/>
        <v>3.1394199077125484E-2</v>
      </c>
    </row>
    <row r="159" spans="2:19" x14ac:dyDescent="0.3">
      <c r="B159" s="216">
        <v>139</v>
      </c>
      <c r="C159" s="216"/>
      <c r="D159" s="129">
        <v>45008</v>
      </c>
      <c r="E159" s="139">
        <v>0.47222222222222227</v>
      </c>
      <c r="F159" s="121">
        <f t="shared" si="45"/>
        <v>2924.68</v>
      </c>
      <c r="G159" s="121">
        <v>2856.8</v>
      </c>
      <c r="H159" s="121">
        <f t="shared" si="46"/>
        <v>2864.68</v>
      </c>
      <c r="I159" s="122">
        <v>-56.88</v>
      </c>
      <c r="J159" s="131">
        <f t="shared" si="47"/>
        <v>2868.4799999999996</v>
      </c>
      <c r="K159" s="135"/>
      <c r="L159" s="51"/>
      <c r="M159" s="125">
        <f t="shared" si="48"/>
        <v>3.7999999999997272</v>
      </c>
      <c r="N159" s="126">
        <f t="shared" si="49"/>
        <v>0.38748599999997219</v>
      </c>
      <c r="O159" s="125">
        <f t="shared" si="50"/>
        <v>2.6654415999998089</v>
      </c>
      <c r="P159" s="125">
        <f t="shared" si="51"/>
        <v>3.9512567397597164E-3</v>
      </c>
      <c r="Q159" s="51"/>
      <c r="R159" s="127">
        <f t="shared" si="52"/>
        <v>121.35999999999946</v>
      </c>
      <c r="S159" s="127">
        <f t="shared" si="53"/>
        <v>3.1311799604480425E-2</v>
      </c>
    </row>
    <row r="160" spans="2:19" x14ac:dyDescent="0.3">
      <c r="B160" s="216">
        <v>140</v>
      </c>
      <c r="C160" s="216"/>
      <c r="D160" s="129">
        <v>45009</v>
      </c>
      <c r="E160" s="139">
        <v>0.75277777777777777</v>
      </c>
      <c r="F160" s="121">
        <f t="shared" ref="F160:F162" si="54">G$16</f>
        <v>2924.68</v>
      </c>
      <c r="G160" s="121">
        <v>2856.8</v>
      </c>
      <c r="H160" s="121">
        <f t="shared" ref="H160:H162" si="55">G$16-E$12</f>
        <v>2864.68</v>
      </c>
      <c r="I160" s="122">
        <v>-56.89</v>
      </c>
      <c r="J160" s="131">
        <f t="shared" ref="J160:J162" si="56">(G$16+E$13)+I160</f>
        <v>2868.47</v>
      </c>
      <c r="K160" s="135"/>
      <c r="L160" s="51"/>
      <c r="M160" s="125">
        <f t="shared" ref="M160:M162" si="57">+J160-$H$16</f>
        <v>3.7899999999999636</v>
      </c>
      <c r="N160" s="126">
        <f t="shared" ref="N160:N162" si="58">M160*0.10197/1</f>
        <v>0.38646629999999632</v>
      </c>
      <c r="O160" s="125">
        <f t="shared" ref="O160:O162" si="59">M160*0.701432/1</f>
        <v>2.6584272799999749</v>
      </c>
      <c r="P160" s="125">
        <f t="shared" ref="P160:P162" si="60">+N160*0.01019716/1</f>
        <v>3.9408586957079628E-3</v>
      </c>
      <c r="Q160" s="51"/>
      <c r="R160" s="127">
        <f t="shared" ref="R160:R162" si="61">+$O$11*(M160-I160)</f>
        <v>121.35999999999993</v>
      </c>
      <c r="S160" s="127">
        <f t="shared" ref="S160:S162" si="62">M160/R160</f>
        <v>3.1229400131838874E-2</v>
      </c>
    </row>
    <row r="161" spans="2:19" x14ac:dyDescent="0.3">
      <c r="B161" s="216">
        <v>141</v>
      </c>
      <c r="C161" s="216"/>
      <c r="D161" s="129">
        <v>45010</v>
      </c>
      <c r="E161" s="139">
        <v>0.32083333333333336</v>
      </c>
      <c r="F161" s="121">
        <f t="shared" si="54"/>
        <v>2924.68</v>
      </c>
      <c r="G161" s="121">
        <v>2856.8</v>
      </c>
      <c r="H161" s="121">
        <f t="shared" si="55"/>
        <v>2864.68</v>
      </c>
      <c r="I161" s="122">
        <v>-56.89</v>
      </c>
      <c r="J161" s="131">
        <f t="shared" si="56"/>
        <v>2868.47</v>
      </c>
      <c r="K161" s="135"/>
      <c r="L161" s="51"/>
      <c r="M161" s="125">
        <f t="shared" si="57"/>
        <v>3.7899999999999636</v>
      </c>
      <c r="N161" s="126">
        <f t="shared" si="58"/>
        <v>0.38646629999999632</v>
      </c>
      <c r="O161" s="125">
        <f t="shared" si="59"/>
        <v>2.6584272799999749</v>
      </c>
      <c r="P161" s="125">
        <f t="shared" si="60"/>
        <v>3.9408586957079628E-3</v>
      </c>
      <c r="Q161" s="51"/>
      <c r="R161" s="127">
        <f t="shared" si="61"/>
        <v>121.35999999999993</v>
      </c>
      <c r="S161" s="127">
        <f t="shared" si="62"/>
        <v>3.1229400131838874E-2</v>
      </c>
    </row>
    <row r="162" spans="2:19" x14ac:dyDescent="0.3">
      <c r="B162" s="216">
        <v>142</v>
      </c>
      <c r="C162" s="216"/>
      <c r="D162" s="129">
        <v>45011</v>
      </c>
      <c r="E162" s="139">
        <v>0.4694444444444445</v>
      </c>
      <c r="F162" s="121">
        <f t="shared" si="54"/>
        <v>2924.68</v>
      </c>
      <c r="G162" s="121">
        <v>2856.8</v>
      </c>
      <c r="H162" s="121">
        <f t="shared" si="55"/>
        <v>2864.68</v>
      </c>
      <c r="I162" s="122">
        <v>-56.89</v>
      </c>
      <c r="J162" s="131">
        <f t="shared" si="56"/>
        <v>2868.47</v>
      </c>
      <c r="K162" s="135"/>
      <c r="L162" s="51"/>
      <c r="M162" s="125">
        <f t="shared" si="57"/>
        <v>3.7899999999999636</v>
      </c>
      <c r="N162" s="126">
        <f t="shared" si="58"/>
        <v>0.38646629999999632</v>
      </c>
      <c r="O162" s="125">
        <f t="shared" si="59"/>
        <v>2.6584272799999749</v>
      </c>
      <c r="P162" s="125">
        <f t="shared" si="60"/>
        <v>3.9408586957079628E-3</v>
      </c>
      <c r="Q162" s="51"/>
      <c r="R162" s="127">
        <f t="shared" si="61"/>
        <v>121.35999999999993</v>
      </c>
      <c r="S162" s="127">
        <f t="shared" si="62"/>
        <v>3.1229400131838874E-2</v>
      </c>
    </row>
    <row r="163" spans="2:19" x14ac:dyDescent="0.3">
      <c r="B163" s="216">
        <v>143</v>
      </c>
      <c r="C163" s="216"/>
      <c r="D163" s="129">
        <v>45012</v>
      </c>
      <c r="E163" s="139">
        <v>0.48749999999999999</v>
      </c>
      <c r="F163" s="121">
        <f t="shared" ref="F163:F165" si="63">G$16</f>
        <v>2924.68</v>
      </c>
      <c r="G163" s="121">
        <v>2856.8</v>
      </c>
      <c r="H163" s="121">
        <f t="shared" ref="H163:H165" si="64">G$16-E$12</f>
        <v>2864.68</v>
      </c>
      <c r="I163" s="122">
        <v>-56.87</v>
      </c>
      <c r="J163" s="131">
        <f t="shared" ref="J163:J165" si="65">(G$16+E$13)+I163</f>
        <v>2868.49</v>
      </c>
      <c r="K163" s="135"/>
      <c r="L163" s="51"/>
      <c r="M163" s="125">
        <f t="shared" ref="M163:M165" si="66">+J163-$H$16</f>
        <v>3.8099999999999454</v>
      </c>
      <c r="N163" s="126">
        <f t="shared" ref="N163:N165" si="67">M163*0.10197/1</f>
        <v>0.38850569999999446</v>
      </c>
      <c r="O163" s="125">
        <f t="shared" ref="O163:O165" si="68">M163*0.701432/1</f>
        <v>2.6724559199999618</v>
      </c>
      <c r="P163" s="125">
        <f t="shared" ref="P163:P165" si="69">+N163*0.01019716/1</f>
        <v>3.9616547838119435E-3</v>
      </c>
      <c r="Q163" s="51"/>
      <c r="R163" s="127">
        <f t="shared" ref="R163:R165" si="70">+$O$11*(M163-I163)</f>
        <v>121.35999999999989</v>
      </c>
      <c r="S163" s="127">
        <f t="shared" ref="S163:S165" si="71">M163/R163</f>
        <v>3.1394199077125484E-2</v>
      </c>
    </row>
    <row r="164" spans="2:19" x14ac:dyDescent="0.3">
      <c r="B164" s="216">
        <v>144</v>
      </c>
      <c r="C164" s="216"/>
      <c r="D164" s="129">
        <v>45013</v>
      </c>
      <c r="E164" s="139">
        <v>0.43888888888888888</v>
      </c>
      <c r="F164" s="121">
        <f t="shared" si="63"/>
        <v>2924.68</v>
      </c>
      <c r="G164" s="121">
        <v>2856.8</v>
      </c>
      <c r="H164" s="121">
        <f t="shared" si="64"/>
        <v>2864.68</v>
      </c>
      <c r="I164" s="122">
        <v>-56.87</v>
      </c>
      <c r="J164" s="131">
        <f t="shared" si="65"/>
        <v>2868.49</v>
      </c>
      <c r="K164" s="135"/>
      <c r="L164" s="51"/>
      <c r="M164" s="125">
        <f t="shared" si="66"/>
        <v>3.8099999999999454</v>
      </c>
      <c r="N164" s="126">
        <f t="shared" si="67"/>
        <v>0.38850569999999446</v>
      </c>
      <c r="O164" s="125">
        <f t="shared" si="68"/>
        <v>2.6724559199999618</v>
      </c>
      <c r="P164" s="125">
        <f t="shared" si="69"/>
        <v>3.9616547838119435E-3</v>
      </c>
      <c r="Q164" s="51"/>
      <c r="R164" s="127">
        <f t="shared" si="70"/>
        <v>121.35999999999989</v>
      </c>
      <c r="S164" s="127">
        <f t="shared" si="71"/>
        <v>3.1394199077125484E-2</v>
      </c>
    </row>
    <row r="165" spans="2:19" x14ac:dyDescent="0.3">
      <c r="B165" s="216">
        <v>145</v>
      </c>
      <c r="C165" s="216"/>
      <c r="D165" s="129">
        <v>45015</v>
      </c>
      <c r="E165" s="139">
        <v>0.3923611111111111</v>
      </c>
      <c r="F165" s="121">
        <f t="shared" si="63"/>
        <v>2924.68</v>
      </c>
      <c r="G165" s="121">
        <v>2856.8</v>
      </c>
      <c r="H165" s="121">
        <f t="shared" si="64"/>
        <v>2864.68</v>
      </c>
      <c r="I165" s="122">
        <v>-56.87</v>
      </c>
      <c r="J165" s="131">
        <f t="shared" si="65"/>
        <v>2868.49</v>
      </c>
      <c r="K165" s="135"/>
      <c r="L165" s="51"/>
      <c r="M165" s="125">
        <f t="shared" si="66"/>
        <v>3.8099999999999454</v>
      </c>
      <c r="N165" s="126">
        <f t="shared" si="67"/>
        <v>0.38850569999999446</v>
      </c>
      <c r="O165" s="125">
        <f t="shared" si="68"/>
        <v>2.6724559199999618</v>
      </c>
      <c r="P165" s="125">
        <f t="shared" si="69"/>
        <v>3.9616547838119435E-3</v>
      </c>
      <c r="Q165" s="51"/>
      <c r="R165" s="127">
        <f t="shared" si="70"/>
        <v>121.35999999999989</v>
      </c>
      <c r="S165" s="127">
        <f t="shared" si="71"/>
        <v>3.1394199077125484E-2</v>
      </c>
    </row>
    <row r="166" spans="2:19" x14ac:dyDescent="0.3">
      <c r="B166" s="216">
        <v>146</v>
      </c>
      <c r="C166" s="216"/>
      <c r="D166" s="129">
        <v>45016</v>
      </c>
      <c r="E166" s="139">
        <v>0.72916666666666663</v>
      </c>
      <c r="F166" s="121">
        <f t="shared" ref="F166:F168" si="72">G$16</f>
        <v>2924.68</v>
      </c>
      <c r="G166" s="121">
        <v>2856.8</v>
      </c>
      <c r="H166" s="121">
        <f t="shared" ref="H166:H168" si="73">G$16-E$12</f>
        <v>2864.68</v>
      </c>
      <c r="I166" s="122">
        <v>-56.87</v>
      </c>
      <c r="J166" s="131">
        <f t="shared" ref="J166:J168" si="74">(G$16+E$13)+I166</f>
        <v>2868.49</v>
      </c>
      <c r="K166" s="135"/>
      <c r="L166" s="51"/>
      <c r="M166" s="125">
        <f t="shared" ref="M166:M168" si="75">+J166-$H$16</f>
        <v>3.8099999999999454</v>
      </c>
      <c r="N166" s="126">
        <f t="shared" ref="N166:N168" si="76">M166*0.10197/1</f>
        <v>0.38850569999999446</v>
      </c>
      <c r="O166" s="125">
        <f t="shared" ref="O166:O168" si="77">M166*0.701432/1</f>
        <v>2.6724559199999618</v>
      </c>
      <c r="P166" s="125">
        <f t="shared" ref="P166:P168" si="78">+N166*0.01019716/1</f>
        <v>3.9616547838119435E-3</v>
      </c>
      <c r="Q166" s="51"/>
      <c r="R166" s="127">
        <f t="shared" ref="R166:R168" si="79">+$O$11*(M166-I166)</f>
        <v>121.35999999999989</v>
      </c>
      <c r="S166" s="127">
        <f t="shared" ref="S166:S168" si="80">M166/R166</f>
        <v>3.1394199077125484E-2</v>
      </c>
    </row>
    <row r="167" spans="2:19" x14ac:dyDescent="0.3">
      <c r="B167" s="216">
        <v>147</v>
      </c>
      <c r="C167" s="216"/>
      <c r="D167" s="129">
        <v>45017</v>
      </c>
      <c r="E167" s="139">
        <v>0.7402777777777777</v>
      </c>
      <c r="F167" s="121">
        <f t="shared" si="72"/>
        <v>2924.68</v>
      </c>
      <c r="G167" s="121">
        <v>2856.8</v>
      </c>
      <c r="H167" s="121">
        <f t="shared" si="73"/>
        <v>2864.68</v>
      </c>
      <c r="I167" s="122">
        <v>-56.86</v>
      </c>
      <c r="J167" s="131">
        <f t="shared" si="74"/>
        <v>2868.4999999999995</v>
      </c>
      <c r="K167" s="135"/>
      <c r="L167" s="51"/>
      <c r="M167" s="125">
        <f t="shared" si="75"/>
        <v>3.819999999999709</v>
      </c>
      <c r="N167" s="126">
        <f t="shared" si="76"/>
        <v>0.38952539999997032</v>
      </c>
      <c r="O167" s="125">
        <f t="shared" si="77"/>
        <v>2.6794702399997963</v>
      </c>
      <c r="P167" s="125">
        <f t="shared" si="78"/>
        <v>3.9720528278636971E-3</v>
      </c>
      <c r="Q167" s="51"/>
      <c r="R167" s="127">
        <f t="shared" si="79"/>
        <v>121.35999999999942</v>
      </c>
      <c r="S167" s="127">
        <f t="shared" si="80"/>
        <v>3.1476598549767032E-2</v>
      </c>
    </row>
    <row r="168" spans="2:19" x14ac:dyDescent="0.3">
      <c r="B168" s="216">
        <v>148</v>
      </c>
      <c r="C168" s="216"/>
      <c r="D168" s="129">
        <v>45018</v>
      </c>
      <c r="E168" s="139">
        <v>0.49374999999999997</v>
      </c>
      <c r="F168" s="121">
        <f t="shared" si="72"/>
        <v>2924.68</v>
      </c>
      <c r="G168" s="121">
        <v>2856.8</v>
      </c>
      <c r="H168" s="121">
        <f t="shared" si="73"/>
        <v>2864.68</v>
      </c>
      <c r="I168" s="122">
        <v>-56.86</v>
      </c>
      <c r="J168" s="131">
        <f t="shared" si="74"/>
        <v>2868.4999999999995</v>
      </c>
      <c r="K168" s="135"/>
      <c r="L168" s="51"/>
      <c r="M168" s="125">
        <f t="shared" si="75"/>
        <v>3.819999999999709</v>
      </c>
      <c r="N168" s="126">
        <f t="shared" si="76"/>
        <v>0.38952539999997032</v>
      </c>
      <c r="O168" s="125">
        <f t="shared" si="77"/>
        <v>2.6794702399997963</v>
      </c>
      <c r="P168" s="125">
        <f t="shared" si="78"/>
        <v>3.9720528278636971E-3</v>
      </c>
      <c r="Q168" s="51"/>
      <c r="R168" s="127">
        <f t="shared" si="79"/>
        <v>121.35999999999942</v>
      </c>
      <c r="S168" s="127">
        <f t="shared" si="80"/>
        <v>3.1476598549767032E-2</v>
      </c>
    </row>
    <row r="169" spans="2:19" x14ac:dyDescent="0.3">
      <c r="B169" s="216">
        <v>149</v>
      </c>
      <c r="C169" s="216"/>
      <c r="D169" s="129">
        <v>45019</v>
      </c>
      <c r="E169" s="139">
        <v>0.41666666666666669</v>
      </c>
      <c r="F169" s="121">
        <f t="shared" ref="F169:F172" si="81">G$16</f>
        <v>2924.68</v>
      </c>
      <c r="G169" s="121">
        <v>2856.8</v>
      </c>
      <c r="H169" s="121">
        <f t="shared" ref="H169:H172" si="82">G$16-E$12</f>
        <v>2864.68</v>
      </c>
      <c r="I169" s="122">
        <v>-56.86</v>
      </c>
      <c r="J169" s="131">
        <f t="shared" ref="J169:J172" si="83">(G$16+E$13)+I169</f>
        <v>2868.4999999999995</v>
      </c>
      <c r="K169" s="135"/>
      <c r="L169" s="51"/>
      <c r="M169" s="125">
        <f t="shared" ref="M169:M172" si="84">+J169-$H$16</f>
        <v>3.819999999999709</v>
      </c>
      <c r="N169" s="126">
        <f t="shared" ref="N169:N172" si="85">M169*0.10197/1</f>
        <v>0.38952539999997032</v>
      </c>
      <c r="O169" s="125">
        <f t="shared" ref="O169:O172" si="86">M169*0.701432/1</f>
        <v>2.6794702399997963</v>
      </c>
      <c r="P169" s="125">
        <f t="shared" ref="P169:P172" si="87">+N169*0.01019716/1</f>
        <v>3.9720528278636971E-3</v>
      </c>
      <c r="Q169" s="51"/>
      <c r="R169" s="127">
        <f t="shared" ref="R169:R172" si="88">+$O$11*(M169-I169)</f>
        <v>121.35999999999942</v>
      </c>
      <c r="S169" s="127">
        <f t="shared" ref="S169:S172" si="89">M169/R169</f>
        <v>3.1476598549767032E-2</v>
      </c>
    </row>
    <row r="170" spans="2:19" x14ac:dyDescent="0.3">
      <c r="B170" s="216">
        <v>150</v>
      </c>
      <c r="C170" s="216"/>
      <c r="D170" s="129">
        <v>45020</v>
      </c>
      <c r="E170" s="139">
        <v>0.71527777777777779</v>
      </c>
      <c r="F170" s="121">
        <f t="shared" si="81"/>
        <v>2924.68</v>
      </c>
      <c r="G170" s="121">
        <v>2856.8</v>
      </c>
      <c r="H170" s="121">
        <f t="shared" si="82"/>
        <v>2864.68</v>
      </c>
      <c r="I170" s="122">
        <v>-56.86</v>
      </c>
      <c r="J170" s="131">
        <f t="shared" si="83"/>
        <v>2868.4999999999995</v>
      </c>
      <c r="K170" s="135"/>
      <c r="L170" s="51"/>
      <c r="M170" s="125">
        <f t="shared" si="84"/>
        <v>3.819999999999709</v>
      </c>
      <c r="N170" s="126">
        <f t="shared" si="85"/>
        <v>0.38952539999997032</v>
      </c>
      <c r="O170" s="125">
        <f t="shared" si="86"/>
        <v>2.6794702399997963</v>
      </c>
      <c r="P170" s="125">
        <f t="shared" si="87"/>
        <v>3.9720528278636971E-3</v>
      </c>
      <c r="Q170" s="51"/>
      <c r="R170" s="127">
        <f t="shared" si="88"/>
        <v>121.35999999999942</v>
      </c>
      <c r="S170" s="127">
        <f t="shared" si="89"/>
        <v>3.1476598549767032E-2</v>
      </c>
    </row>
    <row r="171" spans="2:19" x14ac:dyDescent="0.3">
      <c r="B171" s="216">
        <v>153</v>
      </c>
      <c r="C171" s="216"/>
      <c r="D171" s="129">
        <v>45023</v>
      </c>
      <c r="E171" s="139">
        <v>0.37361111111111112</v>
      </c>
      <c r="F171" s="121">
        <f t="shared" si="81"/>
        <v>2924.68</v>
      </c>
      <c r="G171" s="121">
        <v>2856.8</v>
      </c>
      <c r="H171" s="121">
        <f t="shared" si="82"/>
        <v>2864.68</v>
      </c>
      <c r="I171" s="122">
        <v>-56.86</v>
      </c>
      <c r="J171" s="131">
        <f t="shared" si="83"/>
        <v>2868.4999999999995</v>
      </c>
      <c r="K171" s="135"/>
      <c r="L171" s="51"/>
      <c r="M171" s="125">
        <f t="shared" si="84"/>
        <v>3.819999999999709</v>
      </c>
      <c r="N171" s="126">
        <f t="shared" si="85"/>
        <v>0.38952539999997032</v>
      </c>
      <c r="O171" s="125">
        <f t="shared" si="86"/>
        <v>2.6794702399997963</v>
      </c>
      <c r="P171" s="125">
        <f t="shared" si="87"/>
        <v>3.9720528278636971E-3</v>
      </c>
      <c r="Q171" s="51"/>
      <c r="R171" s="127">
        <f t="shared" si="88"/>
        <v>121.35999999999942</v>
      </c>
      <c r="S171" s="127">
        <f t="shared" si="89"/>
        <v>3.1476598549767032E-2</v>
      </c>
    </row>
    <row r="172" spans="2:19" x14ac:dyDescent="0.3">
      <c r="B172" s="216">
        <v>155</v>
      </c>
      <c r="C172" s="216"/>
      <c r="D172" s="129">
        <v>45025</v>
      </c>
      <c r="E172" s="139">
        <v>0.37013888888888885</v>
      </c>
      <c r="F172" s="121">
        <f t="shared" si="81"/>
        <v>2924.68</v>
      </c>
      <c r="G172" s="121">
        <v>2856.8</v>
      </c>
      <c r="H172" s="121">
        <f t="shared" si="82"/>
        <v>2864.68</v>
      </c>
      <c r="I172" s="122">
        <v>-56.86</v>
      </c>
      <c r="J172" s="131">
        <f t="shared" si="83"/>
        <v>2868.4999999999995</v>
      </c>
      <c r="K172" s="135"/>
      <c r="L172" s="51"/>
      <c r="M172" s="125">
        <f t="shared" si="84"/>
        <v>3.819999999999709</v>
      </c>
      <c r="N172" s="126">
        <f t="shared" si="85"/>
        <v>0.38952539999997032</v>
      </c>
      <c r="O172" s="125">
        <f t="shared" si="86"/>
        <v>2.6794702399997963</v>
      </c>
      <c r="P172" s="125">
        <f t="shared" si="87"/>
        <v>3.9720528278636971E-3</v>
      </c>
      <c r="Q172" s="51"/>
      <c r="R172" s="127">
        <f t="shared" si="88"/>
        <v>121.35999999999942</v>
      </c>
      <c r="S172" s="127">
        <f t="shared" si="89"/>
        <v>3.1476598549767032E-2</v>
      </c>
    </row>
    <row r="173" spans="2:19" x14ac:dyDescent="0.3">
      <c r="B173" s="216">
        <v>156</v>
      </c>
      <c r="C173" s="216"/>
      <c r="D173" s="129">
        <v>45026</v>
      </c>
      <c r="E173" s="139">
        <v>0.45555555555555555</v>
      </c>
      <c r="F173" s="121">
        <f t="shared" ref="F173:F175" si="90">G$16</f>
        <v>2924.68</v>
      </c>
      <c r="G173" s="121">
        <v>2856.8</v>
      </c>
      <c r="H173" s="121">
        <f t="shared" ref="H173:H175" si="91">G$16-E$12</f>
        <v>2864.68</v>
      </c>
      <c r="I173" s="122">
        <v>-56.86</v>
      </c>
      <c r="J173" s="131">
        <f t="shared" ref="J173:J175" si="92">(G$16+E$13)+I173</f>
        <v>2868.4999999999995</v>
      </c>
      <c r="K173" s="135"/>
      <c r="L173" s="51"/>
      <c r="M173" s="125">
        <f t="shared" ref="M173:M175" si="93">+J173-$H$16</f>
        <v>3.819999999999709</v>
      </c>
      <c r="N173" s="126">
        <f t="shared" ref="N173:N175" si="94">M173*0.10197/1</f>
        <v>0.38952539999997032</v>
      </c>
      <c r="O173" s="125">
        <f t="shared" ref="O173:O175" si="95">M173*0.701432/1</f>
        <v>2.6794702399997963</v>
      </c>
      <c r="P173" s="125">
        <f t="shared" ref="P173:P175" si="96">+N173*0.01019716/1</f>
        <v>3.9720528278636971E-3</v>
      </c>
      <c r="Q173" s="51"/>
      <c r="R173" s="127">
        <f t="shared" ref="R173:R175" si="97">+$O$11*(M173-I173)</f>
        <v>121.35999999999942</v>
      </c>
      <c r="S173" s="127">
        <f t="shared" ref="S173:S175" si="98">M173/R173</f>
        <v>3.1476598549767032E-2</v>
      </c>
    </row>
    <row r="174" spans="2:19" x14ac:dyDescent="0.3">
      <c r="B174" s="216">
        <v>157</v>
      </c>
      <c r="C174" s="216"/>
      <c r="D174" s="129">
        <v>45027</v>
      </c>
      <c r="E174" s="139">
        <v>0.50555555555555554</v>
      </c>
      <c r="F174" s="121">
        <f t="shared" si="90"/>
        <v>2924.68</v>
      </c>
      <c r="G174" s="121">
        <v>2856.8</v>
      </c>
      <c r="H174" s="121">
        <f t="shared" si="91"/>
        <v>2864.68</v>
      </c>
      <c r="I174" s="122">
        <v>-56.86</v>
      </c>
      <c r="J174" s="131">
        <f t="shared" si="92"/>
        <v>2868.4999999999995</v>
      </c>
      <c r="K174" s="135"/>
      <c r="L174" s="51"/>
      <c r="M174" s="125">
        <f t="shared" si="93"/>
        <v>3.819999999999709</v>
      </c>
      <c r="N174" s="126">
        <f t="shared" si="94"/>
        <v>0.38952539999997032</v>
      </c>
      <c r="O174" s="125">
        <f t="shared" si="95"/>
        <v>2.6794702399997963</v>
      </c>
      <c r="P174" s="125">
        <f t="shared" si="96"/>
        <v>3.9720528278636971E-3</v>
      </c>
      <c r="Q174" s="51"/>
      <c r="R174" s="127">
        <f t="shared" si="97"/>
        <v>121.35999999999942</v>
      </c>
      <c r="S174" s="127">
        <f t="shared" si="98"/>
        <v>3.1476598549767032E-2</v>
      </c>
    </row>
    <row r="175" spans="2:19" x14ac:dyDescent="0.3">
      <c r="B175" s="216">
        <v>158</v>
      </c>
      <c r="C175" s="216"/>
      <c r="D175" s="129">
        <v>45028</v>
      </c>
      <c r="E175" s="139">
        <v>0.64722222222222225</v>
      </c>
      <c r="F175" s="121">
        <f t="shared" si="90"/>
        <v>2924.68</v>
      </c>
      <c r="G175" s="121">
        <v>2856.8</v>
      </c>
      <c r="H175" s="121">
        <f t="shared" si="91"/>
        <v>2864.68</v>
      </c>
      <c r="I175" s="122">
        <v>-56.86</v>
      </c>
      <c r="J175" s="131">
        <f t="shared" si="92"/>
        <v>2868.4999999999995</v>
      </c>
      <c r="K175" s="135"/>
      <c r="L175" s="51"/>
      <c r="M175" s="125">
        <f t="shared" si="93"/>
        <v>3.819999999999709</v>
      </c>
      <c r="N175" s="126">
        <f t="shared" si="94"/>
        <v>0.38952539999997032</v>
      </c>
      <c r="O175" s="125">
        <f t="shared" si="95"/>
        <v>2.6794702399997963</v>
      </c>
      <c r="P175" s="125">
        <f t="shared" si="96"/>
        <v>3.9720528278636971E-3</v>
      </c>
      <c r="Q175" s="51"/>
      <c r="R175" s="127">
        <f t="shared" si="97"/>
        <v>121.35999999999942</v>
      </c>
      <c r="S175" s="127">
        <f t="shared" si="98"/>
        <v>3.1476598549767032E-2</v>
      </c>
    </row>
    <row r="176" spans="2:19" x14ac:dyDescent="0.3">
      <c r="B176" s="216">
        <v>159</v>
      </c>
      <c r="C176" s="216"/>
      <c r="D176" s="129">
        <v>45038</v>
      </c>
      <c r="E176" s="139">
        <v>0.69374999999999998</v>
      </c>
      <c r="F176" s="121">
        <f t="shared" ref="F176:F177" si="99">G$16</f>
        <v>2924.68</v>
      </c>
      <c r="G176" s="121">
        <v>2856.8</v>
      </c>
      <c r="H176" s="121">
        <f t="shared" ref="H176:H177" si="100">G$16-E$12</f>
        <v>2864.68</v>
      </c>
      <c r="I176" s="122">
        <v>-56.85</v>
      </c>
      <c r="J176" s="131">
        <f t="shared" ref="J176:J177" si="101">(G$16+E$13)+I176</f>
        <v>2868.5099999999998</v>
      </c>
      <c r="K176" s="135"/>
      <c r="L176" s="51"/>
      <c r="M176" s="125">
        <f t="shared" ref="M176:M177" si="102">+J176-$H$16</f>
        <v>3.8299999999999272</v>
      </c>
      <c r="N176" s="126">
        <f t="shared" ref="N176:N177" si="103">M176*0.10197/1</f>
        <v>0.3905450999999926</v>
      </c>
      <c r="O176" s="125">
        <f t="shared" ref="O176:O177" si="104">M176*0.701432/1</f>
        <v>2.6864845599999492</v>
      </c>
      <c r="P176" s="125">
        <f t="shared" ref="P176:P177" si="105">+N176*0.01019716/1</f>
        <v>3.9824508719159242E-3</v>
      </c>
      <c r="Q176" s="51"/>
      <c r="R176" s="127">
        <f t="shared" ref="R176:R177" si="106">+$O$11*(M176-I176)</f>
        <v>121.35999999999986</v>
      </c>
      <c r="S176" s="127">
        <f t="shared" ref="S176:S177" si="107">M176/R176</f>
        <v>3.1558998022412091E-2</v>
      </c>
    </row>
    <row r="177" spans="2:19" x14ac:dyDescent="0.3">
      <c r="B177" s="216">
        <v>160</v>
      </c>
      <c r="C177" s="216"/>
      <c r="D177" s="129">
        <v>45039</v>
      </c>
      <c r="E177" s="139">
        <v>0.41597222222222219</v>
      </c>
      <c r="F177" s="121">
        <f t="shared" si="99"/>
        <v>2924.68</v>
      </c>
      <c r="G177" s="121">
        <v>2856.8</v>
      </c>
      <c r="H177" s="121">
        <f t="shared" si="100"/>
        <v>2864.68</v>
      </c>
      <c r="I177" s="122">
        <v>-56.84</v>
      </c>
      <c r="J177" s="131">
        <f t="shared" si="101"/>
        <v>2868.5199999999995</v>
      </c>
      <c r="K177" s="135"/>
      <c r="L177" s="51"/>
      <c r="M177" s="125">
        <f t="shared" si="102"/>
        <v>3.8399999999996908</v>
      </c>
      <c r="N177" s="126">
        <f t="shared" si="103"/>
        <v>0.39156479999996846</v>
      </c>
      <c r="O177" s="125">
        <f t="shared" si="104"/>
        <v>2.6934988799997832</v>
      </c>
      <c r="P177" s="125">
        <f t="shared" si="105"/>
        <v>3.9928489159676787E-3</v>
      </c>
      <c r="Q177" s="51"/>
      <c r="R177" s="127">
        <f t="shared" si="106"/>
        <v>121.35999999999939</v>
      </c>
      <c r="S177" s="127">
        <f t="shared" si="107"/>
        <v>3.1641397495053646E-2</v>
      </c>
    </row>
    <row r="178" spans="2:19" x14ac:dyDescent="0.3">
      <c r="B178" s="216">
        <v>161</v>
      </c>
      <c r="C178" s="216"/>
      <c r="D178" s="129">
        <v>45040</v>
      </c>
      <c r="E178" s="139">
        <v>0.7416666666666667</v>
      </c>
      <c r="F178" s="121">
        <f t="shared" ref="F178:F182" si="108">G$16</f>
        <v>2924.68</v>
      </c>
      <c r="G178" s="121">
        <v>2856.8</v>
      </c>
      <c r="H178" s="121">
        <f t="shared" ref="H178:H182" si="109">G$16-E$12</f>
        <v>2864.68</v>
      </c>
      <c r="I178" s="122">
        <v>-56.85</v>
      </c>
      <c r="J178" s="131">
        <f t="shared" ref="J178:J182" si="110">(G$16+E$13)+I178</f>
        <v>2868.5099999999998</v>
      </c>
      <c r="K178" s="135"/>
      <c r="L178" s="51"/>
      <c r="M178" s="125">
        <f t="shared" ref="M178:M182" si="111">+J178-$H$16</f>
        <v>3.8299999999999272</v>
      </c>
      <c r="N178" s="126">
        <f t="shared" ref="N178:N182" si="112">M178*0.10197/1</f>
        <v>0.3905450999999926</v>
      </c>
      <c r="O178" s="125">
        <f t="shared" ref="O178:O182" si="113">M178*0.701432/1</f>
        <v>2.6864845599999492</v>
      </c>
      <c r="P178" s="125">
        <f t="shared" ref="P178:P182" si="114">+N178*0.01019716/1</f>
        <v>3.9824508719159242E-3</v>
      </c>
      <c r="Q178" s="51"/>
      <c r="R178" s="127">
        <f t="shared" ref="R178:R182" si="115">+$O$11*(M178-I178)</f>
        <v>121.35999999999986</v>
      </c>
      <c r="S178" s="127">
        <f t="shared" ref="S178:S182" si="116">M178/R178</f>
        <v>3.1558998022412091E-2</v>
      </c>
    </row>
    <row r="179" spans="2:19" x14ac:dyDescent="0.3">
      <c r="B179" s="216">
        <v>162</v>
      </c>
      <c r="C179" s="216"/>
      <c r="D179" s="129">
        <v>45041</v>
      </c>
      <c r="E179" s="139">
        <v>0.73888888888888893</v>
      </c>
      <c r="F179" s="121">
        <f t="shared" si="108"/>
        <v>2924.68</v>
      </c>
      <c r="G179" s="121">
        <v>2856.8</v>
      </c>
      <c r="H179" s="121">
        <f t="shared" si="109"/>
        <v>2864.68</v>
      </c>
      <c r="I179" s="122">
        <v>-56.85</v>
      </c>
      <c r="J179" s="131">
        <f t="shared" si="110"/>
        <v>2868.5099999999998</v>
      </c>
      <c r="K179" s="135"/>
      <c r="L179" s="51"/>
      <c r="M179" s="125">
        <f t="shared" si="111"/>
        <v>3.8299999999999272</v>
      </c>
      <c r="N179" s="126">
        <f t="shared" si="112"/>
        <v>0.3905450999999926</v>
      </c>
      <c r="O179" s="125">
        <f t="shared" si="113"/>
        <v>2.6864845599999492</v>
      </c>
      <c r="P179" s="125">
        <f t="shared" si="114"/>
        <v>3.9824508719159242E-3</v>
      </c>
      <c r="Q179" s="51"/>
      <c r="R179" s="127">
        <f t="shared" si="115"/>
        <v>121.35999999999986</v>
      </c>
      <c r="S179" s="127">
        <f t="shared" si="116"/>
        <v>3.1558998022412091E-2</v>
      </c>
    </row>
    <row r="180" spans="2:19" x14ac:dyDescent="0.3">
      <c r="B180" s="216">
        <v>163</v>
      </c>
      <c r="C180" s="216"/>
      <c r="D180" s="129">
        <v>45042</v>
      </c>
      <c r="E180" s="139">
        <v>0.64513888888888882</v>
      </c>
      <c r="F180" s="121">
        <f t="shared" si="108"/>
        <v>2924.68</v>
      </c>
      <c r="G180" s="121">
        <v>2856.8</v>
      </c>
      <c r="H180" s="121">
        <f t="shared" si="109"/>
        <v>2864.68</v>
      </c>
      <c r="I180" s="122">
        <v>-56.85</v>
      </c>
      <c r="J180" s="131">
        <f t="shared" si="110"/>
        <v>2868.5099999999998</v>
      </c>
      <c r="K180" s="135"/>
      <c r="L180" s="51"/>
      <c r="M180" s="125">
        <f t="shared" si="111"/>
        <v>3.8299999999999272</v>
      </c>
      <c r="N180" s="126">
        <f t="shared" si="112"/>
        <v>0.3905450999999926</v>
      </c>
      <c r="O180" s="125">
        <f t="shared" si="113"/>
        <v>2.6864845599999492</v>
      </c>
      <c r="P180" s="125">
        <f t="shared" si="114"/>
        <v>3.9824508719159242E-3</v>
      </c>
      <c r="Q180" s="51"/>
      <c r="R180" s="127">
        <f t="shared" si="115"/>
        <v>121.35999999999986</v>
      </c>
      <c r="S180" s="127">
        <f t="shared" si="116"/>
        <v>3.1558998022412091E-2</v>
      </c>
    </row>
    <row r="181" spans="2:19" x14ac:dyDescent="0.3">
      <c r="B181" s="216">
        <v>164</v>
      </c>
      <c r="C181" s="216"/>
      <c r="D181" s="129">
        <v>45043</v>
      </c>
      <c r="E181" s="139">
        <v>0.74722222222222223</v>
      </c>
      <c r="F181" s="121">
        <f t="shared" si="108"/>
        <v>2924.68</v>
      </c>
      <c r="G181" s="121">
        <v>2856.8</v>
      </c>
      <c r="H181" s="121">
        <f t="shared" si="109"/>
        <v>2864.68</v>
      </c>
      <c r="I181" s="122">
        <v>-56.85</v>
      </c>
      <c r="J181" s="131">
        <f t="shared" si="110"/>
        <v>2868.5099999999998</v>
      </c>
      <c r="K181" s="135"/>
      <c r="L181" s="51"/>
      <c r="M181" s="125">
        <f t="shared" si="111"/>
        <v>3.8299999999999272</v>
      </c>
      <c r="N181" s="126">
        <f t="shared" si="112"/>
        <v>0.3905450999999926</v>
      </c>
      <c r="O181" s="125">
        <f t="shared" si="113"/>
        <v>2.6864845599999492</v>
      </c>
      <c r="P181" s="125">
        <f t="shared" si="114"/>
        <v>3.9824508719159242E-3</v>
      </c>
      <c r="Q181" s="51"/>
      <c r="R181" s="127">
        <f t="shared" si="115"/>
        <v>121.35999999999986</v>
      </c>
      <c r="S181" s="127">
        <f t="shared" si="116"/>
        <v>3.1558998022412091E-2</v>
      </c>
    </row>
    <row r="182" spans="2:19" x14ac:dyDescent="0.3">
      <c r="B182" s="216">
        <v>165</v>
      </c>
      <c r="C182" s="216"/>
      <c r="D182" s="129">
        <v>45046</v>
      </c>
      <c r="E182" s="139">
        <v>0.66805555555555562</v>
      </c>
      <c r="F182" s="121">
        <f t="shared" si="108"/>
        <v>2924.68</v>
      </c>
      <c r="G182" s="121">
        <v>2856.8</v>
      </c>
      <c r="H182" s="121">
        <f t="shared" si="109"/>
        <v>2864.68</v>
      </c>
      <c r="I182" s="122">
        <v>-56.85</v>
      </c>
      <c r="J182" s="131">
        <f t="shared" si="110"/>
        <v>2868.5099999999998</v>
      </c>
      <c r="K182" s="135"/>
      <c r="L182" s="51"/>
      <c r="M182" s="125">
        <f t="shared" si="111"/>
        <v>3.8299999999999272</v>
      </c>
      <c r="N182" s="126">
        <f t="shared" si="112"/>
        <v>0.3905450999999926</v>
      </c>
      <c r="O182" s="125">
        <f t="shared" si="113"/>
        <v>2.6864845599999492</v>
      </c>
      <c r="P182" s="125">
        <f t="shared" si="114"/>
        <v>3.9824508719159242E-3</v>
      </c>
      <c r="Q182" s="51"/>
      <c r="R182" s="127">
        <f t="shared" si="115"/>
        <v>121.35999999999986</v>
      </c>
      <c r="S182" s="127">
        <f t="shared" si="116"/>
        <v>3.1558998022412091E-2</v>
      </c>
    </row>
    <row r="183" spans="2:19" x14ac:dyDescent="0.3">
      <c r="B183" s="216">
        <v>166</v>
      </c>
      <c r="C183" s="216"/>
      <c r="D183" s="129">
        <v>45048</v>
      </c>
      <c r="E183" s="139">
        <v>0.66111111111111109</v>
      </c>
      <c r="F183" s="121">
        <f t="shared" ref="F183:F184" si="117">G$16</f>
        <v>2924.68</v>
      </c>
      <c r="G183" s="121">
        <v>2856.8</v>
      </c>
      <c r="H183" s="121">
        <f t="shared" ref="H183:H184" si="118">G$16-E$12</f>
        <v>2864.68</v>
      </c>
      <c r="I183" s="122">
        <v>-56.85</v>
      </c>
      <c r="J183" s="131">
        <f t="shared" ref="J183:J184" si="119">(G$16+E$13)+I183</f>
        <v>2868.5099999999998</v>
      </c>
      <c r="K183" s="135"/>
      <c r="L183" s="51"/>
      <c r="M183" s="125">
        <f t="shared" ref="M183:M184" si="120">+J183-$H$16</f>
        <v>3.8299999999999272</v>
      </c>
      <c r="N183" s="126">
        <f t="shared" ref="N183:N184" si="121">M183*0.10197/1</f>
        <v>0.3905450999999926</v>
      </c>
      <c r="O183" s="125">
        <f t="shared" ref="O183:O184" si="122">M183*0.701432/1</f>
        <v>2.6864845599999492</v>
      </c>
      <c r="P183" s="125">
        <f t="shared" ref="P183:P184" si="123">+N183*0.01019716/1</f>
        <v>3.9824508719159242E-3</v>
      </c>
      <c r="Q183" s="51"/>
      <c r="R183" s="127">
        <f t="shared" ref="R183:R184" si="124">+$O$11*(M183-I183)</f>
        <v>121.35999999999986</v>
      </c>
      <c r="S183" s="127">
        <f t="shared" ref="S183:S184" si="125">M183/R183</f>
        <v>3.1558998022412091E-2</v>
      </c>
    </row>
    <row r="184" spans="2:19" x14ac:dyDescent="0.3">
      <c r="B184" s="216">
        <v>167</v>
      </c>
      <c r="C184" s="216"/>
      <c r="D184" s="129">
        <v>45050</v>
      </c>
      <c r="E184" s="139">
        <v>0.61458333333333337</v>
      </c>
      <c r="F184" s="121">
        <f t="shared" si="117"/>
        <v>2924.68</v>
      </c>
      <c r="G184" s="121">
        <v>2856.8</v>
      </c>
      <c r="H184" s="121">
        <f t="shared" si="118"/>
        <v>2864.68</v>
      </c>
      <c r="I184" s="122">
        <v>-56.84</v>
      </c>
      <c r="J184" s="131">
        <f t="shared" si="119"/>
        <v>2868.5199999999995</v>
      </c>
      <c r="K184" s="135"/>
      <c r="L184" s="51"/>
      <c r="M184" s="125">
        <f t="shared" si="120"/>
        <v>3.8399999999996908</v>
      </c>
      <c r="N184" s="126">
        <f t="shared" si="121"/>
        <v>0.39156479999996846</v>
      </c>
      <c r="O184" s="125">
        <f t="shared" si="122"/>
        <v>2.6934988799997832</v>
      </c>
      <c r="P184" s="125">
        <f t="shared" si="123"/>
        <v>3.9928489159676787E-3</v>
      </c>
      <c r="Q184" s="51"/>
      <c r="R184" s="127">
        <f t="shared" si="124"/>
        <v>121.35999999999939</v>
      </c>
      <c r="S184" s="127">
        <f t="shared" si="125"/>
        <v>3.1641397495053646E-2</v>
      </c>
    </row>
    <row r="185" spans="2:19" x14ac:dyDescent="0.3">
      <c r="B185" s="216">
        <v>168</v>
      </c>
      <c r="C185" s="216"/>
      <c r="D185" s="129">
        <v>45052</v>
      </c>
      <c r="E185" s="139">
        <v>0.45694444444444443</v>
      </c>
      <c r="F185" s="121">
        <f t="shared" ref="F185:F187" si="126">G$16</f>
        <v>2924.68</v>
      </c>
      <c r="G185" s="121">
        <v>2856.8</v>
      </c>
      <c r="H185" s="121">
        <f t="shared" ref="H185:H187" si="127">G$16-E$12</f>
        <v>2864.68</v>
      </c>
      <c r="I185" s="122">
        <v>-56.86</v>
      </c>
      <c r="J185" s="131">
        <f t="shared" ref="J185:J187" si="128">(G$16+E$13)+I185</f>
        <v>2868.4999999999995</v>
      </c>
      <c r="K185" s="135"/>
      <c r="L185" s="51"/>
      <c r="M185" s="125">
        <f t="shared" ref="M185:M187" si="129">+J185-$H$16</f>
        <v>3.819999999999709</v>
      </c>
      <c r="N185" s="126">
        <f t="shared" ref="N185:N187" si="130">M185*0.10197/1</f>
        <v>0.38952539999997032</v>
      </c>
      <c r="O185" s="125">
        <f t="shared" ref="O185:O187" si="131">M185*0.701432/1</f>
        <v>2.6794702399997963</v>
      </c>
      <c r="P185" s="125">
        <f t="shared" ref="P185:P187" si="132">+N185*0.01019716/1</f>
        <v>3.9720528278636971E-3</v>
      </c>
      <c r="Q185" s="51"/>
      <c r="R185" s="127">
        <f t="shared" ref="R185:R187" si="133">+$O$11*(M185-I185)</f>
        <v>121.35999999999942</v>
      </c>
      <c r="S185" s="127">
        <f t="shared" ref="S185:S187" si="134">M185/R185</f>
        <v>3.1476598549767032E-2</v>
      </c>
    </row>
    <row r="186" spans="2:19" x14ac:dyDescent="0.3">
      <c r="B186" s="216">
        <v>169</v>
      </c>
      <c r="C186" s="216"/>
      <c r="D186" s="129">
        <v>45053</v>
      </c>
      <c r="E186" s="139">
        <v>0.44236111111111115</v>
      </c>
      <c r="F186" s="121">
        <f t="shared" si="126"/>
        <v>2924.68</v>
      </c>
      <c r="G186" s="121">
        <v>2856.8</v>
      </c>
      <c r="H186" s="121">
        <f t="shared" si="127"/>
        <v>2864.68</v>
      </c>
      <c r="I186" s="122">
        <v>-56.86</v>
      </c>
      <c r="J186" s="131">
        <f t="shared" si="128"/>
        <v>2868.4999999999995</v>
      </c>
      <c r="K186" s="135"/>
      <c r="L186" s="51"/>
      <c r="M186" s="125">
        <f t="shared" si="129"/>
        <v>3.819999999999709</v>
      </c>
      <c r="N186" s="126">
        <f t="shared" si="130"/>
        <v>0.38952539999997032</v>
      </c>
      <c r="O186" s="125">
        <f t="shared" si="131"/>
        <v>2.6794702399997963</v>
      </c>
      <c r="P186" s="125">
        <f t="shared" si="132"/>
        <v>3.9720528278636971E-3</v>
      </c>
      <c r="Q186" s="51"/>
      <c r="R186" s="127">
        <f t="shared" si="133"/>
        <v>121.35999999999942</v>
      </c>
      <c r="S186" s="127">
        <f t="shared" si="134"/>
        <v>3.1476598549767032E-2</v>
      </c>
    </row>
    <row r="187" spans="2:19" x14ac:dyDescent="0.3">
      <c r="B187" s="216">
        <v>170</v>
      </c>
      <c r="C187" s="216"/>
      <c r="D187" s="129">
        <v>45058</v>
      </c>
      <c r="E187" s="139">
        <v>0.41111111111111115</v>
      </c>
      <c r="F187" s="121">
        <f t="shared" si="126"/>
        <v>2924.68</v>
      </c>
      <c r="G187" s="121">
        <v>2856.8</v>
      </c>
      <c r="H187" s="121">
        <f t="shared" si="127"/>
        <v>2864.68</v>
      </c>
      <c r="I187" s="122">
        <v>-56.87</v>
      </c>
      <c r="J187" s="131">
        <f t="shared" si="128"/>
        <v>2868.49</v>
      </c>
      <c r="K187" s="135"/>
      <c r="L187" s="51"/>
      <c r="M187" s="125">
        <f t="shared" si="129"/>
        <v>3.8099999999999454</v>
      </c>
      <c r="N187" s="126">
        <f t="shared" si="130"/>
        <v>0.38850569999999446</v>
      </c>
      <c r="O187" s="125">
        <f t="shared" si="131"/>
        <v>2.6724559199999618</v>
      </c>
      <c r="P187" s="125">
        <f t="shared" si="132"/>
        <v>3.9616547838119435E-3</v>
      </c>
      <c r="Q187" s="51"/>
      <c r="R187" s="127">
        <f t="shared" si="133"/>
        <v>121.35999999999989</v>
      </c>
      <c r="S187" s="127">
        <f t="shared" si="134"/>
        <v>3.1394199077125484E-2</v>
      </c>
    </row>
    <row r="188" spans="2:19" x14ac:dyDescent="0.3">
      <c r="B188" s="216">
        <v>173</v>
      </c>
      <c r="C188" s="216"/>
      <c r="D188" s="129">
        <v>45061</v>
      </c>
      <c r="E188" s="139">
        <v>0.72916666666666663</v>
      </c>
      <c r="F188" s="121">
        <f t="shared" ref="F188:F191" si="135">G$16</f>
        <v>2924.68</v>
      </c>
      <c r="G188" s="121">
        <v>2856.8</v>
      </c>
      <c r="H188" s="121">
        <f t="shared" ref="H188:H191" si="136">G$16-E$12</f>
        <v>2864.68</v>
      </c>
      <c r="I188" s="122">
        <v>-56.83</v>
      </c>
      <c r="J188" s="131">
        <f t="shared" ref="J188:J191" si="137">(G$16+E$13)+I188</f>
        <v>2868.5299999999997</v>
      </c>
      <c r="K188" s="135"/>
      <c r="L188" s="51"/>
      <c r="M188" s="125">
        <f t="shared" ref="M188:M191" si="138">+J188-$H$16</f>
        <v>3.8499999999999091</v>
      </c>
      <c r="N188" s="126">
        <f t="shared" ref="N188:N191" si="139">M188*0.10197/1</f>
        <v>0.39258449999999073</v>
      </c>
      <c r="O188" s="125">
        <f t="shared" ref="O188:O191" si="140">M188*0.701432/1</f>
        <v>2.7005131999999366</v>
      </c>
      <c r="P188" s="125">
        <f t="shared" ref="P188:P191" si="141">+N188*0.01019716/1</f>
        <v>4.0032469600199058E-3</v>
      </c>
      <c r="Q188" s="51"/>
      <c r="R188" s="127">
        <f t="shared" ref="R188:R191" si="142">+$O$11*(M188-I188)</f>
        <v>121.35999999999981</v>
      </c>
      <c r="S188" s="127">
        <f t="shared" ref="S188:S191" si="143">M188/R188</f>
        <v>3.1723796967698704E-2</v>
      </c>
    </row>
    <row r="189" spans="2:19" x14ac:dyDescent="0.3">
      <c r="B189" s="216">
        <v>174</v>
      </c>
      <c r="C189" s="216"/>
      <c r="D189" s="129">
        <v>45062</v>
      </c>
      <c r="E189" s="139">
        <v>0.66527777777777775</v>
      </c>
      <c r="F189" s="121">
        <f t="shared" si="135"/>
        <v>2924.68</v>
      </c>
      <c r="G189" s="121">
        <v>2856.8</v>
      </c>
      <c r="H189" s="121">
        <f t="shared" si="136"/>
        <v>2864.68</v>
      </c>
      <c r="I189" s="122">
        <v>-56.83</v>
      </c>
      <c r="J189" s="131">
        <f t="shared" si="137"/>
        <v>2868.5299999999997</v>
      </c>
      <c r="K189" s="135"/>
      <c r="L189" s="51"/>
      <c r="M189" s="125">
        <f t="shared" si="138"/>
        <v>3.8499999999999091</v>
      </c>
      <c r="N189" s="126">
        <f t="shared" si="139"/>
        <v>0.39258449999999073</v>
      </c>
      <c r="O189" s="125">
        <f t="shared" si="140"/>
        <v>2.7005131999999366</v>
      </c>
      <c r="P189" s="125">
        <f t="shared" si="141"/>
        <v>4.0032469600199058E-3</v>
      </c>
      <c r="Q189" s="51"/>
      <c r="R189" s="127">
        <f t="shared" si="142"/>
        <v>121.35999999999981</v>
      </c>
      <c r="S189" s="127">
        <f t="shared" si="143"/>
        <v>3.1723796967698704E-2</v>
      </c>
    </row>
    <row r="190" spans="2:19" x14ac:dyDescent="0.3">
      <c r="B190" s="216">
        <v>175</v>
      </c>
      <c r="C190" s="216"/>
      <c r="D190" s="129">
        <v>45063</v>
      </c>
      <c r="E190" s="139">
        <v>0.70694444444444438</v>
      </c>
      <c r="F190" s="121">
        <f t="shared" si="135"/>
        <v>2924.68</v>
      </c>
      <c r="G190" s="121">
        <v>2856.8</v>
      </c>
      <c r="H190" s="121">
        <f t="shared" si="136"/>
        <v>2864.68</v>
      </c>
      <c r="I190" s="122">
        <v>-56.83</v>
      </c>
      <c r="J190" s="131">
        <f t="shared" si="137"/>
        <v>2868.5299999999997</v>
      </c>
      <c r="K190" s="135"/>
      <c r="L190" s="51"/>
      <c r="M190" s="125">
        <f t="shared" si="138"/>
        <v>3.8499999999999091</v>
      </c>
      <c r="N190" s="126">
        <f t="shared" si="139"/>
        <v>0.39258449999999073</v>
      </c>
      <c r="O190" s="125">
        <f t="shared" si="140"/>
        <v>2.7005131999999366</v>
      </c>
      <c r="P190" s="125">
        <f t="shared" si="141"/>
        <v>4.0032469600199058E-3</v>
      </c>
      <c r="Q190" s="51"/>
      <c r="R190" s="127">
        <f t="shared" si="142"/>
        <v>121.35999999999981</v>
      </c>
      <c r="S190" s="127">
        <f t="shared" si="143"/>
        <v>3.1723796967698704E-2</v>
      </c>
    </row>
    <row r="191" spans="2:19" x14ac:dyDescent="0.3">
      <c r="B191" s="216">
        <v>176</v>
      </c>
      <c r="C191" s="216"/>
      <c r="D191" s="129">
        <v>45064</v>
      </c>
      <c r="E191" s="139">
        <v>0.7402777777777777</v>
      </c>
      <c r="F191" s="121">
        <f t="shared" si="135"/>
        <v>2924.68</v>
      </c>
      <c r="G191" s="121">
        <v>2856.8</v>
      </c>
      <c r="H191" s="121">
        <f t="shared" si="136"/>
        <v>2864.68</v>
      </c>
      <c r="I191" s="122">
        <v>-56.83</v>
      </c>
      <c r="J191" s="131">
        <f t="shared" si="137"/>
        <v>2868.5299999999997</v>
      </c>
      <c r="K191" s="135"/>
      <c r="L191" s="51"/>
      <c r="M191" s="125">
        <f t="shared" si="138"/>
        <v>3.8499999999999091</v>
      </c>
      <c r="N191" s="126">
        <f t="shared" si="139"/>
        <v>0.39258449999999073</v>
      </c>
      <c r="O191" s="125">
        <f t="shared" si="140"/>
        <v>2.7005131999999366</v>
      </c>
      <c r="P191" s="125">
        <f t="shared" si="141"/>
        <v>4.0032469600199058E-3</v>
      </c>
      <c r="Q191" s="51"/>
      <c r="R191" s="127">
        <f t="shared" si="142"/>
        <v>121.35999999999981</v>
      </c>
      <c r="S191" s="127">
        <f t="shared" si="143"/>
        <v>3.1723796967698704E-2</v>
      </c>
    </row>
    <row r="192" spans="2:19" x14ac:dyDescent="0.3">
      <c r="B192" s="216">
        <v>177</v>
      </c>
      <c r="C192" s="216"/>
      <c r="D192" s="129">
        <v>45067</v>
      </c>
      <c r="E192" s="139">
        <v>0.70486111111111116</v>
      </c>
      <c r="F192" s="121">
        <f t="shared" ref="F192" si="144">G$16</f>
        <v>2924.68</v>
      </c>
      <c r="G192" s="121">
        <v>2856.8</v>
      </c>
      <c r="H192" s="121">
        <f t="shared" ref="H192" si="145">G$16-E$12</f>
        <v>2864.68</v>
      </c>
      <c r="I192" s="122">
        <v>-56.85</v>
      </c>
      <c r="J192" s="131">
        <f t="shared" ref="J192" si="146">(G$16+E$13)+I192</f>
        <v>2868.5099999999998</v>
      </c>
      <c r="K192" s="135"/>
      <c r="L192" s="51"/>
      <c r="M192" s="125">
        <f t="shared" ref="M192" si="147">+J192-$H$16</f>
        <v>3.8299999999999272</v>
      </c>
      <c r="N192" s="126">
        <f t="shared" ref="N192" si="148">M192*0.10197/1</f>
        <v>0.3905450999999926</v>
      </c>
      <c r="O192" s="125">
        <f t="shared" ref="O192" si="149">M192*0.701432/1</f>
        <v>2.6864845599999492</v>
      </c>
      <c r="P192" s="125">
        <f t="shared" ref="P192" si="150">+N192*0.01019716/1</f>
        <v>3.9824508719159242E-3</v>
      </c>
      <c r="Q192" s="51"/>
      <c r="R192" s="127">
        <f t="shared" ref="R192" si="151">+$O$11*(M192-I192)</f>
        <v>121.35999999999986</v>
      </c>
      <c r="S192" s="127">
        <f t="shared" ref="S192" si="152">M192/R192</f>
        <v>3.1558998022412091E-2</v>
      </c>
    </row>
    <row r="193" spans="2:19" x14ac:dyDescent="0.3">
      <c r="B193" s="216">
        <v>179</v>
      </c>
      <c r="C193" s="216"/>
      <c r="D193" s="129">
        <v>45069</v>
      </c>
      <c r="E193" s="139">
        <v>0.67361111111111116</v>
      </c>
      <c r="F193" s="121">
        <f t="shared" ref="F193" si="153">G$16</f>
        <v>2924.68</v>
      </c>
      <c r="G193" s="121">
        <v>2856.8</v>
      </c>
      <c r="H193" s="121">
        <f t="shared" ref="H193" si="154">G$16-E$12</f>
        <v>2864.68</v>
      </c>
      <c r="I193" s="122">
        <v>-56.84</v>
      </c>
      <c r="J193" s="131">
        <f t="shared" ref="J193" si="155">(G$16+E$13)+I193</f>
        <v>2868.5199999999995</v>
      </c>
      <c r="K193" s="135"/>
      <c r="L193" s="51"/>
      <c r="M193" s="125">
        <f t="shared" ref="M193" si="156">+J193-$H$16</f>
        <v>3.8399999999996908</v>
      </c>
      <c r="N193" s="126">
        <f t="shared" ref="N193" si="157">M193*0.10197/1</f>
        <v>0.39156479999996846</v>
      </c>
      <c r="O193" s="125">
        <f t="shared" ref="O193" si="158">M193*0.701432/1</f>
        <v>2.6934988799997832</v>
      </c>
      <c r="P193" s="125">
        <f t="shared" ref="P193" si="159">+N193*0.01019716/1</f>
        <v>3.9928489159676787E-3</v>
      </c>
      <c r="Q193" s="51"/>
      <c r="R193" s="127">
        <f t="shared" ref="R193" si="160">+$O$11*(M193-I193)</f>
        <v>121.35999999999939</v>
      </c>
      <c r="S193" s="127">
        <f t="shared" ref="S193" si="161">M193/R193</f>
        <v>3.1641397495053646E-2</v>
      </c>
    </row>
    <row r="194" spans="2:19" x14ac:dyDescent="0.3">
      <c r="B194" s="216">
        <v>180</v>
      </c>
      <c r="C194" s="216"/>
      <c r="D194" s="129">
        <v>45074</v>
      </c>
      <c r="E194" s="139">
        <v>0.49305555555555558</v>
      </c>
      <c r="F194" s="121">
        <f t="shared" ref="F194:F197" si="162">G$16</f>
        <v>2924.68</v>
      </c>
      <c r="G194" s="121">
        <v>2856.8</v>
      </c>
      <c r="H194" s="121">
        <f t="shared" ref="H194:H197" si="163">G$16-E$12</f>
        <v>2864.68</v>
      </c>
      <c r="I194" s="122">
        <v>-56.85</v>
      </c>
      <c r="J194" s="131">
        <f t="shared" ref="J194:J197" si="164">(G$16+E$13)+I194</f>
        <v>2868.5099999999998</v>
      </c>
      <c r="K194" s="135"/>
      <c r="L194" s="51"/>
      <c r="M194" s="125">
        <f t="shared" ref="M194:M197" si="165">+J194-$H$16</f>
        <v>3.8299999999999272</v>
      </c>
      <c r="N194" s="126">
        <f t="shared" ref="N194:N197" si="166">M194*0.10197/1</f>
        <v>0.3905450999999926</v>
      </c>
      <c r="O194" s="125">
        <f t="shared" ref="O194:O197" si="167">M194*0.701432/1</f>
        <v>2.6864845599999492</v>
      </c>
      <c r="P194" s="125">
        <f t="shared" ref="P194:P197" si="168">+N194*0.01019716/1</f>
        <v>3.9824508719159242E-3</v>
      </c>
      <c r="Q194" s="51"/>
      <c r="R194" s="127">
        <f t="shared" ref="R194:R197" si="169">+$O$11*(M194-I194)</f>
        <v>121.35999999999986</v>
      </c>
      <c r="S194" s="127">
        <f t="shared" ref="S194:S197" si="170">M194/R194</f>
        <v>3.1558998022412091E-2</v>
      </c>
    </row>
    <row r="195" spans="2:19" x14ac:dyDescent="0.3">
      <c r="B195" s="216">
        <v>181</v>
      </c>
      <c r="C195" s="216"/>
      <c r="D195" s="129">
        <v>45076</v>
      </c>
      <c r="E195" s="139">
        <v>0.73611111111111116</v>
      </c>
      <c r="F195" s="121">
        <f t="shared" si="162"/>
        <v>2924.68</v>
      </c>
      <c r="G195" s="121">
        <v>2856.8</v>
      </c>
      <c r="H195" s="121">
        <f t="shared" si="163"/>
        <v>2864.68</v>
      </c>
      <c r="I195" s="122">
        <v>-56.85</v>
      </c>
      <c r="J195" s="131">
        <f t="shared" si="164"/>
        <v>2868.5099999999998</v>
      </c>
      <c r="K195" s="135"/>
      <c r="L195" s="51"/>
      <c r="M195" s="125">
        <f t="shared" si="165"/>
        <v>3.8299999999999272</v>
      </c>
      <c r="N195" s="126">
        <f t="shared" si="166"/>
        <v>0.3905450999999926</v>
      </c>
      <c r="O195" s="125">
        <f t="shared" si="167"/>
        <v>2.6864845599999492</v>
      </c>
      <c r="P195" s="125">
        <f t="shared" si="168"/>
        <v>3.9824508719159242E-3</v>
      </c>
      <c r="Q195" s="51"/>
      <c r="R195" s="127">
        <f t="shared" si="169"/>
        <v>121.35999999999986</v>
      </c>
      <c r="S195" s="127">
        <f t="shared" si="170"/>
        <v>3.1558998022412091E-2</v>
      </c>
    </row>
    <row r="196" spans="2:19" x14ac:dyDescent="0.3">
      <c r="B196" s="216">
        <v>182</v>
      </c>
      <c r="C196" s="216"/>
      <c r="D196" s="129">
        <v>45079</v>
      </c>
      <c r="E196" s="139">
        <v>0.72361111111111109</v>
      </c>
      <c r="F196" s="121">
        <f t="shared" si="162"/>
        <v>2924.68</v>
      </c>
      <c r="G196" s="121">
        <v>2856.8</v>
      </c>
      <c r="H196" s="121">
        <f t="shared" si="163"/>
        <v>2864.68</v>
      </c>
      <c r="I196" s="122">
        <v>-56.86</v>
      </c>
      <c r="J196" s="131">
        <f t="shared" si="164"/>
        <v>2868.4999999999995</v>
      </c>
      <c r="K196" s="135"/>
      <c r="L196" s="51"/>
      <c r="M196" s="125">
        <f t="shared" si="165"/>
        <v>3.819999999999709</v>
      </c>
      <c r="N196" s="126">
        <f t="shared" si="166"/>
        <v>0.38952539999997032</v>
      </c>
      <c r="O196" s="125">
        <f t="shared" si="167"/>
        <v>2.6794702399997963</v>
      </c>
      <c r="P196" s="125">
        <f t="shared" si="168"/>
        <v>3.9720528278636971E-3</v>
      </c>
      <c r="Q196" s="51"/>
      <c r="R196" s="127">
        <f t="shared" si="169"/>
        <v>121.35999999999942</v>
      </c>
      <c r="S196" s="127">
        <f t="shared" si="170"/>
        <v>3.1476598549767032E-2</v>
      </c>
    </row>
    <row r="197" spans="2:19" x14ac:dyDescent="0.3">
      <c r="B197" s="216">
        <v>183</v>
      </c>
      <c r="C197" s="216"/>
      <c r="D197" s="129">
        <v>45080</v>
      </c>
      <c r="E197" s="139">
        <v>0.71527777777777779</v>
      </c>
      <c r="F197" s="121">
        <f t="shared" si="162"/>
        <v>2924.68</v>
      </c>
      <c r="G197" s="121">
        <v>2856.8</v>
      </c>
      <c r="H197" s="121">
        <f t="shared" si="163"/>
        <v>2864.68</v>
      </c>
      <c r="I197" s="122">
        <v>-56.86</v>
      </c>
      <c r="J197" s="131">
        <f t="shared" si="164"/>
        <v>2868.4999999999995</v>
      </c>
      <c r="K197" s="135"/>
      <c r="L197" s="51"/>
      <c r="M197" s="125">
        <f t="shared" si="165"/>
        <v>3.819999999999709</v>
      </c>
      <c r="N197" s="126">
        <f t="shared" si="166"/>
        <v>0.38952539999997032</v>
      </c>
      <c r="O197" s="125">
        <f t="shared" si="167"/>
        <v>2.6794702399997963</v>
      </c>
      <c r="P197" s="125">
        <f t="shared" si="168"/>
        <v>3.9720528278636971E-3</v>
      </c>
      <c r="Q197" s="51"/>
      <c r="R197" s="127">
        <f t="shared" si="169"/>
        <v>121.35999999999942</v>
      </c>
      <c r="S197" s="127">
        <f t="shared" si="170"/>
        <v>3.1476598549767032E-2</v>
      </c>
    </row>
    <row r="198" spans="2:19" x14ac:dyDescent="0.3">
      <c r="B198" s="216">
        <v>184</v>
      </c>
      <c r="C198" s="216"/>
      <c r="D198" s="129">
        <v>45086</v>
      </c>
      <c r="E198" s="139">
        <v>0.67708333333333337</v>
      </c>
      <c r="F198" s="121">
        <f t="shared" ref="F198:F199" si="171">G$16</f>
        <v>2924.68</v>
      </c>
      <c r="G198" s="121">
        <v>2856.8</v>
      </c>
      <c r="H198" s="121">
        <f t="shared" ref="H198:H199" si="172">G$16-E$12</f>
        <v>2864.68</v>
      </c>
      <c r="I198" s="122">
        <v>-56.85</v>
      </c>
      <c r="J198" s="131">
        <f t="shared" ref="J198:J199" si="173">(G$16+E$13)+I198</f>
        <v>2868.5099999999998</v>
      </c>
      <c r="K198" s="135"/>
      <c r="L198" s="51"/>
      <c r="M198" s="125">
        <f t="shared" ref="M198:M199" si="174">+J198-$H$16</f>
        <v>3.8299999999999272</v>
      </c>
      <c r="N198" s="126">
        <f t="shared" ref="N198:N199" si="175">M198*0.10197/1</f>
        <v>0.3905450999999926</v>
      </c>
      <c r="O198" s="125">
        <f t="shared" ref="O198:O199" si="176">M198*0.701432/1</f>
        <v>2.6864845599999492</v>
      </c>
      <c r="P198" s="125">
        <f t="shared" ref="P198:P199" si="177">+N198*0.01019716/1</f>
        <v>3.9824508719159242E-3</v>
      </c>
      <c r="Q198" s="51"/>
      <c r="R198" s="127">
        <f t="shared" ref="R198:R199" si="178">+$O$11*(M198-I198)</f>
        <v>121.35999999999986</v>
      </c>
      <c r="S198" s="127">
        <f t="shared" ref="S198:S199" si="179">M198/R198</f>
        <v>3.1558998022412091E-2</v>
      </c>
    </row>
    <row r="199" spans="2:19" x14ac:dyDescent="0.3">
      <c r="B199" s="216">
        <v>185</v>
      </c>
      <c r="C199" s="216"/>
      <c r="D199" s="129">
        <v>45088</v>
      </c>
      <c r="E199" s="139">
        <v>0.69027777777777777</v>
      </c>
      <c r="F199" s="121">
        <f t="shared" si="171"/>
        <v>2924.68</v>
      </c>
      <c r="G199" s="121">
        <v>2856.8</v>
      </c>
      <c r="H199" s="121">
        <f t="shared" si="172"/>
        <v>2864.68</v>
      </c>
      <c r="I199" s="122">
        <v>-56.85</v>
      </c>
      <c r="J199" s="131">
        <f t="shared" si="173"/>
        <v>2868.5099999999998</v>
      </c>
      <c r="K199" s="135"/>
      <c r="L199" s="51"/>
      <c r="M199" s="125">
        <f t="shared" si="174"/>
        <v>3.8299999999999272</v>
      </c>
      <c r="N199" s="126">
        <f t="shared" si="175"/>
        <v>0.3905450999999926</v>
      </c>
      <c r="O199" s="125">
        <f t="shared" si="176"/>
        <v>2.6864845599999492</v>
      </c>
      <c r="P199" s="125">
        <f t="shared" si="177"/>
        <v>3.9824508719159242E-3</v>
      </c>
      <c r="Q199" s="51"/>
      <c r="R199" s="127">
        <f t="shared" si="178"/>
        <v>121.35999999999986</v>
      </c>
      <c r="S199" s="127">
        <f t="shared" si="179"/>
        <v>3.1558998022412091E-2</v>
      </c>
    </row>
    <row r="200" spans="2:19" x14ac:dyDescent="0.3">
      <c r="B200" s="216">
        <v>186</v>
      </c>
      <c r="C200" s="216"/>
      <c r="D200" s="129">
        <v>45090</v>
      </c>
      <c r="E200" s="139">
        <v>0.40277777777777773</v>
      </c>
      <c r="F200" s="121">
        <f t="shared" ref="F200:F209" si="180">G$16</f>
        <v>2924.68</v>
      </c>
      <c r="G200" s="121">
        <v>2856.8</v>
      </c>
      <c r="H200" s="121">
        <f t="shared" ref="H200:H209" si="181">G$16-E$12</f>
        <v>2864.68</v>
      </c>
      <c r="I200" s="122">
        <v>-56.85</v>
      </c>
      <c r="J200" s="131">
        <f t="shared" ref="J200:J209" si="182">(G$16+E$13)+I200</f>
        <v>2868.5099999999998</v>
      </c>
      <c r="K200" s="135"/>
      <c r="L200" s="51"/>
      <c r="M200" s="125">
        <f t="shared" ref="M200:M209" si="183">+J200-$H$16</f>
        <v>3.8299999999999272</v>
      </c>
      <c r="N200" s="126">
        <f t="shared" ref="N200:N209" si="184">M200*0.10197/1</f>
        <v>0.3905450999999926</v>
      </c>
      <c r="O200" s="125">
        <f t="shared" ref="O200:O209" si="185">M200*0.701432/1</f>
        <v>2.6864845599999492</v>
      </c>
      <c r="P200" s="125">
        <f t="shared" ref="P200:P209" si="186">+N200*0.01019716/1</f>
        <v>3.9824508719159242E-3</v>
      </c>
      <c r="Q200" s="51"/>
      <c r="R200" s="127">
        <f t="shared" ref="R200:R209" si="187">+$O$11*(M200-I200)</f>
        <v>121.35999999999986</v>
      </c>
      <c r="S200" s="127">
        <f t="shared" ref="S200:S209" si="188">M200/R200</f>
        <v>3.1558998022412091E-2</v>
      </c>
    </row>
    <row r="201" spans="2:19" x14ac:dyDescent="0.3">
      <c r="B201" s="216">
        <v>187</v>
      </c>
      <c r="C201" s="216"/>
      <c r="D201" s="129">
        <v>45094</v>
      </c>
      <c r="E201" s="139">
        <v>0.48541666666666666</v>
      </c>
      <c r="F201" s="121">
        <f t="shared" si="180"/>
        <v>2924.68</v>
      </c>
      <c r="G201" s="121">
        <v>2856.8</v>
      </c>
      <c r="H201" s="121">
        <f t="shared" si="181"/>
        <v>2864.68</v>
      </c>
      <c r="I201" s="122">
        <v>-56.83</v>
      </c>
      <c r="J201" s="131">
        <f t="shared" si="182"/>
        <v>2868.5299999999997</v>
      </c>
      <c r="K201" s="135"/>
      <c r="L201" s="51"/>
      <c r="M201" s="125">
        <f t="shared" si="183"/>
        <v>3.8499999999999091</v>
      </c>
      <c r="N201" s="126">
        <f t="shared" si="184"/>
        <v>0.39258449999999073</v>
      </c>
      <c r="O201" s="125">
        <f t="shared" si="185"/>
        <v>2.7005131999999366</v>
      </c>
      <c r="P201" s="125">
        <f t="shared" si="186"/>
        <v>4.0032469600199058E-3</v>
      </c>
      <c r="Q201" s="51"/>
      <c r="R201" s="127">
        <f t="shared" si="187"/>
        <v>121.35999999999981</v>
      </c>
      <c r="S201" s="127">
        <f t="shared" si="188"/>
        <v>3.1723796967698704E-2</v>
      </c>
    </row>
    <row r="202" spans="2:19" x14ac:dyDescent="0.3">
      <c r="B202" s="216">
        <v>188</v>
      </c>
      <c r="C202" s="216"/>
      <c r="D202" s="129">
        <v>45095</v>
      </c>
      <c r="E202" s="139">
        <v>0.41388888888888892</v>
      </c>
      <c r="F202" s="121">
        <f t="shared" si="180"/>
        <v>2924.68</v>
      </c>
      <c r="G202" s="121">
        <v>2856.8</v>
      </c>
      <c r="H202" s="121">
        <f t="shared" si="181"/>
        <v>2864.68</v>
      </c>
      <c r="I202" s="122">
        <v>-56.85</v>
      </c>
      <c r="J202" s="131">
        <f t="shared" si="182"/>
        <v>2868.5099999999998</v>
      </c>
      <c r="K202" s="135"/>
      <c r="L202" s="51"/>
      <c r="M202" s="125">
        <f t="shared" si="183"/>
        <v>3.8299999999999272</v>
      </c>
      <c r="N202" s="126">
        <f t="shared" si="184"/>
        <v>0.3905450999999926</v>
      </c>
      <c r="O202" s="125">
        <f t="shared" si="185"/>
        <v>2.6864845599999492</v>
      </c>
      <c r="P202" s="125">
        <f t="shared" si="186"/>
        <v>3.9824508719159242E-3</v>
      </c>
      <c r="Q202" s="51"/>
      <c r="R202" s="127">
        <f t="shared" si="187"/>
        <v>121.35999999999986</v>
      </c>
      <c r="S202" s="127">
        <f t="shared" si="188"/>
        <v>3.1558998022412091E-2</v>
      </c>
    </row>
    <row r="203" spans="2:19" x14ac:dyDescent="0.3">
      <c r="B203" s="216">
        <v>189</v>
      </c>
      <c r="C203" s="216"/>
      <c r="D203" s="129">
        <v>45096</v>
      </c>
      <c r="E203" s="139">
        <v>0.60972222222222217</v>
      </c>
      <c r="F203" s="121">
        <f t="shared" si="180"/>
        <v>2924.68</v>
      </c>
      <c r="G203" s="121">
        <v>2856.8</v>
      </c>
      <c r="H203" s="121">
        <f t="shared" si="181"/>
        <v>2864.68</v>
      </c>
      <c r="I203" s="122">
        <v>-56.85</v>
      </c>
      <c r="J203" s="131">
        <f t="shared" si="182"/>
        <v>2868.5099999999998</v>
      </c>
      <c r="K203" s="135"/>
      <c r="L203" s="51"/>
      <c r="M203" s="125">
        <f t="shared" si="183"/>
        <v>3.8299999999999272</v>
      </c>
      <c r="N203" s="126">
        <f t="shared" si="184"/>
        <v>0.3905450999999926</v>
      </c>
      <c r="O203" s="125">
        <f t="shared" si="185"/>
        <v>2.6864845599999492</v>
      </c>
      <c r="P203" s="125">
        <f t="shared" si="186"/>
        <v>3.9824508719159242E-3</v>
      </c>
      <c r="Q203" s="51"/>
      <c r="R203" s="127">
        <f t="shared" si="187"/>
        <v>121.35999999999986</v>
      </c>
      <c r="S203" s="127">
        <f t="shared" si="188"/>
        <v>3.1558998022412091E-2</v>
      </c>
    </row>
    <row r="204" spans="2:19" x14ac:dyDescent="0.3">
      <c r="B204" s="216">
        <v>190</v>
      </c>
      <c r="C204" s="216"/>
      <c r="D204" s="129">
        <v>45097</v>
      </c>
      <c r="E204" s="139">
        <v>0.4826388888888889</v>
      </c>
      <c r="F204" s="121">
        <f t="shared" si="180"/>
        <v>2924.68</v>
      </c>
      <c r="G204" s="121">
        <v>2856.8</v>
      </c>
      <c r="H204" s="121">
        <f t="shared" si="181"/>
        <v>2864.68</v>
      </c>
      <c r="I204" s="122">
        <v>-56.85</v>
      </c>
      <c r="J204" s="131">
        <f t="shared" si="182"/>
        <v>2868.5099999999998</v>
      </c>
      <c r="K204" s="135"/>
      <c r="L204" s="51"/>
      <c r="M204" s="125">
        <f t="shared" si="183"/>
        <v>3.8299999999999272</v>
      </c>
      <c r="N204" s="126">
        <f t="shared" si="184"/>
        <v>0.3905450999999926</v>
      </c>
      <c r="O204" s="125">
        <f t="shared" si="185"/>
        <v>2.6864845599999492</v>
      </c>
      <c r="P204" s="125">
        <f t="shared" si="186"/>
        <v>3.9824508719159242E-3</v>
      </c>
      <c r="Q204" s="51"/>
      <c r="R204" s="127">
        <f t="shared" si="187"/>
        <v>121.35999999999986</v>
      </c>
      <c r="S204" s="127">
        <f t="shared" si="188"/>
        <v>3.1558998022412091E-2</v>
      </c>
    </row>
    <row r="205" spans="2:19" x14ac:dyDescent="0.3">
      <c r="B205" s="216">
        <v>191</v>
      </c>
      <c r="C205" s="216"/>
      <c r="D205" s="129">
        <v>45098</v>
      </c>
      <c r="E205" s="139">
        <v>0.62777777777777777</v>
      </c>
      <c r="F205" s="121">
        <f t="shared" si="180"/>
        <v>2924.68</v>
      </c>
      <c r="G205" s="121">
        <v>2856.8</v>
      </c>
      <c r="H205" s="121">
        <f t="shared" si="181"/>
        <v>2864.68</v>
      </c>
      <c r="I205" s="122">
        <v>-56.85</v>
      </c>
      <c r="J205" s="131">
        <f t="shared" si="182"/>
        <v>2868.5099999999998</v>
      </c>
      <c r="K205" s="135"/>
      <c r="L205" s="51"/>
      <c r="M205" s="125">
        <f t="shared" si="183"/>
        <v>3.8299999999999272</v>
      </c>
      <c r="N205" s="126">
        <f t="shared" si="184"/>
        <v>0.3905450999999926</v>
      </c>
      <c r="O205" s="125">
        <f t="shared" si="185"/>
        <v>2.6864845599999492</v>
      </c>
      <c r="P205" s="125">
        <f t="shared" si="186"/>
        <v>3.9824508719159242E-3</v>
      </c>
      <c r="Q205" s="51"/>
      <c r="R205" s="127">
        <f t="shared" si="187"/>
        <v>121.35999999999986</v>
      </c>
      <c r="S205" s="127">
        <f t="shared" si="188"/>
        <v>3.1558998022412091E-2</v>
      </c>
    </row>
    <row r="206" spans="2:19" x14ac:dyDescent="0.3">
      <c r="B206" s="216">
        <v>192</v>
      </c>
      <c r="C206" s="216"/>
      <c r="D206" s="129">
        <v>45099</v>
      </c>
      <c r="E206" s="139">
        <v>0.43888888888888888</v>
      </c>
      <c r="F206" s="121">
        <f t="shared" si="180"/>
        <v>2924.68</v>
      </c>
      <c r="G206" s="121">
        <v>2856.8</v>
      </c>
      <c r="H206" s="121">
        <f t="shared" si="181"/>
        <v>2864.68</v>
      </c>
      <c r="I206" s="122">
        <v>-56.87</v>
      </c>
      <c r="J206" s="131">
        <f t="shared" si="182"/>
        <v>2868.49</v>
      </c>
      <c r="K206" s="135"/>
      <c r="L206" s="51"/>
      <c r="M206" s="125">
        <f t="shared" si="183"/>
        <v>3.8099999999999454</v>
      </c>
      <c r="N206" s="126">
        <f t="shared" si="184"/>
        <v>0.38850569999999446</v>
      </c>
      <c r="O206" s="125">
        <f t="shared" si="185"/>
        <v>2.6724559199999618</v>
      </c>
      <c r="P206" s="125">
        <f t="shared" si="186"/>
        <v>3.9616547838119435E-3</v>
      </c>
      <c r="Q206" s="51"/>
      <c r="R206" s="127">
        <f t="shared" si="187"/>
        <v>121.35999999999989</v>
      </c>
      <c r="S206" s="127">
        <f t="shared" si="188"/>
        <v>3.1394199077125484E-2</v>
      </c>
    </row>
    <row r="207" spans="2:19" x14ac:dyDescent="0.3">
      <c r="B207" s="216">
        <v>193</v>
      </c>
      <c r="C207" s="216"/>
      <c r="D207" s="129">
        <v>45100</v>
      </c>
      <c r="E207" s="139">
        <v>0.5083333333333333</v>
      </c>
      <c r="F207" s="121">
        <f t="shared" si="180"/>
        <v>2924.68</v>
      </c>
      <c r="G207" s="121">
        <v>2856.8</v>
      </c>
      <c r="H207" s="121">
        <f t="shared" si="181"/>
        <v>2864.68</v>
      </c>
      <c r="I207" s="122">
        <v>-56.87</v>
      </c>
      <c r="J207" s="131">
        <f t="shared" si="182"/>
        <v>2868.49</v>
      </c>
      <c r="K207" s="135"/>
      <c r="L207" s="51"/>
      <c r="M207" s="125">
        <f t="shared" si="183"/>
        <v>3.8099999999999454</v>
      </c>
      <c r="N207" s="126">
        <f t="shared" si="184"/>
        <v>0.38850569999999446</v>
      </c>
      <c r="O207" s="125">
        <f t="shared" si="185"/>
        <v>2.6724559199999618</v>
      </c>
      <c r="P207" s="125">
        <f t="shared" si="186"/>
        <v>3.9616547838119435E-3</v>
      </c>
      <c r="Q207" s="51"/>
      <c r="R207" s="127">
        <f t="shared" si="187"/>
        <v>121.35999999999989</v>
      </c>
      <c r="S207" s="127">
        <f t="shared" si="188"/>
        <v>3.1394199077125484E-2</v>
      </c>
    </row>
    <row r="208" spans="2:19" x14ac:dyDescent="0.3">
      <c r="B208" s="216">
        <v>194</v>
      </c>
      <c r="C208" s="216"/>
      <c r="D208" s="129">
        <v>45101</v>
      </c>
      <c r="E208" s="139">
        <v>0.45833333333333331</v>
      </c>
      <c r="F208" s="121">
        <f t="shared" si="180"/>
        <v>2924.68</v>
      </c>
      <c r="G208" s="121">
        <v>2856.8</v>
      </c>
      <c r="H208" s="121">
        <f t="shared" si="181"/>
        <v>2864.68</v>
      </c>
      <c r="I208" s="122">
        <v>-56.87</v>
      </c>
      <c r="J208" s="131">
        <f t="shared" si="182"/>
        <v>2868.49</v>
      </c>
      <c r="K208" s="135"/>
      <c r="L208" s="51"/>
      <c r="M208" s="125">
        <f t="shared" si="183"/>
        <v>3.8099999999999454</v>
      </c>
      <c r="N208" s="126">
        <f t="shared" si="184"/>
        <v>0.38850569999999446</v>
      </c>
      <c r="O208" s="125">
        <f t="shared" si="185"/>
        <v>2.6724559199999618</v>
      </c>
      <c r="P208" s="125">
        <f t="shared" si="186"/>
        <v>3.9616547838119435E-3</v>
      </c>
      <c r="Q208" s="51"/>
      <c r="R208" s="127">
        <f t="shared" si="187"/>
        <v>121.35999999999989</v>
      </c>
      <c r="S208" s="127">
        <f t="shared" si="188"/>
        <v>3.1394199077125484E-2</v>
      </c>
    </row>
    <row r="209" spans="2:19" x14ac:dyDescent="0.3">
      <c r="B209" s="216">
        <v>195</v>
      </c>
      <c r="C209" s="216"/>
      <c r="D209" s="129">
        <v>45102</v>
      </c>
      <c r="E209" s="139">
        <v>0.65694444444444444</v>
      </c>
      <c r="F209" s="121">
        <f t="shared" si="180"/>
        <v>2924.68</v>
      </c>
      <c r="G209" s="121">
        <v>2856.8</v>
      </c>
      <c r="H209" s="121">
        <f t="shared" si="181"/>
        <v>2864.68</v>
      </c>
      <c r="I209" s="122">
        <v>-56.88</v>
      </c>
      <c r="J209" s="131">
        <f t="shared" si="182"/>
        <v>2868.4799999999996</v>
      </c>
      <c r="K209" s="135"/>
      <c r="L209" s="51"/>
      <c r="M209" s="125">
        <f t="shared" si="183"/>
        <v>3.7999999999997272</v>
      </c>
      <c r="N209" s="126">
        <f t="shared" si="184"/>
        <v>0.38748599999997219</v>
      </c>
      <c r="O209" s="125">
        <f t="shared" si="185"/>
        <v>2.6654415999998089</v>
      </c>
      <c r="P209" s="125">
        <f t="shared" si="186"/>
        <v>3.9512567397597164E-3</v>
      </c>
      <c r="Q209" s="51"/>
      <c r="R209" s="127">
        <f t="shared" si="187"/>
        <v>121.35999999999946</v>
      </c>
      <c r="S209" s="127">
        <f t="shared" si="188"/>
        <v>3.1311799604480425E-2</v>
      </c>
    </row>
    <row r="210" spans="2:19" x14ac:dyDescent="0.3">
      <c r="B210" s="216">
        <v>196</v>
      </c>
      <c r="C210" s="216"/>
      <c r="D210" s="129">
        <v>45110</v>
      </c>
      <c r="E210" s="139">
        <v>0.65</v>
      </c>
      <c r="F210" s="121">
        <f t="shared" ref="F210" si="189">G$16</f>
        <v>2924.68</v>
      </c>
      <c r="G210" s="121">
        <v>2856.8</v>
      </c>
      <c r="H210" s="121">
        <f t="shared" ref="H210" si="190">G$16-E$12</f>
        <v>2864.68</v>
      </c>
      <c r="I210" s="122">
        <v>-56.86</v>
      </c>
      <c r="J210" s="131">
        <f t="shared" ref="J210" si="191">(G$16+E$13)+I210</f>
        <v>2868.4999999999995</v>
      </c>
      <c r="K210" s="135"/>
      <c r="L210" s="51"/>
      <c r="M210" s="125">
        <f t="shared" ref="M210" si="192">+J210-$H$16</f>
        <v>3.819999999999709</v>
      </c>
      <c r="N210" s="126">
        <f t="shared" ref="N210" si="193">M210*0.10197/1</f>
        <v>0.38952539999997032</v>
      </c>
      <c r="O210" s="125">
        <f t="shared" ref="O210" si="194">M210*0.701432/1</f>
        <v>2.6794702399997963</v>
      </c>
      <c r="P210" s="125">
        <f t="shared" ref="P210" si="195">+N210*0.01019716/1</f>
        <v>3.9720528278636971E-3</v>
      </c>
      <c r="Q210" s="51"/>
      <c r="R210" s="127">
        <f t="shared" ref="R210" si="196">+$O$11*(M210-I210)</f>
        <v>121.35999999999942</v>
      </c>
      <c r="S210" s="127">
        <f t="shared" ref="S210" si="197">M210/R210</f>
        <v>3.1476598549767032E-2</v>
      </c>
    </row>
    <row r="211" spans="2:19" x14ac:dyDescent="0.3">
      <c r="B211" s="216">
        <v>197</v>
      </c>
      <c r="C211" s="216"/>
      <c r="D211" s="129">
        <v>45111</v>
      </c>
      <c r="E211" s="139">
        <v>0.72916666666666663</v>
      </c>
      <c r="F211" s="121">
        <f t="shared" ref="F211:F212" si="198">G$16</f>
        <v>2924.68</v>
      </c>
      <c r="G211" s="121">
        <v>2856.8</v>
      </c>
      <c r="H211" s="121">
        <f t="shared" ref="H211:H212" si="199">G$16-E$12</f>
        <v>2864.68</v>
      </c>
      <c r="I211" s="122">
        <v>-56.86</v>
      </c>
      <c r="J211" s="131">
        <f t="shared" ref="J211:J212" si="200">(G$16+E$13)+I211</f>
        <v>2868.4999999999995</v>
      </c>
      <c r="K211" s="135"/>
      <c r="L211" s="51"/>
      <c r="M211" s="125">
        <f t="shared" ref="M211:M212" si="201">+J211-$H$16</f>
        <v>3.819999999999709</v>
      </c>
      <c r="N211" s="126">
        <f t="shared" ref="N211:N212" si="202">M211*0.10197/1</f>
        <v>0.38952539999997032</v>
      </c>
      <c r="O211" s="125">
        <f t="shared" ref="O211:O212" si="203">M211*0.701432/1</f>
        <v>2.6794702399997963</v>
      </c>
      <c r="P211" s="125">
        <f t="shared" ref="P211:P212" si="204">+N211*0.01019716/1</f>
        <v>3.9720528278636971E-3</v>
      </c>
      <c r="Q211" s="51"/>
      <c r="R211" s="127">
        <f t="shared" ref="R211:R212" si="205">+$O$11*(M211-I211)</f>
        <v>121.35999999999942</v>
      </c>
      <c r="S211" s="127">
        <f t="shared" ref="S211:S212" si="206">M211/R211</f>
        <v>3.1476598549767032E-2</v>
      </c>
    </row>
    <row r="212" spans="2:19" x14ac:dyDescent="0.3">
      <c r="B212" s="216">
        <v>198</v>
      </c>
      <c r="C212" s="216"/>
      <c r="D212" s="129">
        <v>45114</v>
      </c>
      <c r="E212" s="139">
        <v>0.7055555555555556</v>
      </c>
      <c r="F212" s="121">
        <f t="shared" si="198"/>
        <v>2924.68</v>
      </c>
      <c r="G212" s="121">
        <v>2856.8</v>
      </c>
      <c r="H212" s="121">
        <f t="shared" si="199"/>
        <v>2864.68</v>
      </c>
      <c r="I212" s="122">
        <v>-56.85</v>
      </c>
      <c r="J212" s="131">
        <f t="shared" si="200"/>
        <v>2868.5099999999998</v>
      </c>
      <c r="K212" s="135"/>
      <c r="L212" s="51"/>
      <c r="M212" s="125">
        <f t="shared" si="201"/>
        <v>3.8299999999999272</v>
      </c>
      <c r="N212" s="126">
        <f t="shared" si="202"/>
        <v>0.3905450999999926</v>
      </c>
      <c r="O212" s="125">
        <f t="shared" si="203"/>
        <v>2.6864845599999492</v>
      </c>
      <c r="P212" s="125">
        <f t="shared" si="204"/>
        <v>3.9824508719159242E-3</v>
      </c>
      <c r="Q212" s="51"/>
      <c r="R212" s="127">
        <f t="shared" si="205"/>
        <v>121.35999999999986</v>
      </c>
      <c r="S212" s="127">
        <f t="shared" si="206"/>
        <v>3.1558998022412091E-2</v>
      </c>
    </row>
    <row r="213" spans="2:19" x14ac:dyDescent="0.3">
      <c r="B213" s="216">
        <v>199</v>
      </c>
      <c r="C213" s="216"/>
      <c r="D213" s="129">
        <v>45115</v>
      </c>
      <c r="E213" s="139">
        <v>0.51111111111111118</v>
      </c>
      <c r="F213" s="121">
        <f t="shared" ref="F213" si="207">G$16</f>
        <v>2924.68</v>
      </c>
      <c r="G213" s="121">
        <v>2856.8</v>
      </c>
      <c r="H213" s="121">
        <f t="shared" ref="H213" si="208">G$16-E$12</f>
        <v>2864.68</v>
      </c>
      <c r="I213" s="122">
        <v>-56.85</v>
      </c>
      <c r="J213" s="131">
        <f t="shared" ref="J213" si="209">(G$16+E$13)+I213</f>
        <v>2868.5099999999998</v>
      </c>
      <c r="K213" s="135"/>
      <c r="L213" s="51"/>
      <c r="M213" s="125">
        <f t="shared" ref="M213" si="210">+J213-$H$16</f>
        <v>3.8299999999999272</v>
      </c>
      <c r="N213" s="126">
        <f t="shared" ref="N213" si="211">M213*0.10197/1</f>
        <v>0.3905450999999926</v>
      </c>
      <c r="O213" s="125">
        <f t="shared" ref="O213" si="212">M213*0.701432/1</f>
        <v>2.6864845599999492</v>
      </c>
      <c r="P213" s="125">
        <f t="shared" ref="P213" si="213">+N213*0.01019716/1</f>
        <v>3.9824508719159242E-3</v>
      </c>
      <c r="Q213" s="51"/>
      <c r="R213" s="127">
        <f t="shared" ref="R213" si="214">+$O$11*(M213-I213)</f>
        <v>121.35999999999986</v>
      </c>
      <c r="S213" s="127">
        <f t="shared" ref="S213" si="215">M213/R213</f>
        <v>3.1558998022412091E-2</v>
      </c>
    </row>
    <row r="214" spans="2:19" x14ac:dyDescent="0.3">
      <c r="B214" s="216">
        <v>200</v>
      </c>
      <c r="C214" s="216"/>
      <c r="D214" s="129">
        <v>45121</v>
      </c>
      <c r="E214" s="139">
        <v>0.72638888888888886</v>
      </c>
      <c r="F214" s="121">
        <f t="shared" ref="F214:F215" si="216">G$16</f>
        <v>2924.68</v>
      </c>
      <c r="G214" s="121">
        <v>2856.8</v>
      </c>
      <c r="H214" s="121">
        <f t="shared" ref="H214:H215" si="217">G$16-E$12</f>
        <v>2864.68</v>
      </c>
      <c r="I214" s="122">
        <v>-56.85</v>
      </c>
      <c r="J214" s="131">
        <f t="shared" ref="J214:J215" si="218">(G$16+E$13)+I214</f>
        <v>2868.5099999999998</v>
      </c>
      <c r="K214" s="135"/>
      <c r="L214" s="51"/>
      <c r="M214" s="125">
        <f t="shared" ref="M214:M215" si="219">+J214-$H$16</f>
        <v>3.8299999999999272</v>
      </c>
      <c r="N214" s="126">
        <f t="shared" ref="N214:N215" si="220">M214*0.10197/1</f>
        <v>0.3905450999999926</v>
      </c>
      <c r="O214" s="125">
        <f t="shared" ref="O214:O215" si="221">M214*0.701432/1</f>
        <v>2.6864845599999492</v>
      </c>
      <c r="P214" s="125">
        <f t="shared" ref="P214:P215" si="222">+N214*0.01019716/1</f>
        <v>3.9824508719159242E-3</v>
      </c>
      <c r="Q214" s="51"/>
      <c r="R214" s="127">
        <f t="shared" ref="R214:R215" si="223">+$O$11*(M214-I214)</f>
        <v>121.35999999999986</v>
      </c>
      <c r="S214" s="127">
        <f t="shared" ref="S214:S215" si="224">M214/R214</f>
        <v>3.1558998022412091E-2</v>
      </c>
    </row>
    <row r="215" spans="2:19" x14ac:dyDescent="0.3">
      <c r="B215" s="216">
        <v>201</v>
      </c>
      <c r="C215" s="216"/>
      <c r="D215" s="129">
        <v>45126</v>
      </c>
      <c r="E215" s="139">
        <v>0.43402777777777773</v>
      </c>
      <c r="F215" s="121">
        <f t="shared" si="216"/>
        <v>2924.68</v>
      </c>
      <c r="G215" s="121">
        <v>2856.8</v>
      </c>
      <c r="H215" s="121">
        <f t="shared" si="217"/>
        <v>2864.68</v>
      </c>
      <c r="I215" s="122">
        <v>-56.85</v>
      </c>
      <c r="J215" s="131">
        <f t="shared" si="218"/>
        <v>2868.5099999999998</v>
      </c>
      <c r="K215" s="135"/>
      <c r="L215" s="51"/>
      <c r="M215" s="125">
        <f t="shared" si="219"/>
        <v>3.8299999999999272</v>
      </c>
      <c r="N215" s="126">
        <f t="shared" si="220"/>
        <v>0.3905450999999926</v>
      </c>
      <c r="O215" s="125">
        <f t="shared" si="221"/>
        <v>2.6864845599999492</v>
      </c>
      <c r="P215" s="125">
        <f t="shared" si="222"/>
        <v>3.9824508719159242E-3</v>
      </c>
      <c r="Q215" s="51"/>
      <c r="R215" s="127">
        <f t="shared" si="223"/>
        <v>121.35999999999986</v>
      </c>
      <c r="S215" s="127">
        <f t="shared" si="224"/>
        <v>3.1558998022412091E-2</v>
      </c>
    </row>
    <row r="216" spans="2:19" x14ac:dyDescent="0.3">
      <c r="B216" s="216">
        <v>202</v>
      </c>
      <c r="C216" s="216"/>
      <c r="D216" s="129">
        <v>45135</v>
      </c>
      <c r="E216" s="139">
        <v>0.69652777777777775</v>
      </c>
      <c r="F216" s="121">
        <f t="shared" ref="F216" si="225">G$16</f>
        <v>2924.68</v>
      </c>
      <c r="G216" s="121">
        <v>2856.8</v>
      </c>
      <c r="H216" s="121">
        <f t="shared" ref="H216" si="226">G$16-E$12</f>
        <v>2864.68</v>
      </c>
      <c r="I216" s="122">
        <v>-56.94</v>
      </c>
      <c r="J216" s="131">
        <f t="shared" ref="J216" si="227">(G$16+E$13)+I216</f>
        <v>2868.4199999999996</v>
      </c>
      <c r="K216" s="135"/>
      <c r="L216" s="51"/>
      <c r="M216" s="125">
        <f t="shared" ref="M216" si="228">+J216-$H$16</f>
        <v>3.7399999999997817</v>
      </c>
      <c r="N216" s="126">
        <f t="shared" ref="N216" si="229">M216*0.10197/1</f>
        <v>0.38136779999997777</v>
      </c>
      <c r="O216" s="125">
        <f t="shared" ref="O216" si="230">M216*0.701432/1</f>
        <v>2.6233556799998472</v>
      </c>
      <c r="P216" s="125">
        <f t="shared" ref="P216" si="231">+N216*0.01019716/1</f>
        <v>3.8888684754477734E-3</v>
      </c>
      <c r="Q216" s="51"/>
      <c r="R216" s="127">
        <f t="shared" ref="R216" si="232">+$O$11*(M216-I216)</f>
        <v>121.35999999999956</v>
      </c>
      <c r="S216" s="127">
        <f t="shared" ref="S216" si="233">M216/R216</f>
        <v>3.0817402768620595E-2</v>
      </c>
    </row>
    <row r="217" spans="2:19" x14ac:dyDescent="0.3">
      <c r="B217" s="216">
        <v>203</v>
      </c>
      <c r="C217" s="216"/>
      <c r="D217" s="129">
        <v>45161</v>
      </c>
      <c r="E217" s="139">
        <v>0.67152777777777783</v>
      </c>
      <c r="F217" s="121">
        <f t="shared" ref="F217" si="234">G$16</f>
        <v>2924.68</v>
      </c>
      <c r="G217" s="121">
        <v>2856.8</v>
      </c>
      <c r="H217" s="121">
        <f t="shared" ref="H217" si="235">G$16-E$12</f>
        <v>2864.68</v>
      </c>
      <c r="I217" s="122">
        <v>-56.94</v>
      </c>
      <c r="J217" s="131">
        <f t="shared" ref="J217" si="236">(G$16+E$13)+I217</f>
        <v>2868.4199999999996</v>
      </c>
      <c r="K217" s="135"/>
      <c r="L217" s="51"/>
      <c r="M217" s="125">
        <f t="shared" ref="M217" si="237">+J217-$H$16</f>
        <v>3.7399999999997817</v>
      </c>
      <c r="N217" s="126">
        <f t="shared" ref="N217" si="238">M217*0.10197/1</f>
        <v>0.38136779999997777</v>
      </c>
      <c r="O217" s="125">
        <f t="shared" ref="O217" si="239">M217*0.701432/1</f>
        <v>2.6233556799998472</v>
      </c>
      <c r="P217" s="125">
        <f t="shared" ref="P217" si="240">+N217*0.01019716/1</f>
        <v>3.8888684754477734E-3</v>
      </c>
      <c r="Q217" s="51"/>
      <c r="R217" s="127">
        <f t="shared" ref="R217" si="241">+$O$11*(M217-I217)</f>
        <v>121.35999999999956</v>
      </c>
      <c r="S217" s="127">
        <f t="shared" ref="S217" si="242">M217/R217</f>
        <v>3.0817402768620595E-2</v>
      </c>
    </row>
    <row r="218" spans="2:19" x14ac:dyDescent="0.3">
      <c r="B218" s="216">
        <v>204</v>
      </c>
      <c r="C218" s="216"/>
      <c r="D218" s="129">
        <v>45178</v>
      </c>
      <c r="E218" s="139"/>
      <c r="F218" s="121">
        <f t="shared" ref="F218" si="243">G$16</f>
        <v>2924.68</v>
      </c>
      <c r="G218" s="121">
        <v>2856.8</v>
      </c>
      <c r="H218" s="121">
        <f t="shared" ref="H218" si="244">G$16-E$12</f>
        <v>2864.68</v>
      </c>
      <c r="I218" s="122">
        <v>-56.95</v>
      </c>
      <c r="J218" s="131">
        <f t="shared" ref="J218" si="245">(G$16+E$13)+I218</f>
        <v>2868.41</v>
      </c>
      <c r="K218" s="135"/>
      <c r="L218" s="51"/>
      <c r="M218" s="125">
        <f t="shared" ref="M218" si="246">+J218-$H$16</f>
        <v>3.7300000000000182</v>
      </c>
      <c r="N218" s="126">
        <f t="shared" ref="N218" si="247">M218*0.10197/1</f>
        <v>0.38034810000000185</v>
      </c>
      <c r="O218" s="125">
        <f t="shared" ref="O218" si="248">M218*0.701432/1</f>
        <v>2.6163413600000132</v>
      </c>
      <c r="P218" s="125">
        <f t="shared" ref="P218" si="249">+N218*0.01019716/1</f>
        <v>3.8784704313960189E-3</v>
      </c>
      <c r="Q218" s="51"/>
      <c r="R218" s="127">
        <f t="shared" ref="R218" si="250">+$O$11*(M218-I218)</f>
        <v>121.36000000000004</v>
      </c>
      <c r="S218" s="127">
        <f t="shared" ref="S218" si="251">M218/R218</f>
        <v>3.0735003295979044E-2</v>
      </c>
    </row>
    <row r="219" spans="2:19" x14ac:dyDescent="0.3">
      <c r="B219" s="216">
        <v>205</v>
      </c>
      <c r="C219" s="216"/>
      <c r="D219" s="129">
        <v>45182</v>
      </c>
      <c r="E219" s="139"/>
      <c r="F219" s="121">
        <f t="shared" ref="F219" si="252">G$16</f>
        <v>2924.68</v>
      </c>
      <c r="G219" s="121">
        <v>2856.8</v>
      </c>
      <c r="H219" s="121">
        <f t="shared" ref="H219" si="253">G$16-E$12</f>
        <v>2864.68</v>
      </c>
      <c r="I219" s="122">
        <v>-56.94</v>
      </c>
      <c r="J219" s="131">
        <f t="shared" ref="J219" si="254">(G$16+E$13)+I219</f>
        <v>2868.4199999999996</v>
      </c>
      <c r="K219" s="135"/>
      <c r="L219" s="51"/>
      <c r="M219" s="125">
        <f t="shared" ref="M219" si="255">+J219-$H$16</f>
        <v>3.7399999999997817</v>
      </c>
      <c r="N219" s="126">
        <f t="shared" ref="N219" si="256">M219*0.10197/1</f>
        <v>0.38136779999997777</v>
      </c>
      <c r="O219" s="125">
        <f t="shared" ref="O219" si="257">M219*0.701432/1</f>
        <v>2.6233556799998472</v>
      </c>
      <c r="P219" s="125">
        <f t="shared" ref="P219" si="258">+N219*0.01019716/1</f>
        <v>3.8888684754477734E-3</v>
      </c>
      <c r="Q219" s="51"/>
      <c r="R219" s="127">
        <f t="shared" ref="R219" si="259">+$O$11*(M219-I219)</f>
        <v>121.35999999999956</v>
      </c>
      <c r="S219" s="127">
        <f t="shared" ref="S219" si="260">M219/R219</f>
        <v>3.0817402768620595E-2</v>
      </c>
    </row>
    <row r="220" spans="2:19" x14ac:dyDescent="0.3">
      <c r="B220" s="216">
        <v>206</v>
      </c>
      <c r="C220" s="216"/>
      <c r="D220" s="129">
        <v>45189</v>
      </c>
      <c r="E220" s="139"/>
      <c r="F220" s="121">
        <f t="shared" ref="F220" si="261">G$16</f>
        <v>2924.68</v>
      </c>
      <c r="G220" s="121">
        <v>2856.8</v>
      </c>
      <c r="H220" s="121">
        <f t="shared" ref="H220" si="262">G$16-E$12</f>
        <v>2864.68</v>
      </c>
      <c r="I220" s="122">
        <v>-56.95</v>
      </c>
      <c r="J220" s="131">
        <f t="shared" ref="J220" si="263">(G$16+E$13)+I220</f>
        <v>2868.41</v>
      </c>
      <c r="K220" s="135"/>
      <c r="L220" s="51"/>
      <c r="M220" s="125">
        <f t="shared" ref="M220" si="264">+J220-$H$16</f>
        <v>3.7300000000000182</v>
      </c>
      <c r="N220" s="126">
        <f t="shared" ref="N220" si="265">M220*0.10197/1</f>
        <v>0.38034810000000185</v>
      </c>
      <c r="O220" s="125">
        <f t="shared" ref="O220" si="266">M220*0.701432/1</f>
        <v>2.6163413600000132</v>
      </c>
      <c r="P220" s="125">
        <f t="shared" ref="P220" si="267">+N220*0.01019716/1</f>
        <v>3.8784704313960189E-3</v>
      </c>
      <c r="Q220" s="51"/>
      <c r="R220" s="127">
        <f t="shared" ref="R220" si="268">+$O$11*(M220-I220)</f>
        <v>121.36000000000004</v>
      </c>
      <c r="S220" s="127">
        <f t="shared" ref="S220" si="269">M220/R220</f>
        <v>3.0735003295979044E-2</v>
      </c>
    </row>
    <row r="221" spans="2:19" x14ac:dyDescent="0.3">
      <c r="B221" s="216">
        <v>207</v>
      </c>
      <c r="C221" s="216"/>
      <c r="D221" s="129">
        <v>45196</v>
      </c>
      <c r="E221" s="139"/>
      <c r="F221" s="121">
        <f t="shared" ref="F221" si="270">G$16</f>
        <v>2924.68</v>
      </c>
      <c r="G221" s="121">
        <v>2856.8</v>
      </c>
      <c r="H221" s="121">
        <f t="shared" ref="H221" si="271">G$16-E$12</f>
        <v>2864.68</v>
      </c>
      <c r="I221" s="122">
        <v>-56.94</v>
      </c>
      <c r="J221" s="131">
        <f t="shared" ref="J221" si="272">(G$16+E$13)+I221</f>
        <v>2868.4199999999996</v>
      </c>
      <c r="K221" s="135"/>
      <c r="L221" s="51"/>
      <c r="M221" s="125">
        <f t="shared" ref="M221" si="273">+J221-$H$16</f>
        <v>3.7399999999997817</v>
      </c>
      <c r="N221" s="126">
        <f t="shared" ref="N221" si="274">M221*0.10197/1</f>
        <v>0.38136779999997777</v>
      </c>
      <c r="O221" s="125">
        <f t="shared" ref="O221" si="275">M221*0.701432/1</f>
        <v>2.6233556799998472</v>
      </c>
      <c r="P221" s="125">
        <f t="shared" ref="P221" si="276">+N221*0.01019716/1</f>
        <v>3.8888684754477734E-3</v>
      </c>
      <c r="Q221" s="51"/>
      <c r="R221" s="127">
        <f t="shared" ref="R221" si="277">+$O$11*(M221-I221)</f>
        <v>121.35999999999956</v>
      </c>
      <c r="S221" s="127">
        <f t="shared" ref="S221" si="278">M221/R221</f>
        <v>3.0817402768620595E-2</v>
      </c>
    </row>
    <row r="222" spans="2:19" x14ac:dyDescent="0.3">
      <c r="B222" s="216">
        <v>208</v>
      </c>
      <c r="C222" s="216"/>
      <c r="D222" s="129">
        <v>45203</v>
      </c>
      <c r="E222" s="139"/>
      <c r="F222" s="121">
        <f t="shared" ref="F222" si="279">G$16</f>
        <v>2924.68</v>
      </c>
      <c r="G222" s="121">
        <v>2856.8</v>
      </c>
      <c r="H222" s="121">
        <f t="shared" ref="H222" si="280">G$16-E$12</f>
        <v>2864.68</v>
      </c>
      <c r="I222" s="122">
        <v>-56.96</v>
      </c>
      <c r="J222" s="131">
        <f t="shared" ref="J222" si="281">(G$16+E$13)+I222</f>
        <v>2868.3999999999996</v>
      </c>
      <c r="K222" s="135"/>
      <c r="L222" s="51"/>
      <c r="M222" s="125">
        <f t="shared" ref="M222" si="282">+J222-$H$16</f>
        <v>3.7199999999997999</v>
      </c>
      <c r="N222" s="126">
        <f t="shared" ref="N222" si="283">M222*0.10197/1</f>
        <v>0.37932839999997964</v>
      </c>
      <c r="O222" s="125">
        <f t="shared" ref="O222" si="284">M222*0.701432/1</f>
        <v>2.6093270399998598</v>
      </c>
      <c r="P222" s="125">
        <f t="shared" ref="P222" si="285">+N222*0.01019716/1</f>
        <v>3.8680723873437926E-3</v>
      </c>
      <c r="Q222" s="51"/>
      <c r="R222" s="127">
        <f t="shared" ref="R222" si="286">+$O$11*(M222-I222)</f>
        <v>121.3599999999996</v>
      </c>
      <c r="S222" s="127">
        <f t="shared" ref="S222" si="287">M222/R222</f>
        <v>3.0652603823333981E-2</v>
      </c>
    </row>
    <row r="223" spans="2:19" x14ac:dyDescent="0.3">
      <c r="B223" s="216">
        <v>209</v>
      </c>
      <c r="C223" s="216"/>
      <c r="D223" s="129">
        <v>45226</v>
      </c>
      <c r="E223" s="139"/>
      <c r="F223" s="121">
        <f t="shared" ref="F223" si="288">G$16</f>
        <v>2924.68</v>
      </c>
      <c r="G223" s="121">
        <v>2856.8</v>
      </c>
      <c r="H223" s="121">
        <f t="shared" ref="H223" si="289">G$16-E$12</f>
        <v>2864.68</v>
      </c>
      <c r="I223" s="122">
        <v>-56.96</v>
      </c>
      <c r="J223" s="131">
        <f t="shared" ref="J223" si="290">(G$16+E$13)+I223</f>
        <v>2868.3999999999996</v>
      </c>
      <c r="K223" s="135"/>
      <c r="L223" s="51"/>
      <c r="M223" s="125">
        <f t="shared" ref="M223" si="291">+J223-$H$16</f>
        <v>3.7199999999997999</v>
      </c>
      <c r="N223" s="126">
        <f t="shared" ref="N223" si="292">M223*0.10197/1</f>
        <v>0.37932839999997964</v>
      </c>
      <c r="O223" s="125">
        <f t="shared" ref="O223" si="293">M223*0.701432/1</f>
        <v>2.6093270399998598</v>
      </c>
      <c r="P223" s="125">
        <f t="shared" ref="P223" si="294">+N223*0.01019716/1</f>
        <v>3.8680723873437926E-3</v>
      </c>
      <c r="Q223" s="51"/>
      <c r="R223" s="127">
        <f t="shared" ref="R223" si="295">+$O$11*(M223-I223)</f>
        <v>121.3599999999996</v>
      </c>
      <c r="S223" s="127">
        <f t="shared" ref="S223" si="296">M223/R223</f>
        <v>3.0652603823333981E-2</v>
      </c>
    </row>
    <row r="224" spans="2:19" x14ac:dyDescent="0.3">
      <c r="B224" s="216">
        <v>210</v>
      </c>
      <c r="C224" s="216"/>
      <c r="D224" s="105">
        <v>45235</v>
      </c>
      <c r="E224" s="139"/>
      <c r="F224" s="121">
        <f t="shared" ref="F224" si="297">G$16</f>
        <v>2924.68</v>
      </c>
      <c r="G224" s="121">
        <v>2856.8</v>
      </c>
      <c r="H224" s="121">
        <f t="shared" ref="H224" si="298">G$16-E$12</f>
        <v>2864.68</v>
      </c>
      <c r="I224" s="122">
        <v>-56.98</v>
      </c>
      <c r="J224" s="131">
        <f t="shared" ref="J224" si="299">(G$16+E$13)+I224</f>
        <v>2868.3799999999997</v>
      </c>
      <c r="K224" s="135"/>
      <c r="L224" s="51"/>
      <c r="M224" s="125">
        <f t="shared" ref="M224" si="300">+J224-$H$16</f>
        <v>3.6999999999998181</v>
      </c>
      <c r="N224" s="126">
        <f t="shared" ref="N224" si="301">M224*0.10197/1</f>
        <v>0.37728899999998144</v>
      </c>
      <c r="O224" s="125">
        <f t="shared" ref="O224" si="302">M224*0.701432/1</f>
        <v>2.5952983999998724</v>
      </c>
      <c r="P224" s="125">
        <f t="shared" ref="P224" si="303">+N224*0.01019716/1</f>
        <v>3.847276299239811E-3</v>
      </c>
      <c r="Q224" s="51"/>
      <c r="R224" s="127">
        <f t="shared" ref="R224" si="304">+$O$11*(M224-I224)</f>
        <v>121.35999999999963</v>
      </c>
      <c r="S224" s="127">
        <f t="shared" ref="S224" si="305">M224/R224</f>
        <v>3.0487804878047375E-2</v>
      </c>
    </row>
    <row r="225" spans="2:19" x14ac:dyDescent="0.3">
      <c r="B225" s="216">
        <v>211</v>
      </c>
      <c r="C225" s="216"/>
      <c r="D225" s="105">
        <v>45238</v>
      </c>
      <c r="E225" s="139"/>
      <c r="F225" s="121">
        <f t="shared" ref="F225" si="306">G$16</f>
        <v>2924.68</v>
      </c>
      <c r="G225" s="121">
        <v>2856.8</v>
      </c>
      <c r="H225" s="121">
        <f t="shared" ref="H225" si="307">G$16-E$12</f>
        <v>2864.68</v>
      </c>
      <c r="I225" s="122">
        <v>-56.98</v>
      </c>
      <c r="J225" s="131">
        <f t="shared" ref="J225" si="308">(G$16+E$13)+I225</f>
        <v>2868.3799999999997</v>
      </c>
      <c r="K225" s="135"/>
      <c r="L225" s="51"/>
      <c r="M225" s="125">
        <f t="shared" ref="M225" si="309">+J225-$H$16</f>
        <v>3.6999999999998181</v>
      </c>
      <c r="N225" s="126">
        <f t="shared" ref="N225" si="310">M225*0.10197/1</f>
        <v>0.37728899999998144</v>
      </c>
      <c r="O225" s="125">
        <f t="shared" ref="O225" si="311">M225*0.701432/1</f>
        <v>2.5952983999998724</v>
      </c>
      <c r="P225" s="125">
        <f t="shared" ref="P225" si="312">+N225*0.01019716/1</f>
        <v>3.847276299239811E-3</v>
      </c>
      <c r="Q225" s="51"/>
      <c r="R225" s="127">
        <f t="shared" ref="R225" si="313">+$O$11*(M225-I225)</f>
        <v>121.35999999999963</v>
      </c>
      <c r="S225" s="127">
        <f t="shared" ref="S225" si="314">M225/R225</f>
        <v>3.0487804878047375E-2</v>
      </c>
    </row>
    <row r="226" spans="2:19" x14ac:dyDescent="0.3">
      <c r="B226" s="216">
        <v>212</v>
      </c>
      <c r="C226" s="216"/>
      <c r="D226" s="105">
        <v>45251</v>
      </c>
      <c r="E226" s="139"/>
      <c r="F226" s="121">
        <f t="shared" ref="F226" si="315">G$16</f>
        <v>2924.68</v>
      </c>
      <c r="G226" s="121">
        <v>2856.8</v>
      </c>
      <c r="H226" s="121">
        <f t="shared" ref="H226" si="316">G$16-E$12</f>
        <v>2864.68</v>
      </c>
      <c r="I226" s="122">
        <v>-56.99</v>
      </c>
      <c r="J226" s="131">
        <f t="shared" ref="J226" si="317">(G$16+E$13)+I226</f>
        <v>2868.37</v>
      </c>
      <c r="K226" s="135"/>
      <c r="L226" s="51"/>
      <c r="M226" s="125">
        <f t="shared" ref="M226" si="318">+J226-$H$16</f>
        <v>3.6900000000000546</v>
      </c>
      <c r="N226" s="126">
        <f t="shared" ref="N226" si="319">M226*0.10197/1</f>
        <v>0.37626930000000558</v>
      </c>
      <c r="O226" s="125">
        <f t="shared" ref="O226" si="320">M226*0.701432/1</f>
        <v>2.5882840800000384</v>
      </c>
      <c r="P226" s="125">
        <f t="shared" ref="P226" si="321">+N226*0.01019716/1</f>
        <v>3.836878255188057E-3</v>
      </c>
      <c r="Q226" s="51"/>
      <c r="R226" s="127">
        <f t="shared" ref="R226" si="322">+$O$11*(M226-I226)</f>
        <v>121.36000000000011</v>
      </c>
      <c r="S226" s="127">
        <f t="shared" ref="S226" si="323">M226/R226</f>
        <v>3.0405405405405827E-2</v>
      </c>
    </row>
    <row r="227" spans="2:19" x14ac:dyDescent="0.3">
      <c r="B227" s="216">
        <v>213</v>
      </c>
      <c r="C227" s="216"/>
      <c r="D227" s="105">
        <v>45262</v>
      </c>
      <c r="E227" s="139"/>
      <c r="F227" s="121">
        <f t="shared" ref="F227" si="324">G$16</f>
        <v>2924.68</v>
      </c>
      <c r="G227" s="121">
        <v>2856.8</v>
      </c>
      <c r="H227" s="121">
        <f t="shared" ref="H227" si="325">G$16-E$12</f>
        <v>2864.68</v>
      </c>
      <c r="I227" s="122">
        <v>-56.99</v>
      </c>
      <c r="J227" s="131">
        <f t="shared" ref="J227" si="326">(G$16+E$13)+I227</f>
        <v>2868.37</v>
      </c>
      <c r="K227" s="135"/>
      <c r="L227" s="51"/>
      <c r="M227" s="125">
        <f t="shared" ref="M227" si="327">+J227-$H$16</f>
        <v>3.6900000000000546</v>
      </c>
      <c r="N227" s="126">
        <f t="shared" ref="N227" si="328">M227*0.10197/1</f>
        <v>0.37626930000000558</v>
      </c>
      <c r="O227" s="125">
        <f t="shared" ref="O227" si="329">M227*0.701432/1</f>
        <v>2.5882840800000384</v>
      </c>
      <c r="P227" s="125">
        <f t="shared" ref="P227" si="330">+N227*0.01019716/1</f>
        <v>3.836878255188057E-3</v>
      </c>
      <c r="Q227" s="51"/>
      <c r="R227" s="127">
        <f t="shared" ref="R227" si="331">+$O$11*(M227-I227)</f>
        <v>121.36000000000011</v>
      </c>
      <c r="S227" s="127">
        <f t="shared" ref="S227" si="332">M227/R227</f>
        <v>3.0405405405405827E-2</v>
      </c>
    </row>
    <row r="228" spans="2:19" x14ac:dyDescent="0.3">
      <c r="B228" s="216">
        <v>214</v>
      </c>
      <c r="C228" s="216"/>
      <c r="D228" s="105">
        <v>45273</v>
      </c>
      <c r="E228" s="139"/>
      <c r="F228" s="121">
        <f t="shared" ref="F228" si="333">G$16</f>
        <v>2924.68</v>
      </c>
      <c r="G228" s="121">
        <v>2856.8</v>
      </c>
      <c r="H228" s="121">
        <f t="shared" ref="H228" si="334">G$16-E$12</f>
        <v>2864.68</v>
      </c>
      <c r="I228" s="122">
        <v>-56.98</v>
      </c>
      <c r="J228" s="131">
        <f t="shared" ref="J228" si="335">(G$16+E$13)+I228</f>
        <v>2868.3799999999997</v>
      </c>
      <c r="K228" s="135"/>
      <c r="L228" s="51"/>
      <c r="M228" s="125">
        <f t="shared" ref="M228" si="336">+J228-$H$16</f>
        <v>3.6999999999998181</v>
      </c>
      <c r="N228" s="126">
        <f t="shared" ref="N228" si="337">M228*0.10197/1</f>
        <v>0.37728899999998144</v>
      </c>
      <c r="O228" s="125">
        <f t="shared" ref="O228" si="338">M228*0.701432/1</f>
        <v>2.5952983999998724</v>
      </c>
      <c r="P228" s="125">
        <f t="shared" ref="P228" si="339">+N228*0.01019716/1</f>
        <v>3.847276299239811E-3</v>
      </c>
      <c r="Q228" s="51"/>
      <c r="R228" s="127">
        <f t="shared" ref="R228" si="340">+$O$11*(M228-I228)</f>
        <v>121.35999999999963</v>
      </c>
      <c r="S228" s="127">
        <f t="shared" ref="S228" si="341">M228/R228</f>
        <v>3.0487804878047375E-2</v>
      </c>
    </row>
    <row r="229" spans="2:19" x14ac:dyDescent="0.3">
      <c r="B229" s="216">
        <v>215</v>
      </c>
      <c r="C229" s="216"/>
      <c r="D229" s="105">
        <v>45290</v>
      </c>
      <c r="E229" s="139"/>
      <c r="F229" s="121">
        <f t="shared" ref="F229" si="342">G$16</f>
        <v>2924.68</v>
      </c>
      <c r="G229" s="121">
        <v>2856.8</v>
      </c>
      <c r="H229" s="121">
        <f t="shared" ref="H229" si="343">G$16-E$12</f>
        <v>2864.68</v>
      </c>
      <c r="I229" s="122">
        <v>-56.99</v>
      </c>
      <c r="J229" s="131">
        <f t="shared" ref="J229" si="344">(G$16+E$13)+I229</f>
        <v>2868.37</v>
      </c>
      <c r="K229" s="135"/>
      <c r="L229" s="51"/>
      <c r="M229" s="125">
        <f t="shared" ref="M229" si="345">+J229-$H$16</f>
        <v>3.6900000000000546</v>
      </c>
      <c r="N229" s="126">
        <f t="shared" ref="N229" si="346">M229*0.10197/1</f>
        <v>0.37626930000000558</v>
      </c>
      <c r="O229" s="125">
        <f t="shared" ref="O229" si="347">M229*0.701432/1</f>
        <v>2.5882840800000384</v>
      </c>
      <c r="P229" s="125">
        <f t="shared" ref="P229" si="348">+N229*0.01019716/1</f>
        <v>3.836878255188057E-3</v>
      </c>
      <c r="Q229" s="51"/>
      <c r="R229" s="127">
        <f t="shared" ref="R229" si="349">+$O$11*(M229-I229)</f>
        <v>121.36000000000011</v>
      </c>
      <c r="S229" s="127">
        <f t="shared" ref="S229" si="350">M229/R229</f>
        <v>3.0405405405405827E-2</v>
      </c>
    </row>
    <row r="230" spans="2:19" x14ac:dyDescent="0.3">
      <c r="B230" s="216">
        <v>216</v>
      </c>
      <c r="C230" s="216"/>
      <c r="D230" s="105">
        <v>45297</v>
      </c>
      <c r="E230" s="139"/>
      <c r="F230" s="121">
        <f t="shared" ref="F230" si="351">G$16</f>
        <v>2924.68</v>
      </c>
      <c r="G230" s="121">
        <v>2856.8</v>
      </c>
      <c r="H230" s="121">
        <f t="shared" ref="H230" si="352">G$16-E$12</f>
        <v>2864.68</v>
      </c>
      <c r="I230" s="122">
        <v>-56.99</v>
      </c>
      <c r="J230" s="131">
        <f t="shared" ref="J230" si="353">(G$16+E$13)+I230</f>
        <v>2868.37</v>
      </c>
      <c r="K230" s="135"/>
      <c r="L230" s="51"/>
      <c r="M230" s="125">
        <f t="shared" ref="M230" si="354">+J230-$H$16</f>
        <v>3.6900000000000546</v>
      </c>
      <c r="N230" s="126">
        <f t="shared" ref="N230" si="355">M230*0.10197/1</f>
        <v>0.37626930000000558</v>
      </c>
      <c r="O230" s="125">
        <f t="shared" ref="O230" si="356">M230*0.701432/1</f>
        <v>2.5882840800000384</v>
      </c>
      <c r="P230" s="125">
        <f t="shared" ref="P230" si="357">+N230*0.01019716/1</f>
        <v>3.836878255188057E-3</v>
      </c>
      <c r="Q230" s="51"/>
      <c r="R230" s="127">
        <f t="shared" ref="R230" si="358">+$O$11*(M230-I230)</f>
        <v>121.36000000000011</v>
      </c>
      <c r="S230" s="127">
        <f t="shared" ref="S230" si="359">M230/R230</f>
        <v>3.0405405405405827E-2</v>
      </c>
    </row>
    <row r="231" spans="2:19" x14ac:dyDescent="0.3">
      <c r="B231" s="216">
        <v>217</v>
      </c>
      <c r="C231" s="216"/>
      <c r="D231" s="105">
        <v>45304</v>
      </c>
      <c r="E231" s="139"/>
      <c r="F231" s="121">
        <f t="shared" ref="F231" si="360">G$16</f>
        <v>2924.68</v>
      </c>
      <c r="G231" s="121">
        <v>2856.8</v>
      </c>
      <c r="H231" s="121">
        <f t="shared" ref="H231" si="361">G$16-E$12</f>
        <v>2864.68</v>
      </c>
      <c r="I231" s="122">
        <v>-56.99</v>
      </c>
      <c r="J231" s="131">
        <f t="shared" ref="J231" si="362">(G$16+E$13)+I231</f>
        <v>2868.37</v>
      </c>
      <c r="K231" s="135"/>
      <c r="L231" s="51"/>
      <c r="M231" s="125">
        <f t="shared" ref="M231" si="363">+J231-$H$16</f>
        <v>3.6900000000000546</v>
      </c>
      <c r="N231" s="126">
        <f t="shared" ref="N231" si="364">M231*0.10197/1</f>
        <v>0.37626930000000558</v>
      </c>
      <c r="O231" s="125">
        <f t="shared" ref="O231" si="365">M231*0.701432/1</f>
        <v>2.5882840800000384</v>
      </c>
      <c r="P231" s="125">
        <f t="shared" ref="P231" si="366">+N231*0.01019716/1</f>
        <v>3.836878255188057E-3</v>
      </c>
      <c r="Q231" s="51"/>
      <c r="R231" s="127">
        <f t="shared" ref="R231" si="367">+$O$11*(M231-I231)</f>
        <v>121.36000000000011</v>
      </c>
      <c r="S231" s="127">
        <f t="shared" ref="S231" si="368">M231/R231</f>
        <v>3.0405405405405827E-2</v>
      </c>
    </row>
    <row r="232" spans="2:19" x14ac:dyDescent="0.3">
      <c r="B232" s="216">
        <v>218</v>
      </c>
      <c r="C232" s="216"/>
      <c r="D232" s="105">
        <v>45311</v>
      </c>
      <c r="E232" s="139"/>
      <c r="F232" s="121">
        <f t="shared" ref="F232" si="369">G$16</f>
        <v>2924.68</v>
      </c>
      <c r="G232" s="121">
        <v>2856.8</v>
      </c>
      <c r="H232" s="121">
        <f t="shared" ref="H232" si="370">G$16-E$12</f>
        <v>2864.68</v>
      </c>
      <c r="I232" s="122">
        <v>-56.98</v>
      </c>
      <c r="J232" s="131">
        <f t="shared" ref="J232" si="371">(G$16+E$13)+I232</f>
        <v>2868.3799999999997</v>
      </c>
      <c r="K232" s="135"/>
      <c r="L232" s="51"/>
      <c r="M232" s="125">
        <f t="shared" ref="M232" si="372">+J232-$H$16</f>
        <v>3.6999999999998181</v>
      </c>
      <c r="N232" s="126">
        <f t="shared" ref="N232" si="373">M232*0.10197/1</f>
        <v>0.37728899999998144</v>
      </c>
      <c r="O232" s="125">
        <f t="shared" ref="O232" si="374">M232*0.701432/1</f>
        <v>2.5952983999998724</v>
      </c>
      <c r="P232" s="125">
        <f t="shared" ref="P232" si="375">+N232*0.01019716/1</f>
        <v>3.847276299239811E-3</v>
      </c>
      <c r="Q232" s="51"/>
      <c r="R232" s="127">
        <f t="shared" ref="R232" si="376">+$O$11*(M232-I232)</f>
        <v>121.35999999999963</v>
      </c>
      <c r="S232" s="127">
        <f t="shared" ref="S232" si="377">M232/R232</f>
        <v>3.0487804878047375E-2</v>
      </c>
    </row>
    <row r="233" spans="2:19" x14ac:dyDescent="0.3">
      <c r="B233" s="216">
        <v>219</v>
      </c>
      <c r="C233" s="216"/>
      <c r="D233" s="105">
        <v>45326</v>
      </c>
      <c r="E233" s="139"/>
      <c r="F233" s="121">
        <f t="shared" ref="F233" si="378">G$16</f>
        <v>2924.68</v>
      </c>
      <c r="G233" s="121">
        <v>2856.8</v>
      </c>
      <c r="H233" s="121">
        <f t="shared" ref="H233" si="379">G$16-E$12</f>
        <v>2864.68</v>
      </c>
      <c r="I233" s="122">
        <v>-56.95</v>
      </c>
      <c r="J233" s="131">
        <f t="shared" ref="J233" si="380">(G$16+E$13)+I233</f>
        <v>2868.41</v>
      </c>
      <c r="K233" s="135"/>
      <c r="L233" s="51"/>
      <c r="M233" s="125">
        <f t="shared" ref="M233" si="381">+J233-$H$16</f>
        <v>3.7300000000000182</v>
      </c>
      <c r="N233" s="126">
        <f t="shared" ref="N233" si="382">M233*0.10197/1</f>
        <v>0.38034810000000185</v>
      </c>
      <c r="O233" s="125">
        <f t="shared" ref="O233" si="383">M233*0.701432/1</f>
        <v>2.6163413600000132</v>
      </c>
      <c r="P233" s="125">
        <f t="shared" ref="P233" si="384">+N233*0.01019716/1</f>
        <v>3.8784704313960189E-3</v>
      </c>
      <c r="Q233" s="51"/>
      <c r="R233" s="127">
        <f t="shared" ref="R233" si="385">+$O$11*(M233-I233)</f>
        <v>121.36000000000004</v>
      </c>
      <c r="S233" s="127">
        <f t="shared" ref="S233" si="386">M233/R233</f>
        <v>3.0735003295979044E-2</v>
      </c>
    </row>
    <row r="234" spans="2:19" x14ac:dyDescent="0.3">
      <c r="B234" s="216">
        <v>220</v>
      </c>
      <c r="C234" s="216"/>
      <c r="D234" s="105">
        <v>45333</v>
      </c>
      <c r="E234" s="139"/>
      <c r="F234" s="121">
        <f t="shared" ref="F234" si="387">G$16</f>
        <v>2924.68</v>
      </c>
      <c r="G234" s="121">
        <v>2856.8</v>
      </c>
      <c r="H234" s="121">
        <f t="shared" ref="H234" si="388">G$16-E$12</f>
        <v>2864.68</v>
      </c>
      <c r="I234" s="122">
        <v>-56.96</v>
      </c>
      <c r="J234" s="131">
        <f t="shared" ref="J234" si="389">(G$16+E$13)+I234</f>
        <v>2868.3999999999996</v>
      </c>
      <c r="K234" s="135"/>
      <c r="L234" s="51"/>
      <c r="M234" s="125">
        <f t="shared" ref="M234" si="390">+J234-$H$16</f>
        <v>3.7199999999997999</v>
      </c>
      <c r="N234" s="126">
        <f t="shared" ref="N234" si="391">M234*0.10197/1</f>
        <v>0.37932839999997964</v>
      </c>
      <c r="O234" s="125">
        <f t="shared" ref="O234" si="392">M234*0.701432/1</f>
        <v>2.6093270399998598</v>
      </c>
      <c r="P234" s="125">
        <f t="shared" ref="P234" si="393">+N234*0.01019716/1</f>
        <v>3.8680723873437926E-3</v>
      </c>
      <c r="Q234" s="51"/>
      <c r="R234" s="127">
        <f t="shared" ref="R234" si="394">+$O$11*(M234-I234)</f>
        <v>121.3599999999996</v>
      </c>
      <c r="S234" s="127">
        <f t="shared" ref="S234" si="395">M234/R234</f>
        <v>3.0652603823333981E-2</v>
      </c>
    </row>
    <row r="235" spans="2:19" x14ac:dyDescent="0.3">
      <c r="B235" s="216">
        <v>221</v>
      </c>
      <c r="C235" s="216"/>
      <c r="D235" s="105">
        <v>45346</v>
      </c>
      <c r="E235" s="139"/>
      <c r="F235" s="121">
        <f t="shared" ref="F235" si="396">G$16</f>
        <v>2924.68</v>
      </c>
      <c r="G235" s="121">
        <v>2856.8</v>
      </c>
      <c r="H235" s="121">
        <f t="shared" ref="H235" si="397">G$16-E$12</f>
        <v>2864.68</v>
      </c>
      <c r="I235" s="122">
        <v>-57.23</v>
      </c>
      <c r="J235" s="131">
        <f t="shared" ref="J235" si="398">(G$16+E$13)+I235</f>
        <v>2868.1299999999997</v>
      </c>
      <c r="K235" s="135"/>
      <c r="L235" s="51"/>
      <c r="M235" s="125">
        <f t="shared" ref="M235" si="399">+J235-$H$16</f>
        <v>3.4499999999998181</v>
      </c>
      <c r="N235" s="126">
        <f t="shared" ref="N235" si="400">M235*0.10197/1</f>
        <v>0.35179649999998147</v>
      </c>
      <c r="O235" s="125">
        <f t="shared" ref="O235" si="401">M235*0.701432/1</f>
        <v>2.4199403999998728</v>
      </c>
      <c r="P235" s="125">
        <f t="shared" ref="P235" si="402">+N235*0.01019716/1</f>
        <v>3.587325197939811E-3</v>
      </c>
      <c r="Q235" s="51"/>
      <c r="R235" s="127">
        <f t="shared" ref="R235" si="403">+$O$11*(M235-I235)</f>
        <v>121.35999999999963</v>
      </c>
      <c r="S235" s="127">
        <f t="shared" ref="S235" si="404">M235/R235</f>
        <v>2.8427818061962991E-2</v>
      </c>
    </row>
    <row r="236" spans="2:19" x14ac:dyDescent="0.3">
      <c r="B236" s="216">
        <v>222</v>
      </c>
      <c r="C236" s="216"/>
      <c r="D236" s="105">
        <v>45361</v>
      </c>
      <c r="E236" s="139"/>
      <c r="F236" s="121">
        <f t="shared" ref="F236:F239" si="405">G$16</f>
        <v>2924.68</v>
      </c>
      <c r="G236" s="121">
        <v>2856.8</v>
      </c>
      <c r="H236" s="121">
        <f t="shared" ref="H236:H239" si="406">G$16-E$12</f>
        <v>2864.68</v>
      </c>
      <c r="I236" s="149">
        <v>-57.31</v>
      </c>
      <c r="J236" s="131">
        <f t="shared" ref="J236:J239" si="407">(G$16+E$13)+I236</f>
        <v>2868.0499999999997</v>
      </c>
      <c r="K236" s="135"/>
      <c r="L236" s="51"/>
      <c r="M236" s="125">
        <f t="shared" ref="M236:M239" si="408">+J236-$H$16</f>
        <v>3.3699999999998909</v>
      </c>
      <c r="N236" s="126">
        <f t="shared" ref="N236:N239" si="409">M236*0.10197/1</f>
        <v>0.34363889999998887</v>
      </c>
      <c r="O236" s="125">
        <f t="shared" ref="O236:O239" si="410">M236*0.701432/1</f>
        <v>2.3638258399999237</v>
      </c>
      <c r="P236" s="125">
        <f t="shared" ref="P236:P239" si="411">+N236*0.01019716/1</f>
        <v>3.5041408455238864E-3</v>
      </c>
      <c r="Q236" s="51"/>
      <c r="R236" s="127">
        <f t="shared" ref="R236:R239" si="412">+$O$11*(M236-I236)</f>
        <v>121.35999999999979</v>
      </c>
      <c r="S236" s="127">
        <f t="shared" ref="S236:S239" si="413">M236/R236</f>
        <v>2.7768622280816554E-2</v>
      </c>
    </row>
    <row r="237" spans="2:19" x14ac:dyDescent="0.3">
      <c r="B237" s="216">
        <v>223</v>
      </c>
      <c r="C237" s="216"/>
      <c r="D237" s="105">
        <v>45376</v>
      </c>
      <c r="E237" s="139"/>
      <c r="F237" s="121">
        <f t="shared" si="405"/>
        <v>2924.68</v>
      </c>
      <c r="G237" s="121">
        <v>2856.8</v>
      </c>
      <c r="H237" s="121">
        <f t="shared" si="406"/>
        <v>2864.68</v>
      </c>
      <c r="I237" s="149">
        <v>-56.97</v>
      </c>
      <c r="J237" s="131">
        <f t="shared" si="407"/>
        <v>2868.39</v>
      </c>
      <c r="K237" s="135"/>
      <c r="L237" s="51"/>
      <c r="M237" s="125">
        <f t="shared" si="408"/>
        <v>3.7100000000000364</v>
      </c>
      <c r="N237" s="126">
        <f t="shared" si="409"/>
        <v>0.37830870000000372</v>
      </c>
      <c r="O237" s="125">
        <f t="shared" si="410"/>
        <v>2.6023127200000258</v>
      </c>
      <c r="P237" s="125">
        <f t="shared" si="411"/>
        <v>3.8576743432920382E-3</v>
      </c>
      <c r="Q237" s="51"/>
      <c r="R237" s="127">
        <f t="shared" si="412"/>
        <v>121.36000000000007</v>
      </c>
      <c r="S237" s="127">
        <f t="shared" si="413"/>
        <v>3.0570204350692437E-2</v>
      </c>
    </row>
    <row r="238" spans="2:19" x14ac:dyDescent="0.3">
      <c r="B238" s="216">
        <v>224</v>
      </c>
      <c r="C238" s="216"/>
      <c r="D238" s="105">
        <v>45391</v>
      </c>
      <c r="E238" s="139"/>
      <c r="F238" s="121">
        <f t="shared" si="405"/>
        <v>2924.68</v>
      </c>
      <c r="G238" s="121">
        <v>2856.8</v>
      </c>
      <c r="H238" s="121">
        <f t="shared" si="406"/>
        <v>2864.68</v>
      </c>
      <c r="I238" s="149">
        <v>-57.09</v>
      </c>
      <c r="J238" s="131">
        <f t="shared" si="407"/>
        <v>2868.2699999999995</v>
      </c>
      <c r="K238" s="135"/>
      <c r="L238" s="51"/>
      <c r="M238" s="125">
        <f t="shared" si="408"/>
        <v>3.5899999999996908</v>
      </c>
      <c r="N238" s="126">
        <f t="shared" si="409"/>
        <v>0.36607229999996849</v>
      </c>
      <c r="O238" s="125">
        <f t="shared" si="410"/>
        <v>2.5181408799997831</v>
      </c>
      <c r="P238" s="125">
        <f t="shared" si="411"/>
        <v>3.7328978146676786E-3</v>
      </c>
      <c r="Q238" s="51"/>
      <c r="R238" s="127">
        <f t="shared" si="412"/>
        <v>121.35999999999939</v>
      </c>
      <c r="S238" s="127">
        <f t="shared" si="413"/>
        <v>2.9581410678969255E-2</v>
      </c>
    </row>
    <row r="239" spans="2:19" x14ac:dyDescent="0.3">
      <c r="B239" s="216">
        <v>225</v>
      </c>
      <c r="C239" s="216"/>
      <c r="D239" s="105">
        <v>45406</v>
      </c>
      <c r="E239" s="139"/>
      <c r="F239" s="121">
        <f t="shared" si="405"/>
        <v>2924.68</v>
      </c>
      <c r="G239" s="121">
        <v>2856.8</v>
      </c>
      <c r="H239" s="121">
        <f t="shared" si="406"/>
        <v>2864.68</v>
      </c>
      <c r="I239" s="149">
        <v>-56.95</v>
      </c>
      <c r="J239" s="131">
        <f t="shared" si="407"/>
        <v>2868.41</v>
      </c>
      <c r="K239" s="135"/>
      <c r="L239" s="51"/>
      <c r="M239" s="125">
        <f t="shared" si="408"/>
        <v>3.7300000000000182</v>
      </c>
      <c r="N239" s="126">
        <f t="shared" si="409"/>
        <v>0.38034810000000185</v>
      </c>
      <c r="O239" s="125">
        <f t="shared" si="410"/>
        <v>2.6163413600000132</v>
      </c>
      <c r="P239" s="125">
        <f t="shared" si="411"/>
        <v>3.8784704313960189E-3</v>
      </c>
      <c r="Q239" s="51"/>
      <c r="R239" s="127">
        <f t="shared" si="412"/>
        <v>121.36000000000004</v>
      </c>
      <c r="S239" s="127">
        <f t="shared" si="413"/>
        <v>3.0735003295979044E-2</v>
      </c>
    </row>
    <row r="240" spans="2:19" x14ac:dyDescent="0.3">
      <c r="B240" s="216">
        <v>226</v>
      </c>
      <c r="C240" s="216"/>
      <c r="D240" s="105">
        <v>45420</v>
      </c>
      <c r="E240" s="139"/>
      <c r="F240" s="121">
        <f t="shared" ref="F240" si="414">G$16</f>
        <v>2924.68</v>
      </c>
      <c r="G240" s="121">
        <v>2856.8</v>
      </c>
      <c r="H240" s="121">
        <f t="shared" ref="H240" si="415">G$16-E$12</f>
        <v>2864.68</v>
      </c>
      <c r="I240" s="149">
        <v>-56.93</v>
      </c>
      <c r="J240" s="131">
        <f t="shared" ref="J240:J241" si="416">(G$16+E$13)+I240</f>
        <v>2868.43</v>
      </c>
      <c r="K240" s="135"/>
      <c r="L240" s="51"/>
      <c r="M240" s="125">
        <f t="shared" ref="M240:M241" si="417">+J240-$H$16</f>
        <v>3.75</v>
      </c>
      <c r="N240" s="126">
        <f t="shared" ref="N240:N241" si="418">M240*0.10197/1</f>
        <v>0.38238749999999999</v>
      </c>
      <c r="O240" s="125">
        <f t="shared" ref="O240:O241" si="419">M240*0.701432/1</f>
        <v>2.6303700000000001</v>
      </c>
      <c r="P240" s="125">
        <f t="shared" ref="P240:P241" si="420">+N240*0.01019716/1</f>
        <v>3.8992665195000001E-3</v>
      </c>
      <c r="Q240" s="51"/>
      <c r="R240" s="127">
        <f t="shared" ref="R240:R241" si="421">+$O$11*(M240-I240)</f>
        <v>121.36</v>
      </c>
      <c r="S240" s="127">
        <f t="shared" ref="S240:S241" si="422">M240/R240</f>
        <v>3.0899802241265657E-2</v>
      </c>
    </row>
    <row r="241" spans="2:19" x14ac:dyDescent="0.3">
      <c r="B241" s="216">
        <v>227</v>
      </c>
      <c r="C241" s="216"/>
      <c r="D241" s="105">
        <v>45544</v>
      </c>
      <c r="E241" s="139"/>
      <c r="F241" s="121">
        <f t="shared" ref="F241" si="423">G$16</f>
        <v>2924.68</v>
      </c>
      <c r="G241" s="121">
        <v>2856.8</v>
      </c>
      <c r="H241" s="121">
        <f t="shared" ref="H241" si="424">G$16-E$12</f>
        <v>2864.68</v>
      </c>
      <c r="I241" s="122">
        <v>-56.78</v>
      </c>
      <c r="J241" s="131">
        <f t="shared" si="416"/>
        <v>2868.5799999999995</v>
      </c>
      <c r="K241" s="135"/>
      <c r="L241" s="51"/>
      <c r="M241" s="125">
        <f t="shared" si="417"/>
        <v>3.8999999999996362</v>
      </c>
      <c r="N241" s="126">
        <f t="shared" si="418"/>
        <v>0.39768299999996293</v>
      </c>
      <c r="O241" s="125">
        <f t="shared" si="419"/>
        <v>2.7355847999997449</v>
      </c>
      <c r="P241" s="125">
        <f t="shared" si="420"/>
        <v>4.0552371802796217E-3</v>
      </c>
      <c r="Q241" s="51"/>
      <c r="R241" s="127">
        <f t="shared" si="421"/>
        <v>121.35999999999927</v>
      </c>
      <c r="S241" s="127">
        <f t="shared" si="422"/>
        <v>3.2135794330913479E-2</v>
      </c>
    </row>
    <row r="242" spans="2:19" x14ac:dyDescent="0.3">
      <c r="B242" s="216">
        <v>228</v>
      </c>
      <c r="C242" s="216"/>
      <c r="D242" s="105">
        <v>45551</v>
      </c>
      <c r="E242" s="139"/>
      <c r="F242" s="121">
        <f t="shared" ref="F242" si="425">G$16</f>
        <v>2924.68</v>
      </c>
      <c r="G242" s="121">
        <v>2856.8</v>
      </c>
      <c r="H242" s="121">
        <f t="shared" ref="H242" si="426">G$16-E$12</f>
        <v>2864.68</v>
      </c>
      <c r="I242" s="122">
        <v>-56.77</v>
      </c>
      <c r="J242" s="131">
        <f t="shared" ref="J242" si="427">(G$16+E$13)+I242</f>
        <v>2868.5899999999997</v>
      </c>
      <c r="K242" s="135"/>
      <c r="L242" s="51"/>
      <c r="M242" s="125">
        <f t="shared" ref="M242" si="428">+J242-$H$16</f>
        <v>3.9099999999998545</v>
      </c>
      <c r="N242" s="126">
        <f t="shared" ref="N242" si="429">M242*0.10197/1</f>
        <v>0.3987026999999852</v>
      </c>
      <c r="O242" s="125">
        <f t="shared" ref="O242" si="430">M242*0.701432/1</f>
        <v>2.7425991199998982</v>
      </c>
      <c r="P242" s="125">
        <f t="shared" ref="P242" si="431">+N242*0.01019716/1</f>
        <v>4.0656352243318488E-3</v>
      </c>
      <c r="Q242" s="51"/>
      <c r="R242" s="127">
        <f t="shared" ref="R242" si="432">+$O$11*(M242-I242)</f>
        <v>121.35999999999972</v>
      </c>
      <c r="S242" s="127">
        <f t="shared" ref="S242" si="433">M242/R242</f>
        <v>3.2218193803558531E-2</v>
      </c>
    </row>
    <row r="243" spans="2:19" x14ac:dyDescent="0.3">
      <c r="B243" s="216">
        <v>229</v>
      </c>
      <c r="C243" s="216"/>
      <c r="D243" s="105">
        <v>45563</v>
      </c>
      <c r="E243" s="139"/>
      <c r="F243" s="121">
        <f t="shared" ref="F243:F244" si="434">G$16</f>
        <v>2924.68</v>
      </c>
      <c r="G243" s="121">
        <v>2856.8</v>
      </c>
      <c r="H243" s="121">
        <f t="shared" ref="H243:H244" si="435">G$16-E$12</f>
        <v>2864.68</v>
      </c>
      <c r="I243" s="122">
        <v>-56.79</v>
      </c>
      <c r="J243" s="131">
        <f t="shared" ref="J243:J244" si="436">(G$16+E$13)+I243</f>
        <v>2868.5699999999997</v>
      </c>
      <c r="K243" s="135"/>
      <c r="L243" s="51"/>
      <c r="M243" s="125">
        <f t="shared" ref="M243:M244" si="437">+J243-$H$16</f>
        <v>3.8899999999998727</v>
      </c>
      <c r="N243" s="126">
        <f t="shared" ref="N243:N244" si="438">M243*0.10197/1</f>
        <v>0.39666329999998706</v>
      </c>
      <c r="O243" s="125">
        <f t="shared" ref="O243:O244" si="439">M243*0.701432/1</f>
        <v>2.7285704799999109</v>
      </c>
      <c r="P243" s="125">
        <f t="shared" ref="P243:P244" si="440">+N243*0.01019716/1</f>
        <v>4.0448391362278681E-3</v>
      </c>
      <c r="Q243" s="51"/>
      <c r="R243" s="127">
        <f t="shared" ref="R243:R244" si="441">+$O$11*(M243-I243)</f>
        <v>121.35999999999974</v>
      </c>
      <c r="S243" s="127">
        <f t="shared" ref="S243:S244" si="442">M243/R243</f>
        <v>3.2053394858271925E-2</v>
      </c>
    </row>
    <row r="244" spans="2:19" x14ac:dyDescent="0.3">
      <c r="B244" s="216">
        <v>230</v>
      </c>
      <c r="C244" s="216"/>
      <c r="D244" s="105">
        <v>45570</v>
      </c>
      <c r="E244" s="139"/>
      <c r="F244" s="121">
        <f t="shared" si="434"/>
        <v>2924.68</v>
      </c>
      <c r="G244" s="121">
        <v>2856.8</v>
      </c>
      <c r="H244" s="121">
        <f t="shared" si="435"/>
        <v>2864.68</v>
      </c>
      <c r="I244" s="122">
        <v>-56.79</v>
      </c>
      <c r="J244" s="131">
        <f t="shared" si="436"/>
        <v>2868.5699999999997</v>
      </c>
      <c r="K244" s="135"/>
      <c r="L244" s="51"/>
      <c r="M244" s="125">
        <f t="shared" si="437"/>
        <v>3.8899999999998727</v>
      </c>
      <c r="N244" s="126">
        <f t="shared" si="438"/>
        <v>0.39666329999998706</v>
      </c>
      <c r="O244" s="125">
        <f t="shared" si="439"/>
        <v>2.7285704799999109</v>
      </c>
      <c r="P244" s="125">
        <f t="shared" si="440"/>
        <v>4.0448391362278681E-3</v>
      </c>
      <c r="Q244" s="51"/>
      <c r="R244" s="127">
        <f t="shared" si="441"/>
        <v>121.35999999999974</v>
      </c>
      <c r="S244" s="127">
        <f t="shared" si="442"/>
        <v>3.2053394858271925E-2</v>
      </c>
    </row>
    <row r="245" spans="2:19" x14ac:dyDescent="0.3">
      <c r="B245" s="216">
        <v>231</v>
      </c>
      <c r="C245" s="216"/>
      <c r="D245" s="105">
        <v>45587</v>
      </c>
      <c r="E245" s="139"/>
      <c r="F245" s="121">
        <f t="shared" ref="F245:F246" si="443">G$16</f>
        <v>2924.68</v>
      </c>
      <c r="G245" s="121">
        <v>2856.8</v>
      </c>
      <c r="H245" s="121">
        <f t="shared" ref="H245:H246" si="444">G$16-E$12</f>
        <v>2864.68</v>
      </c>
      <c r="I245" s="127">
        <v>-56.8</v>
      </c>
      <c r="J245" s="131">
        <f t="shared" ref="J245:J246" si="445">(G$16+E$13)+I245</f>
        <v>2868.5599999999995</v>
      </c>
      <c r="K245" s="135"/>
      <c r="L245" s="51"/>
      <c r="M245" s="125">
        <f t="shared" ref="M245:M246" si="446">+J245-$H$16</f>
        <v>3.8799999999996544</v>
      </c>
      <c r="N245" s="126">
        <f t="shared" ref="N245:N246" si="447">M245*0.10197/1</f>
        <v>0.39564359999996479</v>
      </c>
      <c r="O245" s="125">
        <f t="shared" ref="O245:O246" si="448">M245*0.701432/1</f>
        <v>2.721556159999758</v>
      </c>
      <c r="P245" s="125">
        <f t="shared" ref="P245:P246" si="449">+N245*0.01019716/1</f>
        <v>4.034441092175641E-3</v>
      </c>
      <c r="Q245" s="51"/>
      <c r="R245" s="127">
        <f t="shared" ref="R245:R246" si="450">+$O$11*(M245-I245)</f>
        <v>121.3599999999993</v>
      </c>
      <c r="S245" s="127">
        <f t="shared" ref="S245:S246" si="451">M245/R245</f>
        <v>3.1970995385626866E-2</v>
      </c>
    </row>
    <row r="246" spans="2:19" x14ac:dyDescent="0.3">
      <c r="B246" s="216">
        <v>232</v>
      </c>
      <c r="C246" s="216"/>
      <c r="D246" s="105">
        <v>45593</v>
      </c>
      <c r="E246" s="139"/>
      <c r="F246" s="121">
        <f t="shared" si="443"/>
        <v>2924.68</v>
      </c>
      <c r="G246" s="121">
        <v>2856.8</v>
      </c>
      <c r="H246" s="121">
        <f t="shared" si="444"/>
        <v>2864.68</v>
      </c>
      <c r="I246" s="127">
        <v>-56.8</v>
      </c>
      <c r="J246" s="131">
        <f t="shared" si="445"/>
        <v>2868.5599999999995</v>
      </c>
      <c r="K246" s="135"/>
      <c r="L246" s="51"/>
      <c r="M246" s="125">
        <f t="shared" si="446"/>
        <v>3.8799999999996544</v>
      </c>
      <c r="N246" s="126">
        <f t="shared" si="447"/>
        <v>0.39564359999996479</v>
      </c>
      <c r="O246" s="125">
        <f t="shared" si="448"/>
        <v>2.721556159999758</v>
      </c>
      <c r="P246" s="125">
        <f t="shared" si="449"/>
        <v>4.034441092175641E-3</v>
      </c>
      <c r="Q246" s="51"/>
      <c r="R246" s="127">
        <f t="shared" si="450"/>
        <v>121.3599999999993</v>
      </c>
      <c r="S246" s="127">
        <f t="shared" si="451"/>
        <v>3.1970995385626866E-2</v>
      </c>
    </row>
    <row r="247" spans="2:19" x14ac:dyDescent="0.3">
      <c r="B247" s="216">
        <v>233</v>
      </c>
      <c r="C247" s="216"/>
      <c r="D247" s="105">
        <v>45597</v>
      </c>
      <c r="E247" s="139"/>
      <c r="F247" s="121">
        <f t="shared" ref="F247" si="452">G$16</f>
        <v>2924.68</v>
      </c>
      <c r="G247" s="121">
        <v>2856.8</v>
      </c>
      <c r="H247" s="121">
        <f t="shared" ref="H247" si="453">G$16-E$12</f>
        <v>2864.68</v>
      </c>
      <c r="I247" s="127">
        <v>-56.8</v>
      </c>
      <c r="J247" s="131">
        <f t="shared" ref="J247" si="454">(G$16+E$13)+I247</f>
        <v>2868.5599999999995</v>
      </c>
      <c r="K247" s="135"/>
      <c r="L247" s="51"/>
      <c r="M247" s="125">
        <f t="shared" ref="M247" si="455">+J247-$H$16</f>
        <v>3.8799999999996544</v>
      </c>
      <c r="N247" s="126">
        <f t="shared" ref="N247" si="456">M247*0.10197/1</f>
        <v>0.39564359999996479</v>
      </c>
      <c r="O247" s="125">
        <f t="shared" ref="O247" si="457">M247*0.701432/1</f>
        <v>2.721556159999758</v>
      </c>
      <c r="P247" s="125">
        <f t="shared" ref="P247" si="458">+N247*0.01019716/1</f>
        <v>4.034441092175641E-3</v>
      </c>
      <c r="Q247" s="51"/>
      <c r="R247" s="127">
        <f t="shared" ref="R247" si="459">+$O$11*(M247-I247)</f>
        <v>121.3599999999993</v>
      </c>
      <c r="S247" s="127">
        <f t="shared" ref="S247" si="460">M247/R247</f>
        <v>3.1970995385626866E-2</v>
      </c>
    </row>
    <row r="248" spans="2:19" x14ac:dyDescent="0.3">
      <c r="B248" s="216">
        <v>234</v>
      </c>
      <c r="C248" s="216"/>
      <c r="D248" s="105">
        <v>45605</v>
      </c>
      <c r="E248" s="139"/>
      <c r="F248" s="121">
        <f t="shared" ref="F248" si="461">G$16</f>
        <v>2924.68</v>
      </c>
      <c r="G248" s="121">
        <v>2856.8</v>
      </c>
      <c r="H248" s="121">
        <f t="shared" ref="H248" si="462">G$16-E$12</f>
        <v>2864.68</v>
      </c>
      <c r="I248" s="122">
        <v>-56.68</v>
      </c>
      <c r="J248" s="131">
        <f t="shared" ref="J248" si="463">(G$16+E$13)+I248</f>
        <v>2868.68</v>
      </c>
      <c r="K248" s="135"/>
      <c r="L248" s="51"/>
      <c r="M248" s="125">
        <f t="shared" ref="M248:M249" si="464">+J248-$H$16</f>
        <v>4</v>
      </c>
      <c r="N248" s="126">
        <f t="shared" ref="N248:N249" si="465">M248*0.10197/1</f>
        <v>0.40788000000000002</v>
      </c>
      <c r="O248" s="125">
        <f t="shared" ref="O248:O249" si="466">M248*0.701432/1</f>
        <v>2.8057280000000002</v>
      </c>
      <c r="P248" s="125">
        <f t="shared" ref="P248:P249" si="467">+N248*0.01019716/1</f>
        <v>4.1592176208000006E-3</v>
      </c>
      <c r="Q248" s="51"/>
      <c r="R248" s="127">
        <f t="shared" ref="R248" si="468">+$O$11*(M248-I248)</f>
        <v>121.36</v>
      </c>
      <c r="S248" s="127">
        <f t="shared" ref="S248:S249" si="469">M248/R248</f>
        <v>3.2959789057350031E-2</v>
      </c>
    </row>
    <row r="249" spans="2:19" x14ac:dyDescent="0.3">
      <c r="B249" s="216">
        <v>235</v>
      </c>
      <c r="C249" s="216"/>
      <c r="D249" s="105">
        <v>45632</v>
      </c>
      <c r="E249" s="139"/>
      <c r="F249" s="121">
        <f t="shared" ref="F249" si="470">G$16</f>
        <v>2924.68</v>
      </c>
      <c r="G249" s="121">
        <v>2856.8</v>
      </c>
      <c r="H249" s="121">
        <f t="shared" ref="H249" si="471">G$16-E$12</f>
        <v>2864.68</v>
      </c>
      <c r="I249" s="122">
        <v>-56.75</v>
      </c>
      <c r="J249" s="131">
        <f t="shared" ref="J249:J254" si="472">(G$16+E$13)+I249</f>
        <v>2868.6099999999997</v>
      </c>
      <c r="K249" s="135"/>
      <c r="M249" s="125">
        <f t="shared" si="464"/>
        <v>3.9299999999998363</v>
      </c>
      <c r="N249" s="126">
        <f t="shared" si="465"/>
        <v>0.40074209999998334</v>
      </c>
      <c r="O249" s="125">
        <f t="shared" si="466"/>
        <v>2.7566277599998852</v>
      </c>
      <c r="P249" s="125">
        <f t="shared" si="467"/>
        <v>4.0864313124358304E-3</v>
      </c>
      <c r="Q249" s="51"/>
      <c r="R249" s="127">
        <f t="shared" ref="R249:R254" si="473">+$O$11*(M249-I249)</f>
        <v>121.35999999999967</v>
      </c>
      <c r="S249" s="127">
        <f t="shared" si="469"/>
        <v>3.2382992748845145E-2</v>
      </c>
    </row>
    <row r="250" spans="2:19" x14ac:dyDescent="0.3">
      <c r="B250" s="216">
        <v>236</v>
      </c>
      <c r="C250" s="216"/>
      <c r="D250" s="105">
        <v>45642</v>
      </c>
      <c r="E250" s="139"/>
      <c r="F250" s="121">
        <f t="shared" ref="F250" si="474">G$16</f>
        <v>2924.68</v>
      </c>
      <c r="G250" s="121">
        <v>2856.8</v>
      </c>
      <c r="H250" s="121">
        <f t="shared" ref="H250" si="475">G$16-E$12</f>
        <v>2864.68</v>
      </c>
      <c r="I250" s="122">
        <v>-56.75</v>
      </c>
      <c r="J250" s="131">
        <f t="shared" si="472"/>
        <v>2868.6099999999997</v>
      </c>
      <c r="K250" s="135"/>
      <c r="M250" s="125">
        <f t="shared" ref="M250" si="476">+J250-$H$16</f>
        <v>3.9299999999998363</v>
      </c>
      <c r="N250" s="126">
        <f t="shared" ref="N250" si="477">M250*0.10197/1</f>
        <v>0.40074209999998334</v>
      </c>
      <c r="O250" s="125">
        <f t="shared" ref="O250" si="478">M250*0.701432/1</f>
        <v>2.7566277599998852</v>
      </c>
      <c r="P250" s="125">
        <f t="shared" ref="P250" si="479">+N250*0.01019716/1</f>
        <v>4.0864313124358304E-3</v>
      </c>
      <c r="Q250" s="51"/>
      <c r="R250" s="127">
        <f t="shared" si="473"/>
        <v>121.35999999999967</v>
      </c>
      <c r="S250" s="127">
        <f t="shared" ref="S250" si="480">M250/R250</f>
        <v>3.2382992748845145E-2</v>
      </c>
    </row>
    <row r="251" spans="2:19" x14ac:dyDescent="0.3">
      <c r="B251" s="216">
        <v>237</v>
      </c>
      <c r="C251" s="216"/>
      <c r="D251" s="105">
        <v>45650</v>
      </c>
      <c r="E251" s="139"/>
      <c r="F251" s="121">
        <f t="shared" ref="F251" si="481">G$16</f>
        <v>2924.68</v>
      </c>
      <c r="G251" s="121">
        <v>2856.8</v>
      </c>
      <c r="H251" s="121">
        <f t="shared" ref="H251" si="482">G$16-E$12</f>
        <v>2864.68</v>
      </c>
      <c r="I251" s="122">
        <v>-56.74</v>
      </c>
      <c r="J251" s="131">
        <f t="shared" si="472"/>
        <v>2868.62</v>
      </c>
      <c r="K251" s="135"/>
      <c r="M251" s="125">
        <f t="shared" ref="M251" si="483">+J251-$H$16</f>
        <v>3.9400000000000546</v>
      </c>
      <c r="N251" s="126">
        <f t="shared" ref="N251" si="484">M251*0.10197/1</f>
        <v>0.40176180000000561</v>
      </c>
      <c r="O251" s="125">
        <f t="shared" ref="O251" si="485">M251*0.701432/1</f>
        <v>2.7636420800000385</v>
      </c>
      <c r="P251" s="125">
        <f t="shared" ref="P251" si="486">+N251*0.01019716/1</f>
        <v>4.0968293564880576E-3</v>
      </c>
      <c r="Q251" s="51"/>
      <c r="R251" s="127">
        <f t="shared" si="473"/>
        <v>121.36000000000011</v>
      </c>
      <c r="S251" s="127">
        <f t="shared" ref="S251" si="487">M251/R251</f>
        <v>3.2465392221490204E-2</v>
      </c>
    </row>
    <row r="252" spans="2:19" x14ac:dyDescent="0.3">
      <c r="B252" s="216">
        <v>238</v>
      </c>
      <c r="C252" s="216"/>
      <c r="D252" s="105">
        <v>45654</v>
      </c>
      <c r="E252" s="139"/>
      <c r="F252" s="121">
        <f t="shared" ref="F252" si="488">G$16</f>
        <v>2924.68</v>
      </c>
      <c r="G252" s="121">
        <v>2856.8</v>
      </c>
      <c r="H252" s="121">
        <f t="shared" ref="H252" si="489">G$16-E$12</f>
        <v>2864.68</v>
      </c>
      <c r="I252" s="122">
        <v>-56.75</v>
      </c>
      <c r="J252" s="131">
        <f t="shared" si="472"/>
        <v>2868.6099999999997</v>
      </c>
      <c r="K252" s="135"/>
      <c r="M252" s="125">
        <f t="shared" ref="M252" si="490">+J252-$H$16</f>
        <v>3.9299999999998363</v>
      </c>
      <c r="N252" s="126">
        <f t="shared" ref="N252" si="491">M252*0.10197/1</f>
        <v>0.40074209999998334</v>
      </c>
      <c r="O252" s="125">
        <f t="shared" ref="O252" si="492">M252*0.701432/1</f>
        <v>2.7566277599998852</v>
      </c>
      <c r="P252" s="125">
        <f t="shared" ref="P252" si="493">+N252*0.01019716/1</f>
        <v>4.0864313124358304E-3</v>
      </c>
      <c r="Q252" s="51"/>
      <c r="R252" s="127">
        <f t="shared" si="473"/>
        <v>121.35999999999967</v>
      </c>
      <c r="S252" s="127">
        <f t="shared" ref="S252" si="494">M252/R252</f>
        <v>3.2382992748845145E-2</v>
      </c>
    </row>
    <row r="253" spans="2:19" x14ac:dyDescent="0.3">
      <c r="B253" s="216">
        <v>239</v>
      </c>
      <c r="C253" s="216"/>
      <c r="D253" s="105">
        <v>45661</v>
      </c>
      <c r="E253" s="139"/>
      <c r="F253" s="121">
        <f t="shared" ref="F253" si="495">G$16</f>
        <v>2924.68</v>
      </c>
      <c r="G253" s="121">
        <v>2856.8</v>
      </c>
      <c r="H253" s="121">
        <f t="shared" ref="H253" si="496">G$16-E$12</f>
        <v>2864.68</v>
      </c>
      <c r="I253" s="122">
        <v>-56.75</v>
      </c>
      <c r="J253" s="131">
        <f t="shared" si="472"/>
        <v>2868.6099999999997</v>
      </c>
      <c r="K253" s="135"/>
      <c r="M253" s="125">
        <f t="shared" ref="M253" si="497">+J253-$H$16</f>
        <v>3.9299999999998363</v>
      </c>
      <c r="N253" s="126">
        <f t="shared" ref="N253" si="498">M253*0.10197/1</f>
        <v>0.40074209999998334</v>
      </c>
      <c r="O253" s="125">
        <f t="shared" ref="O253" si="499">M253*0.701432/1</f>
        <v>2.7566277599998852</v>
      </c>
      <c r="P253" s="125">
        <f t="shared" ref="P253" si="500">+N253*0.01019716/1</f>
        <v>4.0864313124358304E-3</v>
      </c>
      <c r="Q253" s="51"/>
      <c r="R253" s="127">
        <f t="shared" si="473"/>
        <v>121.35999999999967</v>
      </c>
      <c r="S253" s="127">
        <f t="shared" ref="S253" si="501">M253/R253</f>
        <v>3.2382992748845145E-2</v>
      </c>
    </row>
    <row r="254" spans="2:19" x14ac:dyDescent="0.3">
      <c r="B254" s="216">
        <v>240</v>
      </c>
      <c r="C254" s="216"/>
      <c r="D254" s="105">
        <v>45676</v>
      </c>
      <c r="E254" s="139"/>
      <c r="F254" s="121">
        <f t="shared" ref="F254" si="502">G$16</f>
        <v>2924.68</v>
      </c>
      <c r="G254" s="121">
        <v>2856.8</v>
      </c>
      <c r="H254" s="121">
        <f t="shared" ref="H254" si="503">G$16-E$12</f>
        <v>2864.68</v>
      </c>
      <c r="I254" s="122">
        <v>-56.75</v>
      </c>
      <c r="J254" s="131">
        <f t="shared" si="472"/>
        <v>2868.6099999999997</v>
      </c>
      <c r="K254" s="135"/>
      <c r="M254" s="125">
        <f t="shared" ref="M254" si="504">+J254-$H$16</f>
        <v>3.9299999999998363</v>
      </c>
      <c r="N254" s="126">
        <f t="shared" ref="N254" si="505">M254*0.10197/1</f>
        <v>0.40074209999998334</v>
      </c>
      <c r="O254" s="125">
        <f t="shared" ref="O254" si="506">M254*0.701432/1</f>
        <v>2.7566277599998852</v>
      </c>
      <c r="P254" s="125">
        <f t="shared" ref="P254" si="507">+N254*0.01019716/1</f>
        <v>4.0864313124358304E-3</v>
      </c>
      <c r="Q254" s="51"/>
      <c r="R254" s="127">
        <f t="shared" si="473"/>
        <v>121.35999999999967</v>
      </c>
      <c r="S254" s="127">
        <f t="shared" ref="S254" si="508">M254/R254</f>
        <v>3.2382992748845145E-2</v>
      </c>
    </row>
    <row r="255" spans="2:19" x14ac:dyDescent="0.3">
      <c r="B255" s="216">
        <v>241</v>
      </c>
      <c r="C255" s="216"/>
      <c r="D255" s="105">
        <v>45683</v>
      </c>
      <c r="E255" s="139"/>
      <c r="F255" s="121">
        <f t="shared" ref="F255" si="509">G$16</f>
        <v>2924.68</v>
      </c>
      <c r="G255" s="121">
        <v>2856.8</v>
      </c>
      <c r="H255" s="121">
        <f t="shared" ref="H255" si="510">G$16-E$12</f>
        <v>2864.68</v>
      </c>
      <c r="I255" s="122">
        <v>-56.74</v>
      </c>
      <c r="J255" s="131">
        <f t="shared" ref="J255" si="511">(G$16+E$13)+I255</f>
        <v>2868.62</v>
      </c>
      <c r="K255" s="135"/>
      <c r="M255" s="125">
        <f t="shared" ref="M255" si="512">+J255-$H$16</f>
        <v>3.9400000000000546</v>
      </c>
      <c r="N255" s="126">
        <f t="shared" ref="N255" si="513">M255*0.10197/1</f>
        <v>0.40176180000000561</v>
      </c>
      <c r="O255" s="125">
        <f t="shared" ref="O255" si="514">M255*0.701432/1</f>
        <v>2.7636420800000385</v>
      </c>
      <c r="P255" s="125">
        <f t="shared" ref="P255" si="515">+N255*0.01019716/1</f>
        <v>4.0968293564880576E-3</v>
      </c>
      <c r="Q255" s="51"/>
      <c r="R255" s="127">
        <f t="shared" ref="R255" si="516">+$O$11*(M255-I255)</f>
        <v>121.36000000000011</v>
      </c>
      <c r="S255" s="127">
        <f t="shared" ref="S255" si="517">M255/R255</f>
        <v>3.2465392221490204E-2</v>
      </c>
    </row>
    <row r="256" spans="2:19" x14ac:dyDescent="0.3">
      <c r="B256" s="216">
        <v>242</v>
      </c>
      <c r="C256" s="216"/>
      <c r="D256" s="105">
        <v>45687</v>
      </c>
      <c r="E256" s="139"/>
      <c r="F256" s="121">
        <f t="shared" ref="F256" si="518">G$16</f>
        <v>2924.68</v>
      </c>
      <c r="G256" s="121">
        <v>2856.8</v>
      </c>
      <c r="H256" s="121">
        <f t="shared" ref="H256" si="519">G$16-E$12</f>
        <v>2864.68</v>
      </c>
      <c r="I256" s="122">
        <v>-56.74</v>
      </c>
      <c r="J256" s="131">
        <f t="shared" ref="J256" si="520">(G$16+E$13)+I256</f>
        <v>2868.62</v>
      </c>
      <c r="K256" s="135"/>
      <c r="M256" s="125">
        <f t="shared" ref="M256" si="521">+J256-$H$16</f>
        <v>3.9400000000000546</v>
      </c>
      <c r="N256" s="126">
        <f t="shared" ref="N256" si="522">M256*0.10197/1</f>
        <v>0.40176180000000561</v>
      </c>
      <c r="O256" s="125">
        <f t="shared" ref="O256" si="523">M256*0.701432/1</f>
        <v>2.7636420800000385</v>
      </c>
      <c r="P256" s="125">
        <f t="shared" ref="P256" si="524">+N256*0.01019716/1</f>
        <v>4.0968293564880576E-3</v>
      </c>
      <c r="Q256" s="51"/>
      <c r="R256" s="127">
        <f t="shared" ref="R256" si="525">+$O$11*(M256-I256)</f>
        <v>121.36000000000011</v>
      </c>
      <c r="S256" s="127">
        <f t="shared" ref="S256" si="526">M256/R256</f>
        <v>3.2465392221490204E-2</v>
      </c>
    </row>
    <row r="257" spans="2:19" x14ac:dyDescent="0.3">
      <c r="B257" s="216">
        <v>243</v>
      </c>
      <c r="C257" s="216"/>
      <c r="D257" s="105">
        <v>45692</v>
      </c>
      <c r="E257" s="139"/>
      <c r="F257" s="121">
        <f t="shared" ref="F257" si="527">G$16</f>
        <v>2924.68</v>
      </c>
      <c r="G257" s="121">
        <v>2856.8</v>
      </c>
      <c r="H257" s="121">
        <f t="shared" ref="H257" si="528">G$16-E$12</f>
        <v>2864.68</v>
      </c>
      <c r="I257" s="122">
        <v>-56.75</v>
      </c>
      <c r="J257" s="131">
        <f t="shared" ref="J257" si="529">(G$16+E$13)+I257</f>
        <v>2868.6099999999997</v>
      </c>
      <c r="K257" s="135"/>
      <c r="M257" s="125">
        <f t="shared" ref="M257" si="530">+J257-$H$16</f>
        <v>3.9299999999998363</v>
      </c>
      <c r="N257" s="126">
        <f t="shared" ref="N257" si="531">M257*0.10197/1</f>
        <v>0.40074209999998334</v>
      </c>
      <c r="O257" s="125">
        <f t="shared" ref="O257" si="532">M257*0.701432/1</f>
        <v>2.7566277599998852</v>
      </c>
      <c r="P257" s="125">
        <f t="shared" ref="P257" si="533">+N257*0.01019716/1</f>
        <v>4.0864313124358304E-3</v>
      </c>
      <c r="Q257" s="51"/>
      <c r="R257" s="127">
        <f t="shared" ref="R257" si="534">+$O$11*(M257-I257)</f>
        <v>121.35999999999967</v>
      </c>
      <c r="S257" s="127">
        <f t="shared" ref="S257" si="535">M257/R257</f>
        <v>3.2382992748845145E-2</v>
      </c>
    </row>
    <row r="258" spans="2:19" x14ac:dyDescent="0.3">
      <c r="B258" s="216">
        <v>244</v>
      </c>
      <c r="C258" s="216"/>
      <c r="D258" s="105">
        <v>45698</v>
      </c>
      <c r="E258" s="139"/>
      <c r="F258" s="121">
        <f t="shared" ref="F258" si="536">G$16</f>
        <v>2924.68</v>
      </c>
      <c r="G258" s="121">
        <v>2856.8</v>
      </c>
      <c r="H258" s="121">
        <f t="shared" ref="H258" si="537">G$16-E$12</f>
        <v>2864.68</v>
      </c>
      <c r="I258" s="122">
        <v>-56.75</v>
      </c>
      <c r="J258" s="131">
        <f t="shared" ref="J258:J259" si="538">(G$16+E$13)+I258</f>
        <v>2868.6099999999997</v>
      </c>
      <c r="K258" s="135"/>
      <c r="M258" s="125">
        <f t="shared" ref="M258:M259" si="539">+J258-$H$16</f>
        <v>3.9299999999998363</v>
      </c>
      <c r="N258" s="126">
        <f t="shared" ref="N258:N259" si="540">M258*0.10197/1</f>
        <v>0.40074209999998334</v>
      </c>
      <c r="O258" s="125">
        <f t="shared" ref="O258:O259" si="541">M258*0.701432/1</f>
        <v>2.7566277599998852</v>
      </c>
      <c r="P258" s="125">
        <f t="shared" ref="P258:P259" si="542">+N258*0.01019716/1</f>
        <v>4.0864313124358304E-3</v>
      </c>
      <c r="Q258" s="51"/>
      <c r="R258" s="127">
        <f t="shared" ref="R258:R259" si="543">+$O$11*(M258-I258)</f>
        <v>121.35999999999967</v>
      </c>
      <c r="S258" s="127">
        <f t="shared" ref="S258:S259" si="544">M258/R258</f>
        <v>3.2382992748845145E-2</v>
      </c>
    </row>
    <row r="259" spans="2:19" x14ac:dyDescent="0.3">
      <c r="B259" s="216">
        <v>245</v>
      </c>
      <c r="C259" s="216"/>
      <c r="D259" s="105">
        <v>45710</v>
      </c>
      <c r="E259" s="139"/>
      <c r="F259" s="121">
        <f t="shared" ref="F259" si="545">G$16</f>
        <v>2924.68</v>
      </c>
      <c r="G259" s="121">
        <v>2857.8</v>
      </c>
      <c r="H259" s="121">
        <f t="shared" ref="H259" si="546">G$16-E$12</f>
        <v>2864.68</v>
      </c>
      <c r="I259" s="113">
        <v>-56.73</v>
      </c>
      <c r="J259" s="150">
        <f t="shared" si="538"/>
        <v>2868.6299999999997</v>
      </c>
      <c r="M259" s="151">
        <f t="shared" si="539"/>
        <v>3.9499999999998181</v>
      </c>
      <c r="N259" s="152">
        <f t="shared" si="540"/>
        <v>0.40278149999998147</v>
      </c>
      <c r="O259" s="151">
        <f t="shared" si="541"/>
        <v>2.7706563999998726</v>
      </c>
      <c r="P259" s="151">
        <f t="shared" si="542"/>
        <v>4.1072274005398111E-3</v>
      </c>
      <c r="R259" s="153">
        <f t="shared" si="543"/>
        <v>121.35999999999963</v>
      </c>
      <c r="S259" s="153">
        <f t="shared" si="544"/>
        <v>3.2547791694131759E-2</v>
      </c>
    </row>
  </sheetData>
  <dataConsolidate/>
  <mergeCells count="252">
    <mergeCell ref="B258:C258"/>
    <mergeCell ref="B256:C256"/>
    <mergeCell ref="B228:C228"/>
    <mergeCell ref="B227:C227"/>
    <mergeCell ref="B211:C211"/>
    <mergeCell ref="B212:C212"/>
    <mergeCell ref="B253:C253"/>
    <mergeCell ref="B251:C251"/>
    <mergeCell ref="B249:C249"/>
    <mergeCell ref="B231:C231"/>
    <mergeCell ref="B230:C230"/>
    <mergeCell ref="B247:C247"/>
    <mergeCell ref="B244:C244"/>
    <mergeCell ref="B245:C245"/>
    <mergeCell ref="B241:C241"/>
    <mergeCell ref="B233:C233"/>
    <mergeCell ref="B232:C232"/>
    <mergeCell ref="B250:C250"/>
    <mergeCell ref="B248:C248"/>
    <mergeCell ref="B229:C229"/>
    <mergeCell ref="B246:C246"/>
    <mergeCell ref="B242:C242"/>
    <mergeCell ref="B243:C243"/>
    <mergeCell ref="B236:C236"/>
    <mergeCell ref="B237:C237"/>
    <mergeCell ref="B238:C238"/>
    <mergeCell ref="B239:C239"/>
    <mergeCell ref="B240:C240"/>
    <mergeCell ref="B235:C235"/>
    <mergeCell ref="B234:C234"/>
    <mergeCell ref="B223:C223"/>
    <mergeCell ref="B222:C222"/>
    <mergeCell ref="B218:C218"/>
    <mergeCell ref="B220:C220"/>
    <mergeCell ref="B219:C219"/>
    <mergeCell ref="B221:C221"/>
    <mergeCell ref="B226:C226"/>
    <mergeCell ref="B224:C224"/>
    <mergeCell ref="B225:C225"/>
    <mergeCell ref="B199:C199"/>
    <mergeCell ref="B201:C201"/>
    <mergeCell ref="B202:C202"/>
    <mergeCell ref="B203:C203"/>
    <mergeCell ref="B204:C204"/>
    <mergeCell ref="B217:C217"/>
    <mergeCell ref="B216:C216"/>
    <mergeCell ref="B214:C214"/>
    <mergeCell ref="B215:C215"/>
    <mergeCell ref="B208:C208"/>
    <mergeCell ref="B207:C207"/>
    <mergeCell ref="B70:C70"/>
    <mergeCell ref="B71:C71"/>
    <mergeCell ref="B72:C72"/>
    <mergeCell ref="B73:C73"/>
    <mergeCell ref="B74:C74"/>
    <mergeCell ref="B78:C78"/>
    <mergeCell ref="B60:C60"/>
    <mergeCell ref="B85:C85"/>
    <mergeCell ref="B68:C68"/>
    <mergeCell ref="B75:C75"/>
    <mergeCell ref="B65:C65"/>
    <mergeCell ref="B66:C66"/>
    <mergeCell ref="B61:C61"/>
    <mergeCell ref="B62:C62"/>
    <mergeCell ref="B63:C63"/>
    <mergeCell ref="S19:S21"/>
    <mergeCell ref="M19:P20"/>
    <mergeCell ref="R19:R21"/>
    <mergeCell ref="B29:C29"/>
    <mergeCell ref="B23:C23"/>
    <mergeCell ref="B22:C22"/>
    <mergeCell ref="B35:C35"/>
    <mergeCell ref="B36:C36"/>
    <mergeCell ref="B30:C30"/>
    <mergeCell ref="B24:C24"/>
    <mergeCell ref="B25:C25"/>
    <mergeCell ref="B26:C26"/>
    <mergeCell ref="B34:C34"/>
    <mergeCell ref="B27:C27"/>
    <mergeCell ref="B28:C28"/>
    <mergeCell ref="B31:C31"/>
    <mergeCell ref="F19:F20"/>
    <mergeCell ref="H19:H20"/>
    <mergeCell ref="E19:E21"/>
    <mergeCell ref="G19:G20"/>
    <mergeCell ref="D19:D21"/>
    <mergeCell ref="E2:K5"/>
    <mergeCell ref="I19:I20"/>
    <mergeCell ref="J19:J20"/>
    <mergeCell ref="K19:K21"/>
    <mergeCell ref="B195:C195"/>
    <mergeCell ref="B194:C194"/>
    <mergeCell ref="B193:C193"/>
    <mergeCell ref="B129:C129"/>
    <mergeCell ref="B130:C130"/>
    <mergeCell ref="B131:C131"/>
    <mergeCell ref="B132:C132"/>
    <mergeCell ref="B43:C43"/>
    <mergeCell ref="B39:C39"/>
    <mergeCell ref="B142:C142"/>
    <mergeCell ref="B119:C119"/>
    <mergeCell ref="B120:C120"/>
    <mergeCell ref="B121:C121"/>
    <mergeCell ref="B122:C122"/>
    <mergeCell ref="B128:C128"/>
    <mergeCell ref="B98:C98"/>
    <mergeCell ref="B37:C37"/>
    <mergeCell ref="B47:C47"/>
    <mergeCell ref="B2:D5"/>
    <mergeCell ref="B19:C21"/>
    <mergeCell ref="B58:C58"/>
    <mergeCell ref="B40:C40"/>
    <mergeCell ref="B41:C41"/>
    <mergeCell ref="B42:C42"/>
    <mergeCell ref="B38:C38"/>
    <mergeCell ref="B44:C44"/>
    <mergeCell ref="B45:C45"/>
    <mergeCell ref="B46:C46"/>
    <mergeCell ref="B48:C48"/>
    <mergeCell ref="B49:C49"/>
    <mergeCell ref="B96:C96"/>
    <mergeCell ref="B50:C50"/>
    <mergeCell ref="B32:C32"/>
    <mergeCell ref="B33:C33"/>
    <mergeCell ref="B51:C51"/>
    <mergeCell ref="B86:C86"/>
    <mergeCell ref="B112:C112"/>
    <mergeCell ref="B97:C97"/>
    <mergeCell ref="B88:C88"/>
    <mergeCell ref="B67:C67"/>
    <mergeCell ref="B52:C52"/>
    <mergeCell ref="B76:C76"/>
    <mergeCell ref="B77:C77"/>
    <mergeCell ref="B80:C80"/>
    <mergeCell ref="B81:C81"/>
    <mergeCell ref="B82:C82"/>
    <mergeCell ref="B83:C83"/>
    <mergeCell ref="B84:C84"/>
    <mergeCell ref="B64:C64"/>
    <mergeCell ref="B53:C53"/>
    <mergeCell ref="B54:C54"/>
    <mergeCell ref="B55:C55"/>
    <mergeCell ref="B56:C56"/>
    <mergeCell ref="B57:C57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59:C59"/>
    <mergeCell ref="B79:C79"/>
    <mergeCell ref="B99:C99"/>
    <mergeCell ref="B69:C69"/>
    <mergeCell ref="B87:C87"/>
    <mergeCell ref="B100:C100"/>
    <mergeCell ref="B101:C101"/>
    <mergeCell ref="B102:C102"/>
    <mergeCell ref="B103:C103"/>
    <mergeCell ref="B89:C89"/>
    <mergeCell ref="B90:C90"/>
    <mergeCell ref="B91:C91"/>
    <mergeCell ref="B92:C92"/>
    <mergeCell ref="B93:C93"/>
    <mergeCell ref="B94:C94"/>
    <mergeCell ref="B95:C95"/>
    <mergeCell ref="B155:C155"/>
    <mergeCell ref="B113:C113"/>
    <mergeCell ref="B114:C114"/>
    <mergeCell ref="B115:C115"/>
    <mergeCell ref="B123:C123"/>
    <mergeCell ref="B133:C133"/>
    <mergeCell ref="B134:C134"/>
    <mergeCell ref="B135:C135"/>
    <mergeCell ref="B137:C137"/>
    <mergeCell ref="B136:C136"/>
    <mergeCell ref="B117:C117"/>
    <mergeCell ref="B116:C116"/>
    <mergeCell ref="B181:C181"/>
    <mergeCell ref="B118:C118"/>
    <mergeCell ref="B165:C165"/>
    <mergeCell ref="B170:C170"/>
    <mergeCell ref="B171:C171"/>
    <mergeCell ref="B163:C163"/>
    <mergeCell ref="B164:C164"/>
    <mergeCell ref="B125:C125"/>
    <mergeCell ref="B126:C126"/>
    <mergeCell ref="B127:C127"/>
    <mergeCell ref="B151:C151"/>
    <mergeCell ref="B140:C140"/>
    <mergeCell ref="B141:C141"/>
    <mergeCell ref="B157:C157"/>
    <mergeCell ref="B158:C158"/>
    <mergeCell ref="B159:C159"/>
    <mergeCell ref="B124:C124"/>
    <mergeCell ref="B160:C160"/>
    <mergeCell ref="B161:C161"/>
    <mergeCell ref="B162:C162"/>
    <mergeCell ref="B166:C166"/>
    <mergeCell ref="B167:C167"/>
    <mergeCell ref="B168:C168"/>
    <mergeCell ref="B154:C154"/>
    <mergeCell ref="B198:C198"/>
    <mergeCell ref="B156:C156"/>
    <mergeCell ref="B182:C182"/>
    <mergeCell ref="B176:C176"/>
    <mergeCell ref="B177:C177"/>
    <mergeCell ref="B173:C173"/>
    <mergeCell ref="B174:C174"/>
    <mergeCell ref="B138:C138"/>
    <mergeCell ref="B139:C139"/>
    <mergeCell ref="B153:C153"/>
    <mergeCell ref="B152:C15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75:C175"/>
    <mergeCell ref="B169:C169"/>
    <mergeCell ref="B172:C172"/>
    <mergeCell ref="B178:C178"/>
    <mergeCell ref="B180:C180"/>
    <mergeCell ref="B259:C259"/>
    <mergeCell ref="B257:C257"/>
    <mergeCell ref="B255:C255"/>
    <mergeCell ref="B254:C254"/>
    <mergeCell ref="B179:C179"/>
    <mergeCell ref="B188:C188"/>
    <mergeCell ref="B252:C252"/>
    <mergeCell ref="B189:C189"/>
    <mergeCell ref="B185:C185"/>
    <mergeCell ref="B186:C186"/>
    <mergeCell ref="B187:C187"/>
    <mergeCell ref="B183:C183"/>
    <mergeCell ref="B184:C184"/>
    <mergeCell ref="B190:C190"/>
    <mergeCell ref="B191:C191"/>
    <mergeCell ref="B192:C192"/>
    <mergeCell ref="B197:C197"/>
    <mergeCell ref="B213:C213"/>
    <mergeCell ref="B196:C196"/>
    <mergeCell ref="B210:C210"/>
    <mergeCell ref="B209:C209"/>
    <mergeCell ref="B200:C200"/>
    <mergeCell ref="B205:C205"/>
    <mergeCell ref="B206:C206"/>
  </mergeCells>
  <pageMargins left="0.7" right="0.7" top="0.75" bottom="0.75" header="0.3" footer="0.3"/>
  <pageSetup paperSize="9" scale="31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  <pageSetUpPr fitToPage="1"/>
  </sheetPr>
  <dimension ref="B1:BP221"/>
  <sheetViews>
    <sheetView zoomScale="70" zoomScaleNormal="70" workbookViewId="0">
      <pane ySplit="21" topLeftCell="A196" activePane="bottomLeft" state="frozen"/>
      <selection activeCell="O244" sqref="O244"/>
      <selection pane="bottomLeft" activeCell="I221" sqref="I221"/>
    </sheetView>
  </sheetViews>
  <sheetFormatPr baseColWidth="10" defaultRowHeight="15.6" x14ac:dyDescent="0.3"/>
  <cols>
    <col min="1" max="1" width="1.109375" customWidth="1"/>
    <col min="2" max="3" width="4.6640625" customWidth="1"/>
    <col min="4" max="4" width="20.6640625" customWidth="1"/>
    <col min="5" max="7" width="15.6640625" customWidth="1"/>
    <col min="8" max="8" width="15.6640625" style="66" customWidth="1"/>
    <col min="9" max="9" width="15.6640625" style="113" customWidth="1"/>
    <col min="10" max="10" width="15.6640625" customWidth="1"/>
    <col min="11" max="11" width="20.6640625" customWidth="1"/>
    <col min="12" max="12" width="1.109375" customWidth="1"/>
    <col min="13" max="16" width="10.6640625" customWidth="1"/>
    <col min="17" max="17" width="1.109375" customWidth="1"/>
    <col min="18" max="19" width="10.6640625" customWidth="1"/>
    <col min="21" max="21" width="13" style="15" bestFit="1" customWidth="1"/>
    <col min="22" max="22" width="13" style="17" bestFit="1" customWidth="1"/>
  </cols>
  <sheetData>
    <row r="1" spans="2:16" ht="6" customHeight="1" thickBot="1" x14ac:dyDescent="0.35"/>
    <row r="2" spans="2:16" ht="21" customHeight="1" x14ac:dyDescent="0.3">
      <c r="B2" s="201"/>
      <c r="C2" s="202"/>
      <c r="D2" s="203"/>
      <c r="E2" s="161" t="s">
        <v>45</v>
      </c>
      <c r="F2" s="162"/>
      <c r="G2" s="162"/>
      <c r="H2" s="162"/>
      <c r="I2" s="162"/>
      <c r="J2" s="162"/>
      <c r="K2" s="163"/>
    </row>
    <row r="3" spans="2:16" ht="21" customHeight="1" x14ac:dyDescent="0.3">
      <c r="B3" s="204"/>
      <c r="C3" s="205"/>
      <c r="D3" s="206"/>
      <c r="E3" s="164"/>
      <c r="F3" s="165"/>
      <c r="G3" s="165"/>
      <c r="H3" s="165"/>
      <c r="I3" s="165"/>
      <c r="J3" s="165"/>
      <c r="K3" s="166"/>
    </row>
    <row r="4" spans="2:16" ht="21" customHeight="1" x14ac:dyDescent="0.3">
      <c r="B4" s="204"/>
      <c r="C4" s="205"/>
      <c r="D4" s="206"/>
      <c r="E4" s="164"/>
      <c r="F4" s="165"/>
      <c r="G4" s="165"/>
      <c r="H4" s="165"/>
      <c r="I4" s="165"/>
      <c r="J4" s="165"/>
      <c r="K4" s="166"/>
    </row>
    <row r="5" spans="2:16" ht="21" customHeight="1" thickBot="1" x14ac:dyDescent="0.35">
      <c r="B5" s="207"/>
      <c r="C5" s="208"/>
      <c r="D5" s="209"/>
      <c r="E5" s="167"/>
      <c r="F5" s="168"/>
      <c r="G5" s="168"/>
      <c r="H5" s="168"/>
      <c r="I5" s="168"/>
      <c r="J5" s="168"/>
      <c r="K5" s="169"/>
    </row>
    <row r="6" spans="2:16" ht="15" customHeight="1" x14ac:dyDescent="0.3">
      <c r="B6" s="9"/>
      <c r="C6" s="8"/>
      <c r="D6" s="8"/>
      <c r="E6" s="7"/>
      <c r="F6" s="7"/>
      <c r="G6" s="7"/>
      <c r="H6" s="67"/>
      <c r="I6" s="108"/>
      <c r="J6" s="12"/>
      <c r="K6" s="48"/>
    </row>
    <row r="7" spans="2:16" ht="15" customHeight="1" x14ac:dyDescent="0.3">
      <c r="B7" s="6"/>
      <c r="C7" s="32" t="s">
        <v>8</v>
      </c>
      <c r="D7" s="22"/>
      <c r="E7" s="52" t="s">
        <v>7</v>
      </c>
      <c r="F7" s="33"/>
      <c r="G7" s="33"/>
      <c r="H7" s="52"/>
      <c r="I7" s="103"/>
      <c r="J7" s="34"/>
      <c r="K7" s="48"/>
    </row>
    <row r="8" spans="2:16" ht="15" customHeight="1" x14ac:dyDescent="0.3">
      <c r="B8" s="6"/>
      <c r="C8" s="32" t="s">
        <v>6</v>
      </c>
      <c r="D8" s="22"/>
      <c r="E8" s="52" t="s">
        <v>35</v>
      </c>
      <c r="F8" s="33"/>
      <c r="G8" s="33"/>
      <c r="H8" s="52"/>
      <c r="I8" s="109"/>
      <c r="J8" s="49"/>
      <c r="K8" s="48"/>
    </row>
    <row r="9" spans="2:16" ht="15" customHeight="1" x14ac:dyDescent="0.3">
      <c r="B9" s="6"/>
      <c r="C9" s="32"/>
      <c r="D9" s="22"/>
      <c r="E9" s="34"/>
      <c r="F9" s="34"/>
      <c r="G9" s="34"/>
      <c r="H9" s="68"/>
      <c r="I9" s="110"/>
      <c r="J9" s="22"/>
      <c r="K9" s="48"/>
    </row>
    <row r="10" spans="2:16" ht="15" customHeight="1" x14ac:dyDescent="0.3">
      <c r="B10" s="6"/>
      <c r="C10" s="32" t="s">
        <v>9</v>
      </c>
      <c r="D10" s="22"/>
      <c r="E10" s="53" t="s">
        <v>46</v>
      </c>
      <c r="F10" s="12"/>
      <c r="G10" s="12"/>
      <c r="H10" s="52"/>
      <c r="I10" s="110"/>
      <c r="J10" s="22"/>
      <c r="K10" s="48"/>
      <c r="N10" s="31" t="s">
        <v>22</v>
      </c>
      <c r="O10" s="58" t="s">
        <v>30</v>
      </c>
    </row>
    <row r="11" spans="2:16" ht="15" customHeight="1" x14ac:dyDescent="0.3">
      <c r="B11" s="6"/>
      <c r="C11" s="32" t="s">
        <v>0</v>
      </c>
      <c r="D11" s="22"/>
      <c r="E11" s="53"/>
      <c r="F11" s="12"/>
      <c r="G11" s="12"/>
      <c r="H11" s="52"/>
      <c r="I11" s="110"/>
      <c r="J11" s="22"/>
      <c r="K11" s="48"/>
      <c r="N11" s="31" t="s">
        <v>23</v>
      </c>
      <c r="O11" s="66">
        <v>2</v>
      </c>
      <c r="P11" s="31" t="s">
        <v>24</v>
      </c>
    </row>
    <row r="12" spans="2:16" ht="15" customHeight="1" x14ac:dyDescent="0.3">
      <c r="B12" s="6"/>
      <c r="C12" s="32" t="s">
        <v>11</v>
      </c>
      <c r="D12" s="22"/>
      <c r="E12" s="84">
        <v>42</v>
      </c>
      <c r="F12" s="45" t="s">
        <v>27</v>
      </c>
      <c r="G12" s="45"/>
      <c r="H12" s="45"/>
      <c r="I12" s="110"/>
      <c r="J12" s="22"/>
      <c r="K12" s="48"/>
      <c r="O12" s="50"/>
    </row>
    <row r="13" spans="2:16" ht="15" customHeight="1" x14ac:dyDescent="0.3">
      <c r="B13" s="6"/>
      <c r="C13" s="32" t="s">
        <v>14</v>
      </c>
      <c r="D13" s="22"/>
      <c r="E13" s="84">
        <v>0.49</v>
      </c>
      <c r="F13" s="45" t="s">
        <v>27</v>
      </c>
      <c r="G13" s="45"/>
      <c r="H13" s="45"/>
      <c r="I13" s="110"/>
      <c r="J13" s="22"/>
      <c r="K13" s="48"/>
    </row>
    <row r="14" spans="2:16" ht="15" customHeight="1" x14ac:dyDescent="0.3">
      <c r="B14" s="6"/>
      <c r="C14" s="32"/>
      <c r="D14" s="22"/>
      <c r="E14" s="34"/>
      <c r="F14" s="34"/>
      <c r="G14" s="34"/>
      <c r="H14" s="68"/>
      <c r="I14" s="110"/>
      <c r="J14" s="22"/>
      <c r="K14" s="48"/>
    </row>
    <row r="15" spans="2:16" ht="15" customHeight="1" x14ac:dyDescent="0.3">
      <c r="B15" s="6"/>
      <c r="C15" s="34"/>
      <c r="D15" s="22"/>
      <c r="E15" s="5" t="s">
        <v>5</v>
      </c>
      <c r="F15" s="5" t="s">
        <v>4</v>
      </c>
      <c r="G15" s="4" t="s">
        <v>12</v>
      </c>
      <c r="H15" s="69" t="s">
        <v>13</v>
      </c>
      <c r="I15" s="110"/>
      <c r="J15" s="60"/>
      <c r="K15" s="48"/>
    </row>
    <row r="16" spans="2:16" ht="15" customHeight="1" x14ac:dyDescent="0.3">
      <c r="B16" s="6"/>
      <c r="C16" s="35" t="s">
        <v>3</v>
      </c>
      <c r="D16" s="1"/>
      <c r="E16" s="46">
        <v>808753.2</v>
      </c>
      <c r="F16" s="46">
        <v>9157376.5999999996</v>
      </c>
      <c r="G16" s="47">
        <v>2924.49</v>
      </c>
      <c r="H16" s="47">
        <f>G16-E12</f>
        <v>2882.49</v>
      </c>
      <c r="I16" s="110"/>
      <c r="J16" s="73"/>
      <c r="K16" s="48"/>
      <c r="M16">
        <v>-1</v>
      </c>
    </row>
    <row r="17" spans="2:68" ht="16.2" thickBot="1" x14ac:dyDescent="0.35">
      <c r="B17" s="23"/>
      <c r="C17" s="24"/>
      <c r="D17" s="24"/>
      <c r="E17" s="24"/>
      <c r="F17" s="24"/>
      <c r="G17" s="24"/>
      <c r="H17" s="70"/>
      <c r="I17" s="111"/>
      <c r="J17" s="24"/>
      <c r="K17" s="3"/>
    </row>
    <row r="18" spans="2:68" ht="6" customHeight="1" thickBot="1" x14ac:dyDescent="0.35">
      <c r="B18" s="26"/>
      <c r="C18" s="26"/>
      <c r="D18" s="26"/>
      <c r="E18" s="26"/>
      <c r="F18" s="26"/>
      <c r="G18" s="26"/>
      <c r="H18" s="20"/>
      <c r="I18" s="112"/>
      <c r="J18" s="26"/>
      <c r="K18" s="2"/>
    </row>
    <row r="19" spans="2:68" ht="15.75" customHeight="1" x14ac:dyDescent="0.3">
      <c r="B19" s="170" t="s">
        <v>2</v>
      </c>
      <c r="C19" s="192"/>
      <c r="D19" s="172" t="s">
        <v>1</v>
      </c>
      <c r="E19" s="172" t="s">
        <v>32</v>
      </c>
      <c r="F19" s="170" t="s">
        <v>34</v>
      </c>
      <c r="G19" s="170" t="s">
        <v>33</v>
      </c>
      <c r="H19" s="170" t="s">
        <v>28</v>
      </c>
      <c r="I19" s="180" t="s">
        <v>10</v>
      </c>
      <c r="J19" s="178" t="s">
        <v>29</v>
      </c>
      <c r="K19" s="198" t="s">
        <v>31</v>
      </c>
      <c r="L19" s="20"/>
      <c r="M19" s="183" t="s">
        <v>21</v>
      </c>
      <c r="N19" s="184"/>
      <c r="O19" s="184"/>
      <c r="P19" s="185"/>
      <c r="R19" s="180" t="s">
        <v>25</v>
      </c>
      <c r="S19" s="175" t="s">
        <v>26</v>
      </c>
      <c r="U19"/>
      <c r="V19" s="15"/>
      <c r="W19" s="17"/>
    </row>
    <row r="20" spans="2:68" ht="16.2" thickBot="1" x14ac:dyDescent="0.35">
      <c r="B20" s="193"/>
      <c r="C20" s="194"/>
      <c r="D20" s="173"/>
      <c r="E20" s="173"/>
      <c r="F20" s="171"/>
      <c r="G20" s="171"/>
      <c r="H20" s="171"/>
      <c r="I20" s="197"/>
      <c r="J20" s="179"/>
      <c r="K20" s="199"/>
      <c r="L20" s="13"/>
      <c r="M20" s="186"/>
      <c r="N20" s="187"/>
      <c r="O20" s="187"/>
      <c r="P20" s="188"/>
      <c r="R20" s="181"/>
      <c r="S20" s="176"/>
      <c r="U20"/>
      <c r="V20" s="15"/>
      <c r="W20" s="17"/>
    </row>
    <row r="21" spans="2:68" ht="16.2" thickBot="1" x14ac:dyDescent="0.35">
      <c r="B21" s="195"/>
      <c r="C21" s="196"/>
      <c r="D21" s="174"/>
      <c r="E21" s="174"/>
      <c r="F21" s="57" t="s">
        <v>15</v>
      </c>
      <c r="G21" s="57" t="s">
        <v>15</v>
      </c>
      <c r="H21" s="19" t="s">
        <v>15</v>
      </c>
      <c r="I21" s="25" t="s">
        <v>15</v>
      </c>
      <c r="J21" s="62" t="s">
        <v>16</v>
      </c>
      <c r="K21" s="200"/>
      <c r="L21" s="14"/>
      <c r="M21" s="36" t="s">
        <v>17</v>
      </c>
      <c r="N21" s="38" t="s">
        <v>18</v>
      </c>
      <c r="O21" s="37" t="s">
        <v>19</v>
      </c>
      <c r="P21" s="38" t="s">
        <v>20</v>
      </c>
      <c r="R21" s="182"/>
      <c r="S21" s="177"/>
      <c r="U21"/>
      <c r="V21" s="15"/>
      <c r="W21" s="17"/>
    </row>
    <row r="22" spans="2:68" x14ac:dyDescent="0.3">
      <c r="B22" s="159">
        <v>1</v>
      </c>
      <c r="C22" s="160"/>
      <c r="D22" s="94">
        <v>44884</v>
      </c>
      <c r="E22" s="86">
        <v>7.4</v>
      </c>
      <c r="F22" s="100">
        <f t="shared" ref="F22:F81" si="0">G$16</f>
        <v>2924.49</v>
      </c>
      <c r="G22" s="100">
        <v>2874.6</v>
      </c>
      <c r="H22" s="100">
        <f t="shared" ref="H22:H81" si="1">G$16-E$12</f>
        <v>2882.49</v>
      </c>
      <c r="I22" s="128">
        <v>-37.79</v>
      </c>
      <c r="J22" s="114">
        <f t="shared" ref="J22:J81" si="2">(G$16+E$13)+I22</f>
        <v>2887.1899999999996</v>
      </c>
      <c r="K22" s="72"/>
      <c r="L22" s="21"/>
      <c r="M22" s="39">
        <f t="shared" ref="M22:M81" si="3">+J22-$H$16</f>
        <v>4.6999999999998181</v>
      </c>
      <c r="N22" s="43">
        <f t="shared" ref="N22:N81" si="4">M22*0.10197/1</f>
        <v>0.47925899999998145</v>
      </c>
      <c r="O22" s="39">
        <f t="shared" ref="O22:O81" si="5">M22*0.701432/1</f>
        <v>3.2967303999998725</v>
      </c>
      <c r="P22" s="39">
        <f t="shared" ref="P22:P81" si="6">+N22*0.01019716/1</f>
        <v>4.8870807044398105E-3</v>
      </c>
      <c r="R22" s="59">
        <f t="shared" ref="R22:R81" si="7">+$O$11*(M22-I22)</f>
        <v>84.979999999999634</v>
      </c>
      <c r="S22" s="41">
        <f t="shared" ref="S22:S81" si="8">M22/R22</f>
        <v>5.5307131089666256E-2</v>
      </c>
      <c r="T22" s="10"/>
      <c r="U22" s="1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</row>
    <row r="23" spans="2:68" x14ac:dyDescent="0.3">
      <c r="B23" s="157">
        <v>2</v>
      </c>
      <c r="C23" s="158"/>
      <c r="D23" s="95">
        <v>44884</v>
      </c>
      <c r="E23" s="88">
        <v>0.66666666666666663</v>
      </c>
      <c r="F23" s="91">
        <f t="shared" si="0"/>
        <v>2924.49</v>
      </c>
      <c r="G23" s="101">
        <v>2874.6</v>
      </c>
      <c r="H23" s="91">
        <f t="shared" si="1"/>
        <v>2882.49</v>
      </c>
      <c r="I23" s="40">
        <v>-25.12</v>
      </c>
      <c r="J23" s="115">
        <f t="shared" si="2"/>
        <v>2899.8599999999997</v>
      </c>
      <c r="K23" s="64"/>
      <c r="L23" s="21"/>
      <c r="M23" s="40">
        <f t="shared" si="3"/>
        <v>17.369999999999891</v>
      </c>
      <c r="N23" s="44">
        <f t="shared" si="4"/>
        <v>1.7712188999999889</v>
      </c>
      <c r="O23" s="40">
        <f t="shared" si="5"/>
        <v>12.183873839999924</v>
      </c>
      <c r="P23" s="40">
        <f t="shared" si="6"/>
        <v>1.8061402518323888E-2</v>
      </c>
      <c r="R23" s="42">
        <f t="shared" si="7"/>
        <v>84.979999999999791</v>
      </c>
      <c r="S23" s="42">
        <f t="shared" si="8"/>
        <v>0.20440103553777281</v>
      </c>
      <c r="T23" s="10"/>
      <c r="U23" s="1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</row>
    <row r="24" spans="2:68" x14ac:dyDescent="0.3">
      <c r="B24" s="157">
        <v>3</v>
      </c>
      <c r="C24" s="158"/>
      <c r="D24" s="95">
        <v>44885</v>
      </c>
      <c r="E24" s="88">
        <v>0.3125</v>
      </c>
      <c r="F24" s="91">
        <f t="shared" si="0"/>
        <v>2924.49</v>
      </c>
      <c r="G24" s="101">
        <v>2874.6</v>
      </c>
      <c r="H24" s="91">
        <f t="shared" si="1"/>
        <v>2882.49</v>
      </c>
      <c r="I24" s="40">
        <v>-28.31</v>
      </c>
      <c r="J24" s="115">
        <f t="shared" si="2"/>
        <v>2896.6699999999996</v>
      </c>
      <c r="K24" s="64"/>
      <c r="L24" s="21"/>
      <c r="M24" s="40">
        <f t="shared" si="3"/>
        <v>14.179999999999836</v>
      </c>
      <c r="N24" s="44">
        <f t="shared" si="4"/>
        <v>1.4459345999999833</v>
      </c>
      <c r="O24" s="40">
        <f t="shared" si="5"/>
        <v>9.9463057599998859</v>
      </c>
      <c r="P24" s="40">
        <f t="shared" si="6"/>
        <v>1.474442646573583E-2</v>
      </c>
      <c r="Q24" s="1"/>
      <c r="R24" s="42">
        <f t="shared" si="7"/>
        <v>84.979999999999677</v>
      </c>
      <c r="S24" s="42">
        <f t="shared" si="8"/>
        <v>0.16686279124499753</v>
      </c>
      <c r="T24" s="10"/>
      <c r="U24" s="11"/>
      <c r="V24" s="16"/>
      <c r="W24" s="18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</row>
    <row r="25" spans="2:68" x14ac:dyDescent="0.3">
      <c r="B25" s="159">
        <v>4</v>
      </c>
      <c r="C25" s="160"/>
      <c r="D25" s="95">
        <v>44885</v>
      </c>
      <c r="E25" s="88">
        <v>0.70833333333333337</v>
      </c>
      <c r="F25" s="91">
        <f t="shared" si="0"/>
        <v>2924.49</v>
      </c>
      <c r="G25" s="101">
        <v>2874.6</v>
      </c>
      <c r="H25" s="91">
        <f t="shared" si="1"/>
        <v>2882.49</v>
      </c>
      <c r="I25" s="40">
        <v>-25.7</v>
      </c>
      <c r="J25" s="115">
        <f t="shared" si="2"/>
        <v>2899.2799999999997</v>
      </c>
      <c r="K25" s="64"/>
      <c r="L25" s="21"/>
      <c r="M25" s="40">
        <f t="shared" si="3"/>
        <v>16.789999999999964</v>
      </c>
      <c r="N25" s="44">
        <f t="shared" si="4"/>
        <v>1.7120762999999963</v>
      </c>
      <c r="O25" s="40">
        <f t="shared" si="5"/>
        <v>11.777043279999976</v>
      </c>
      <c r="P25" s="40">
        <f t="shared" si="6"/>
        <v>1.7458315963307963E-2</v>
      </c>
      <c r="Q25" s="1"/>
      <c r="R25" s="42">
        <f t="shared" si="7"/>
        <v>84.979999999999933</v>
      </c>
      <c r="S25" s="42">
        <f t="shared" si="8"/>
        <v>0.19757590021181426</v>
      </c>
      <c r="T25" s="10"/>
      <c r="U25" s="11"/>
      <c r="V25" s="27"/>
      <c r="W25" s="28"/>
      <c r="X25" s="29"/>
      <c r="Y25" s="30"/>
      <c r="Z25" s="30"/>
      <c r="AA25" s="30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</row>
    <row r="26" spans="2:68" x14ac:dyDescent="0.3">
      <c r="B26" s="157">
        <v>5</v>
      </c>
      <c r="C26" s="158"/>
      <c r="D26" s="95">
        <v>44886</v>
      </c>
      <c r="E26" s="88">
        <v>0.30902777777777779</v>
      </c>
      <c r="F26" s="91">
        <f t="shared" si="0"/>
        <v>2924.49</v>
      </c>
      <c r="G26" s="101">
        <v>2874.6</v>
      </c>
      <c r="H26" s="91">
        <f t="shared" si="1"/>
        <v>2882.49</v>
      </c>
      <c r="I26" s="40">
        <v>-12.21</v>
      </c>
      <c r="J26" s="115">
        <f t="shared" si="2"/>
        <v>2912.7699999999995</v>
      </c>
      <c r="K26" s="64"/>
      <c r="L26" s="21"/>
      <c r="M26" s="40">
        <f t="shared" si="3"/>
        <v>30.279999999999745</v>
      </c>
      <c r="N26" s="44">
        <f t="shared" si="4"/>
        <v>3.0876515999999743</v>
      </c>
      <c r="O26" s="40">
        <f t="shared" si="5"/>
        <v>21.239360959999821</v>
      </c>
      <c r="P26" s="40">
        <f t="shared" si="6"/>
        <v>3.1485277389455738E-2</v>
      </c>
      <c r="Q26" s="1"/>
      <c r="R26" s="42">
        <f t="shared" si="7"/>
        <v>84.979999999999492</v>
      </c>
      <c r="S26" s="42">
        <f t="shared" si="8"/>
        <v>0.35631913391386122</v>
      </c>
      <c r="T26" s="10"/>
      <c r="U26" s="11"/>
      <c r="V26" s="27"/>
      <c r="W26" s="28"/>
      <c r="X26" s="29"/>
      <c r="Y26" s="30"/>
      <c r="Z26" s="30"/>
      <c r="AA26" s="30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</row>
    <row r="27" spans="2:68" x14ac:dyDescent="0.3">
      <c r="B27" s="159">
        <v>6</v>
      </c>
      <c r="C27" s="160"/>
      <c r="D27" s="95">
        <v>44886</v>
      </c>
      <c r="E27" s="88">
        <v>0.74444444444444446</v>
      </c>
      <c r="F27" s="91">
        <f t="shared" si="0"/>
        <v>2924.49</v>
      </c>
      <c r="G27" s="101">
        <v>2874.6</v>
      </c>
      <c r="H27" s="91">
        <f t="shared" si="1"/>
        <v>2882.49</v>
      </c>
      <c r="I27" s="40">
        <v>-12.17</v>
      </c>
      <c r="J27" s="115">
        <f t="shared" si="2"/>
        <v>2912.8099999999995</v>
      </c>
      <c r="K27" s="64"/>
      <c r="L27" s="21"/>
      <c r="M27" s="40">
        <f t="shared" si="3"/>
        <v>30.319999999999709</v>
      </c>
      <c r="N27" s="44">
        <f t="shared" si="4"/>
        <v>3.0917303999999706</v>
      </c>
      <c r="O27" s="40">
        <f t="shared" si="5"/>
        <v>21.267418239999799</v>
      </c>
      <c r="P27" s="40">
        <f t="shared" si="6"/>
        <v>3.1526869565663702E-2</v>
      </c>
      <c r="Q27" s="1"/>
      <c r="R27" s="42">
        <f t="shared" si="7"/>
        <v>84.979999999999421</v>
      </c>
      <c r="S27" s="42">
        <f t="shared" si="8"/>
        <v>0.35678983290185828</v>
      </c>
      <c r="T27" s="10"/>
      <c r="U27" s="11"/>
      <c r="V27" s="16"/>
      <c r="W27" s="18"/>
      <c r="X27" s="1"/>
      <c r="Y27" s="1"/>
      <c r="Z27" s="30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</row>
    <row r="28" spans="2:68" x14ac:dyDescent="0.3">
      <c r="B28" s="159">
        <v>7</v>
      </c>
      <c r="C28" s="160"/>
      <c r="D28" s="95">
        <v>44887</v>
      </c>
      <c r="E28" s="88">
        <v>0.3125</v>
      </c>
      <c r="F28" s="91">
        <f t="shared" si="0"/>
        <v>2924.49</v>
      </c>
      <c r="G28" s="101">
        <v>2874.6</v>
      </c>
      <c r="H28" s="91">
        <f t="shared" si="1"/>
        <v>2882.49</v>
      </c>
      <c r="I28" s="40">
        <v>-18.97</v>
      </c>
      <c r="J28" s="115">
        <f t="shared" si="2"/>
        <v>2906.0099999999998</v>
      </c>
      <c r="K28" s="64"/>
      <c r="L28" s="21"/>
      <c r="M28" s="40">
        <f t="shared" si="3"/>
        <v>23.519999999999982</v>
      </c>
      <c r="N28" s="44">
        <f t="shared" si="4"/>
        <v>2.3983343999999982</v>
      </c>
      <c r="O28" s="40">
        <f t="shared" si="5"/>
        <v>16.497680639999988</v>
      </c>
      <c r="P28" s="40">
        <f t="shared" si="6"/>
        <v>2.4456199610303982E-2</v>
      </c>
      <c r="Q28" s="1"/>
      <c r="R28" s="42">
        <f t="shared" si="7"/>
        <v>84.979999999999961</v>
      </c>
      <c r="S28" s="42">
        <f t="shared" si="8"/>
        <v>0.2767710049423393</v>
      </c>
      <c r="T28" s="10"/>
      <c r="U28" s="11"/>
      <c r="V28" s="16"/>
      <c r="W28" s="18"/>
      <c r="X28" s="1"/>
      <c r="Y28" s="1"/>
      <c r="Z28" s="30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</row>
    <row r="29" spans="2:68" x14ac:dyDescent="0.3">
      <c r="B29" s="157">
        <v>8</v>
      </c>
      <c r="C29" s="158"/>
      <c r="D29" s="95">
        <v>44887</v>
      </c>
      <c r="E29" s="88">
        <v>0.72152777777777777</v>
      </c>
      <c r="F29" s="91">
        <f t="shared" si="0"/>
        <v>2924.49</v>
      </c>
      <c r="G29" s="101">
        <v>2874.6</v>
      </c>
      <c r="H29" s="91">
        <f t="shared" si="1"/>
        <v>2882.49</v>
      </c>
      <c r="I29" s="40">
        <v>-24.9</v>
      </c>
      <c r="J29" s="115">
        <f t="shared" si="2"/>
        <v>2900.0799999999995</v>
      </c>
      <c r="K29" s="64"/>
      <c r="L29" s="21"/>
      <c r="M29" s="40">
        <f t="shared" si="3"/>
        <v>17.589999999999691</v>
      </c>
      <c r="N29" s="44">
        <f t="shared" si="4"/>
        <v>1.7936522999999684</v>
      </c>
      <c r="O29" s="40">
        <f t="shared" si="5"/>
        <v>12.338188879999784</v>
      </c>
      <c r="P29" s="40">
        <f t="shared" si="6"/>
        <v>1.8290159487467678E-2</v>
      </c>
      <c r="Q29" s="1"/>
      <c r="R29" s="42">
        <f t="shared" si="7"/>
        <v>84.979999999999379</v>
      </c>
      <c r="S29" s="42">
        <f t="shared" si="8"/>
        <v>0.20698987997175594</v>
      </c>
      <c r="T29" s="10"/>
      <c r="U29" s="11"/>
      <c r="V29" s="16"/>
      <c r="W29" s="18"/>
      <c r="X29" s="1"/>
      <c r="Y29" s="1"/>
      <c r="Z29" s="30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</row>
    <row r="30" spans="2:68" x14ac:dyDescent="0.3">
      <c r="B30" s="159">
        <v>9</v>
      </c>
      <c r="C30" s="160"/>
      <c r="D30" s="95">
        <v>44888</v>
      </c>
      <c r="E30" s="88">
        <v>0.31388888888888888</v>
      </c>
      <c r="F30" s="91">
        <f t="shared" si="0"/>
        <v>2924.49</v>
      </c>
      <c r="G30" s="101">
        <v>2874.6</v>
      </c>
      <c r="H30" s="91">
        <f t="shared" si="1"/>
        <v>2882.49</v>
      </c>
      <c r="I30" s="40">
        <v>-25.09</v>
      </c>
      <c r="J30" s="115">
        <f t="shared" si="2"/>
        <v>2899.8899999999994</v>
      </c>
      <c r="K30" s="64"/>
      <c r="L30" s="1"/>
      <c r="M30" s="40">
        <f t="shared" si="3"/>
        <v>17.399999999999636</v>
      </c>
      <c r="N30" s="44">
        <f t="shared" si="4"/>
        <v>1.7742779999999629</v>
      </c>
      <c r="O30" s="40">
        <f t="shared" si="5"/>
        <v>12.204916799999745</v>
      </c>
      <c r="P30" s="40">
        <f t="shared" si="6"/>
        <v>1.8092596650479624E-2</v>
      </c>
      <c r="Q30" s="1"/>
      <c r="R30" s="42">
        <f t="shared" si="7"/>
        <v>84.979999999999279</v>
      </c>
      <c r="S30" s="42">
        <f t="shared" si="8"/>
        <v>0.20475405977876893</v>
      </c>
      <c r="T30" s="10"/>
      <c r="U30" s="11"/>
      <c r="V30" s="16"/>
      <c r="W30" s="18"/>
      <c r="X30" s="1"/>
      <c r="Y30" s="1"/>
      <c r="Z30" s="30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</row>
    <row r="31" spans="2:68" x14ac:dyDescent="0.3">
      <c r="B31" s="159">
        <v>10</v>
      </c>
      <c r="C31" s="160"/>
      <c r="D31" s="95">
        <v>44888</v>
      </c>
      <c r="E31" s="88">
        <v>0.71944444444444444</v>
      </c>
      <c r="F31" s="91">
        <f t="shared" si="0"/>
        <v>2924.49</v>
      </c>
      <c r="G31" s="101">
        <v>2874.6</v>
      </c>
      <c r="H31" s="91">
        <f t="shared" si="1"/>
        <v>2882.49</v>
      </c>
      <c r="I31" s="40">
        <v>-25.16</v>
      </c>
      <c r="J31" s="115">
        <f t="shared" si="2"/>
        <v>2899.8199999999997</v>
      </c>
      <c r="K31" s="64"/>
      <c r="L31" s="1"/>
      <c r="M31" s="40">
        <f t="shared" si="3"/>
        <v>17.329999999999927</v>
      </c>
      <c r="N31" s="44">
        <f t="shared" si="4"/>
        <v>1.7671400999999927</v>
      </c>
      <c r="O31" s="40">
        <f t="shared" si="5"/>
        <v>12.15581655999995</v>
      </c>
      <c r="P31" s="40">
        <f t="shared" si="6"/>
        <v>1.8019810342115927E-2</v>
      </c>
      <c r="Q31" s="1"/>
      <c r="R31" s="42">
        <f t="shared" si="7"/>
        <v>84.979999999999848</v>
      </c>
      <c r="S31" s="42">
        <f t="shared" si="8"/>
        <v>0.20393033654977594</v>
      </c>
      <c r="T31" s="10"/>
      <c r="U31" s="11"/>
      <c r="V31" s="16"/>
      <c r="W31" s="18"/>
      <c r="X31" s="1"/>
      <c r="Y31" s="1"/>
      <c r="Z31" s="30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</row>
    <row r="32" spans="2:68" x14ac:dyDescent="0.3">
      <c r="B32" s="157">
        <v>11</v>
      </c>
      <c r="C32" s="158"/>
      <c r="D32" s="95">
        <v>44889</v>
      </c>
      <c r="E32" s="88">
        <v>0.32222222222222224</v>
      </c>
      <c r="F32" s="91">
        <f t="shared" si="0"/>
        <v>2924.49</v>
      </c>
      <c r="G32" s="101">
        <v>2874.6</v>
      </c>
      <c r="H32" s="91">
        <f t="shared" si="1"/>
        <v>2882.49</v>
      </c>
      <c r="I32" s="40">
        <v>-25.29</v>
      </c>
      <c r="J32" s="115">
        <f t="shared" si="2"/>
        <v>2899.6899999999996</v>
      </c>
      <c r="K32" s="64"/>
      <c r="L32" s="1"/>
      <c r="M32" s="40">
        <f t="shared" si="3"/>
        <v>17.199999999999818</v>
      </c>
      <c r="N32" s="44">
        <f t="shared" si="4"/>
        <v>1.7538839999999816</v>
      </c>
      <c r="O32" s="40">
        <f t="shared" si="5"/>
        <v>12.064630399999873</v>
      </c>
      <c r="P32" s="40">
        <f t="shared" si="6"/>
        <v>1.7884635769439813E-2</v>
      </c>
      <c r="Q32" s="1"/>
      <c r="R32" s="42">
        <f t="shared" si="7"/>
        <v>84.979999999999634</v>
      </c>
      <c r="S32" s="42">
        <f t="shared" si="8"/>
        <v>0.20240056483878432</v>
      </c>
      <c r="T32" s="10"/>
      <c r="U32" s="11"/>
      <c r="V32" s="16"/>
      <c r="W32" s="18"/>
      <c r="X32" s="1"/>
      <c r="Y32" s="1"/>
      <c r="Z32" s="30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 spans="2:68" x14ac:dyDescent="0.3">
      <c r="B33" s="159">
        <v>12</v>
      </c>
      <c r="C33" s="160"/>
      <c r="D33" s="95">
        <v>44889</v>
      </c>
      <c r="E33" s="88">
        <v>0.7104166666666667</v>
      </c>
      <c r="F33" s="91">
        <f t="shared" si="0"/>
        <v>2924.49</v>
      </c>
      <c r="G33" s="101">
        <v>2874.6</v>
      </c>
      <c r="H33" s="91">
        <f t="shared" si="1"/>
        <v>2882.49</v>
      </c>
      <c r="I33" s="40">
        <v>-25.31</v>
      </c>
      <c r="J33" s="115">
        <f t="shared" si="2"/>
        <v>2899.6699999999996</v>
      </c>
      <c r="K33" s="64"/>
      <c r="L33" s="1"/>
      <c r="M33" s="40">
        <f t="shared" si="3"/>
        <v>17.179999999999836</v>
      </c>
      <c r="N33" s="44">
        <f t="shared" si="4"/>
        <v>1.7518445999999834</v>
      </c>
      <c r="O33" s="40">
        <f t="shared" si="5"/>
        <v>12.050601759999886</v>
      </c>
      <c r="P33" s="40">
        <f t="shared" si="6"/>
        <v>1.7863839681335831E-2</v>
      </c>
      <c r="Q33" s="1"/>
      <c r="R33" s="42">
        <f t="shared" si="7"/>
        <v>84.979999999999677</v>
      </c>
      <c r="S33" s="42">
        <f t="shared" si="8"/>
        <v>0.20216521534478585</v>
      </c>
      <c r="T33" s="10"/>
      <c r="U33" s="11"/>
      <c r="V33" s="16"/>
      <c r="W33" s="18"/>
      <c r="X33" s="1"/>
      <c r="Y33" s="1"/>
      <c r="Z33" s="30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spans="2:68" x14ac:dyDescent="0.3">
      <c r="B34" s="159">
        <v>13</v>
      </c>
      <c r="C34" s="160"/>
      <c r="D34" s="95">
        <v>44890</v>
      </c>
      <c r="E34" s="88">
        <v>0.32013888888888892</v>
      </c>
      <c r="F34" s="91">
        <f t="shared" si="0"/>
        <v>2924.49</v>
      </c>
      <c r="G34" s="101">
        <v>2874.6</v>
      </c>
      <c r="H34" s="91">
        <f t="shared" si="1"/>
        <v>2882.49</v>
      </c>
      <c r="I34" s="40">
        <v>-25.07</v>
      </c>
      <c r="J34" s="115">
        <f t="shared" si="2"/>
        <v>2899.9099999999994</v>
      </c>
      <c r="K34" s="64"/>
      <c r="L34" s="1"/>
      <c r="M34" s="40">
        <f t="shared" si="3"/>
        <v>17.419999999999618</v>
      </c>
      <c r="N34" s="44">
        <f t="shared" si="4"/>
        <v>1.7763173999999611</v>
      </c>
      <c r="O34" s="40">
        <f t="shared" si="5"/>
        <v>12.218945439999732</v>
      </c>
      <c r="P34" s="40">
        <f t="shared" si="6"/>
        <v>1.8113392738583603E-2</v>
      </c>
      <c r="Q34" s="1"/>
      <c r="R34" s="42">
        <f t="shared" si="7"/>
        <v>84.979999999999237</v>
      </c>
      <c r="S34" s="42">
        <f t="shared" si="8"/>
        <v>0.2049894092727674</v>
      </c>
      <c r="T34" s="10"/>
      <c r="U34" s="11"/>
      <c r="V34" s="16"/>
      <c r="W34" s="18"/>
      <c r="X34" s="1"/>
      <c r="Y34" s="1"/>
      <c r="Z34" s="30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</row>
    <row r="35" spans="2:68" x14ac:dyDescent="0.3">
      <c r="B35" s="157">
        <v>14</v>
      </c>
      <c r="C35" s="158"/>
      <c r="D35" s="95">
        <v>44890</v>
      </c>
      <c r="E35" s="88">
        <v>0.71875</v>
      </c>
      <c r="F35" s="91">
        <f t="shared" si="0"/>
        <v>2924.49</v>
      </c>
      <c r="G35" s="101">
        <v>2874.6</v>
      </c>
      <c r="H35" s="91">
        <f t="shared" si="1"/>
        <v>2882.49</v>
      </c>
      <c r="I35" s="40">
        <v>-25.21</v>
      </c>
      <c r="J35" s="115">
        <f t="shared" si="2"/>
        <v>2899.7699999999995</v>
      </c>
      <c r="K35" s="64"/>
      <c r="L35" s="1"/>
      <c r="M35" s="40">
        <f t="shared" si="3"/>
        <v>17.279999999999745</v>
      </c>
      <c r="N35" s="44">
        <f t="shared" si="4"/>
        <v>1.7620415999999741</v>
      </c>
      <c r="O35" s="40">
        <f t="shared" si="5"/>
        <v>12.120744959999822</v>
      </c>
      <c r="P35" s="40">
        <f t="shared" si="6"/>
        <v>1.7967820121855736E-2</v>
      </c>
      <c r="Q35" s="1"/>
      <c r="R35" s="42">
        <f t="shared" si="7"/>
        <v>84.979999999999492</v>
      </c>
      <c r="S35" s="42">
        <f t="shared" si="8"/>
        <v>0.20334196281477818</v>
      </c>
      <c r="T35" s="10"/>
      <c r="U35" s="11"/>
      <c r="V35" s="16"/>
      <c r="W35" s="18"/>
      <c r="X35" s="1"/>
      <c r="Y35" s="1"/>
      <c r="Z35" s="30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</row>
    <row r="36" spans="2:68" x14ac:dyDescent="0.3">
      <c r="B36" s="159">
        <v>15</v>
      </c>
      <c r="C36" s="160"/>
      <c r="D36" s="95">
        <v>44891</v>
      </c>
      <c r="E36" s="88">
        <v>0.32083333333333336</v>
      </c>
      <c r="F36" s="91">
        <f t="shared" si="0"/>
        <v>2924.49</v>
      </c>
      <c r="G36" s="101">
        <v>2874.6</v>
      </c>
      <c r="H36" s="91">
        <f t="shared" si="1"/>
        <v>2882.49</v>
      </c>
      <c r="I36" s="40">
        <v>-26.66</v>
      </c>
      <c r="J36" s="115">
        <f t="shared" si="2"/>
        <v>2898.3199999999997</v>
      </c>
      <c r="K36" s="64"/>
      <c r="L36" s="1"/>
      <c r="M36" s="40">
        <f t="shared" si="3"/>
        <v>15.829999999999927</v>
      </c>
      <c r="N36" s="44">
        <f t="shared" si="4"/>
        <v>1.6141850999999927</v>
      </c>
      <c r="O36" s="40">
        <f t="shared" si="5"/>
        <v>11.103668559999949</v>
      </c>
      <c r="P36" s="40">
        <f t="shared" si="6"/>
        <v>1.6460103734315928E-2</v>
      </c>
      <c r="Q36" s="1"/>
      <c r="R36" s="42">
        <f t="shared" si="7"/>
        <v>84.979999999999848</v>
      </c>
      <c r="S36" s="42">
        <f t="shared" si="8"/>
        <v>0.18627912449988179</v>
      </c>
      <c r="T36" s="10"/>
      <c r="U36" s="11"/>
      <c r="V36" s="16"/>
      <c r="W36" s="18"/>
      <c r="X36" s="1"/>
      <c r="Y36" s="1"/>
      <c r="Z36" s="30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</row>
    <row r="37" spans="2:68" x14ac:dyDescent="0.3">
      <c r="B37" s="159">
        <v>16</v>
      </c>
      <c r="C37" s="160"/>
      <c r="D37" s="95">
        <v>44891</v>
      </c>
      <c r="E37" s="88">
        <v>0.7270833333333333</v>
      </c>
      <c r="F37" s="91">
        <f t="shared" si="0"/>
        <v>2924.49</v>
      </c>
      <c r="G37" s="101">
        <v>2874.6</v>
      </c>
      <c r="H37" s="91">
        <f t="shared" si="1"/>
        <v>2882.49</v>
      </c>
      <c r="I37" s="40">
        <v>-38.770000000000003</v>
      </c>
      <c r="J37" s="115">
        <f t="shared" si="2"/>
        <v>2886.2099999999996</v>
      </c>
      <c r="K37" s="64"/>
      <c r="L37" s="1"/>
      <c r="M37" s="40">
        <f t="shared" si="3"/>
        <v>3.7199999999997999</v>
      </c>
      <c r="N37" s="44">
        <f t="shared" si="4"/>
        <v>0.37932839999997964</v>
      </c>
      <c r="O37" s="40">
        <f t="shared" si="5"/>
        <v>2.6093270399998598</v>
      </c>
      <c r="P37" s="40">
        <f t="shared" si="6"/>
        <v>3.8680723873437926E-3</v>
      </c>
      <c r="Q37" s="1"/>
      <c r="R37" s="42">
        <f t="shared" si="7"/>
        <v>84.979999999999606</v>
      </c>
      <c r="S37" s="42">
        <f t="shared" si="8"/>
        <v>4.3775005883735195E-2</v>
      </c>
      <c r="T37" s="10"/>
      <c r="U37" s="11"/>
      <c r="V37" s="16"/>
      <c r="W37" s="18"/>
      <c r="X37" s="1"/>
      <c r="Y37" s="1"/>
      <c r="Z37" s="30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</row>
    <row r="38" spans="2:68" x14ac:dyDescent="0.3">
      <c r="B38" s="157">
        <v>17</v>
      </c>
      <c r="C38" s="158"/>
      <c r="D38" s="95">
        <v>44892</v>
      </c>
      <c r="E38" s="88">
        <v>0.29166666666666669</v>
      </c>
      <c r="F38" s="91">
        <f t="shared" si="0"/>
        <v>2924.49</v>
      </c>
      <c r="G38" s="101">
        <v>2874.6</v>
      </c>
      <c r="H38" s="91">
        <f t="shared" si="1"/>
        <v>2882.49</v>
      </c>
      <c r="I38" s="40">
        <v>-25.07</v>
      </c>
      <c r="J38" s="115">
        <f t="shared" si="2"/>
        <v>2899.9099999999994</v>
      </c>
      <c r="K38" s="64"/>
      <c r="L38" s="1"/>
      <c r="M38" s="40">
        <f t="shared" si="3"/>
        <v>17.419999999999618</v>
      </c>
      <c r="N38" s="44">
        <f t="shared" si="4"/>
        <v>1.7763173999999611</v>
      </c>
      <c r="O38" s="40">
        <f t="shared" si="5"/>
        <v>12.218945439999732</v>
      </c>
      <c r="P38" s="40">
        <f t="shared" si="6"/>
        <v>1.8113392738583603E-2</v>
      </c>
      <c r="Q38" s="1"/>
      <c r="R38" s="42">
        <f t="shared" si="7"/>
        <v>84.979999999999237</v>
      </c>
      <c r="S38" s="42">
        <f t="shared" si="8"/>
        <v>0.2049894092727674</v>
      </c>
      <c r="T38" s="10"/>
      <c r="U38" s="11"/>
      <c r="V38" s="16"/>
      <c r="W38" s="18"/>
      <c r="X38" s="1"/>
      <c r="Y38" s="1"/>
      <c r="Z38" s="30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</row>
    <row r="39" spans="2:68" x14ac:dyDescent="0.3">
      <c r="B39" s="159">
        <v>18</v>
      </c>
      <c r="C39" s="160"/>
      <c r="D39" s="95">
        <v>44892</v>
      </c>
      <c r="E39" s="88">
        <v>0.63472222222222219</v>
      </c>
      <c r="F39" s="91">
        <f t="shared" si="0"/>
        <v>2924.49</v>
      </c>
      <c r="G39" s="101">
        <v>2874.6</v>
      </c>
      <c r="H39" s="91">
        <f t="shared" si="1"/>
        <v>2882.49</v>
      </c>
      <c r="I39" s="40">
        <v>-25.07</v>
      </c>
      <c r="J39" s="115">
        <f t="shared" si="2"/>
        <v>2899.9099999999994</v>
      </c>
      <c r="K39" s="64"/>
      <c r="L39" s="1"/>
      <c r="M39" s="40">
        <f t="shared" si="3"/>
        <v>17.419999999999618</v>
      </c>
      <c r="N39" s="44">
        <f t="shared" si="4"/>
        <v>1.7763173999999611</v>
      </c>
      <c r="O39" s="40">
        <f t="shared" si="5"/>
        <v>12.218945439999732</v>
      </c>
      <c r="P39" s="40">
        <f t="shared" si="6"/>
        <v>1.8113392738583603E-2</v>
      </c>
      <c r="Q39" s="1"/>
      <c r="R39" s="42">
        <f t="shared" si="7"/>
        <v>84.979999999999237</v>
      </c>
      <c r="S39" s="42">
        <f t="shared" si="8"/>
        <v>0.2049894092727674</v>
      </c>
      <c r="T39" s="10"/>
      <c r="U39" s="11"/>
      <c r="V39" s="16"/>
      <c r="W39" s="18"/>
      <c r="X39" s="1"/>
      <c r="Y39" s="1"/>
      <c r="Z39" s="30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</row>
    <row r="40" spans="2:68" x14ac:dyDescent="0.3">
      <c r="B40" s="159">
        <v>19</v>
      </c>
      <c r="C40" s="160"/>
      <c r="D40" s="95">
        <v>44893</v>
      </c>
      <c r="E40" s="88">
        <v>0.32291666666666669</v>
      </c>
      <c r="F40" s="91">
        <f t="shared" si="0"/>
        <v>2924.49</v>
      </c>
      <c r="G40" s="101">
        <v>2874.6</v>
      </c>
      <c r="H40" s="91">
        <f t="shared" si="1"/>
        <v>2882.49</v>
      </c>
      <c r="I40" s="40">
        <v>-25.11</v>
      </c>
      <c r="J40" s="115">
        <f t="shared" si="2"/>
        <v>2899.8699999999994</v>
      </c>
      <c r="K40" s="64"/>
      <c r="L40" s="1"/>
      <c r="M40" s="40">
        <f t="shared" si="3"/>
        <v>17.379999999999654</v>
      </c>
      <c r="N40" s="44">
        <f t="shared" si="4"/>
        <v>1.7722385999999648</v>
      </c>
      <c r="O40" s="40">
        <f t="shared" si="5"/>
        <v>12.190888159999758</v>
      </c>
      <c r="P40" s="40">
        <f t="shared" si="6"/>
        <v>1.8071800562375642E-2</v>
      </c>
      <c r="Q40" s="1"/>
      <c r="R40" s="42">
        <f t="shared" si="7"/>
        <v>84.979999999999308</v>
      </c>
      <c r="S40" s="42">
        <f t="shared" si="8"/>
        <v>0.20451871028477048</v>
      </c>
      <c r="T40" s="10"/>
      <c r="U40" s="11"/>
      <c r="V40" s="16"/>
      <c r="W40" s="18"/>
      <c r="X40" s="1"/>
      <c r="Y40" s="1"/>
      <c r="Z40" s="30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</row>
    <row r="41" spans="2:68" x14ac:dyDescent="0.3">
      <c r="B41" s="157">
        <v>20</v>
      </c>
      <c r="C41" s="158"/>
      <c r="D41" s="95">
        <v>44893</v>
      </c>
      <c r="E41" s="88">
        <v>0.70694444444444438</v>
      </c>
      <c r="F41" s="91">
        <f t="shared" si="0"/>
        <v>2924.49</v>
      </c>
      <c r="G41" s="101">
        <v>2874.6</v>
      </c>
      <c r="H41" s="91">
        <f t="shared" si="1"/>
        <v>2882.49</v>
      </c>
      <c r="I41" s="40">
        <v>-25.13</v>
      </c>
      <c r="J41" s="115">
        <f t="shared" si="2"/>
        <v>2899.8499999999995</v>
      </c>
      <c r="K41" s="64"/>
      <c r="L41" s="1"/>
      <c r="M41" s="40">
        <f t="shared" si="3"/>
        <v>17.359999999999673</v>
      </c>
      <c r="N41" s="44">
        <f t="shared" si="4"/>
        <v>1.7701991999999667</v>
      </c>
      <c r="O41" s="40">
        <f t="shared" si="5"/>
        <v>12.176859519999772</v>
      </c>
      <c r="P41" s="40">
        <f t="shared" si="6"/>
        <v>1.8051004474271659E-2</v>
      </c>
      <c r="Q41" s="1"/>
      <c r="R41" s="42">
        <f t="shared" si="7"/>
        <v>84.979999999999336</v>
      </c>
      <c r="S41" s="42">
        <f t="shared" si="8"/>
        <v>0.20428336079077206</v>
      </c>
      <c r="T41" s="1"/>
      <c r="U41" s="1"/>
      <c r="V41" s="16"/>
      <c r="W41" s="18"/>
      <c r="X41" s="1"/>
      <c r="Y41" s="1"/>
      <c r="Z41" s="30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</row>
    <row r="42" spans="2:68" x14ac:dyDescent="0.3">
      <c r="B42" s="159">
        <v>21</v>
      </c>
      <c r="C42" s="160"/>
      <c r="D42" s="95">
        <v>44894</v>
      </c>
      <c r="E42" s="88">
        <v>0.32222222222222224</v>
      </c>
      <c r="F42" s="91">
        <f t="shared" si="0"/>
        <v>2924.49</v>
      </c>
      <c r="G42" s="101">
        <v>2874.6</v>
      </c>
      <c r="H42" s="91">
        <f t="shared" si="1"/>
        <v>2882.49</v>
      </c>
      <c r="I42" s="40">
        <v>-25.17</v>
      </c>
      <c r="J42" s="115">
        <f t="shared" si="2"/>
        <v>2899.8099999999995</v>
      </c>
      <c r="K42" s="64"/>
      <c r="L42" s="1"/>
      <c r="M42" s="40">
        <f t="shared" si="3"/>
        <v>17.319999999999709</v>
      </c>
      <c r="N42" s="44">
        <f t="shared" si="4"/>
        <v>1.7661203999999704</v>
      </c>
      <c r="O42" s="40">
        <f t="shared" si="5"/>
        <v>12.148802239999798</v>
      </c>
      <c r="P42" s="40">
        <f t="shared" si="6"/>
        <v>1.8009412298063698E-2</v>
      </c>
      <c r="Q42" s="1"/>
      <c r="R42" s="42">
        <f t="shared" si="7"/>
        <v>84.979999999999421</v>
      </c>
      <c r="S42" s="42">
        <f t="shared" si="8"/>
        <v>0.20381266180277507</v>
      </c>
      <c r="T42" s="1"/>
      <c r="U42" s="1"/>
      <c r="V42" s="16"/>
      <c r="W42" s="18"/>
      <c r="X42" s="1"/>
      <c r="Y42" s="1"/>
      <c r="Z42" s="30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</row>
    <row r="43" spans="2:68" x14ac:dyDescent="0.3">
      <c r="B43" s="159">
        <v>22</v>
      </c>
      <c r="C43" s="160"/>
      <c r="D43" s="95">
        <v>44894</v>
      </c>
      <c r="E43" s="88">
        <v>0.71180555555555547</v>
      </c>
      <c r="F43" s="91">
        <f t="shared" si="0"/>
        <v>2924.49</v>
      </c>
      <c r="G43" s="101">
        <v>2874.6</v>
      </c>
      <c r="H43" s="91">
        <f t="shared" si="1"/>
        <v>2882.49</v>
      </c>
      <c r="I43" s="40">
        <v>-25.19</v>
      </c>
      <c r="J43" s="115">
        <f t="shared" si="2"/>
        <v>2899.7899999999995</v>
      </c>
      <c r="K43" s="64"/>
      <c r="L43" s="1"/>
      <c r="M43" s="40">
        <f t="shared" si="3"/>
        <v>17.299999999999727</v>
      </c>
      <c r="N43" s="44">
        <f t="shared" si="4"/>
        <v>1.7640809999999723</v>
      </c>
      <c r="O43" s="40">
        <f t="shared" si="5"/>
        <v>12.134773599999809</v>
      </c>
      <c r="P43" s="40">
        <f t="shared" si="6"/>
        <v>1.7988616209959719E-2</v>
      </c>
      <c r="Q43" s="1"/>
      <c r="R43" s="42">
        <f t="shared" si="7"/>
        <v>84.97999999999945</v>
      </c>
      <c r="S43" s="42">
        <f t="shared" si="8"/>
        <v>0.20357731230877665</v>
      </c>
      <c r="T43" s="1"/>
      <c r="U43" s="1"/>
      <c r="V43" s="16"/>
      <c r="W43" s="18"/>
      <c r="X43" s="1"/>
      <c r="Y43" s="1"/>
      <c r="Z43" s="30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</row>
    <row r="44" spans="2:68" x14ac:dyDescent="0.3">
      <c r="B44" s="157">
        <v>23</v>
      </c>
      <c r="C44" s="158"/>
      <c r="D44" s="95">
        <v>44895</v>
      </c>
      <c r="E44" s="88">
        <v>0.31805555555555554</v>
      </c>
      <c r="F44" s="91">
        <f t="shared" si="0"/>
        <v>2924.49</v>
      </c>
      <c r="G44" s="101">
        <v>2874.6</v>
      </c>
      <c r="H44" s="91">
        <f t="shared" si="1"/>
        <v>2882.49</v>
      </c>
      <c r="I44" s="40">
        <v>-38.9</v>
      </c>
      <c r="J44" s="115">
        <f t="shared" si="2"/>
        <v>2886.0799999999995</v>
      </c>
      <c r="K44" s="64"/>
      <c r="L44" s="1"/>
      <c r="M44" s="40">
        <f t="shared" si="3"/>
        <v>3.5899999999996908</v>
      </c>
      <c r="N44" s="44">
        <f t="shared" si="4"/>
        <v>0.36607229999996849</v>
      </c>
      <c r="O44" s="40">
        <f t="shared" si="5"/>
        <v>2.5181408799997831</v>
      </c>
      <c r="P44" s="40">
        <f t="shared" si="6"/>
        <v>3.7328978146676786E-3</v>
      </c>
      <c r="Q44" s="1"/>
      <c r="R44" s="42">
        <f t="shared" si="7"/>
        <v>84.979999999999379</v>
      </c>
      <c r="S44" s="42">
        <f t="shared" si="8"/>
        <v>4.2245234172743201E-2</v>
      </c>
      <c r="T44" s="1"/>
      <c r="U44" s="1"/>
      <c r="V44" s="16"/>
      <c r="W44" s="18"/>
      <c r="X44" s="1"/>
      <c r="Y44" s="1"/>
      <c r="Z44" s="30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</row>
    <row r="45" spans="2:68" x14ac:dyDescent="0.3">
      <c r="B45" s="159">
        <v>24</v>
      </c>
      <c r="C45" s="160"/>
      <c r="D45" s="95">
        <v>44895</v>
      </c>
      <c r="E45" s="88">
        <v>0.73541666666666661</v>
      </c>
      <c r="F45" s="91">
        <f t="shared" si="0"/>
        <v>2924.49</v>
      </c>
      <c r="G45" s="101">
        <v>2874.6</v>
      </c>
      <c r="H45" s="91">
        <f t="shared" si="1"/>
        <v>2882.49</v>
      </c>
      <c r="I45" s="40">
        <v>-38.9</v>
      </c>
      <c r="J45" s="115">
        <f t="shared" si="2"/>
        <v>2886.0799999999995</v>
      </c>
      <c r="K45" s="64"/>
      <c r="L45" s="1"/>
      <c r="M45" s="40">
        <f t="shared" si="3"/>
        <v>3.5899999999996908</v>
      </c>
      <c r="N45" s="44">
        <f t="shared" si="4"/>
        <v>0.36607229999996849</v>
      </c>
      <c r="O45" s="40">
        <f t="shared" si="5"/>
        <v>2.5181408799997831</v>
      </c>
      <c r="P45" s="40">
        <f t="shared" si="6"/>
        <v>3.7328978146676786E-3</v>
      </c>
      <c r="Q45" s="1"/>
      <c r="R45" s="42">
        <f t="shared" si="7"/>
        <v>84.979999999999379</v>
      </c>
      <c r="S45" s="42">
        <f t="shared" si="8"/>
        <v>4.2245234172743201E-2</v>
      </c>
      <c r="T45" s="1"/>
      <c r="U45" s="1"/>
      <c r="V45" s="16"/>
      <c r="W45" s="18"/>
      <c r="X45" s="1"/>
      <c r="Y45" s="1"/>
      <c r="Z45" s="30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</row>
    <row r="46" spans="2:68" x14ac:dyDescent="0.3">
      <c r="B46" s="159">
        <v>25</v>
      </c>
      <c r="C46" s="160"/>
      <c r="D46" s="95">
        <v>44896</v>
      </c>
      <c r="E46" s="88">
        <v>0.30694444444444441</v>
      </c>
      <c r="F46" s="91">
        <f t="shared" si="0"/>
        <v>2924.49</v>
      </c>
      <c r="G46" s="101">
        <v>2874.6</v>
      </c>
      <c r="H46" s="91">
        <f t="shared" si="1"/>
        <v>2882.49</v>
      </c>
      <c r="I46" s="40">
        <v>-38.93</v>
      </c>
      <c r="J46" s="115">
        <f t="shared" si="2"/>
        <v>2886.0499999999997</v>
      </c>
      <c r="K46" s="64"/>
      <c r="L46" s="1"/>
      <c r="M46" s="40">
        <f t="shared" si="3"/>
        <v>3.5599999999999454</v>
      </c>
      <c r="N46" s="44">
        <f t="shared" si="4"/>
        <v>0.36301319999999443</v>
      </c>
      <c r="O46" s="40">
        <f t="shared" si="5"/>
        <v>2.4970979199999621</v>
      </c>
      <c r="P46" s="40">
        <f t="shared" si="6"/>
        <v>3.7017036825119434E-3</v>
      </c>
      <c r="Q46" s="1"/>
      <c r="R46" s="42">
        <f t="shared" si="7"/>
        <v>84.97999999999989</v>
      </c>
      <c r="S46" s="42">
        <f t="shared" si="8"/>
        <v>4.189220993174806E-2</v>
      </c>
      <c r="T46" s="1"/>
      <c r="U46" s="1"/>
      <c r="V46" s="16"/>
      <c r="W46" s="18"/>
      <c r="X46" s="1"/>
      <c r="Y46" s="1"/>
      <c r="Z46" s="30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</row>
    <row r="47" spans="2:68" x14ac:dyDescent="0.3">
      <c r="B47" s="157">
        <v>26</v>
      </c>
      <c r="C47" s="158"/>
      <c r="D47" s="95">
        <v>44896</v>
      </c>
      <c r="E47" s="88">
        <v>0.67499999999999993</v>
      </c>
      <c r="F47" s="91">
        <f t="shared" si="0"/>
        <v>2924.49</v>
      </c>
      <c r="G47" s="101">
        <v>2874.6</v>
      </c>
      <c r="H47" s="91">
        <f t="shared" si="1"/>
        <v>2882.49</v>
      </c>
      <c r="I47" s="40">
        <v>-38.92</v>
      </c>
      <c r="J47" s="115">
        <f t="shared" si="2"/>
        <v>2886.0599999999995</v>
      </c>
      <c r="K47" s="64"/>
      <c r="L47" s="1"/>
      <c r="M47" s="40">
        <f t="shared" si="3"/>
        <v>3.569999999999709</v>
      </c>
      <c r="N47" s="44">
        <f t="shared" si="4"/>
        <v>0.36403289999997035</v>
      </c>
      <c r="O47" s="40">
        <f t="shared" si="5"/>
        <v>2.5041122399997962</v>
      </c>
      <c r="P47" s="40">
        <f t="shared" si="6"/>
        <v>3.7121017265636979E-3</v>
      </c>
      <c r="Q47" s="1"/>
      <c r="R47" s="42">
        <f t="shared" si="7"/>
        <v>84.979999999999421</v>
      </c>
      <c r="S47" s="42">
        <f t="shared" si="8"/>
        <v>4.2009884678744801E-2</v>
      </c>
      <c r="T47" s="1"/>
      <c r="U47" s="1"/>
      <c r="V47" s="16"/>
      <c r="W47" s="18"/>
      <c r="X47" s="1"/>
      <c r="Y47" s="1"/>
      <c r="Z47" s="30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</row>
    <row r="48" spans="2:68" x14ac:dyDescent="0.3">
      <c r="B48" s="159">
        <v>27</v>
      </c>
      <c r="C48" s="160"/>
      <c r="D48" s="95">
        <v>44897</v>
      </c>
      <c r="E48" s="88">
        <v>0.70763888888888893</v>
      </c>
      <c r="F48" s="91">
        <f t="shared" si="0"/>
        <v>2924.49</v>
      </c>
      <c r="G48" s="101">
        <v>2874.6</v>
      </c>
      <c r="H48" s="91">
        <f t="shared" si="1"/>
        <v>2882.49</v>
      </c>
      <c r="I48" s="40">
        <v>-38.92</v>
      </c>
      <c r="J48" s="115">
        <f t="shared" si="2"/>
        <v>2886.0599999999995</v>
      </c>
      <c r="K48" s="64"/>
      <c r="L48" s="1"/>
      <c r="M48" s="40">
        <f t="shared" si="3"/>
        <v>3.569999999999709</v>
      </c>
      <c r="N48" s="44">
        <f t="shared" si="4"/>
        <v>0.36403289999997035</v>
      </c>
      <c r="O48" s="40">
        <f t="shared" si="5"/>
        <v>2.5041122399997962</v>
      </c>
      <c r="P48" s="40">
        <f t="shared" si="6"/>
        <v>3.7121017265636979E-3</v>
      </c>
      <c r="Q48" s="1"/>
      <c r="R48" s="42">
        <f t="shared" si="7"/>
        <v>84.979999999999421</v>
      </c>
      <c r="S48" s="42">
        <f t="shared" si="8"/>
        <v>4.2009884678744801E-2</v>
      </c>
      <c r="T48" s="1"/>
      <c r="U48" s="1"/>
      <c r="V48" s="16"/>
      <c r="W48" s="18"/>
      <c r="X48" s="1"/>
      <c r="Y48" s="1"/>
      <c r="Z48" s="30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</row>
    <row r="49" spans="2:68" x14ac:dyDescent="0.3">
      <c r="B49" s="159">
        <v>28</v>
      </c>
      <c r="C49" s="160"/>
      <c r="D49" s="95">
        <v>44898</v>
      </c>
      <c r="E49" s="88">
        <v>0.31944444444444448</v>
      </c>
      <c r="F49" s="91">
        <f t="shared" si="0"/>
        <v>2924.49</v>
      </c>
      <c r="G49" s="101">
        <v>2874.6</v>
      </c>
      <c r="H49" s="91">
        <f t="shared" si="1"/>
        <v>2882.49</v>
      </c>
      <c r="I49" s="40">
        <v>-38.92</v>
      </c>
      <c r="J49" s="115">
        <f t="shared" si="2"/>
        <v>2886.0599999999995</v>
      </c>
      <c r="K49" s="64"/>
      <c r="L49" s="1"/>
      <c r="M49" s="40">
        <f t="shared" si="3"/>
        <v>3.569999999999709</v>
      </c>
      <c r="N49" s="44">
        <f t="shared" si="4"/>
        <v>0.36403289999997035</v>
      </c>
      <c r="O49" s="40">
        <f t="shared" si="5"/>
        <v>2.5041122399997962</v>
      </c>
      <c r="P49" s="40">
        <f t="shared" si="6"/>
        <v>3.7121017265636979E-3</v>
      </c>
      <c r="Q49" s="1"/>
      <c r="R49" s="42">
        <f t="shared" si="7"/>
        <v>84.979999999999421</v>
      </c>
      <c r="S49" s="42">
        <f t="shared" si="8"/>
        <v>4.2009884678744801E-2</v>
      </c>
      <c r="T49" s="1"/>
      <c r="U49" s="1"/>
      <c r="V49" s="16"/>
      <c r="W49" s="18"/>
      <c r="X49" s="1"/>
      <c r="Y49" s="1"/>
      <c r="Z49" s="30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 spans="2:68" x14ac:dyDescent="0.3">
      <c r="B50" s="157">
        <v>29</v>
      </c>
      <c r="C50" s="158"/>
      <c r="D50" s="95">
        <v>44898</v>
      </c>
      <c r="E50" s="88">
        <v>0.70347222222222217</v>
      </c>
      <c r="F50" s="91">
        <f t="shared" si="0"/>
        <v>2924.49</v>
      </c>
      <c r="G50" s="101">
        <v>2874.6</v>
      </c>
      <c r="H50" s="91">
        <f t="shared" si="1"/>
        <v>2882.49</v>
      </c>
      <c r="I50" s="40">
        <v>-38.92</v>
      </c>
      <c r="J50" s="115">
        <f t="shared" si="2"/>
        <v>2886.0599999999995</v>
      </c>
      <c r="K50" s="64"/>
      <c r="L50" s="1"/>
      <c r="M50" s="40">
        <f t="shared" si="3"/>
        <v>3.569999999999709</v>
      </c>
      <c r="N50" s="44">
        <f t="shared" si="4"/>
        <v>0.36403289999997035</v>
      </c>
      <c r="O50" s="40">
        <f t="shared" si="5"/>
        <v>2.5041122399997962</v>
      </c>
      <c r="P50" s="40">
        <f t="shared" si="6"/>
        <v>3.7121017265636979E-3</v>
      </c>
      <c r="Q50" s="1"/>
      <c r="R50" s="42">
        <f t="shared" si="7"/>
        <v>84.979999999999421</v>
      </c>
      <c r="S50" s="42">
        <f t="shared" si="8"/>
        <v>4.2009884678744801E-2</v>
      </c>
      <c r="T50" s="1"/>
      <c r="U50" s="1"/>
      <c r="V50" s="16"/>
      <c r="W50" s="18"/>
      <c r="X50" s="1"/>
      <c r="Y50" s="1"/>
      <c r="Z50" s="30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</row>
    <row r="51" spans="2:68" x14ac:dyDescent="0.3">
      <c r="B51" s="159">
        <v>30</v>
      </c>
      <c r="C51" s="160"/>
      <c r="D51" s="95">
        <v>44899</v>
      </c>
      <c r="E51" s="88">
        <v>0.31944444444444448</v>
      </c>
      <c r="F51" s="91">
        <f t="shared" si="0"/>
        <v>2924.49</v>
      </c>
      <c r="G51" s="101">
        <v>2874.6</v>
      </c>
      <c r="H51" s="91">
        <f t="shared" si="1"/>
        <v>2882.49</v>
      </c>
      <c r="I51" s="40">
        <v>-38.93</v>
      </c>
      <c r="J51" s="115">
        <f t="shared" si="2"/>
        <v>2886.0499999999997</v>
      </c>
      <c r="K51" s="102" t="s">
        <v>47</v>
      </c>
      <c r="L51" s="1"/>
      <c r="M51" s="40">
        <f t="shared" si="3"/>
        <v>3.5599999999999454</v>
      </c>
      <c r="N51" s="44">
        <f t="shared" si="4"/>
        <v>0.36301319999999443</v>
      </c>
      <c r="O51" s="40">
        <f t="shared" si="5"/>
        <v>2.4970979199999621</v>
      </c>
      <c r="P51" s="40">
        <f t="shared" si="6"/>
        <v>3.7017036825119434E-3</v>
      </c>
      <c r="Q51" s="1"/>
      <c r="R51" s="42">
        <f t="shared" si="7"/>
        <v>84.97999999999989</v>
      </c>
      <c r="S51" s="42">
        <f t="shared" si="8"/>
        <v>4.189220993174806E-2</v>
      </c>
      <c r="T51" s="1"/>
      <c r="U51" s="1"/>
      <c r="V51" s="16"/>
      <c r="W51" s="18"/>
      <c r="X51" s="1"/>
      <c r="Y51" s="1"/>
      <c r="Z51" s="30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spans="2:68" x14ac:dyDescent="0.3">
      <c r="B52" s="159">
        <v>31</v>
      </c>
      <c r="C52" s="160"/>
      <c r="D52" s="95">
        <v>44899</v>
      </c>
      <c r="E52" s="88">
        <v>0.69513888888888886</v>
      </c>
      <c r="F52" s="91">
        <f t="shared" si="0"/>
        <v>2924.49</v>
      </c>
      <c r="G52" s="101">
        <v>2874.6</v>
      </c>
      <c r="H52" s="91">
        <f t="shared" si="1"/>
        <v>2882.49</v>
      </c>
      <c r="I52" s="40">
        <v>-38.93</v>
      </c>
      <c r="J52" s="115">
        <f t="shared" si="2"/>
        <v>2886.0499999999997</v>
      </c>
      <c r="K52" s="102" t="s">
        <v>47</v>
      </c>
      <c r="L52" s="1"/>
      <c r="M52" s="40">
        <f t="shared" si="3"/>
        <v>3.5599999999999454</v>
      </c>
      <c r="N52" s="44">
        <f t="shared" si="4"/>
        <v>0.36301319999999443</v>
      </c>
      <c r="O52" s="40">
        <f t="shared" si="5"/>
        <v>2.4970979199999621</v>
      </c>
      <c r="P52" s="40">
        <f t="shared" si="6"/>
        <v>3.7017036825119434E-3</v>
      </c>
      <c r="Q52" s="1"/>
      <c r="R52" s="42">
        <f t="shared" si="7"/>
        <v>84.97999999999989</v>
      </c>
      <c r="S52" s="42">
        <f t="shared" si="8"/>
        <v>4.189220993174806E-2</v>
      </c>
      <c r="T52" s="1"/>
      <c r="U52" s="1"/>
      <c r="V52" s="16"/>
      <c r="W52" s="18"/>
      <c r="X52" s="1"/>
      <c r="Y52" s="1"/>
      <c r="Z52" s="30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  <row r="53" spans="2:68" x14ac:dyDescent="0.3">
      <c r="B53" s="157">
        <v>32</v>
      </c>
      <c r="C53" s="158"/>
      <c r="D53" s="95">
        <v>44900</v>
      </c>
      <c r="E53" s="88">
        <v>0.31388888888888888</v>
      </c>
      <c r="F53" s="91">
        <f t="shared" si="0"/>
        <v>2924.49</v>
      </c>
      <c r="G53" s="101">
        <v>2874.6</v>
      </c>
      <c r="H53" s="91">
        <f t="shared" si="1"/>
        <v>2882.49</v>
      </c>
      <c r="I53" s="40">
        <v>-38.93</v>
      </c>
      <c r="J53" s="115">
        <f t="shared" si="2"/>
        <v>2886.0499999999997</v>
      </c>
      <c r="K53" s="102" t="s">
        <v>47</v>
      </c>
      <c r="L53" s="1"/>
      <c r="M53" s="40">
        <f t="shared" si="3"/>
        <v>3.5599999999999454</v>
      </c>
      <c r="N53" s="44">
        <f t="shared" si="4"/>
        <v>0.36301319999999443</v>
      </c>
      <c r="O53" s="40">
        <f t="shared" si="5"/>
        <v>2.4970979199999621</v>
      </c>
      <c r="P53" s="40">
        <f t="shared" si="6"/>
        <v>3.7017036825119434E-3</v>
      </c>
      <c r="Q53" s="1"/>
      <c r="R53" s="42">
        <f t="shared" si="7"/>
        <v>84.97999999999989</v>
      </c>
      <c r="S53" s="42">
        <f t="shared" si="8"/>
        <v>4.189220993174806E-2</v>
      </c>
      <c r="T53" s="1"/>
      <c r="U53" s="1"/>
      <c r="V53" s="16"/>
      <c r="W53" s="18"/>
      <c r="X53" s="1"/>
      <c r="Y53" s="1"/>
      <c r="Z53" s="30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</row>
    <row r="54" spans="2:68" x14ac:dyDescent="0.3">
      <c r="B54" s="159">
        <v>33</v>
      </c>
      <c r="C54" s="160"/>
      <c r="D54" s="95">
        <v>44900</v>
      </c>
      <c r="E54" s="88">
        <v>0.65416666666666667</v>
      </c>
      <c r="F54" s="91">
        <f t="shared" si="0"/>
        <v>2924.49</v>
      </c>
      <c r="G54" s="101">
        <v>2874.6</v>
      </c>
      <c r="H54" s="91">
        <f t="shared" si="1"/>
        <v>2882.49</v>
      </c>
      <c r="I54" s="40">
        <v>-38.94</v>
      </c>
      <c r="J54" s="115">
        <f t="shared" si="2"/>
        <v>2886.0399999999995</v>
      </c>
      <c r="K54" s="102" t="s">
        <v>47</v>
      </c>
      <c r="L54" s="1"/>
      <c r="M54" s="40">
        <f t="shared" si="3"/>
        <v>3.5499999999997272</v>
      </c>
      <c r="N54" s="44">
        <f t="shared" si="4"/>
        <v>0.36199349999997221</v>
      </c>
      <c r="O54" s="40">
        <f t="shared" si="5"/>
        <v>2.4900835999998088</v>
      </c>
      <c r="P54" s="40">
        <f t="shared" si="6"/>
        <v>3.6913056384597167E-3</v>
      </c>
      <c r="Q54" s="1"/>
      <c r="R54" s="42">
        <f t="shared" si="7"/>
        <v>84.97999999999945</v>
      </c>
      <c r="S54" s="42">
        <f t="shared" si="8"/>
        <v>4.1774535184746414E-2</v>
      </c>
      <c r="T54" s="1"/>
      <c r="U54" s="1"/>
      <c r="V54" s="16"/>
      <c r="W54" s="18"/>
      <c r="X54" s="1"/>
      <c r="Y54" s="1"/>
      <c r="Z54" s="30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</row>
    <row r="55" spans="2:68" x14ac:dyDescent="0.3">
      <c r="B55" s="159">
        <v>34</v>
      </c>
      <c r="C55" s="160"/>
      <c r="D55" s="95">
        <v>44901</v>
      </c>
      <c r="E55" s="88">
        <v>0.31944444444444448</v>
      </c>
      <c r="F55" s="91">
        <f t="shared" si="0"/>
        <v>2924.49</v>
      </c>
      <c r="G55" s="101">
        <v>2874.6</v>
      </c>
      <c r="H55" s="91">
        <f t="shared" si="1"/>
        <v>2882.49</v>
      </c>
      <c r="I55" s="40">
        <v>-38.94</v>
      </c>
      <c r="J55" s="115">
        <f t="shared" si="2"/>
        <v>2886.0399999999995</v>
      </c>
      <c r="K55" s="102" t="s">
        <v>47</v>
      </c>
      <c r="L55" s="1"/>
      <c r="M55" s="40">
        <f t="shared" si="3"/>
        <v>3.5499999999997272</v>
      </c>
      <c r="N55" s="44">
        <f t="shared" si="4"/>
        <v>0.36199349999997221</v>
      </c>
      <c r="O55" s="40">
        <f t="shared" si="5"/>
        <v>2.4900835999998088</v>
      </c>
      <c r="P55" s="40">
        <f t="shared" si="6"/>
        <v>3.6913056384597167E-3</v>
      </c>
      <c r="Q55" s="1"/>
      <c r="R55" s="42">
        <f t="shared" si="7"/>
        <v>84.97999999999945</v>
      </c>
      <c r="S55" s="42">
        <f t="shared" si="8"/>
        <v>4.1774535184746414E-2</v>
      </c>
      <c r="T55" s="1"/>
      <c r="U55" s="1"/>
      <c r="V55" s="16"/>
      <c r="W55" s="18"/>
      <c r="X55" s="1"/>
      <c r="Y55" s="1"/>
      <c r="Z55" s="30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</row>
    <row r="56" spans="2:68" x14ac:dyDescent="0.3">
      <c r="B56" s="157">
        <v>35</v>
      </c>
      <c r="C56" s="158"/>
      <c r="D56" s="95">
        <v>44901</v>
      </c>
      <c r="E56" s="88">
        <v>0.70486111111111116</v>
      </c>
      <c r="F56" s="91">
        <f t="shared" si="0"/>
        <v>2924.49</v>
      </c>
      <c r="G56" s="101">
        <v>2874.6</v>
      </c>
      <c r="H56" s="91">
        <f t="shared" si="1"/>
        <v>2882.49</v>
      </c>
      <c r="I56" s="40">
        <v>-38.94</v>
      </c>
      <c r="J56" s="115">
        <f t="shared" si="2"/>
        <v>2886.0399999999995</v>
      </c>
      <c r="K56" s="102" t="s">
        <v>47</v>
      </c>
      <c r="L56" s="1"/>
      <c r="M56" s="40">
        <f t="shared" si="3"/>
        <v>3.5499999999997272</v>
      </c>
      <c r="N56" s="44">
        <f t="shared" si="4"/>
        <v>0.36199349999997221</v>
      </c>
      <c r="O56" s="40">
        <f t="shared" si="5"/>
        <v>2.4900835999998088</v>
      </c>
      <c r="P56" s="40">
        <f t="shared" si="6"/>
        <v>3.6913056384597167E-3</v>
      </c>
      <c r="Q56" s="1"/>
      <c r="R56" s="42">
        <f t="shared" si="7"/>
        <v>84.97999999999945</v>
      </c>
      <c r="S56" s="42">
        <f t="shared" si="8"/>
        <v>4.1774535184746414E-2</v>
      </c>
      <c r="T56" s="1"/>
      <c r="U56" s="1"/>
      <c r="V56" s="16"/>
      <c r="W56" s="18"/>
      <c r="X56" s="1"/>
      <c r="Y56" s="1"/>
      <c r="Z56" s="30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</row>
    <row r="57" spans="2:68" x14ac:dyDescent="0.3">
      <c r="B57" s="159">
        <v>36</v>
      </c>
      <c r="C57" s="160"/>
      <c r="D57" s="95">
        <v>44902</v>
      </c>
      <c r="E57" s="88">
        <v>0.31666666666666665</v>
      </c>
      <c r="F57" s="91">
        <f t="shared" si="0"/>
        <v>2924.49</v>
      </c>
      <c r="G57" s="101">
        <v>2874.6</v>
      </c>
      <c r="H57" s="91">
        <f t="shared" si="1"/>
        <v>2882.49</v>
      </c>
      <c r="I57" s="40">
        <v>-38.94</v>
      </c>
      <c r="J57" s="115">
        <f t="shared" si="2"/>
        <v>2886.0399999999995</v>
      </c>
      <c r="K57" s="102" t="s">
        <v>47</v>
      </c>
      <c r="L57" s="1"/>
      <c r="M57" s="40">
        <f t="shared" si="3"/>
        <v>3.5499999999997272</v>
      </c>
      <c r="N57" s="44">
        <f t="shared" si="4"/>
        <v>0.36199349999997221</v>
      </c>
      <c r="O57" s="40">
        <f t="shared" si="5"/>
        <v>2.4900835999998088</v>
      </c>
      <c r="P57" s="40">
        <f t="shared" si="6"/>
        <v>3.6913056384597167E-3</v>
      </c>
      <c r="Q57" s="1"/>
      <c r="R57" s="42">
        <f t="shared" si="7"/>
        <v>84.97999999999945</v>
      </c>
      <c r="S57" s="42">
        <f t="shared" si="8"/>
        <v>4.1774535184746414E-2</v>
      </c>
      <c r="T57" s="1"/>
      <c r="U57" s="1"/>
      <c r="V57" s="16"/>
      <c r="W57" s="18"/>
      <c r="X57" s="1"/>
      <c r="Y57" s="1"/>
      <c r="Z57" s="30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</row>
    <row r="58" spans="2:68" x14ac:dyDescent="0.3">
      <c r="B58" s="159">
        <v>37</v>
      </c>
      <c r="C58" s="160"/>
      <c r="D58" s="95">
        <v>44902</v>
      </c>
      <c r="E58" s="88">
        <v>0.70138888888888884</v>
      </c>
      <c r="F58" s="91">
        <f t="shared" si="0"/>
        <v>2924.49</v>
      </c>
      <c r="G58" s="101">
        <v>2874.6</v>
      </c>
      <c r="H58" s="91">
        <f t="shared" si="1"/>
        <v>2882.49</v>
      </c>
      <c r="I58" s="40">
        <v>-38.94</v>
      </c>
      <c r="J58" s="115">
        <f t="shared" si="2"/>
        <v>2886.0399999999995</v>
      </c>
      <c r="K58" s="102" t="s">
        <v>47</v>
      </c>
      <c r="L58" s="1"/>
      <c r="M58" s="40">
        <f t="shared" si="3"/>
        <v>3.5499999999997272</v>
      </c>
      <c r="N58" s="44">
        <f t="shared" si="4"/>
        <v>0.36199349999997221</v>
      </c>
      <c r="O58" s="40">
        <f t="shared" si="5"/>
        <v>2.4900835999998088</v>
      </c>
      <c r="P58" s="40">
        <f t="shared" si="6"/>
        <v>3.6913056384597167E-3</v>
      </c>
      <c r="Q58" s="1"/>
      <c r="R58" s="42">
        <f t="shared" si="7"/>
        <v>84.97999999999945</v>
      </c>
      <c r="S58" s="42">
        <f t="shared" si="8"/>
        <v>4.1774535184746414E-2</v>
      </c>
      <c r="T58" s="1"/>
      <c r="U58" s="1"/>
      <c r="V58" s="16"/>
      <c r="W58" s="18"/>
      <c r="X58" s="1"/>
      <c r="Y58" s="1"/>
      <c r="Z58" s="30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</row>
    <row r="59" spans="2:68" x14ac:dyDescent="0.3">
      <c r="B59" s="157">
        <v>38</v>
      </c>
      <c r="C59" s="158"/>
      <c r="D59" s="95">
        <v>44903</v>
      </c>
      <c r="E59" s="88">
        <v>0.31597222222222221</v>
      </c>
      <c r="F59" s="91">
        <f t="shared" si="0"/>
        <v>2924.49</v>
      </c>
      <c r="G59" s="101">
        <v>2874.6</v>
      </c>
      <c r="H59" s="91">
        <f t="shared" si="1"/>
        <v>2882.49</v>
      </c>
      <c r="I59" s="40">
        <v>-38.94</v>
      </c>
      <c r="J59" s="115">
        <f t="shared" si="2"/>
        <v>2886.0399999999995</v>
      </c>
      <c r="K59" s="102" t="s">
        <v>47</v>
      </c>
      <c r="L59" s="1"/>
      <c r="M59" s="40">
        <f t="shared" si="3"/>
        <v>3.5499999999997272</v>
      </c>
      <c r="N59" s="44">
        <f t="shared" si="4"/>
        <v>0.36199349999997221</v>
      </c>
      <c r="O59" s="40">
        <f t="shared" si="5"/>
        <v>2.4900835999998088</v>
      </c>
      <c r="P59" s="40">
        <f t="shared" si="6"/>
        <v>3.6913056384597167E-3</v>
      </c>
      <c r="Q59" s="1"/>
      <c r="R59" s="42">
        <f t="shared" si="7"/>
        <v>84.97999999999945</v>
      </c>
      <c r="S59" s="42">
        <f t="shared" si="8"/>
        <v>4.1774535184746414E-2</v>
      </c>
      <c r="T59" s="1"/>
      <c r="U59" s="1"/>
      <c r="V59" s="16"/>
      <c r="W59" s="18"/>
      <c r="X59" s="1"/>
      <c r="Y59" s="1"/>
      <c r="Z59" s="30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</row>
    <row r="60" spans="2:68" x14ac:dyDescent="0.3">
      <c r="B60" s="159">
        <v>39</v>
      </c>
      <c r="C60" s="160"/>
      <c r="D60" s="95">
        <v>44903</v>
      </c>
      <c r="E60" s="88">
        <v>0.71111111111111114</v>
      </c>
      <c r="F60" s="91">
        <f t="shared" si="0"/>
        <v>2924.49</v>
      </c>
      <c r="G60" s="101">
        <v>2874.6</v>
      </c>
      <c r="H60" s="91">
        <f t="shared" si="1"/>
        <v>2882.49</v>
      </c>
      <c r="I60" s="40">
        <v>-38.94</v>
      </c>
      <c r="J60" s="115">
        <f t="shared" si="2"/>
        <v>2886.0399999999995</v>
      </c>
      <c r="K60" s="102" t="s">
        <v>47</v>
      </c>
      <c r="L60" s="1"/>
      <c r="M60" s="40">
        <f t="shared" si="3"/>
        <v>3.5499999999997272</v>
      </c>
      <c r="N60" s="44">
        <f t="shared" si="4"/>
        <v>0.36199349999997221</v>
      </c>
      <c r="O60" s="40">
        <f t="shared" si="5"/>
        <v>2.4900835999998088</v>
      </c>
      <c r="P60" s="40">
        <f t="shared" si="6"/>
        <v>3.6913056384597167E-3</v>
      </c>
      <c r="Q60" s="1"/>
      <c r="R60" s="42">
        <f t="shared" si="7"/>
        <v>84.97999999999945</v>
      </c>
      <c r="S60" s="42">
        <f t="shared" si="8"/>
        <v>4.1774535184746414E-2</v>
      </c>
      <c r="T60" s="1"/>
      <c r="U60" s="1"/>
      <c r="V60" s="16"/>
      <c r="W60" s="18"/>
      <c r="X60" s="1"/>
      <c r="Y60" s="1"/>
      <c r="Z60" s="30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</row>
    <row r="61" spans="2:68" x14ac:dyDescent="0.3">
      <c r="B61" s="159">
        <v>40</v>
      </c>
      <c r="C61" s="160"/>
      <c r="D61" s="95">
        <v>44904</v>
      </c>
      <c r="E61" s="88">
        <v>0.31944444444444448</v>
      </c>
      <c r="F61" s="91">
        <f t="shared" si="0"/>
        <v>2924.49</v>
      </c>
      <c r="G61" s="101">
        <v>2874.6</v>
      </c>
      <c r="H61" s="91">
        <f t="shared" si="1"/>
        <v>2882.49</v>
      </c>
      <c r="I61" s="40">
        <v>-38.94</v>
      </c>
      <c r="J61" s="115">
        <f t="shared" si="2"/>
        <v>2886.0399999999995</v>
      </c>
      <c r="K61" s="102" t="s">
        <v>47</v>
      </c>
      <c r="L61" s="1"/>
      <c r="M61" s="40">
        <f t="shared" si="3"/>
        <v>3.5499999999997272</v>
      </c>
      <c r="N61" s="44">
        <f t="shared" si="4"/>
        <v>0.36199349999997221</v>
      </c>
      <c r="O61" s="40">
        <f t="shared" si="5"/>
        <v>2.4900835999998088</v>
      </c>
      <c r="P61" s="40">
        <f t="shared" si="6"/>
        <v>3.6913056384597167E-3</v>
      </c>
      <c r="Q61" s="1"/>
      <c r="R61" s="42">
        <f t="shared" si="7"/>
        <v>84.97999999999945</v>
      </c>
      <c r="S61" s="42">
        <f t="shared" si="8"/>
        <v>4.1774535184746414E-2</v>
      </c>
      <c r="T61" s="1"/>
      <c r="U61" s="1"/>
      <c r="V61" s="16"/>
      <c r="W61" s="18"/>
      <c r="X61" s="1"/>
      <c r="Y61" s="1"/>
      <c r="Z61" s="30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</row>
    <row r="62" spans="2:68" x14ac:dyDescent="0.3">
      <c r="B62" s="157">
        <v>41</v>
      </c>
      <c r="C62" s="158"/>
      <c r="D62" s="95">
        <v>44904</v>
      </c>
      <c r="E62" s="88">
        <v>0.70416666666666661</v>
      </c>
      <c r="F62" s="91">
        <f t="shared" si="0"/>
        <v>2924.49</v>
      </c>
      <c r="G62" s="101">
        <v>2874.6</v>
      </c>
      <c r="H62" s="91">
        <f t="shared" si="1"/>
        <v>2882.49</v>
      </c>
      <c r="I62" s="40">
        <v>-38.94</v>
      </c>
      <c r="J62" s="115">
        <f t="shared" si="2"/>
        <v>2886.0399999999995</v>
      </c>
      <c r="K62" s="102" t="s">
        <v>47</v>
      </c>
      <c r="L62" s="1"/>
      <c r="M62" s="40">
        <f t="shared" si="3"/>
        <v>3.5499999999997272</v>
      </c>
      <c r="N62" s="44">
        <f t="shared" si="4"/>
        <v>0.36199349999997221</v>
      </c>
      <c r="O62" s="40">
        <f t="shared" si="5"/>
        <v>2.4900835999998088</v>
      </c>
      <c r="P62" s="40">
        <f t="shared" si="6"/>
        <v>3.6913056384597167E-3</v>
      </c>
      <c r="Q62" s="1"/>
      <c r="R62" s="42">
        <f t="shared" si="7"/>
        <v>84.97999999999945</v>
      </c>
      <c r="S62" s="42">
        <f t="shared" si="8"/>
        <v>4.1774535184746414E-2</v>
      </c>
      <c r="T62" s="1"/>
      <c r="U62" s="1"/>
      <c r="V62" s="16"/>
      <c r="W62" s="18"/>
      <c r="X62" s="1"/>
      <c r="Y62" s="1"/>
      <c r="Z62" s="30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</row>
    <row r="63" spans="2:68" x14ac:dyDescent="0.3">
      <c r="B63" s="159">
        <v>42</v>
      </c>
      <c r="C63" s="160"/>
      <c r="D63" s="95">
        <v>44905</v>
      </c>
      <c r="E63" s="88">
        <v>0.31805555555555554</v>
      </c>
      <c r="F63" s="91">
        <f t="shared" si="0"/>
        <v>2924.49</v>
      </c>
      <c r="G63" s="101">
        <v>2874.6</v>
      </c>
      <c r="H63" s="91">
        <f t="shared" si="1"/>
        <v>2882.49</v>
      </c>
      <c r="I63" s="40">
        <v>-38.94</v>
      </c>
      <c r="J63" s="115">
        <f t="shared" si="2"/>
        <v>2886.0399999999995</v>
      </c>
      <c r="K63" s="102" t="s">
        <v>47</v>
      </c>
      <c r="L63" s="1"/>
      <c r="M63" s="40">
        <f t="shared" si="3"/>
        <v>3.5499999999997272</v>
      </c>
      <c r="N63" s="44">
        <f t="shared" si="4"/>
        <v>0.36199349999997221</v>
      </c>
      <c r="O63" s="40">
        <f t="shared" si="5"/>
        <v>2.4900835999998088</v>
      </c>
      <c r="P63" s="40">
        <f t="shared" si="6"/>
        <v>3.6913056384597167E-3</v>
      </c>
      <c r="Q63" s="1"/>
      <c r="R63" s="42">
        <f t="shared" si="7"/>
        <v>84.97999999999945</v>
      </c>
      <c r="S63" s="42">
        <f t="shared" si="8"/>
        <v>4.1774535184746414E-2</v>
      </c>
      <c r="T63" s="1"/>
      <c r="U63" s="1"/>
      <c r="V63" s="16"/>
      <c r="W63" s="18"/>
      <c r="X63" s="1"/>
      <c r="Y63" s="1"/>
      <c r="Z63" s="30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</row>
    <row r="64" spans="2:68" x14ac:dyDescent="0.3">
      <c r="B64" s="159">
        <v>43</v>
      </c>
      <c r="C64" s="160"/>
      <c r="D64" s="95">
        <v>44905</v>
      </c>
      <c r="E64" s="88">
        <v>0.7055555555555556</v>
      </c>
      <c r="F64" s="91">
        <f t="shared" si="0"/>
        <v>2924.49</v>
      </c>
      <c r="G64" s="101">
        <v>2874.6</v>
      </c>
      <c r="H64" s="91">
        <f t="shared" si="1"/>
        <v>2882.49</v>
      </c>
      <c r="I64" s="40">
        <v>-38.94</v>
      </c>
      <c r="J64" s="115">
        <f t="shared" si="2"/>
        <v>2886.0399999999995</v>
      </c>
      <c r="K64" s="102" t="s">
        <v>47</v>
      </c>
      <c r="L64" s="1"/>
      <c r="M64" s="40">
        <f t="shared" si="3"/>
        <v>3.5499999999997272</v>
      </c>
      <c r="N64" s="44">
        <f t="shared" si="4"/>
        <v>0.36199349999997221</v>
      </c>
      <c r="O64" s="40">
        <f t="shared" si="5"/>
        <v>2.4900835999998088</v>
      </c>
      <c r="P64" s="40">
        <f t="shared" si="6"/>
        <v>3.6913056384597167E-3</v>
      </c>
      <c r="Q64" s="1"/>
      <c r="R64" s="42">
        <f t="shared" si="7"/>
        <v>84.97999999999945</v>
      </c>
      <c r="S64" s="42">
        <f t="shared" si="8"/>
        <v>4.1774535184746414E-2</v>
      </c>
      <c r="T64" s="1"/>
      <c r="U64" s="1"/>
      <c r="V64" s="16"/>
      <c r="W64" s="18"/>
      <c r="X64" s="1"/>
      <c r="Y64" s="1"/>
      <c r="Z64" s="30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</row>
    <row r="65" spans="2:68" x14ac:dyDescent="0.3">
      <c r="B65" s="157">
        <v>44</v>
      </c>
      <c r="C65" s="158"/>
      <c r="D65" s="95">
        <v>44906</v>
      </c>
      <c r="E65" s="88">
        <v>0.32777777777777778</v>
      </c>
      <c r="F65" s="91">
        <f t="shared" si="0"/>
        <v>2924.49</v>
      </c>
      <c r="G65" s="101">
        <v>2874.6</v>
      </c>
      <c r="H65" s="91">
        <f t="shared" si="1"/>
        <v>2882.49</v>
      </c>
      <c r="I65" s="40">
        <v>-38.94</v>
      </c>
      <c r="J65" s="115">
        <f t="shared" si="2"/>
        <v>2886.0399999999995</v>
      </c>
      <c r="K65" s="102" t="s">
        <v>47</v>
      </c>
      <c r="L65" s="1"/>
      <c r="M65" s="40">
        <f t="shared" si="3"/>
        <v>3.5499999999997272</v>
      </c>
      <c r="N65" s="44">
        <f t="shared" si="4"/>
        <v>0.36199349999997221</v>
      </c>
      <c r="O65" s="40">
        <f t="shared" si="5"/>
        <v>2.4900835999998088</v>
      </c>
      <c r="P65" s="40">
        <f t="shared" si="6"/>
        <v>3.6913056384597167E-3</v>
      </c>
      <c r="Q65" s="1"/>
      <c r="R65" s="42">
        <f t="shared" si="7"/>
        <v>84.97999999999945</v>
      </c>
      <c r="S65" s="42">
        <f t="shared" si="8"/>
        <v>4.1774535184746414E-2</v>
      </c>
      <c r="T65" s="1"/>
      <c r="U65" s="1"/>
      <c r="V65" s="16"/>
      <c r="W65" s="18"/>
      <c r="X65" s="1"/>
      <c r="Y65" s="1"/>
      <c r="Z65" s="30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</row>
    <row r="66" spans="2:68" x14ac:dyDescent="0.3">
      <c r="B66" s="159">
        <v>45</v>
      </c>
      <c r="C66" s="160"/>
      <c r="D66" s="95">
        <v>44906</v>
      </c>
      <c r="E66" s="88">
        <v>0.70138888888888884</v>
      </c>
      <c r="F66" s="91">
        <f t="shared" si="0"/>
        <v>2924.49</v>
      </c>
      <c r="G66" s="101">
        <v>2874.6</v>
      </c>
      <c r="H66" s="91">
        <f t="shared" si="1"/>
        <v>2882.49</v>
      </c>
      <c r="I66" s="40">
        <v>-38.94</v>
      </c>
      <c r="J66" s="115">
        <f t="shared" si="2"/>
        <v>2886.0399999999995</v>
      </c>
      <c r="K66" s="102" t="s">
        <v>47</v>
      </c>
      <c r="L66" s="1"/>
      <c r="M66" s="40">
        <f t="shared" si="3"/>
        <v>3.5499999999997272</v>
      </c>
      <c r="N66" s="44">
        <f t="shared" si="4"/>
        <v>0.36199349999997221</v>
      </c>
      <c r="O66" s="40">
        <f t="shared" si="5"/>
        <v>2.4900835999998088</v>
      </c>
      <c r="P66" s="40">
        <f t="shared" si="6"/>
        <v>3.6913056384597167E-3</v>
      </c>
      <c r="Q66" s="1"/>
      <c r="R66" s="42">
        <f t="shared" si="7"/>
        <v>84.97999999999945</v>
      </c>
      <c r="S66" s="42">
        <f t="shared" si="8"/>
        <v>4.1774535184746414E-2</v>
      </c>
      <c r="T66" s="1"/>
      <c r="U66" s="1"/>
      <c r="V66" s="16"/>
      <c r="W66" s="18"/>
      <c r="X66" s="1"/>
      <c r="Y66" s="1"/>
      <c r="Z66" s="30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</row>
    <row r="67" spans="2:68" x14ac:dyDescent="0.3">
      <c r="B67" s="159">
        <v>46</v>
      </c>
      <c r="C67" s="160"/>
      <c r="D67" s="95">
        <v>44907</v>
      </c>
      <c r="E67" s="88">
        <v>0.31597222222222221</v>
      </c>
      <c r="F67" s="91">
        <f t="shared" si="0"/>
        <v>2924.49</v>
      </c>
      <c r="G67" s="101">
        <v>2874.6</v>
      </c>
      <c r="H67" s="91">
        <f t="shared" si="1"/>
        <v>2882.49</v>
      </c>
      <c r="I67" s="40">
        <v>-38.94</v>
      </c>
      <c r="J67" s="115">
        <f t="shared" si="2"/>
        <v>2886.0399999999995</v>
      </c>
      <c r="K67" s="102" t="s">
        <v>47</v>
      </c>
      <c r="L67" s="1"/>
      <c r="M67" s="40">
        <f t="shared" si="3"/>
        <v>3.5499999999997272</v>
      </c>
      <c r="N67" s="44">
        <f t="shared" si="4"/>
        <v>0.36199349999997221</v>
      </c>
      <c r="O67" s="40">
        <f t="shared" si="5"/>
        <v>2.4900835999998088</v>
      </c>
      <c r="P67" s="40">
        <f t="shared" si="6"/>
        <v>3.6913056384597167E-3</v>
      </c>
      <c r="Q67" s="1"/>
      <c r="R67" s="42">
        <f t="shared" si="7"/>
        <v>84.97999999999945</v>
      </c>
      <c r="S67" s="42">
        <f t="shared" si="8"/>
        <v>4.1774535184746414E-2</v>
      </c>
      <c r="T67" s="1"/>
      <c r="U67" s="1"/>
      <c r="V67" s="16"/>
      <c r="W67" s="18"/>
      <c r="X67" s="1"/>
      <c r="Y67" s="1"/>
      <c r="Z67" s="30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</row>
    <row r="68" spans="2:68" x14ac:dyDescent="0.3">
      <c r="B68" s="157">
        <v>47</v>
      </c>
      <c r="C68" s="158"/>
      <c r="D68" s="95">
        <v>44907</v>
      </c>
      <c r="E68" s="88">
        <v>0.69930555555555562</v>
      </c>
      <c r="F68" s="91">
        <f t="shared" si="0"/>
        <v>2924.49</v>
      </c>
      <c r="G68" s="101">
        <v>2874.6</v>
      </c>
      <c r="H68" s="91">
        <f t="shared" si="1"/>
        <v>2882.49</v>
      </c>
      <c r="I68" s="40">
        <v>-38.94</v>
      </c>
      <c r="J68" s="115">
        <f t="shared" si="2"/>
        <v>2886.0399999999995</v>
      </c>
      <c r="K68" s="102" t="s">
        <v>47</v>
      </c>
      <c r="L68" s="1"/>
      <c r="M68" s="40">
        <f t="shared" si="3"/>
        <v>3.5499999999997272</v>
      </c>
      <c r="N68" s="44">
        <f t="shared" si="4"/>
        <v>0.36199349999997221</v>
      </c>
      <c r="O68" s="40">
        <f t="shared" si="5"/>
        <v>2.4900835999998088</v>
      </c>
      <c r="P68" s="40">
        <f t="shared" si="6"/>
        <v>3.6913056384597167E-3</v>
      </c>
      <c r="Q68" s="1"/>
      <c r="R68" s="42">
        <f t="shared" si="7"/>
        <v>84.97999999999945</v>
      </c>
      <c r="S68" s="42">
        <f t="shared" si="8"/>
        <v>4.1774535184746414E-2</v>
      </c>
      <c r="T68" s="1"/>
      <c r="U68" s="1"/>
      <c r="V68" s="16"/>
      <c r="W68" s="18"/>
      <c r="X68" s="1"/>
      <c r="Y68" s="1"/>
      <c r="Z68" s="30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</row>
    <row r="69" spans="2:68" x14ac:dyDescent="0.3">
      <c r="B69" s="159">
        <v>48</v>
      </c>
      <c r="C69" s="160"/>
      <c r="D69" s="95">
        <v>44908</v>
      </c>
      <c r="E69" s="88">
        <v>0.32569444444444445</v>
      </c>
      <c r="F69" s="91">
        <f t="shared" si="0"/>
        <v>2924.49</v>
      </c>
      <c r="G69" s="101">
        <v>2874.6</v>
      </c>
      <c r="H69" s="91">
        <f t="shared" si="1"/>
        <v>2882.49</v>
      </c>
      <c r="I69" s="40">
        <v>-38.94</v>
      </c>
      <c r="J69" s="115">
        <f t="shared" si="2"/>
        <v>2886.0399999999995</v>
      </c>
      <c r="K69" s="102" t="s">
        <v>47</v>
      </c>
      <c r="L69" s="1"/>
      <c r="M69" s="40">
        <f t="shared" si="3"/>
        <v>3.5499999999997272</v>
      </c>
      <c r="N69" s="44">
        <f t="shared" si="4"/>
        <v>0.36199349999997221</v>
      </c>
      <c r="O69" s="40">
        <f t="shared" si="5"/>
        <v>2.4900835999998088</v>
      </c>
      <c r="P69" s="40">
        <f t="shared" si="6"/>
        <v>3.6913056384597167E-3</v>
      </c>
      <c r="Q69" s="1"/>
      <c r="R69" s="42">
        <f t="shared" si="7"/>
        <v>84.97999999999945</v>
      </c>
      <c r="S69" s="42">
        <f t="shared" si="8"/>
        <v>4.1774535184746414E-2</v>
      </c>
      <c r="T69" s="1"/>
      <c r="U69" s="1"/>
      <c r="V69" s="16"/>
      <c r="W69" s="18"/>
      <c r="X69" s="1"/>
      <c r="Y69" s="1"/>
      <c r="Z69" s="30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</row>
    <row r="70" spans="2:68" x14ac:dyDescent="0.3">
      <c r="B70" s="159">
        <v>49</v>
      </c>
      <c r="C70" s="160"/>
      <c r="D70" s="95">
        <v>44908</v>
      </c>
      <c r="E70" s="88">
        <v>0.70694444444444438</v>
      </c>
      <c r="F70" s="91">
        <f t="shared" si="0"/>
        <v>2924.49</v>
      </c>
      <c r="G70" s="101">
        <v>2874.6</v>
      </c>
      <c r="H70" s="91">
        <f t="shared" si="1"/>
        <v>2882.49</v>
      </c>
      <c r="I70" s="40">
        <v>-38.94</v>
      </c>
      <c r="J70" s="115">
        <f t="shared" si="2"/>
        <v>2886.0399999999995</v>
      </c>
      <c r="K70" s="102" t="s">
        <v>47</v>
      </c>
      <c r="L70" s="1"/>
      <c r="M70" s="40">
        <f t="shared" si="3"/>
        <v>3.5499999999997272</v>
      </c>
      <c r="N70" s="44">
        <f t="shared" si="4"/>
        <v>0.36199349999997221</v>
      </c>
      <c r="O70" s="40">
        <f t="shared" si="5"/>
        <v>2.4900835999998088</v>
      </c>
      <c r="P70" s="40">
        <f t="shared" si="6"/>
        <v>3.6913056384597167E-3</v>
      </c>
      <c r="Q70" s="1"/>
      <c r="R70" s="42">
        <f t="shared" si="7"/>
        <v>84.97999999999945</v>
      </c>
      <c r="S70" s="42">
        <f t="shared" si="8"/>
        <v>4.1774535184746414E-2</v>
      </c>
      <c r="T70" s="1"/>
      <c r="U70" s="1"/>
      <c r="V70" s="16"/>
      <c r="W70" s="18"/>
      <c r="X70" s="1"/>
      <c r="Y70" s="1"/>
      <c r="Z70" s="30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</row>
    <row r="71" spans="2:68" x14ac:dyDescent="0.3">
      <c r="B71" s="157">
        <v>50</v>
      </c>
      <c r="C71" s="158"/>
      <c r="D71" s="95">
        <v>44909</v>
      </c>
      <c r="E71" s="88">
        <v>0.31736111111111115</v>
      </c>
      <c r="F71" s="91">
        <f t="shared" si="0"/>
        <v>2924.49</v>
      </c>
      <c r="G71" s="101">
        <v>2874.6</v>
      </c>
      <c r="H71" s="91">
        <f t="shared" si="1"/>
        <v>2882.49</v>
      </c>
      <c r="I71" s="40">
        <v>-38.94</v>
      </c>
      <c r="J71" s="115">
        <f t="shared" si="2"/>
        <v>2886.0399999999995</v>
      </c>
      <c r="K71" s="102" t="s">
        <v>47</v>
      </c>
      <c r="L71" s="1"/>
      <c r="M71" s="40">
        <f t="shared" si="3"/>
        <v>3.5499999999997272</v>
      </c>
      <c r="N71" s="44">
        <f t="shared" si="4"/>
        <v>0.36199349999997221</v>
      </c>
      <c r="O71" s="40">
        <f t="shared" si="5"/>
        <v>2.4900835999998088</v>
      </c>
      <c r="P71" s="40">
        <f t="shared" si="6"/>
        <v>3.6913056384597167E-3</v>
      </c>
      <c r="Q71" s="1"/>
      <c r="R71" s="42">
        <f t="shared" si="7"/>
        <v>84.97999999999945</v>
      </c>
      <c r="S71" s="42">
        <f t="shared" si="8"/>
        <v>4.1774535184746414E-2</v>
      </c>
      <c r="T71" s="1"/>
      <c r="U71" s="1"/>
      <c r="V71" s="16"/>
      <c r="W71" s="18"/>
      <c r="X71" s="1"/>
      <c r="Y71" s="1"/>
      <c r="Z71" s="30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</row>
    <row r="72" spans="2:68" x14ac:dyDescent="0.3">
      <c r="B72" s="159">
        <v>51</v>
      </c>
      <c r="C72" s="160"/>
      <c r="D72" s="95">
        <v>44909</v>
      </c>
      <c r="E72" s="88">
        <v>0.69097222222222221</v>
      </c>
      <c r="F72" s="91">
        <f t="shared" si="0"/>
        <v>2924.49</v>
      </c>
      <c r="G72" s="101">
        <v>2874.6</v>
      </c>
      <c r="H72" s="91">
        <f t="shared" si="1"/>
        <v>2882.49</v>
      </c>
      <c r="I72" s="40">
        <v>-38.94</v>
      </c>
      <c r="J72" s="115">
        <f t="shared" si="2"/>
        <v>2886.0399999999995</v>
      </c>
      <c r="K72" s="102" t="s">
        <v>47</v>
      </c>
      <c r="L72" s="1"/>
      <c r="M72" s="40">
        <f t="shared" si="3"/>
        <v>3.5499999999997272</v>
      </c>
      <c r="N72" s="44">
        <f t="shared" si="4"/>
        <v>0.36199349999997221</v>
      </c>
      <c r="O72" s="40">
        <f t="shared" si="5"/>
        <v>2.4900835999998088</v>
      </c>
      <c r="P72" s="40">
        <f t="shared" si="6"/>
        <v>3.6913056384597167E-3</v>
      </c>
      <c r="Q72" s="1"/>
      <c r="R72" s="42">
        <f t="shared" si="7"/>
        <v>84.97999999999945</v>
      </c>
      <c r="S72" s="42">
        <f t="shared" si="8"/>
        <v>4.1774535184746414E-2</v>
      </c>
      <c r="T72" s="1"/>
      <c r="U72" s="1"/>
      <c r="V72" s="16"/>
      <c r="W72" s="18"/>
      <c r="X72" s="1"/>
      <c r="Y72" s="1"/>
      <c r="Z72" s="30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</row>
    <row r="73" spans="2:68" x14ac:dyDescent="0.3">
      <c r="B73" s="159">
        <v>52</v>
      </c>
      <c r="C73" s="160"/>
      <c r="D73" s="95">
        <v>44913</v>
      </c>
      <c r="E73" s="88">
        <v>0.71944444444444444</v>
      </c>
      <c r="F73" s="91">
        <f t="shared" si="0"/>
        <v>2924.49</v>
      </c>
      <c r="G73" s="101">
        <v>2874.6</v>
      </c>
      <c r="H73" s="91">
        <f t="shared" si="1"/>
        <v>2882.49</v>
      </c>
      <c r="I73" s="40">
        <v>-38.94</v>
      </c>
      <c r="J73" s="115">
        <f t="shared" si="2"/>
        <v>2886.0399999999995</v>
      </c>
      <c r="K73" s="102" t="s">
        <v>47</v>
      </c>
      <c r="L73" s="1"/>
      <c r="M73" s="40">
        <f t="shared" si="3"/>
        <v>3.5499999999997272</v>
      </c>
      <c r="N73" s="44">
        <f t="shared" si="4"/>
        <v>0.36199349999997221</v>
      </c>
      <c r="O73" s="40">
        <f t="shared" si="5"/>
        <v>2.4900835999998088</v>
      </c>
      <c r="P73" s="40">
        <f t="shared" si="6"/>
        <v>3.6913056384597167E-3</v>
      </c>
      <c r="Q73" s="1"/>
      <c r="R73" s="42">
        <f t="shared" si="7"/>
        <v>84.97999999999945</v>
      </c>
      <c r="S73" s="42">
        <f t="shared" si="8"/>
        <v>4.1774535184746414E-2</v>
      </c>
      <c r="T73" s="1"/>
      <c r="U73" s="1"/>
      <c r="V73" s="16"/>
      <c r="W73" s="18"/>
      <c r="X73" s="1"/>
      <c r="Y73" s="1"/>
      <c r="Z73" s="30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</row>
    <row r="74" spans="2:68" x14ac:dyDescent="0.3">
      <c r="B74" s="157">
        <v>53</v>
      </c>
      <c r="C74" s="158"/>
      <c r="D74" s="95">
        <v>44917</v>
      </c>
      <c r="E74" s="88">
        <v>0.71736111111111101</v>
      </c>
      <c r="F74" s="91">
        <f t="shared" si="0"/>
        <v>2924.49</v>
      </c>
      <c r="G74" s="101">
        <v>2874.6</v>
      </c>
      <c r="H74" s="91">
        <f t="shared" si="1"/>
        <v>2882.49</v>
      </c>
      <c r="I74" s="40">
        <v>-38.94</v>
      </c>
      <c r="J74" s="115">
        <f t="shared" si="2"/>
        <v>2886.0399999999995</v>
      </c>
      <c r="K74" s="102" t="s">
        <v>47</v>
      </c>
      <c r="L74" s="1"/>
      <c r="M74" s="40">
        <f t="shared" si="3"/>
        <v>3.5499999999997272</v>
      </c>
      <c r="N74" s="44">
        <f t="shared" si="4"/>
        <v>0.36199349999997221</v>
      </c>
      <c r="O74" s="40">
        <f t="shared" si="5"/>
        <v>2.4900835999998088</v>
      </c>
      <c r="P74" s="40">
        <f t="shared" si="6"/>
        <v>3.6913056384597167E-3</v>
      </c>
      <c r="Q74" s="1"/>
      <c r="R74" s="42">
        <f t="shared" si="7"/>
        <v>84.97999999999945</v>
      </c>
      <c r="S74" s="42">
        <f t="shared" si="8"/>
        <v>4.1774535184746414E-2</v>
      </c>
      <c r="T74" s="1"/>
      <c r="U74" s="1"/>
      <c r="V74" s="16"/>
      <c r="W74" s="18"/>
      <c r="X74" s="1"/>
      <c r="Y74" s="1"/>
      <c r="Z74" s="30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</row>
    <row r="75" spans="2:68" x14ac:dyDescent="0.3">
      <c r="B75" s="159">
        <v>54</v>
      </c>
      <c r="C75" s="160"/>
      <c r="D75" s="95">
        <v>44922</v>
      </c>
      <c r="E75" s="88">
        <v>0.72499999999999998</v>
      </c>
      <c r="F75" s="91">
        <f t="shared" si="0"/>
        <v>2924.49</v>
      </c>
      <c r="G75" s="101">
        <v>2874.6</v>
      </c>
      <c r="H75" s="91">
        <f t="shared" si="1"/>
        <v>2882.49</v>
      </c>
      <c r="I75" s="40">
        <v>-38.94</v>
      </c>
      <c r="J75" s="115">
        <f t="shared" si="2"/>
        <v>2886.0399999999995</v>
      </c>
      <c r="K75" s="102" t="s">
        <v>47</v>
      </c>
      <c r="L75" s="1"/>
      <c r="M75" s="40">
        <f t="shared" si="3"/>
        <v>3.5499999999997272</v>
      </c>
      <c r="N75" s="44">
        <f t="shared" si="4"/>
        <v>0.36199349999997221</v>
      </c>
      <c r="O75" s="40">
        <f t="shared" si="5"/>
        <v>2.4900835999998088</v>
      </c>
      <c r="P75" s="40">
        <f t="shared" si="6"/>
        <v>3.6913056384597167E-3</v>
      </c>
      <c r="Q75" s="1"/>
      <c r="R75" s="42">
        <f t="shared" si="7"/>
        <v>84.97999999999945</v>
      </c>
      <c r="S75" s="42">
        <f t="shared" si="8"/>
        <v>4.1774535184746414E-2</v>
      </c>
      <c r="T75" s="1"/>
      <c r="U75" s="1"/>
      <c r="V75" s="16"/>
      <c r="W75" s="18"/>
      <c r="X75" s="1"/>
      <c r="Y75" s="1"/>
      <c r="Z75" s="30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</row>
    <row r="76" spans="2:68" x14ac:dyDescent="0.3">
      <c r="B76" s="159">
        <v>55</v>
      </c>
      <c r="C76" s="160"/>
      <c r="D76" s="95">
        <v>44929</v>
      </c>
      <c r="E76" s="88">
        <v>0.7416666666666667</v>
      </c>
      <c r="F76" s="91">
        <f t="shared" si="0"/>
        <v>2924.49</v>
      </c>
      <c r="G76" s="101">
        <v>2874.6</v>
      </c>
      <c r="H76" s="91">
        <f t="shared" si="1"/>
        <v>2882.49</v>
      </c>
      <c r="I76" s="40">
        <v>-38.94</v>
      </c>
      <c r="J76" s="115">
        <f t="shared" si="2"/>
        <v>2886.0399999999995</v>
      </c>
      <c r="K76" s="102" t="s">
        <v>47</v>
      </c>
      <c r="L76" s="1"/>
      <c r="M76" s="40">
        <f t="shared" si="3"/>
        <v>3.5499999999997272</v>
      </c>
      <c r="N76" s="44">
        <f t="shared" si="4"/>
        <v>0.36199349999997221</v>
      </c>
      <c r="O76" s="40">
        <f t="shared" si="5"/>
        <v>2.4900835999998088</v>
      </c>
      <c r="P76" s="40">
        <f t="shared" si="6"/>
        <v>3.6913056384597167E-3</v>
      </c>
      <c r="Q76" s="1"/>
      <c r="R76" s="42">
        <f t="shared" si="7"/>
        <v>84.97999999999945</v>
      </c>
      <c r="S76" s="42">
        <f t="shared" si="8"/>
        <v>4.1774535184746414E-2</v>
      </c>
      <c r="T76" s="1"/>
      <c r="U76" s="1"/>
      <c r="V76" s="16"/>
      <c r="W76" s="18"/>
      <c r="X76" s="1"/>
      <c r="Y76" s="1"/>
      <c r="Z76" s="30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</row>
    <row r="77" spans="2:68" x14ac:dyDescent="0.3">
      <c r="B77" s="157">
        <v>56</v>
      </c>
      <c r="C77" s="158"/>
      <c r="D77" s="95">
        <v>44934</v>
      </c>
      <c r="E77" s="88">
        <v>0.69305555555555554</v>
      </c>
      <c r="F77" s="91">
        <f t="shared" si="0"/>
        <v>2924.49</v>
      </c>
      <c r="G77" s="101">
        <v>2874.6</v>
      </c>
      <c r="H77" s="91">
        <f t="shared" si="1"/>
        <v>2882.49</v>
      </c>
      <c r="I77" s="40">
        <v>-38.94</v>
      </c>
      <c r="J77" s="115">
        <f t="shared" si="2"/>
        <v>2886.0399999999995</v>
      </c>
      <c r="K77" s="102" t="s">
        <v>47</v>
      </c>
      <c r="L77" s="1"/>
      <c r="M77" s="40">
        <f t="shared" si="3"/>
        <v>3.5499999999997272</v>
      </c>
      <c r="N77" s="44">
        <f t="shared" si="4"/>
        <v>0.36199349999997221</v>
      </c>
      <c r="O77" s="40">
        <f t="shared" si="5"/>
        <v>2.4900835999998088</v>
      </c>
      <c r="P77" s="40">
        <f t="shared" si="6"/>
        <v>3.6913056384597167E-3</v>
      </c>
      <c r="Q77" s="1"/>
      <c r="R77" s="42">
        <f t="shared" si="7"/>
        <v>84.97999999999945</v>
      </c>
      <c r="S77" s="42">
        <f t="shared" si="8"/>
        <v>4.1774535184746414E-2</v>
      </c>
      <c r="T77" s="1"/>
      <c r="U77" s="1"/>
      <c r="V77" s="16"/>
      <c r="W77" s="18"/>
      <c r="X77" s="1"/>
      <c r="Y77" s="1"/>
      <c r="Z77" s="30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</row>
    <row r="78" spans="2:68" x14ac:dyDescent="0.3">
      <c r="B78" s="159">
        <v>57</v>
      </c>
      <c r="C78" s="160"/>
      <c r="D78" s="95">
        <v>44939</v>
      </c>
      <c r="E78" s="88">
        <v>0.70000000000000007</v>
      </c>
      <c r="F78" s="91">
        <f t="shared" si="0"/>
        <v>2924.49</v>
      </c>
      <c r="G78" s="101">
        <v>2874.6</v>
      </c>
      <c r="H78" s="91">
        <f t="shared" si="1"/>
        <v>2882.49</v>
      </c>
      <c r="I78" s="40">
        <v>-38.94</v>
      </c>
      <c r="J78" s="115">
        <f t="shared" si="2"/>
        <v>2886.0399999999995</v>
      </c>
      <c r="K78" s="102" t="s">
        <v>47</v>
      </c>
      <c r="L78" s="1"/>
      <c r="M78" s="40">
        <f t="shared" si="3"/>
        <v>3.5499999999997272</v>
      </c>
      <c r="N78" s="44">
        <f t="shared" si="4"/>
        <v>0.36199349999997221</v>
      </c>
      <c r="O78" s="40">
        <f t="shared" si="5"/>
        <v>2.4900835999998088</v>
      </c>
      <c r="P78" s="40">
        <f t="shared" si="6"/>
        <v>3.6913056384597167E-3</v>
      </c>
      <c r="Q78" s="1"/>
      <c r="R78" s="42">
        <f t="shared" si="7"/>
        <v>84.97999999999945</v>
      </c>
      <c r="S78" s="42">
        <f t="shared" si="8"/>
        <v>4.1774535184746414E-2</v>
      </c>
      <c r="T78" s="1"/>
      <c r="U78" s="1"/>
      <c r="V78" s="16"/>
      <c r="W78" s="18"/>
      <c r="X78" s="1"/>
      <c r="Y78" s="1"/>
      <c r="Z78" s="30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</row>
    <row r="79" spans="2:68" x14ac:dyDescent="0.3">
      <c r="B79" s="159">
        <v>58</v>
      </c>
      <c r="C79" s="160"/>
      <c r="D79" s="95">
        <v>44944</v>
      </c>
      <c r="E79" s="88">
        <v>0.49513888888888885</v>
      </c>
      <c r="F79" s="91">
        <f t="shared" si="0"/>
        <v>2924.49</v>
      </c>
      <c r="G79" s="101">
        <v>2874.6</v>
      </c>
      <c r="H79" s="91">
        <f t="shared" si="1"/>
        <v>2882.49</v>
      </c>
      <c r="I79" s="40">
        <v>-38.94</v>
      </c>
      <c r="J79" s="115">
        <f t="shared" si="2"/>
        <v>2886.0399999999995</v>
      </c>
      <c r="K79" s="102" t="s">
        <v>47</v>
      </c>
      <c r="L79" s="1"/>
      <c r="M79" s="40">
        <f t="shared" si="3"/>
        <v>3.5499999999997272</v>
      </c>
      <c r="N79" s="44">
        <f t="shared" si="4"/>
        <v>0.36199349999997221</v>
      </c>
      <c r="O79" s="40">
        <f t="shared" si="5"/>
        <v>2.4900835999998088</v>
      </c>
      <c r="P79" s="40">
        <f t="shared" si="6"/>
        <v>3.6913056384597167E-3</v>
      </c>
      <c r="Q79" s="1"/>
      <c r="R79" s="42">
        <f t="shared" si="7"/>
        <v>84.97999999999945</v>
      </c>
      <c r="S79" s="42">
        <f t="shared" si="8"/>
        <v>4.1774535184746414E-2</v>
      </c>
      <c r="T79" s="1"/>
      <c r="U79" s="1"/>
      <c r="V79" s="16"/>
      <c r="W79" s="18"/>
      <c r="X79" s="1"/>
      <c r="Y79" s="1"/>
      <c r="Z79" s="30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</row>
    <row r="80" spans="2:68" x14ac:dyDescent="0.3">
      <c r="B80" s="157">
        <v>59</v>
      </c>
      <c r="C80" s="158"/>
      <c r="D80" s="95">
        <v>44949</v>
      </c>
      <c r="E80" s="88">
        <v>0.5083333333333333</v>
      </c>
      <c r="F80" s="91">
        <f t="shared" si="0"/>
        <v>2924.49</v>
      </c>
      <c r="G80" s="101">
        <v>2874.6</v>
      </c>
      <c r="H80" s="91">
        <f t="shared" si="1"/>
        <v>2882.49</v>
      </c>
      <c r="I80" s="40">
        <v>-38.94</v>
      </c>
      <c r="J80" s="115">
        <f t="shared" si="2"/>
        <v>2886.0399999999995</v>
      </c>
      <c r="K80" s="102" t="s">
        <v>47</v>
      </c>
      <c r="L80" s="1"/>
      <c r="M80" s="40">
        <f t="shared" si="3"/>
        <v>3.5499999999997272</v>
      </c>
      <c r="N80" s="44">
        <f t="shared" si="4"/>
        <v>0.36199349999997221</v>
      </c>
      <c r="O80" s="40">
        <f t="shared" si="5"/>
        <v>2.4900835999998088</v>
      </c>
      <c r="P80" s="40">
        <f t="shared" si="6"/>
        <v>3.6913056384597167E-3</v>
      </c>
      <c r="Q80" s="1"/>
      <c r="R80" s="42">
        <f t="shared" si="7"/>
        <v>84.97999999999945</v>
      </c>
      <c r="S80" s="42">
        <f t="shared" si="8"/>
        <v>4.1774535184746414E-2</v>
      </c>
      <c r="T80" s="1"/>
      <c r="U80" s="1"/>
      <c r="V80" s="16"/>
      <c r="W80" s="18"/>
      <c r="X80" s="1"/>
      <c r="Y80" s="1"/>
      <c r="Z80" s="30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</row>
    <row r="81" spans="2:32" x14ac:dyDescent="0.3">
      <c r="B81" s="220">
        <v>60</v>
      </c>
      <c r="C81" s="221"/>
      <c r="D81" s="129">
        <v>44954</v>
      </c>
      <c r="E81" s="130">
        <v>0.51250000000000007</v>
      </c>
      <c r="F81" s="121">
        <f t="shared" si="0"/>
        <v>2924.49</v>
      </c>
      <c r="G81" s="120">
        <v>2874.6</v>
      </c>
      <c r="H81" s="121">
        <f t="shared" si="1"/>
        <v>2882.49</v>
      </c>
      <c r="I81" s="122">
        <v>-38.94</v>
      </c>
      <c r="J81" s="123">
        <f t="shared" si="2"/>
        <v>2886.0399999999995</v>
      </c>
      <c r="K81" s="102" t="s">
        <v>47</v>
      </c>
      <c r="L81" s="51"/>
      <c r="M81" s="125">
        <f t="shared" si="3"/>
        <v>3.5499999999997272</v>
      </c>
      <c r="N81" s="126">
        <f t="shared" si="4"/>
        <v>0.36199349999997221</v>
      </c>
      <c r="O81" s="125">
        <f t="shared" si="5"/>
        <v>2.4900835999998088</v>
      </c>
      <c r="P81" s="125">
        <f t="shared" si="6"/>
        <v>3.6913056384597167E-3</v>
      </c>
      <c r="Q81" s="51"/>
      <c r="R81" s="127">
        <f t="shared" si="7"/>
        <v>84.97999999999945</v>
      </c>
      <c r="S81" s="127">
        <f t="shared" si="8"/>
        <v>4.1774535184746414E-2</v>
      </c>
      <c r="U81"/>
      <c r="V81" s="15"/>
      <c r="W81" s="17"/>
      <c r="Z81" s="30"/>
      <c r="AF81" s="1"/>
    </row>
    <row r="82" spans="2:32" x14ac:dyDescent="0.3">
      <c r="B82" s="220">
        <v>61</v>
      </c>
      <c r="C82" s="221"/>
      <c r="D82" s="129">
        <v>44961</v>
      </c>
      <c r="E82" s="130">
        <v>0.32847222222222222</v>
      </c>
      <c r="F82" s="121">
        <f t="shared" ref="F82:F116" si="9">G$16</f>
        <v>2924.49</v>
      </c>
      <c r="G82" s="120">
        <v>2874.6</v>
      </c>
      <c r="H82" s="121">
        <f t="shared" ref="H82:H116" si="10">G$16-E$12</f>
        <v>2882.49</v>
      </c>
      <c r="I82" s="122">
        <v>-38.99</v>
      </c>
      <c r="J82" s="123">
        <f t="shared" ref="J82:J116" si="11">(G$16+E$13)+I82</f>
        <v>2885.99</v>
      </c>
      <c r="K82" s="102" t="s">
        <v>47</v>
      </c>
      <c r="L82" s="51"/>
      <c r="M82" s="125">
        <f t="shared" ref="M82:M116" si="12">+J82-$H$16</f>
        <v>3.5</v>
      </c>
      <c r="N82" s="126">
        <f t="shared" ref="N82:N116" si="13">M82*0.10197/1</f>
        <v>0.35689500000000002</v>
      </c>
      <c r="O82" s="125">
        <f t="shared" ref="O82:O116" si="14">M82*0.701432/1</f>
        <v>2.455012</v>
      </c>
      <c r="P82" s="125">
        <f t="shared" ref="P82:P116" si="15">+N82*0.01019716/1</f>
        <v>3.6393154182000004E-3</v>
      </c>
      <c r="Q82" s="51"/>
      <c r="R82" s="127">
        <f t="shared" ref="R82:R116" si="16">+$O$11*(M82-I82)</f>
        <v>84.98</v>
      </c>
      <c r="S82" s="127">
        <f t="shared" ref="S82:S116" si="17">M82/R82</f>
        <v>4.118616144975288E-2</v>
      </c>
    </row>
    <row r="83" spans="2:32" x14ac:dyDescent="0.3">
      <c r="B83" s="220">
        <v>62</v>
      </c>
      <c r="C83" s="221"/>
      <c r="D83" s="129">
        <v>44961</v>
      </c>
      <c r="E83" s="130">
        <v>0.68194444444444446</v>
      </c>
      <c r="F83" s="121">
        <f t="shared" si="9"/>
        <v>2924.49</v>
      </c>
      <c r="G83" s="120">
        <v>2874.6</v>
      </c>
      <c r="H83" s="121">
        <f t="shared" si="10"/>
        <v>2882.49</v>
      </c>
      <c r="I83" s="122">
        <v>-38.99</v>
      </c>
      <c r="J83" s="123">
        <f t="shared" si="11"/>
        <v>2885.99</v>
      </c>
      <c r="K83" s="102" t="s">
        <v>47</v>
      </c>
      <c r="L83" s="51"/>
      <c r="M83" s="125">
        <f t="shared" si="12"/>
        <v>3.5</v>
      </c>
      <c r="N83" s="126">
        <f t="shared" si="13"/>
        <v>0.35689500000000002</v>
      </c>
      <c r="O83" s="125">
        <f t="shared" si="14"/>
        <v>2.455012</v>
      </c>
      <c r="P83" s="125">
        <f t="shared" si="15"/>
        <v>3.6393154182000004E-3</v>
      </c>
      <c r="Q83" s="51"/>
      <c r="R83" s="127">
        <f t="shared" si="16"/>
        <v>84.98</v>
      </c>
      <c r="S83" s="127">
        <f t="shared" si="17"/>
        <v>4.118616144975288E-2</v>
      </c>
    </row>
    <row r="84" spans="2:32" x14ac:dyDescent="0.3">
      <c r="B84" s="220">
        <v>63</v>
      </c>
      <c r="C84" s="221"/>
      <c r="D84" s="129">
        <v>44962</v>
      </c>
      <c r="E84" s="130">
        <v>0.33055555555555555</v>
      </c>
      <c r="F84" s="121">
        <f t="shared" si="9"/>
        <v>2924.49</v>
      </c>
      <c r="G84" s="120">
        <v>2874.6</v>
      </c>
      <c r="H84" s="121">
        <f t="shared" si="10"/>
        <v>2882.49</v>
      </c>
      <c r="I84" s="122">
        <v>-38.99</v>
      </c>
      <c r="J84" s="123">
        <f t="shared" si="11"/>
        <v>2885.99</v>
      </c>
      <c r="K84" s="102" t="s">
        <v>47</v>
      </c>
      <c r="L84" s="51"/>
      <c r="M84" s="125">
        <f t="shared" si="12"/>
        <v>3.5</v>
      </c>
      <c r="N84" s="126">
        <f t="shared" si="13"/>
        <v>0.35689500000000002</v>
      </c>
      <c r="O84" s="125">
        <f t="shared" si="14"/>
        <v>2.455012</v>
      </c>
      <c r="P84" s="125">
        <f t="shared" si="15"/>
        <v>3.6393154182000004E-3</v>
      </c>
      <c r="Q84" s="51"/>
      <c r="R84" s="127">
        <f t="shared" si="16"/>
        <v>84.98</v>
      </c>
      <c r="S84" s="127">
        <f t="shared" si="17"/>
        <v>4.118616144975288E-2</v>
      </c>
    </row>
    <row r="85" spans="2:32" x14ac:dyDescent="0.3">
      <c r="B85" s="220">
        <v>64</v>
      </c>
      <c r="C85" s="221"/>
      <c r="D85" s="129">
        <v>44962</v>
      </c>
      <c r="E85" s="130">
        <v>0.69444444444444453</v>
      </c>
      <c r="F85" s="121">
        <f t="shared" si="9"/>
        <v>2924.49</v>
      </c>
      <c r="G85" s="120">
        <v>2874.6</v>
      </c>
      <c r="H85" s="121">
        <f t="shared" si="10"/>
        <v>2882.49</v>
      </c>
      <c r="I85" s="122">
        <v>-38.99</v>
      </c>
      <c r="J85" s="123">
        <f t="shared" si="11"/>
        <v>2885.99</v>
      </c>
      <c r="K85" s="102" t="s">
        <v>47</v>
      </c>
      <c r="L85" s="51"/>
      <c r="M85" s="125">
        <f t="shared" si="12"/>
        <v>3.5</v>
      </c>
      <c r="N85" s="126">
        <f t="shared" si="13"/>
        <v>0.35689500000000002</v>
      </c>
      <c r="O85" s="125">
        <f t="shared" si="14"/>
        <v>2.455012</v>
      </c>
      <c r="P85" s="125">
        <f t="shared" si="15"/>
        <v>3.6393154182000004E-3</v>
      </c>
      <c r="Q85" s="51"/>
      <c r="R85" s="127">
        <f t="shared" si="16"/>
        <v>84.98</v>
      </c>
      <c r="S85" s="127">
        <f t="shared" si="17"/>
        <v>4.118616144975288E-2</v>
      </c>
    </row>
    <row r="86" spans="2:32" x14ac:dyDescent="0.3">
      <c r="B86" s="220">
        <v>65</v>
      </c>
      <c r="C86" s="221"/>
      <c r="D86" s="129">
        <v>44965</v>
      </c>
      <c r="E86" s="130">
        <v>0.32847222222222222</v>
      </c>
      <c r="F86" s="121">
        <f t="shared" si="9"/>
        <v>2924.49</v>
      </c>
      <c r="G86" s="120">
        <v>2874.6</v>
      </c>
      <c r="H86" s="121">
        <f t="shared" si="10"/>
        <v>2882.49</v>
      </c>
      <c r="I86" s="122">
        <v>-38.75</v>
      </c>
      <c r="J86" s="123">
        <f t="shared" si="11"/>
        <v>2886.2299999999996</v>
      </c>
      <c r="K86" s="102" t="s">
        <v>47</v>
      </c>
      <c r="L86" s="51"/>
      <c r="M86" s="125">
        <f t="shared" si="12"/>
        <v>3.7399999999997817</v>
      </c>
      <c r="N86" s="126">
        <f t="shared" si="13"/>
        <v>0.38136779999997777</v>
      </c>
      <c r="O86" s="125">
        <f t="shared" si="14"/>
        <v>2.6233556799998472</v>
      </c>
      <c r="P86" s="125">
        <f t="shared" si="15"/>
        <v>3.8888684754477734E-3</v>
      </c>
      <c r="Q86" s="51"/>
      <c r="R86" s="127">
        <f t="shared" si="16"/>
        <v>84.979999999999563</v>
      </c>
      <c r="S86" s="127">
        <f t="shared" si="17"/>
        <v>4.4010355377733595E-2</v>
      </c>
    </row>
    <row r="87" spans="2:32" x14ac:dyDescent="0.3">
      <c r="B87" s="220">
        <v>66</v>
      </c>
      <c r="C87" s="221"/>
      <c r="D87" s="129">
        <v>44965</v>
      </c>
      <c r="E87" s="130">
        <v>0.7416666666666667</v>
      </c>
      <c r="F87" s="121">
        <f t="shared" si="9"/>
        <v>2924.49</v>
      </c>
      <c r="G87" s="120">
        <v>2874.6</v>
      </c>
      <c r="H87" s="121">
        <f t="shared" si="10"/>
        <v>2882.49</v>
      </c>
      <c r="I87" s="122">
        <v>-30.7</v>
      </c>
      <c r="J87" s="123">
        <f t="shared" si="11"/>
        <v>2894.2799999999997</v>
      </c>
      <c r="K87" s="102" t="s">
        <v>47</v>
      </c>
      <c r="L87" s="51"/>
      <c r="M87" s="125">
        <f t="shared" si="12"/>
        <v>11.789999999999964</v>
      </c>
      <c r="N87" s="126">
        <f t="shared" si="13"/>
        <v>1.2022262999999964</v>
      </c>
      <c r="O87" s="125">
        <f t="shared" si="14"/>
        <v>8.2698832799999753</v>
      </c>
      <c r="P87" s="125">
        <f t="shared" si="15"/>
        <v>1.2259293937307963E-2</v>
      </c>
      <c r="Q87" s="51"/>
      <c r="R87" s="127">
        <f t="shared" si="16"/>
        <v>84.979999999999933</v>
      </c>
      <c r="S87" s="127">
        <f t="shared" si="17"/>
        <v>0.13873852671216724</v>
      </c>
    </row>
    <row r="88" spans="2:32" x14ac:dyDescent="0.3">
      <c r="B88" s="220">
        <v>67</v>
      </c>
      <c r="C88" s="221"/>
      <c r="D88" s="129">
        <v>44966</v>
      </c>
      <c r="E88" s="130">
        <v>0.3298611111111111</v>
      </c>
      <c r="F88" s="121">
        <f t="shared" si="9"/>
        <v>2924.49</v>
      </c>
      <c r="G88" s="120">
        <v>2874.6</v>
      </c>
      <c r="H88" s="121">
        <f t="shared" si="10"/>
        <v>2882.49</v>
      </c>
      <c r="I88" s="122">
        <v>-30.7</v>
      </c>
      <c r="J88" s="123">
        <f t="shared" si="11"/>
        <v>2894.2799999999997</v>
      </c>
      <c r="K88" s="102" t="s">
        <v>47</v>
      </c>
      <c r="L88" s="51"/>
      <c r="M88" s="125">
        <f t="shared" si="12"/>
        <v>11.789999999999964</v>
      </c>
      <c r="N88" s="126">
        <f t="shared" si="13"/>
        <v>1.2022262999999964</v>
      </c>
      <c r="O88" s="125">
        <f t="shared" si="14"/>
        <v>8.2698832799999753</v>
      </c>
      <c r="P88" s="125">
        <f t="shared" si="15"/>
        <v>1.2259293937307963E-2</v>
      </c>
      <c r="Q88" s="51"/>
      <c r="R88" s="127">
        <f t="shared" si="16"/>
        <v>84.979999999999933</v>
      </c>
      <c r="S88" s="127">
        <f t="shared" si="17"/>
        <v>0.13873852671216724</v>
      </c>
    </row>
    <row r="89" spans="2:32" x14ac:dyDescent="0.3">
      <c r="B89" s="220">
        <v>68</v>
      </c>
      <c r="C89" s="221"/>
      <c r="D89" s="129">
        <v>44966</v>
      </c>
      <c r="E89" s="130">
        <v>0.75069444444444444</v>
      </c>
      <c r="F89" s="121">
        <f t="shared" si="9"/>
        <v>2924.49</v>
      </c>
      <c r="G89" s="120">
        <v>2874.6</v>
      </c>
      <c r="H89" s="121">
        <f t="shared" si="10"/>
        <v>2882.49</v>
      </c>
      <c r="I89" s="122">
        <v>-31.16</v>
      </c>
      <c r="J89" s="123">
        <f t="shared" si="11"/>
        <v>2893.8199999999997</v>
      </c>
      <c r="K89" s="102" t="s">
        <v>47</v>
      </c>
      <c r="L89" s="51"/>
      <c r="M89" s="125">
        <f t="shared" si="12"/>
        <v>11.329999999999927</v>
      </c>
      <c r="N89" s="126">
        <f t="shared" si="13"/>
        <v>1.1553200999999926</v>
      </c>
      <c r="O89" s="125">
        <f t="shared" si="14"/>
        <v>7.9472245599999498</v>
      </c>
      <c r="P89" s="125">
        <f t="shared" si="15"/>
        <v>1.1780983910915924E-2</v>
      </c>
      <c r="Q89" s="51"/>
      <c r="R89" s="127">
        <f t="shared" si="16"/>
        <v>84.979999999999848</v>
      </c>
      <c r="S89" s="127">
        <f t="shared" si="17"/>
        <v>0.13332548835019942</v>
      </c>
    </row>
    <row r="90" spans="2:32" x14ac:dyDescent="0.3">
      <c r="B90" s="220">
        <v>69</v>
      </c>
      <c r="C90" s="221"/>
      <c r="D90" s="129">
        <v>44968</v>
      </c>
      <c r="E90" s="130">
        <v>0.76180555555555562</v>
      </c>
      <c r="F90" s="121">
        <f t="shared" si="9"/>
        <v>2924.49</v>
      </c>
      <c r="G90" s="120">
        <v>2874.6</v>
      </c>
      <c r="H90" s="121">
        <f t="shared" si="10"/>
        <v>2882.49</v>
      </c>
      <c r="I90" s="122">
        <v>-32.24</v>
      </c>
      <c r="J90" s="123">
        <f t="shared" si="11"/>
        <v>2892.74</v>
      </c>
      <c r="K90" s="102" t="s">
        <v>47</v>
      </c>
      <c r="L90" s="51"/>
      <c r="M90" s="125">
        <f t="shared" si="12"/>
        <v>10.25</v>
      </c>
      <c r="N90" s="126">
        <f t="shared" si="13"/>
        <v>1.0451925</v>
      </c>
      <c r="O90" s="125">
        <f t="shared" si="14"/>
        <v>7.1896780000000007</v>
      </c>
      <c r="P90" s="125">
        <f t="shared" si="15"/>
        <v>1.0657995153299999E-2</v>
      </c>
      <c r="Q90" s="51"/>
      <c r="R90" s="127">
        <f t="shared" si="16"/>
        <v>84.98</v>
      </c>
      <c r="S90" s="127">
        <f t="shared" si="17"/>
        <v>0.1206166156742763</v>
      </c>
    </row>
    <row r="91" spans="2:32" x14ac:dyDescent="0.3">
      <c r="B91" s="220">
        <v>70</v>
      </c>
      <c r="C91" s="221"/>
      <c r="D91" s="129">
        <v>44969</v>
      </c>
      <c r="E91" s="130">
        <v>0.32569444444444445</v>
      </c>
      <c r="F91" s="121">
        <f t="shared" si="9"/>
        <v>2924.49</v>
      </c>
      <c r="G91" s="120">
        <v>2874.6</v>
      </c>
      <c r="H91" s="121">
        <f t="shared" si="10"/>
        <v>2882.49</v>
      </c>
      <c r="I91" s="122">
        <v>-38.93</v>
      </c>
      <c r="J91" s="123">
        <f t="shared" si="11"/>
        <v>2886.0499999999997</v>
      </c>
      <c r="K91" s="102" t="s">
        <v>47</v>
      </c>
      <c r="L91" s="51"/>
      <c r="M91" s="125">
        <f t="shared" si="12"/>
        <v>3.5599999999999454</v>
      </c>
      <c r="N91" s="126">
        <f t="shared" si="13"/>
        <v>0.36301319999999443</v>
      </c>
      <c r="O91" s="125">
        <f t="shared" si="14"/>
        <v>2.4970979199999621</v>
      </c>
      <c r="P91" s="125">
        <f t="shared" si="15"/>
        <v>3.7017036825119434E-3</v>
      </c>
      <c r="Q91" s="51"/>
      <c r="R91" s="127">
        <f t="shared" si="16"/>
        <v>84.97999999999989</v>
      </c>
      <c r="S91" s="127">
        <f t="shared" si="17"/>
        <v>4.189220993174806E-2</v>
      </c>
    </row>
    <row r="92" spans="2:32" x14ac:dyDescent="0.3">
      <c r="B92" s="220">
        <v>71</v>
      </c>
      <c r="C92" s="221"/>
      <c r="D92" s="129">
        <v>44969</v>
      </c>
      <c r="E92" s="130">
        <v>0.64583333333333337</v>
      </c>
      <c r="F92" s="121">
        <f t="shared" si="9"/>
        <v>2924.49</v>
      </c>
      <c r="G92" s="120">
        <v>2874.6</v>
      </c>
      <c r="H92" s="121">
        <f t="shared" si="10"/>
        <v>2882.49</v>
      </c>
      <c r="I92" s="122">
        <v>-38.93</v>
      </c>
      <c r="J92" s="123">
        <f t="shared" si="11"/>
        <v>2886.0499999999997</v>
      </c>
      <c r="K92" s="102" t="s">
        <v>47</v>
      </c>
      <c r="L92" s="51"/>
      <c r="M92" s="125">
        <f t="shared" si="12"/>
        <v>3.5599999999999454</v>
      </c>
      <c r="N92" s="126">
        <f t="shared" si="13"/>
        <v>0.36301319999999443</v>
      </c>
      <c r="O92" s="125">
        <f t="shared" si="14"/>
        <v>2.4970979199999621</v>
      </c>
      <c r="P92" s="125">
        <f t="shared" si="15"/>
        <v>3.7017036825119434E-3</v>
      </c>
      <c r="Q92" s="51"/>
      <c r="R92" s="127">
        <f t="shared" si="16"/>
        <v>84.97999999999989</v>
      </c>
      <c r="S92" s="127">
        <f t="shared" si="17"/>
        <v>4.189220993174806E-2</v>
      </c>
    </row>
    <row r="93" spans="2:32" x14ac:dyDescent="0.3">
      <c r="B93" s="220">
        <v>72</v>
      </c>
      <c r="C93" s="221"/>
      <c r="D93" s="129">
        <v>44970</v>
      </c>
      <c r="E93" s="130">
        <v>0.3215277777777778</v>
      </c>
      <c r="F93" s="121">
        <f t="shared" si="9"/>
        <v>2924.49</v>
      </c>
      <c r="G93" s="120">
        <v>2874.6</v>
      </c>
      <c r="H93" s="121">
        <f t="shared" si="10"/>
        <v>2882.49</v>
      </c>
      <c r="I93" s="122">
        <v>-38.93</v>
      </c>
      <c r="J93" s="123">
        <f t="shared" si="11"/>
        <v>2886.0499999999997</v>
      </c>
      <c r="K93" s="102" t="s">
        <v>47</v>
      </c>
      <c r="L93" s="51"/>
      <c r="M93" s="125">
        <f t="shared" si="12"/>
        <v>3.5599999999999454</v>
      </c>
      <c r="N93" s="126">
        <f t="shared" si="13"/>
        <v>0.36301319999999443</v>
      </c>
      <c r="O93" s="125">
        <f t="shared" si="14"/>
        <v>2.4970979199999621</v>
      </c>
      <c r="P93" s="125">
        <f t="shared" si="15"/>
        <v>3.7017036825119434E-3</v>
      </c>
      <c r="Q93" s="51"/>
      <c r="R93" s="127">
        <f t="shared" si="16"/>
        <v>84.97999999999989</v>
      </c>
      <c r="S93" s="127">
        <f t="shared" si="17"/>
        <v>4.189220993174806E-2</v>
      </c>
    </row>
    <row r="94" spans="2:32" x14ac:dyDescent="0.3">
      <c r="B94" s="220">
        <v>73</v>
      </c>
      <c r="C94" s="221"/>
      <c r="D94" s="129">
        <v>44970</v>
      </c>
      <c r="E94" s="130">
        <v>0.71666666666666667</v>
      </c>
      <c r="F94" s="121">
        <f t="shared" si="9"/>
        <v>2924.49</v>
      </c>
      <c r="G94" s="120">
        <v>2874.6</v>
      </c>
      <c r="H94" s="121">
        <f t="shared" si="10"/>
        <v>2882.49</v>
      </c>
      <c r="I94" s="122">
        <v>-38.93</v>
      </c>
      <c r="J94" s="123">
        <f t="shared" si="11"/>
        <v>2886.0499999999997</v>
      </c>
      <c r="K94" s="102" t="s">
        <v>47</v>
      </c>
      <c r="L94" s="51"/>
      <c r="M94" s="125">
        <f t="shared" si="12"/>
        <v>3.5599999999999454</v>
      </c>
      <c r="N94" s="126">
        <f t="shared" si="13"/>
        <v>0.36301319999999443</v>
      </c>
      <c r="O94" s="125">
        <f t="shared" si="14"/>
        <v>2.4970979199999621</v>
      </c>
      <c r="P94" s="125">
        <f t="shared" si="15"/>
        <v>3.7017036825119434E-3</v>
      </c>
      <c r="Q94" s="51"/>
      <c r="R94" s="127">
        <f t="shared" si="16"/>
        <v>84.97999999999989</v>
      </c>
      <c r="S94" s="127">
        <f t="shared" si="17"/>
        <v>4.189220993174806E-2</v>
      </c>
    </row>
    <row r="95" spans="2:32" x14ac:dyDescent="0.3">
      <c r="B95" s="220">
        <v>74</v>
      </c>
      <c r="C95" s="221"/>
      <c r="D95" s="129">
        <v>44971</v>
      </c>
      <c r="E95" s="130">
        <v>0.47013888888888888</v>
      </c>
      <c r="F95" s="121">
        <f t="shared" si="9"/>
        <v>2924.49</v>
      </c>
      <c r="G95" s="120">
        <v>2874.6</v>
      </c>
      <c r="H95" s="121">
        <f t="shared" si="10"/>
        <v>2882.49</v>
      </c>
      <c r="I95" s="122">
        <v>-38.92</v>
      </c>
      <c r="J95" s="123">
        <f t="shared" si="11"/>
        <v>2886.0599999999995</v>
      </c>
      <c r="K95" s="102" t="s">
        <v>47</v>
      </c>
      <c r="L95" s="51"/>
      <c r="M95" s="125">
        <f t="shared" si="12"/>
        <v>3.569999999999709</v>
      </c>
      <c r="N95" s="126">
        <f t="shared" si="13"/>
        <v>0.36403289999997035</v>
      </c>
      <c r="O95" s="125">
        <f t="shared" si="14"/>
        <v>2.5041122399997962</v>
      </c>
      <c r="P95" s="125">
        <f t="shared" si="15"/>
        <v>3.7121017265636979E-3</v>
      </c>
      <c r="Q95" s="51"/>
      <c r="R95" s="127">
        <f t="shared" si="16"/>
        <v>84.979999999999421</v>
      </c>
      <c r="S95" s="127">
        <f t="shared" si="17"/>
        <v>4.2009884678744801E-2</v>
      </c>
    </row>
    <row r="96" spans="2:32" x14ac:dyDescent="0.3">
      <c r="B96" s="220">
        <v>75</v>
      </c>
      <c r="C96" s="221"/>
      <c r="D96" s="129">
        <v>44971</v>
      </c>
      <c r="E96" s="130">
        <v>0.74722222222222223</v>
      </c>
      <c r="F96" s="121">
        <f t="shared" si="9"/>
        <v>2924.49</v>
      </c>
      <c r="G96" s="120">
        <v>2874.6</v>
      </c>
      <c r="H96" s="121">
        <f t="shared" si="10"/>
        <v>2882.49</v>
      </c>
      <c r="I96" s="122">
        <v>-38.92</v>
      </c>
      <c r="J96" s="123">
        <f t="shared" si="11"/>
        <v>2886.0599999999995</v>
      </c>
      <c r="K96" s="102" t="s">
        <v>47</v>
      </c>
      <c r="L96" s="51"/>
      <c r="M96" s="125">
        <f t="shared" si="12"/>
        <v>3.569999999999709</v>
      </c>
      <c r="N96" s="126">
        <f t="shared" si="13"/>
        <v>0.36403289999997035</v>
      </c>
      <c r="O96" s="125">
        <f t="shared" si="14"/>
        <v>2.5041122399997962</v>
      </c>
      <c r="P96" s="125">
        <f t="shared" si="15"/>
        <v>3.7121017265636979E-3</v>
      </c>
      <c r="Q96" s="51"/>
      <c r="R96" s="127">
        <f t="shared" si="16"/>
        <v>84.979999999999421</v>
      </c>
      <c r="S96" s="127">
        <f t="shared" si="17"/>
        <v>4.2009884678744801E-2</v>
      </c>
    </row>
    <row r="97" spans="2:19" x14ac:dyDescent="0.3">
      <c r="B97" s="220">
        <v>76</v>
      </c>
      <c r="C97" s="221"/>
      <c r="D97" s="129">
        <v>44972</v>
      </c>
      <c r="E97" s="130">
        <v>0.33194444444444443</v>
      </c>
      <c r="F97" s="121">
        <f t="shared" si="9"/>
        <v>2924.49</v>
      </c>
      <c r="G97" s="120">
        <v>2874.6</v>
      </c>
      <c r="H97" s="121">
        <f t="shared" si="10"/>
        <v>2882.49</v>
      </c>
      <c r="I97" s="122">
        <v>-39.090000000000003</v>
      </c>
      <c r="J97" s="123">
        <f t="shared" si="11"/>
        <v>2885.8899999999994</v>
      </c>
      <c r="K97" s="102" t="s">
        <v>47</v>
      </c>
      <c r="L97" s="51"/>
      <c r="M97" s="125">
        <f t="shared" si="12"/>
        <v>3.3999999999996362</v>
      </c>
      <c r="N97" s="126">
        <f t="shared" si="13"/>
        <v>0.34669799999996292</v>
      </c>
      <c r="O97" s="125">
        <f t="shared" si="14"/>
        <v>2.3848687999997451</v>
      </c>
      <c r="P97" s="125">
        <f t="shared" si="15"/>
        <v>3.5353349776796219E-3</v>
      </c>
      <c r="Q97" s="51"/>
      <c r="R97" s="127">
        <f t="shared" si="16"/>
        <v>84.979999999999279</v>
      </c>
      <c r="S97" s="127">
        <f t="shared" si="17"/>
        <v>4.0009413979755999E-2</v>
      </c>
    </row>
    <row r="98" spans="2:19" x14ac:dyDescent="0.3">
      <c r="B98" s="220">
        <v>77</v>
      </c>
      <c r="C98" s="221"/>
      <c r="D98" s="129">
        <v>44972</v>
      </c>
      <c r="E98" s="130">
        <v>0.7715277777777777</v>
      </c>
      <c r="F98" s="121">
        <f t="shared" si="9"/>
        <v>2924.49</v>
      </c>
      <c r="G98" s="120">
        <v>2874.6</v>
      </c>
      <c r="H98" s="121">
        <f t="shared" si="10"/>
        <v>2882.49</v>
      </c>
      <c r="I98" s="122">
        <v>-39.58</v>
      </c>
      <c r="J98" s="123">
        <f t="shared" si="11"/>
        <v>2885.3999999999996</v>
      </c>
      <c r="K98" s="102" t="s">
        <v>47</v>
      </c>
      <c r="L98" s="51"/>
      <c r="M98" s="125">
        <f t="shared" si="12"/>
        <v>2.9099999999998545</v>
      </c>
      <c r="N98" s="126">
        <f t="shared" si="13"/>
        <v>0.29673269999998519</v>
      </c>
      <c r="O98" s="125">
        <f t="shared" si="14"/>
        <v>2.0411671199998982</v>
      </c>
      <c r="P98" s="125">
        <f t="shared" si="15"/>
        <v>3.0258308191318489E-3</v>
      </c>
      <c r="Q98" s="51"/>
      <c r="R98" s="127">
        <f t="shared" si="16"/>
        <v>84.979999999999706</v>
      </c>
      <c r="S98" s="127">
        <f t="shared" si="17"/>
        <v>3.4243351376792949E-2</v>
      </c>
    </row>
    <row r="99" spans="2:19" x14ac:dyDescent="0.3">
      <c r="B99" s="220">
        <v>78</v>
      </c>
      <c r="C99" s="221"/>
      <c r="D99" s="129">
        <v>44973</v>
      </c>
      <c r="E99" s="130">
        <v>0.3979166666666667</v>
      </c>
      <c r="F99" s="121">
        <f t="shared" si="9"/>
        <v>2924.49</v>
      </c>
      <c r="G99" s="120">
        <v>2874.6</v>
      </c>
      <c r="H99" s="121">
        <f t="shared" si="10"/>
        <v>2882.49</v>
      </c>
      <c r="I99" s="122">
        <v>-39.78</v>
      </c>
      <c r="J99" s="123">
        <f t="shared" si="11"/>
        <v>2885.1999999999994</v>
      </c>
      <c r="K99" s="102" t="s">
        <v>47</v>
      </c>
      <c r="L99" s="51"/>
      <c r="M99" s="125">
        <f t="shared" si="12"/>
        <v>2.7099999999995816</v>
      </c>
      <c r="N99" s="126">
        <f t="shared" si="13"/>
        <v>0.27633869999995736</v>
      </c>
      <c r="O99" s="125">
        <f t="shared" si="14"/>
        <v>1.9008807199997066</v>
      </c>
      <c r="P99" s="125">
        <f t="shared" si="15"/>
        <v>2.8178699380915651E-3</v>
      </c>
      <c r="Q99" s="51"/>
      <c r="R99" s="127">
        <f t="shared" si="16"/>
        <v>84.979999999999166</v>
      </c>
      <c r="S99" s="127">
        <f t="shared" si="17"/>
        <v>3.1889856436804052E-2</v>
      </c>
    </row>
    <row r="100" spans="2:19" x14ac:dyDescent="0.3">
      <c r="B100" s="220">
        <v>79</v>
      </c>
      <c r="C100" s="221"/>
      <c r="D100" s="129">
        <v>44973</v>
      </c>
      <c r="E100" s="130">
        <v>0.70763888888888893</v>
      </c>
      <c r="F100" s="121">
        <f t="shared" si="9"/>
        <v>2924.49</v>
      </c>
      <c r="G100" s="120">
        <v>2874.6</v>
      </c>
      <c r="H100" s="121">
        <f t="shared" si="10"/>
        <v>2882.49</v>
      </c>
      <c r="I100" s="122">
        <v>-39.799999999999997</v>
      </c>
      <c r="J100" s="123">
        <f t="shared" si="11"/>
        <v>2885.1799999999994</v>
      </c>
      <c r="K100" s="102" t="s">
        <v>47</v>
      </c>
      <c r="L100" s="51"/>
      <c r="M100" s="125">
        <f t="shared" si="12"/>
        <v>2.6899999999995998</v>
      </c>
      <c r="N100" s="126">
        <f t="shared" si="13"/>
        <v>0.27429929999995922</v>
      </c>
      <c r="O100" s="125">
        <f t="shared" si="14"/>
        <v>1.8868520799997195</v>
      </c>
      <c r="P100" s="125">
        <f t="shared" si="15"/>
        <v>2.7970738499875844E-3</v>
      </c>
      <c r="Q100" s="51"/>
      <c r="R100" s="127">
        <f t="shared" si="16"/>
        <v>84.979999999999194</v>
      </c>
      <c r="S100" s="127">
        <f t="shared" si="17"/>
        <v>3.1654506942805666E-2</v>
      </c>
    </row>
    <row r="101" spans="2:19" x14ac:dyDescent="0.3">
      <c r="B101" s="220">
        <v>80</v>
      </c>
      <c r="C101" s="221"/>
      <c r="D101" s="129">
        <v>44974</v>
      </c>
      <c r="E101" s="130">
        <v>0.37708333333333338</v>
      </c>
      <c r="F101" s="121">
        <f t="shared" si="9"/>
        <v>2924.49</v>
      </c>
      <c r="G101" s="120">
        <v>2874.6</v>
      </c>
      <c r="H101" s="121">
        <f t="shared" si="10"/>
        <v>2882.49</v>
      </c>
      <c r="I101" s="122">
        <v>-39.81</v>
      </c>
      <c r="J101" s="123">
        <f t="shared" si="11"/>
        <v>2885.1699999999996</v>
      </c>
      <c r="K101" s="102" t="s">
        <v>47</v>
      </c>
      <c r="L101" s="51"/>
      <c r="M101" s="125">
        <f t="shared" si="12"/>
        <v>2.6799999999998363</v>
      </c>
      <c r="N101" s="126">
        <f t="shared" si="13"/>
        <v>0.2732795999999833</v>
      </c>
      <c r="O101" s="125">
        <f t="shared" si="14"/>
        <v>1.8798377599998852</v>
      </c>
      <c r="P101" s="125">
        <f t="shared" si="15"/>
        <v>2.78667580593583E-3</v>
      </c>
      <c r="Q101" s="51"/>
      <c r="R101" s="127">
        <f t="shared" si="16"/>
        <v>84.979999999999677</v>
      </c>
      <c r="S101" s="127">
        <f t="shared" si="17"/>
        <v>3.1536832195808974E-2</v>
      </c>
    </row>
    <row r="102" spans="2:19" x14ac:dyDescent="0.3">
      <c r="B102" s="220">
        <v>81</v>
      </c>
      <c r="C102" s="221"/>
      <c r="D102" s="129">
        <v>44974</v>
      </c>
      <c r="E102" s="130">
        <v>0.72569444444444453</v>
      </c>
      <c r="F102" s="121">
        <f t="shared" si="9"/>
        <v>2924.49</v>
      </c>
      <c r="G102" s="120">
        <v>2874.6</v>
      </c>
      <c r="H102" s="121">
        <f t="shared" si="10"/>
        <v>2882.49</v>
      </c>
      <c r="I102" s="122">
        <v>-39.83</v>
      </c>
      <c r="J102" s="123">
        <f t="shared" si="11"/>
        <v>2885.1499999999996</v>
      </c>
      <c r="K102" s="102" t="s">
        <v>47</v>
      </c>
      <c r="L102" s="51"/>
      <c r="M102" s="125">
        <f t="shared" si="12"/>
        <v>2.6599999999998545</v>
      </c>
      <c r="N102" s="126">
        <f t="shared" si="13"/>
        <v>0.27124019999998517</v>
      </c>
      <c r="O102" s="125">
        <f t="shared" si="14"/>
        <v>1.8658091199998981</v>
      </c>
      <c r="P102" s="125">
        <f t="shared" si="15"/>
        <v>2.7658797178318488E-3</v>
      </c>
      <c r="Q102" s="51"/>
      <c r="R102" s="127">
        <f t="shared" si="16"/>
        <v>84.979999999999706</v>
      </c>
      <c r="S102" s="127">
        <f t="shared" si="17"/>
        <v>3.1301482701810587E-2</v>
      </c>
    </row>
    <row r="103" spans="2:19" x14ac:dyDescent="0.3">
      <c r="B103" s="220">
        <v>82</v>
      </c>
      <c r="C103" s="221"/>
      <c r="D103" s="129">
        <v>44975</v>
      </c>
      <c r="E103" s="130">
        <v>0.38958333333333334</v>
      </c>
      <c r="F103" s="121">
        <f t="shared" si="9"/>
        <v>2924.49</v>
      </c>
      <c r="G103" s="120">
        <v>2874.6</v>
      </c>
      <c r="H103" s="121">
        <f t="shared" si="10"/>
        <v>2882.49</v>
      </c>
      <c r="I103" s="122">
        <v>-39.83</v>
      </c>
      <c r="J103" s="123">
        <f t="shared" si="11"/>
        <v>2885.1499999999996</v>
      </c>
      <c r="K103" s="102" t="s">
        <v>47</v>
      </c>
      <c r="L103" s="51"/>
      <c r="M103" s="125">
        <f t="shared" si="12"/>
        <v>2.6599999999998545</v>
      </c>
      <c r="N103" s="126">
        <f t="shared" si="13"/>
        <v>0.27124019999998517</v>
      </c>
      <c r="O103" s="125">
        <f t="shared" si="14"/>
        <v>1.8658091199998981</v>
      </c>
      <c r="P103" s="125">
        <f t="shared" si="15"/>
        <v>2.7658797178318488E-3</v>
      </c>
      <c r="Q103" s="51"/>
      <c r="R103" s="127">
        <f t="shared" si="16"/>
        <v>84.979999999999706</v>
      </c>
      <c r="S103" s="127">
        <f t="shared" si="17"/>
        <v>3.1301482701810587E-2</v>
      </c>
    </row>
    <row r="104" spans="2:19" x14ac:dyDescent="0.3">
      <c r="B104" s="220">
        <v>83</v>
      </c>
      <c r="C104" s="221"/>
      <c r="D104" s="129">
        <v>44975</v>
      </c>
      <c r="E104" s="130">
        <v>0.75763888888888886</v>
      </c>
      <c r="F104" s="121">
        <f t="shared" si="9"/>
        <v>2924.49</v>
      </c>
      <c r="G104" s="120">
        <v>2874.6</v>
      </c>
      <c r="H104" s="121">
        <f t="shared" si="10"/>
        <v>2882.49</v>
      </c>
      <c r="I104" s="122">
        <v>-39.96</v>
      </c>
      <c r="J104" s="123">
        <f t="shared" si="11"/>
        <v>2885.0199999999995</v>
      </c>
      <c r="K104" s="102" t="s">
        <v>47</v>
      </c>
      <c r="L104" s="51"/>
      <c r="M104" s="125">
        <f t="shared" si="12"/>
        <v>2.5299999999997453</v>
      </c>
      <c r="N104" s="126">
        <f t="shared" si="13"/>
        <v>0.25798409999997407</v>
      </c>
      <c r="O104" s="125">
        <f t="shared" si="14"/>
        <v>1.7746229599998216</v>
      </c>
      <c r="P104" s="125">
        <f t="shared" si="15"/>
        <v>2.6307051451557356E-3</v>
      </c>
      <c r="Q104" s="51"/>
      <c r="R104" s="127">
        <f t="shared" si="16"/>
        <v>84.979999999999492</v>
      </c>
      <c r="S104" s="127">
        <f t="shared" si="17"/>
        <v>2.9771710990818552E-2</v>
      </c>
    </row>
    <row r="105" spans="2:19" x14ac:dyDescent="0.3">
      <c r="B105" s="220">
        <v>84</v>
      </c>
      <c r="C105" s="221"/>
      <c r="D105" s="129">
        <v>44976</v>
      </c>
      <c r="E105" s="130">
        <v>0.30972222222222223</v>
      </c>
      <c r="F105" s="121">
        <f t="shared" si="9"/>
        <v>2924.49</v>
      </c>
      <c r="G105" s="120">
        <v>2874.6</v>
      </c>
      <c r="H105" s="121">
        <f t="shared" si="10"/>
        <v>2882.49</v>
      </c>
      <c r="I105" s="122">
        <v>-39.93</v>
      </c>
      <c r="J105" s="123">
        <f t="shared" si="11"/>
        <v>2885.0499999999997</v>
      </c>
      <c r="K105" s="102" t="s">
        <v>47</v>
      </c>
      <c r="L105" s="51"/>
      <c r="M105" s="125">
        <f t="shared" si="12"/>
        <v>2.5599999999999454</v>
      </c>
      <c r="N105" s="126">
        <f t="shared" si="13"/>
        <v>0.26104319999999442</v>
      </c>
      <c r="O105" s="125">
        <f t="shared" si="14"/>
        <v>1.7956659199999618</v>
      </c>
      <c r="P105" s="125">
        <f t="shared" si="15"/>
        <v>2.6618992773119431E-3</v>
      </c>
      <c r="Q105" s="51"/>
      <c r="R105" s="127">
        <f t="shared" si="16"/>
        <v>84.97999999999989</v>
      </c>
      <c r="S105" s="127">
        <f t="shared" si="17"/>
        <v>3.0124735231818647E-2</v>
      </c>
    </row>
    <row r="106" spans="2:19" x14ac:dyDescent="0.3">
      <c r="B106" s="220">
        <v>85</v>
      </c>
      <c r="C106" s="221"/>
      <c r="D106" s="129">
        <v>44976</v>
      </c>
      <c r="E106" s="130">
        <v>0.75208333333333333</v>
      </c>
      <c r="F106" s="121">
        <f t="shared" si="9"/>
        <v>2924.49</v>
      </c>
      <c r="G106" s="120">
        <v>2874.6</v>
      </c>
      <c r="H106" s="121">
        <f t="shared" si="10"/>
        <v>2882.49</v>
      </c>
      <c r="I106" s="122">
        <v>-39.979999999999997</v>
      </c>
      <c r="J106" s="131">
        <f t="shared" si="11"/>
        <v>2884.9999999999995</v>
      </c>
      <c r="K106" s="102" t="s">
        <v>47</v>
      </c>
      <c r="L106" s="51"/>
      <c r="M106" s="125">
        <f t="shared" si="12"/>
        <v>2.5099999999997635</v>
      </c>
      <c r="N106" s="126">
        <f t="shared" si="13"/>
        <v>0.25594469999997588</v>
      </c>
      <c r="O106" s="125">
        <f t="shared" si="14"/>
        <v>1.7605943199998342</v>
      </c>
      <c r="P106" s="125">
        <f t="shared" si="15"/>
        <v>2.609909057051754E-3</v>
      </c>
      <c r="Q106" s="51"/>
      <c r="R106" s="127">
        <f t="shared" si="16"/>
        <v>84.979999999999521</v>
      </c>
      <c r="S106" s="127">
        <f t="shared" si="17"/>
        <v>2.9536361496820165E-2</v>
      </c>
    </row>
    <row r="107" spans="2:19" x14ac:dyDescent="0.3">
      <c r="B107" s="220">
        <v>86</v>
      </c>
      <c r="C107" s="221"/>
      <c r="D107" s="129">
        <v>44978</v>
      </c>
      <c r="E107" s="130">
        <v>0.36736111111111108</v>
      </c>
      <c r="F107" s="121">
        <f t="shared" si="9"/>
        <v>2924.49</v>
      </c>
      <c r="G107" s="120">
        <v>2874.6</v>
      </c>
      <c r="H107" s="121">
        <f t="shared" si="10"/>
        <v>2882.49</v>
      </c>
      <c r="I107" s="122">
        <v>-38.96</v>
      </c>
      <c r="J107" s="123">
        <f t="shared" si="11"/>
        <v>2886.0199999999995</v>
      </c>
      <c r="K107" s="102" t="s">
        <v>47</v>
      </c>
      <c r="L107" s="51"/>
      <c r="M107" s="125">
        <f t="shared" si="12"/>
        <v>3.5299999999997453</v>
      </c>
      <c r="N107" s="126">
        <f t="shared" si="13"/>
        <v>0.35995409999997408</v>
      </c>
      <c r="O107" s="125">
        <f t="shared" si="14"/>
        <v>2.4760549599998214</v>
      </c>
      <c r="P107" s="125">
        <f t="shared" si="15"/>
        <v>3.6705095503557356E-3</v>
      </c>
      <c r="Q107" s="51"/>
      <c r="R107" s="127">
        <f t="shared" si="16"/>
        <v>84.979999999999492</v>
      </c>
      <c r="S107" s="127">
        <f t="shared" si="17"/>
        <v>4.1539185690748014E-2</v>
      </c>
    </row>
    <row r="108" spans="2:19" x14ac:dyDescent="0.3">
      <c r="B108" s="220">
        <v>87</v>
      </c>
      <c r="C108" s="221"/>
      <c r="D108" s="129">
        <v>44982</v>
      </c>
      <c r="E108" s="130">
        <v>0.71666666666666667</v>
      </c>
      <c r="F108" s="121">
        <f t="shared" si="9"/>
        <v>2924.49</v>
      </c>
      <c r="G108" s="120">
        <v>2874.6</v>
      </c>
      <c r="H108" s="121">
        <f t="shared" si="10"/>
        <v>2882.49</v>
      </c>
      <c r="I108" s="122">
        <v>-38.97</v>
      </c>
      <c r="J108" s="123">
        <f t="shared" si="11"/>
        <v>2886.0099999999998</v>
      </c>
      <c r="K108" s="102" t="s">
        <v>47</v>
      </c>
      <c r="L108" s="51"/>
      <c r="M108" s="125">
        <f t="shared" si="12"/>
        <v>3.5199999999999818</v>
      </c>
      <c r="N108" s="126">
        <f t="shared" si="13"/>
        <v>0.35893439999999815</v>
      </c>
      <c r="O108" s="125">
        <f t="shared" si="14"/>
        <v>2.4690406399999874</v>
      </c>
      <c r="P108" s="125">
        <f t="shared" si="15"/>
        <v>3.6601115063039811E-3</v>
      </c>
      <c r="Q108" s="51"/>
      <c r="R108" s="127">
        <f t="shared" si="16"/>
        <v>84.979999999999961</v>
      </c>
      <c r="S108" s="127">
        <f t="shared" si="17"/>
        <v>4.1421510943751273E-2</v>
      </c>
    </row>
    <row r="109" spans="2:19" x14ac:dyDescent="0.3">
      <c r="B109" s="220">
        <v>88</v>
      </c>
      <c r="C109" s="221"/>
      <c r="D109" s="129">
        <v>44983</v>
      </c>
      <c r="E109" s="130">
        <v>0.64930555555555558</v>
      </c>
      <c r="F109" s="121">
        <f t="shared" si="9"/>
        <v>2924.49</v>
      </c>
      <c r="G109" s="120">
        <v>2874.6</v>
      </c>
      <c r="H109" s="121">
        <f t="shared" si="10"/>
        <v>2882.49</v>
      </c>
      <c r="I109" s="122">
        <v>-38.979999999999997</v>
      </c>
      <c r="J109" s="123">
        <f t="shared" si="11"/>
        <v>2885.9999999999995</v>
      </c>
      <c r="K109" s="102" t="s">
        <v>47</v>
      </c>
      <c r="L109" s="51"/>
      <c r="M109" s="125">
        <f t="shared" si="12"/>
        <v>3.5099999999997635</v>
      </c>
      <c r="N109" s="126">
        <f t="shared" si="13"/>
        <v>0.35791469999997588</v>
      </c>
      <c r="O109" s="125">
        <f t="shared" si="14"/>
        <v>2.4620263199998345</v>
      </c>
      <c r="P109" s="125">
        <f t="shared" si="15"/>
        <v>3.649713462251754E-3</v>
      </c>
      <c r="Q109" s="51"/>
      <c r="R109" s="127">
        <f t="shared" si="16"/>
        <v>84.979999999999521</v>
      </c>
      <c r="S109" s="127">
        <f t="shared" si="17"/>
        <v>4.1303836196749627E-2</v>
      </c>
    </row>
    <row r="110" spans="2:19" x14ac:dyDescent="0.3">
      <c r="B110" s="220">
        <v>89</v>
      </c>
      <c r="C110" s="221"/>
      <c r="D110" s="129">
        <v>44984</v>
      </c>
      <c r="E110" s="130">
        <v>0.65763888888888888</v>
      </c>
      <c r="F110" s="121">
        <f t="shared" si="9"/>
        <v>2924.49</v>
      </c>
      <c r="G110" s="120">
        <v>2874.6</v>
      </c>
      <c r="H110" s="121">
        <f t="shared" si="10"/>
        <v>2882.49</v>
      </c>
      <c r="I110" s="122">
        <v>-38.92</v>
      </c>
      <c r="J110" s="123">
        <f t="shared" si="11"/>
        <v>2886.0599999999995</v>
      </c>
      <c r="K110" s="102" t="s">
        <v>47</v>
      </c>
      <c r="L110" s="51"/>
      <c r="M110" s="125">
        <f t="shared" si="12"/>
        <v>3.569999999999709</v>
      </c>
      <c r="N110" s="126">
        <f t="shared" si="13"/>
        <v>0.36403289999997035</v>
      </c>
      <c r="O110" s="125">
        <f t="shared" si="14"/>
        <v>2.5041122399997962</v>
      </c>
      <c r="P110" s="125">
        <f t="shared" si="15"/>
        <v>3.7121017265636979E-3</v>
      </c>
      <c r="Q110" s="51"/>
      <c r="R110" s="127">
        <f t="shared" si="16"/>
        <v>84.979999999999421</v>
      </c>
      <c r="S110" s="127">
        <f t="shared" si="17"/>
        <v>4.2009884678744801E-2</v>
      </c>
    </row>
    <row r="111" spans="2:19" x14ac:dyDescent="0.3">
      <c r="B111" s="220">
        <v>90</v>
      </c>
      <c r="C111" s="221"/>
      <c r="D111" s="129">
        <v>44985</v>
      </c>
      <c r="E111" s="130">
        <v>0.5180555555555556</v>
      </c>
      <c r="F111" s="121">
        <f t="shared" si="9"/>
        <v>2924.49</v>
      </c>
      <c r="G111" s="120">
        <v>2874.6</v>
      </c>
      <c r="H111" s="121">
        <f t="shared" si="10"/>
        <v>2882.49</v>
      </c>
      <c r="I111" s="122">
        <v>-38.93</v>
      </c>
      <c r="J111" s="123">
        <f t="shared" si="11"/>
        <v>2886.0499999999997</v>
      </c>
      <c r="K111" s="102" t="s">
        <v>47</v>
      </c>
      <c r="L111" s="51"/>
      <c r="M111" s="125">
        <f t="shared" si="12"/>
        <v>3.5599999999999454</v>
      </c>
      <c r="N111" s="126">
        <f t="shared" si="13"/>
        <v>0.36301319999999443</v>
      </c>
      <c r="O111" s="125">
        <f t="shared" si="14"/>
        <v>2.4970979199999621</v>
      </c>
      <c r="P111" s="125">
        <f t="shared" si="15"/>
        <v>3.7017036825119434E-3</v>
      </c>
      <c r="Q111" s="51"/>
      <c r="R111" s="127">
        <f t="shared" si="16"/>
        <v>84.97999999999989</v>
      </c>
      <c r="S111" s="127">
        <f t="shared" si="17"/>
        <v>4.189220993174806E-2</v>
      </c>
    </row>
    <row r="112" spans="2:19" x14ac:dyDescent="0.3">
      <c r="B112" s="220">
        <v>91</v>
      </c>
      <c r="C112" s="221"/>
      <c r="D112" s="129">
        <v>44986</v>
      </c>
      <c r="E112" s="130">
        <v>0.7055555555555556</v>
      </c>
      <c r="F112" s="121">
        <f t="shared" si="9"/>
        <v>2924.49</v>
      </c>
      <c r="G112" s="120">
        <v>2874.6</v>
      </c>
      <c r="H112" s="121">
        <f t="shared" si="10"/>
        <v>2882.49</v>
      </c>
      <c r="I112" s="122">
        <v>-38.93</v>
      </c>
      <c r="J112" s="123">
        <f t="shared" si="11"/>
        <v>2886.0499999999997</v>
      </c>
      <c r="K112" s="102" t="s">
        <v>47</v>
      </c>
      <c r="L112" s="51"/>
      <c r="M112" s="125">
        <f t="shared" si="12"/>
        <v>3.5599999999999454</v>
      </c>
      <c r="N112" s="126">
        <f t="shared" si="13"/>
        <v>0.36301319999999443</v>
      </c>
      <c r="O112" s="125">
        <f t="shared" si="14"/>
        <v>2.4970979199999621</v>
      </c>
      <c r="P112" s="125">
        <f t="shared" si="15"/>
        <v>3.7017036825119434E-3</v>
      </c>
      <c r="Q112" s="51"/>
      <c r="R112" s="127">
        <f t="shared" si="16"/>
        <v>84.97999999999989</v>
      </c>
      <c r="S112" s="127">
        <f t="shared" si="17"/>
        <v>4.189220993174806E-2</v>
      </c>
    </row>
    <row r="113" spans="2:22" x14ac:dyDescent="0.3">
      <c r="B113" s="220">
        <v>92</v>
      </c>
      <c r="C113" s="221"/>
      <c r="D113" s="129">
        <v>44987</v>
      </c>
      <c r="E113" s="130">
        <v>0.49027777777777781</v>
      </c>
      <c r="F113" s="121">
        <f t="shared" si="9"/>
        <v>2924.49</v>
      </c>
      <c r="G113" s="120">
        <v>2874.6</v>
      </c>
      <c r="H113" s="121">
        <f t="shared" si="10"/>
        <v>2882.49</v>
      </c>
      <c r="I113" s="122">
        <v>-38.93</v>
      </c>
      <c r="J113" s="123">
        <f t="shared" si="11"/>
        <v>2886.0499999999997</v>
      </c>
      <c r="K113" s="102" t="s">
        <v>47</v>
      </c>
      <c r="L113" s="51"/>
      <c r="M113" s="125">
        <f t="shared" si="12"/>
        <v>3.5599999999999454</v>
      </c>
      <c r="N113" s="126">
        <f t="shared" si="13"/>
        <v>0.36301319999999443</v>
      </c>
      <c r="O113" s="125">
        <f t="shared" si="14"/>
        <v>2.4970979199999621</v>
      </c>
      <c r="P113" s="125">
        <f t="shared" si="15"/>
        <v>3.7017036825119434E-3</v>
      </c>
      <c r="Q113" s="51"/>
      <c r="R113" s="127">
        <f t="shared" si="16"/>
        <v>84.97999999999989</v>
      </c>
      <c r="S113" s="127">
        <f t="shared" si="17"/>
        <v>4.189220993174806E-2</v>
      </c>
    </row>
    <row r="114" spans="2:22" x14ac:dyDescent="0.3">
      <c r="B114" s="220">
        <v>93</v>
      </c>
      <c r="C114" s="221"/>
      <c r="D114" s="129">
        <v>44988</v>
      </c>
      <c r="E114" s="130">
        <v>0.73611111111111116</v>
      </c>
      <c r="F114" s="121">
        <f t="shared" si="9"/>
        <v>2924.49</v>
      </c>
      <c r="G114" s="120">
        <v>2874.6</v>
      </c>
      <c r="H114" s="121">
        <f t="shared" si="10"/>
        <v>2882.49</v>
      </c>
      <c r="I114" s="122">
        <v>-38.94</v>
      </c>
      <c r="J114" s="123">
        <f t="shared" si="11"/>
        <v>2886.0399999999995</v>
      </c>
      <c r="K114" s="102" t="s">
        <v>47</v>
      </c>
      <c r="L114" s="51"/>
      <c r="M114" s="125">
        <f t="shared" si="12"/>
        <v>3.5499999999997272</v>
      </c>
      <c r="N114" s="126">
        <f t="shared" si="13"/>
        <v>0.36199349999997221</v>
      </c>
      <c r="O114" s="125">
        <f t="shared" si="14"/>
        <v>2.4900835999998088</v>
      </c>
      <c r="P114" s="125">
        <f t="shared" si="15"/>
        <v>3.6913056384597167E-3</v>
      </c>
      <c r="Q114" s="51"/>
      <c r="R114" s="127">
        <f t="shared" si="16"/>
        <v>84.97999999999945</v>
      </c>
      <c r="S114" s="127">
        <f t="shared" si="17"/>
        <v>4.1774535184746414E-2</v>
      </c>
    </row>
    <row r="115" spans="2:22" x14ac:dyDescent="0.3">
      <c r="B115" s="220">
        <v>94</v>
      </c>
      <c r="C115" s="221"/>
      <c r="D115" s="129">
        <v>44989</v>
      </c>
      <c r="E115" s="130">
        <v>0.43333333333333335</v>
      </c>
      <c r="F115" s="121">
        <f t="shared" si="9"/>
        <v>2924.49</v>
      </c>
      <c r="G115" s="120">
        <v>2874.6</v>
      </c>
      <c r="H115" s="121">
        <f t="shared" si="10"/>
        <v>2882.49</v>
      </c>
      <c r="I115" s="122">
        <v>-39.08</v>
      </c>
      <c r="J115" s="123">
        <f t="shared" si="11"/>
        <v>2885.8999999999996</v>
      </c>
      <c r="K115" s="102" t="s">
        <v>47</v>
      </c>
      <c r="L115" s="51"/>
      <c r="M115" s="125">
        <f t="shared" si="12"/>
        <v>3.4099999999998545</v>
      </c>
      <c r="N115" s="126">
        <f t="shared" si="13"/>
        <v>0.3477176999999852</v>
      </c>
      <c r="O115" s="125">
        <f t="shared" si="14"/>
        <v>2.391883119999898</v>
      </c>
      <c r="P115" s="125">
        <f t="shared" si="15"/>
        <v>3.5457330217318491E-3</v>
      </c>
      <c r="Q115" s="51"/>
      <c r="R115" s="127">
        <f t="shared" si="16"/>
        <v>84.979999999999706</v>
      </c>
      <c r="S115" s="127">
        <f t="shared" si="17"/>
        <v>4.0127088726757666E-2</v>
      </c>
    </row>
    <row r="116" spans="2:22" x14ac:dyDescent="0.3">
      <c r="B116" s="220">
        <v>95</v>
      </c>
      <c r="C116" s="221"/>
      <c r="D116" s="129">
        <v>44990</v>
      </c>
      <c r="E116" s="130">
        <v>0.375</v>
      </c>
      <c r="F116" s="121">
        <f t="shared" si="9"/>
        <v>2924.49</v>
      </c>
      <c r="G116" s="120">
        <v>2874.6</v>
      </c>
      <c r="H116" s="121">
        <f t="shared" si="10"/>
        <v>2882.49</v>
      </c>
      <c r="I116" s="122">
        <v>-39.08</v>
      </c>
      <c r="J116" s="123">
        <f t="shared" si="11"/>
        <v>2885.8999999999996</v>
      </c>
      <c r="K116" s="102" t="s">
        <v>47</v>
      </c>
      <c r="L116" s="51"/>
      <c r="M116" s="125">
        <f t="shared" si="12"/>
        <v>3.4099999999998545</v>
      </c>
      <c r="N116" s="126">
        <f t="shared" si="13"/>
        <v>0.3477176999999852</v>
      </c>
      <c r="O116" s="125">
        <f t="shared" si="14"/>
        <v>2.391883119999898</v>
      </c>
      <c r="P116" s="125">
        <f t="shared" si="15"/>
        <v>3.5457330217318491E-3</v>
      </c>
      <c r="Q116" s="51"/>
      <c r="R116" s="127">
        <f t="shared" si="16"/>
        <v>84.979999999999706</v>
      </c>
      <c r="S116" s="127">
        <f t="shared" si="17"/>
        <v>4.0127088726757666E-2</v>
      </c>
    </row>
    <row r="117" spans="2:22" x14ac:dyDescent="0.3">
      <c r="B117" s="220">
        <v>96</v>
      </c>
      <c r="C117" s="221"/>
      <c r="D117" s="129">
        <v>44991</v>
      </c>
      <c r="E117" s="130">
        <v>0.36805555555555558</v>
      </c>
      <c r="F117" s="121">
        <f t="shared" ref="F117:F123" si="18">G$16</f>
        <v>2924.49</v>
      </c>
      <c r="G117" s="120">
        <v>2874.6</v>
      </c>
      <c r="H117" s="121">
        <f t="shared" ref="H117:H123" si="19">G$16-E$12</f>
        <v>2882.49</v>
      </c>
      <c r="I117" s="122">
        <v>-39.08</v>
      </c>
      <c r="J117" s="123">
        <f t="shared" ref="J117:J123" si="20">(G$16+E$13)+I117</f>
        <v>2885.8999999999996</v>
      </c>
      <c r="K117" s="102" t="s">
        <v>47</v>
      </c>
      <c r="L117" s="51"/>
      <c r="M117" s="125">
        <f t="shared" ref="M117:M123" si="21">+J117-$H$16</f>
        <v>3.4099999999998545</v>
      </c>
      <c r="N117" s="126">
        <f t="shared" ref="N117:N123" si="22">M117*0.10197/1</f>
        <v>0.3477176999999852</v>
      </c>
      <c r="O117" s="125">
        <f t="shared" ref="O117:O123" si="23">M117*0.701432/1</f>
        <v>2.391883119999898</v>
      </c>
      <c r="P117" s="125">
        <f t="shared" ref="P117:P123" si="24">+N117*0.01019716/1</f>
        <v>3.5457330217318491E-3</v>
      </c>
      <c r="Q117" s="51"/>
      <c r="R117" s="127">
        <f t="shared" ref="R117:R123" si="25">+$O$11*(M117-I117)</f>
        <v>84.979999999999706</v>
      </c>
      <c r="S117" s="127">
        <f t="shared" ref="S117:S123" si="26">M117/R117</f>
        <v>4.0127088726757666E-2</v>
      </c>
      <c r="U117"/>
      <c r="V117"/>
    </row>
    <row r="118" spans="2:22" x14ac:dyDescent="0.3">
      <c r="B118" s="220">
        <v>97</v>
      </c>
      <c r="C118" s="221"/>
      <c r="D118" s="129">
        <v>44992</v>
      </c>
      <c r="E118" s="130">
        <v>0.43194444444444446</v>
      </c>
      <c r="F118" s="121">
        <f t="shared" si="18"/>
        <v>2924.49</v>
      </c>
      <c r="G118" s="120">
        <v>2874.6</v>
      </c>
      <c r="H118" s="121">
        <f t="shared" si="19"/>
        <v>2882.49</v>
      </c>
      <c r="I118" s="122">
        <v>-39.08</v>
      </c>
      <c r="J118" s="123">
        <f t="shared" si="20"/>
        <v>2885.8999999999996</v>
      </c>
      <c r="K118" s="102" t="s">
        <v>47</v>
      </c>
      <c r="L118" s="51"/>
      <c r="M118" s="125">
        <f t="shared" si="21"/>
        <v>3.4099999999998545</v>
      </c>
      <c r="N118" s="126">
        <f t="shared" si="22"/>
        <v>0.3477176999999852</v>
      </c>
      <c r="O118" s="125">
        <f t="shared" si="23"/>
        <v>2.391883119999898</v>
      </c>
      <c r="P118" s="125">
        <f t="shared" si="24"/>
        <v>3.5457330217318491E-3</v>
      </c>
      <c r="Q118" s="51"/>
      <c r="R118" s="127">
        <f t="shared" si="25"/>
        <v>84.979999999999706</v>
      </c>
      <c r="S118" s="127">
        <f t="shared" si="26"/>
        <v>4.0127088726757666E-2</v>
      </c>
      <c r="U118"/>
      <c r="V118"/>
    </row>
    <row r="119" spans="2:22" x14ac:dyDescent="0.3">
      <c r="B119" s="220">
        <v>98</v>
      </c>
      <c r="C119" s="221"/>
      <c r="D119" s="129">
        <v>44993</v>
      </c>
      <c r="E119" s="130">
        <v>7.52</v>
      </c>
      <c r="F119" s="121">
        <f t="shared" si="18"/>
        <v>2924.49</v>
      </c>
      <c r="G119" s="120">
        <v>2874.6</v>
      </c>
      <c r="H119" s="121">
        <f t="shared" si="19"/>
        <v>2882.49</v>
      </c>
      <c r="I119" s="122">
        <v>-39.08</v>
      </c>
      <c r="J119" s="123">
        <f t="shared" si="20"/>
        <v>2885.8999999999996</v>
      </c>
      <c r="K119" s="102" t="s">
        <v>47</v>
      </c>
      <c r="L119" s="51"/>
      <c r="M119" s="125">
        <f t="shared" si="21"/>
        <v>3.4099999999998545</v>
      </c>
      <c r="N119" s="126">
        <f t="shared" si="22"/>
        <v>0.3477176999999852</v>
      </c>
      <c r="O119" s="125">
        <f t="shared" si="23"/>
        <v>2.391883119999898</v>
      </c>
      <c r="P119" s="125">
        <f t="shared" si="24"/>
        <v>3.5457330217318491E-3</v>
      </c>
      <c r="Q119" s="51"/>
      <c r="R119" s="127">
        <f t="shared" si="25"/>
        <v>84.979999999999706</v>
      </c>
      <c r="S119" s="127">
        <f t="shared" si="26"/>
        <v>4.0127088726757666E-2</v>
      </c>
      <c r="U119"/>
      <c r="V119"/>
    </row>
    <row r="120" spans="2:22" x14ac:dyDescent="0.3">
      <c r="B120" s="220">
        <v>99</v>
      </c>
      <c r="C120" s="221"/>
      <c r="D120" s="129">
        <v>44994</v>
      </c>
      <c r="E120" s="130">
        <v>0.37013888888888885</v>
      </c>
      <c r="F120" s="121">
        <f t="shared" si="18"/>
        <v>2924.49</v>
      </c>
      <c r="G120" s="120">
        <v>2874.6</v>
      </c>
      <c r="H120" s="121">
        <f t="shared" si="19"/>
        <v>2882.49</v>
      </c>
      <c r="I120" s="122">
        <v>-39.08</v>
      </c>
      <c r="J120" s="123">
        <f t="shared" si="20"/>
        <v>2885.8999999999996</v>
      </c>
      <c r="K120" s="102" t="s">
        <v>47</v>
      </c>
      <c r="L120" s="51"/>
      <c r="M120" s="125">
        <f t="shared" si="21"/>
        <v>3.4099999999998545</v>
      </c>
      <c r="N120" s="126">
        <f t="shared" si="22"/>
        <v>0.3477176999999852</v>
      </c>
      <c r="O120" s="125">
        <f t="shared" si="23"/>
        <v>2.391883119999898</v>
      </c>
      <c r="P120" s="125">
        <f t="shared" si="24"/>
        <v>3.5457330217318491E-3</v>
      </c>
      <c r="Q120" s="51"/>
      <c r="R120" s="127">
        <f t="shared" si="25"/>
        <v>84.979999999999706</v>
      </c>
      <c r="S120" s="127">
        <f t="shared" si="26"/>
        <v>4.0127088726757666E-2</v>
      </c>
      <c r="U120"/>
      <c r="V120"/>
    </row>
    <row r="121" spans="2:22" x14ac:dyDescent="0.3">
      <c r="B121" s="220">
        <v>100</v>
      </c>
      <c r="C121" s="221"/>
      <c r="D121" s="129">
        <v>44995</v>
      </c>
      <c r="E121" s="130">
        <v>0.36388888888888887</v>
      </c>
      <c r="F121" s="121">
        <f t="shared" si="18"/>
        <v>2924.49</v>
      </c>
      <c r="G121" s="120">
        <v>2874.6</v>
      </c>
      <c r="H121" s="121">
        <f t="shared" si="19"/>
        <v>2882.49</v>
      </c>
      <c r="I121" s="122">
        <v>-39.08</v>
      </c>
      <c r="J121" s="123">
        <f t="shared" si="20"/>
        <v>2885.8999999999996</v>
      </c>
      <c r="K121" s="102" t="s">
        <v>47</v>
      </c>
      <c r="L121" s="51"/>
      <c r="M121" s="125">
        <f t="shared" si="21"/>
        <v>3.4099999999998545</v>
      </c>
      <c r="N121" s="126">
        <f t="shared" si="22"/>
        <v>0.3477176999999852</v>
      </c>
      <c r="O121" s="125">
        <f t="shared" si="23"/>
        <v>2.391883119999898</v>
      </c>
      <c r="P121" s="125">
        <f t="shared" si="24"/>
        <v>3.5457330217318491E-3</v>
      </c>
      <c r="Q121" s="51"/>
      <c r="R121" s="127">
        <f t="shared" si="25"/>
        <v>84.979999999999706</v>
      </c>
      <c r="S121" s="127">
        <f t="shared" si="26"/>
        <v>4.0127088726757666E-2</v>
      </c>
      <c r="U121"/>
      <c r="V121"/>
    </row>
    <row r="122" spans="2:22" x14ac:dyDescent="0.3">
      <c r="B122" s="220">
        <v>101</v>
      </c>
      <c r="C122" s="221"/>
      <c r="D122" s="129">
        <v>44996</v>
      </c>
      <c r="E122" s="130">
        <v>0.5083333333333333</v>
      </c>
      <c r="F122" s="121">
        <f t="shared" si="18"/>
        <v>2924.49</v>
      </c>
      <c r="G122" s="120">
        <v>2874.6</v>
      </c>
      <c r="H122" s="121">
        <f t="shared" si="19"/>
        <v>2882.49</v>
      </c>
      <c r="I122" s="122">
        <v>-39.08</v>
      </c>
      <c r="J122" s="123">
        <f t="shared" si="20"/>
        <v>2885.8999999999996</v>
      </c>
      <c r="K122" s="102" t="s">
        <v>47</v>
      </c>
      <c r="L122" s="51"/>
      <c r="M122" s="125">
        <f t="shared" si="21"/>
        <v>3.4099999999998545</v>
      </c>
      <c r="N122" s="126">
        <f t="shared" si="22"/>
        <v>0.3477176999999852</v>
      </c>
      <c r="O122" s="125">
        <f t="shared" si="23"/>
        <v>2.391883119999898</v>
      </c>
      <c r="P122" s="125">
        <f t="shared" si="24"/>
        <v>3.5457330217318491E-3</v>
      </c>
      <c r="Q122" s="51"/>
      <c r="R122" s="127">
        <f t="shared" si="25"/>
        <v>84.979999999999706</v>
      </c>
      <c r="S122" s="127">
        <f t="shared" si="26"/>
        <v>4.0127088726757666E-2</v>
      </c>
      <c r="U122"/>
      <c r="V122"/>
    </row>
    <row r="123" spans="2:22" x14ac:dyDescent="0.3">
      <c r="B123" s="220">
        <v>102</v>
      </c>
      <c r="C123" s="221"/>
      <c r="D123" s="129">
        <v>44997</v>
      </c>
      <c r="E123" s="130">
        <v>0.63750000000000007</v>
      </c>
      <c r="F123" s="121">
        <f t="shared" si="18"/>
        <v>2924.49</v>
      </c>
      <c r="G123" s="120">
        <v>2874.6</v>
      </c>
      <c r="H123" s="121">
        <f t="shared" si="19"/>
        <v>2882.49</v>
      </c>
      <c r="I123" s="122">
        <v>-39.08</v>
      </c>
      <c r="J123" s="123">
        <f t="shared" si="20"/>
        <v>2885.8999999999996</v>
      </c>
      <c r="K123" s="102" t="s">
        <v>47</v>
      </c>
      <c r="L123" s="51"/>
      <c r="M123" s="125">
        <f t="shared" si="21"/>
        <v>3.4099999999998545</v>
      </c>
      <c r="N123" s="126">
        <f t="shared" si="22"/>
        <v>0.3477176999999852</v>
      </c>
      <c r="O123" s="125">
        <f t="shared" si="23"/>
        <v>2.391883119999898</v>
      </c>
      <c r="P123" s="125">
        <f t="shared" si="24"/>
        <v>3.5457330217318491E-3</v>
      </c>
      <c r="Q123" s="51"/>
      <c r="R123" s="127">
        <f t="shared" si="25"/>
        <v>84.979999999999706</v>
      </c>
      <c r="S123" s="127">
        <f t="shared" si="26"/>
        <v>4.0127088726757666E-2</v>
      </c>
      <c r="U123"/>
      <c r="V123"/>
    </row>
    <row r="124" spans="2:22" x14ac:dyDescent="0.3">
      <c r="B124" s="220">
        <v>103</v>
      </c>
      <c r="C124" s="221"/>
      <c r="D124" s="129">
        <v>44998</v>
      </c>
      <c r="E124" s="130">
        <v>0.6430555555555556</v>
      </c>
      <c r="F124" s="121">
        <f t="shared" ref="F124:F130" si="27">G$16</f>
        <v>2924.49</v>
      </c>
      <c r="G124" s="120">
        <v>2874.6</v>
      </c>
      <c r="H124" s="121">
        <f t="shared" ref="H124:H130" si="28">G$16-E$12</f>
        <v>2882.49</v>
      </c>
      <c r="I124" s="122">
        <v>-39.08</v>
      </c>
      <c r="J124" s="123">
        <f t="shared" ref="J124:J130" si="29">(G$16+E$13)+I124</f>
        <v>2885.8999999999996</v>
      </c>
      <c r="K124" s="102" t="s">
        <v>47</v>
      </c>
      <c r="L124" s="51"/>
      <c r="M124" s="125">
        <f t="shared" ref="M124:M130" si="30">+J124-$H$16</f>
        <v>3.4099999999998545</v>
      </c>
      <c r="N124" s="126">
        <f t="shared" ref="N124:N130" si="31">M124*0.10197/1</f>
        <v>0.3477176999999852</v>
      </c>
      <c r="O124" s="125">
        <f t="shared" ref="O124:O130" si="32">M124*0.701432/1</f>
        <v>2.391883119999898</v>
      </c>
      <c r="P124" s="125">
        <f t="shared" ref="P124:P130" si="33">+N124*0.01019716/1</f>
        <v>3.5457330217318491E-3</v>
      </c>
      <c r="Q124" s="51"/>
      <c r="R124" s="127">
        <f t="shared" ref="R124:R130" si="34">+$O$11*(M124-I124)</f>
        <v>84.979999999999706</v>
      </c>
      <c r="S124" s="127">
        <f t="shared" ref="S124:S130" si="35">M124/R124</f>
        <v>4.0127088726757666E-2</v>
      </c>
      <c r="U124"/>
      <c r="V124"/>
    </row>
    <row r="125" spans="2:22" x14ac:dyDescent="0.3">
      <c r="B125" s="220">
        <v>104</v>
      </c>
      <c r="C125" s="221"/>
      <c r="D125" s="129">
        <v>44999</v>
      </c>
      <c r="E125" s="130">
        <v>0.39027777777777778</v>
      </c>
      <c r="F125" s="121">
        <f t="shared" si="27"/>
        <v>2924.49</v>
      </c>
      <c r="G125" s="120">
        <v>2874.6</v>
      </c>
      <c r="H125" s="121">
        <f t="shared" si="28"/>
        <v>2882.49</v>
      </c>
      <c r="I125" s="122">
        <v>-38.92</v>
      </c>
      <c r="J125" s="123">
        <f t="shared" si="29"/>
        <v>2886.0599999999995</v>
      </c>
      <c r="K125" s="102" t="s">
        <v>47</v>
      </c>
      <c r="L125" s="51"/>
      <c r="M125" s="125">
        <f t="shared" si="30"/>
        <v>3.569999999999709</v>
      </c>
      <c r="N125" s="126">
        <f t="shared" si="31"/>
        <v>0.36403289999997035</v>
      </c>
      <c r="O125" s="125">
        <f t="shared" si="32"/>
        <v>2.5041122399997962</v>
      </c>
      <c r="P125" s="125">
        <f t="shared" si="33"/>
        <v>3.7121017265636979E-3</v>
      </c>
      <c r="Q125" s="51"/>
      <c r="R125" s="127">
        <f t="shared" si="34"/>
        <v>84.979999999999421</v>
      </c>
      <c r="S125" s="127">
        <f t="shared" si="35"/>
        <v>4.2009884678744801E-2</v>
      </c>
      <c r="U125"/>
      <c r="V125"/>
    </row>
    <row r="126" spans="2:22" x14ac:dyDescent="0.3">
      <c r="B126" s="220">
        <v>105</v>
      </c>
      <c r="C126" s="221"/>
      <c r="D126" s="129">
        <v>45000</v>
      </c>
      <c r="E126" s="130">
        <v>0.72916666666666663</v>
      </c>
      <c r="F126" s="121">
        <f t="shared" si="27"/>
        <v>2924.49</v>
      </c>
      <c r="G126" s="120">
        <v>2874.6</v>
      </c>
      <c r="H126" s="121">
        <f t="shared" si="28"/>
        <v>2882.49</v>
      </c>
      <c r="I126" s="122">
        <v>-38.92</v>
      </c>
      <c r="J126" s="123">
        <f t="shared" si="29"/>
        <v>2886.0599999999995</v>
      </c>
      <c r="K126" s="102" t="s">
        <v>47</v>
      </c>
      <c r="L126" s="51"/>
      <c r="M126" s="125">
        <f t="shared" si="30"/>
        <v>3.569999999999709</v>
      </c>
      <c r="N126" s="126">
        <f t="shared" si="31"/>
        <v>0.36403289999997035</v>
      </c>
      <c r="O126" s="125">
        <f t="shared" si="32"/>
        <v>2.5041122399997962</v>
      </c>
      <c r="P126" s="125">
        <f t="shared" si="33"/>
        <v>3.7121017265636979E-3</v>
      </c>
      <c r="Q126" s="51"/>
      <c r="R126" s="127">
        <f t="shared" si="34"/>
        <v>84.979999999999421</v>
      </c>
      <c r="S126" s="127">
        <f t="shared" si="35"/>
        <v>4.2009884678744801E-2</v>
      </c>
      <c r="U126"/>
      <c r="V126"/>
    </row>
    <row r="127" spans="2:22" x14ac:dyDescent="0.3">
      <c r="B127" s="220">
        <v>106</v>
      </c>
      <c r="C127" s="221"/>
      <c r="D127" s="129">
        <v>45001</v>
      </c>
      <c r="E127" s="130">
        <v>0.6791666666666667</v>
      </c>
      <c r="F127" s="121">
        <f t="shared" si="27"/>
        <v>2924.49</v>
      </c>
      <c r="G127" s="120">
        <v>2874.6</v>
      </c>
      <c r="H127" s="121">
        <f t="shared" si="28"/>
        <v>2882.49</v>
      </c>
      <c r="I127" s="122">
        <v>-38.92</v>
      </c>
      <c r="J127" s="123">
        <f t="shared" si="29"/>
        <v>2886.0599999999995</v>
      </c>
      <c r="K127" s="102" t="s">
        <v>47</v>
      </c>
      <c r="L127" s="51"/>
      <c r="M127" s="125">
        <f t="shared" si="30"/>
        <v>3.569999999999709</v>
      </c>
      <c r="N127" s="126">
        <f t="shared" si="31"/>
        <v>0.36403289999997035</v>
      </c>
      <c r="O127" s="125">
        <f t="shared" si="32"/>
        <v>2.5041122399997962</v>
      </c>
      <c r="P127" s="125">
        <f t="shared" si="33"/>
        <v>3.7121017265636979E-3</v>
      </c>
      <c r="Q127" s="51"/>
      <c r="R127" s="127">
        <f t="shared" si="34"/>
        <v>84.979999999999421</v>
      </c>
      <c r="S127" s="127">
        <f t="shared" si="35"/>
        <v>4.2009884678744801E-2</v>
      </c>
      <c r="U127"/>
      <c r="V127"/>
    </row>
    <row r="128" spans="2:22" x14ac:dyDescent="0.3">
      <c r="B128" s="220">
        <v>107</v>
      </c>
      <c r="C128" s="221"/>
      <c r="D128" s="129">
        <v>45002</v>
      </c>
      <c r="E128" s="130">
        <v>0.75763888888888886</v>
      </c>
      <c r="F128" s="121">
        <f t="shared" si="27"/>
        <v>2924.49</v>
      </c>
      <c r="G128" s="120">
        <v>2874.6</v>
      </c>
      <c r="H128" s="121">
        <f t="shared" si="28"/>
        <v>2882.49</v>
      </c>
      <c r="I128" s="122">
        <v>-38.92</v>
      </c>
      <c r="J128" s="123">
        <f t="shared" si="29"/>
        <v>2886.0599999999995</v>
      </c>
      <c r="K128" s="102" t="s">
        <v>47</v>
      </c>
      <c r="L128" s="51"/>
      <c r="M128" s="125">
        <f t="shared" si="30"/>
        <v>3.569999999999709</v>
      </c>
      <c r="N128" s="126">
        <f t="shared" si="31"/>
        <v>0.36403289999997035</v>
      </c>
      <c r="O128" s="125">
        <f t="shared" si="32"/>
        <v>2.5041122399997962</v>
      </c>
      <c r="P128" s="125">
        <f t="shared" si="33"/>
        <v>3.7121017265636979E-3</v>
      </c>
      <c r="Q128" s="51"/>
      <c r="R128" s="127">
        <f t="shared" si="34"/>
        <v>84.979999999999421</v>
      </c>
      <c r="S128" s="127">
        <f t="shared" si="35"/>
        <v>4.2009884678744801E-2</v>
      </c>
      <c r="U128"/>
      <c r="V128"/>
    </row>
    <row r="129" spans="2:22" x14ac:dyDescent="0.3">
      <c r="B129" s="220">
        <v>108</v>
      </c>
      <c r="C129" s="221"/>
      <c r="D129" s="129">
        <v>45003</v>
      </c>
      <c r="E129" s="130">
        <v>0.70000000000000007</v>
      </c>
      <c r="F129" s="121">
        <f t="shared" si="27"/>
        <v>2924.49</v>
      </c>
      <c r="G129" s="120">
        <v>2874.6</v>
      </c>
      <c r="H129" s="121">
        <f t="shared" si="28"/>
        <v>2882.49</v>
      </c>
      <c r="I129" s="122">
        <v>-38.92</v>
      </c>
      <c r="J129" s="123">
        <f t="shared" si="29"/>
        <v>2886.0599999999995</v>
      </c>
      <c r="K129" s="102" t="s">
        <v>47</v>
      </c>
      <c r="L129" s="51"/>
      <c r="M129" s="125">
        <f t="shared" si="30"/>
        <v>3.569999999999709</v>
      </c>
      <c r="N129" s="126">
        <f t="shared" si="31"/>
        <v>0.36403289999997035</v>
      </c>
      <c r="O129" s="125">
        <f t="shared" si="32"/>
        <v>2.5041122399997962</v>
      </c>
      <c r="P129" s="125">
        <f t="shared" si="33"/>
        <v>3.7121017265636979E-3</v>
      </c>
      <c r="Q129" s="51"/>
      <c r="R129" s="127">
        <f t="shared" si="34"/>
        <v>84.979999999999421</v>
      </c>
      <c r="S129" s="127">
        <f t="shared" si="35"/>
        <v>4.2009884678744801E-2</v>
      </c>
      <c r="U129"/>
      <c r="V129"/>
    </row>
    <row r="130" spans="2:22" x14ac:dyDescent="0.3">
      <c r="B130" s="220">
        <v>109</v>
      </c>
      <c r="C130" s="221"/>
      <c r="D130" s="129">
        <v>45004</v>
      </c>
      <c r="E130" s="130">
        <v>0.51041666666666663</v>
      </c>
      <c r="F130" s="121">
        <f t="shared" si="27"/>
        <v>2924.49</v>
      </c>
      <c r="G130" s="120">
        <v>2874.6</v>
      </c>
      <c r="H130" s="121">
        <f t="shared" si="28"/>
        <v>2882.49</v>
      </c>
      <c r="I130" s="122">
        <v>-38.92</v>
      </c>
      <c r="J130" s="123">
        <f t="shared" si="29"/>
        <v>2886.0599999999995</v>
      </c>
      <c r="K130" s="102" t="s">
        <v>47</v>
      </c>
      <c r="L130" s="51"/>
      <c r="M130" s="125">
        <f t="shared" si="30"/>
        <v>3.569999999999709</v>
      </c>
      <c r="N130" s="126">
        <f t="shared" si="31"/>
        <v>0.36403289999997035</v>
      </c>
      <c r="O130" s="125">
        <f t="shared" si="32"/>
        <v>2.5041122399997962</v>
      </c>
      <c r="P130" s="125">
        <f t="shared" si="33"/>
        <v>3.7121017265636979E-3</v>
      </c>
      <c r="Q130" s="51"/>
      <c r="R130" s="127">
        <f t="shared" si="34"/>
        <v>84.979999999999421</v>
      </c>
      <c r="S130" s="127">
        <f t="shared" si="35"/>
        <v>4.2009884678744801E-2</v>
      </c>
      <c r="U130"/>
      <c r="V130"/>
    </row>
    <row r="131" spans="2:22" x14ac:dyDescent="0.3">
      <c r="B131" s="220">
        <v>110</v>
      </c>
      <c r="C131" s="221"/>
      <c r="D131" s="129">
        <v>45005</v>
      </c>
      <c r="E131" s="130">
        <v>0.73541666666666661</v>
      </c>
      <c r="F131" s="121">
        <f t="shared" ref="F131:F133" si="36">G$16</f>
        <v>2924.49</v>
      </c>
      <c r="G131" s="120">
        <v>2874.6</v>
      </c>
      <c r="H131" s="121">
        <f t="shared" ref="H131:H133" si="37">G$16-E$12</f>
        <v>2882.49</v>
      </c>
      <c r="I131" s="122">
        <v>-38.92</v>
      </c>
      <c r="J131" s="123">
        <f t="shared" ref="J131:J133" si="38">(G$16+E$13)+I131</f>
        <v>2886.0599999999995</v>
      </c>
      <c r="K131" s="102" t="s">
        <v>47</v>
      </c>
      <c r="L131" s="51"/>
      <c r="M131" s="125">
        <f t="shared" ref="M131:M133" si="39">+J131-$H$16</f>
        <v>3.569999999999709</v>
      </c>
      <c r="N131" s="126">
        <f t="shared" ref="N131:N133" si="40">M131*0.10197/1</f>
        <v>0.36403289999997035</v>
      </c>
      <c r="O131" s="125">
        <f t="shared" ref="O131:O133" si="41">M131*0.701432/1</f>
        <v>2.5041122399997962</v>
      </c>
      <c r="P131" s="125">
        <f t="shared" ref="P131:P133" si="42">+N131*0.01019716/1</f>
        <v>3.7121017265636979E-3</v>
      </c>
      <c r="Q131" s="51"/>
      <c r="R131" s="127">
        <f t="shared" ref="R131:R133" si="43">+$O$11*(M131-I131)</f>
        <v>84.979999999999421</v>
      </c>
      <c r="S131" s="127">
        <f t="shared" ref="S131:S133" si="44">M131/R131</f>
        <v>4.2009884678744801E-2</v>
      </c>
      <c r="U131"/>
      <c r="V131"/>
    </row>
    <row r="132" spans="2:22" x14ac:dyDescent="0.3">
      <c r="B132" s="220">
        <v>112</v>
      </c>
      <c r="C132" s="221"/>
      <c r="D132" s="129">
        <v>45007</v>
      </c>
      <c r="E132" s="130">
        <v>0.66180555555555554</v>
      </c>
      <c r="F132" s="121">
        <f t="shared" si="36"/>
        <v>2924.49</v>
      </c>
      <c r="G132" s="120">
        <v>2874.6</v>
      </c>
      <c r="H132" s="121">
        <f t="shared" si="37"/>
        <v>2882.49</v>
      </c>
      <c r="I132" s="122">
        <v>-38.93</v>
      </c>
      <c r="J132" s="123">
        <f t="shared" si="38"/>
        <v>2886.0499999999997</v>
      </c>
      <c r="K132" s="102" t="s">
        <v>47</v>
      </c>
      <c r="L132" s="51"/>
      <c r="M132" s="125">
        <f t="shared" si="39"/>
        <v>3.5599999999999454</v>
      </c>
      <c r="N132" s="126">
        <f t="shared" si="40"/>
        <v>0.36301319999999443</v>
      </c>
      <c r="O132" s="125">
        <f t="shared" si="41"/>
        <v>2.4970979199999621</v>
      </c>
      <c r="P132" s="125">
        <f t="shared" si="42"/>
        <v>3.7017036825119434E-3</v>
      </c>
      <c r="Q132" s="51"/>
      <c r="R132" s="127">
        <f t="shared" si="43"/>
        <v>84.97999999999989</v>
      </c>
      <c r="S132" s="127">
        <f t="shared" si="44"/>
        <v>4.189220993174806E-2</v>
      </c>
      <c r="U132"/>
      <c r="V132"/>
    </row>
    <row r="133" spans="2:22" x14ac:dyDescent="0.3">
      <c r="B133" s="220">
        <v>113</v>
      </c>
      <c r="C133" s="221"/>
      <c r="D133" s="129">
        <v>45008</v>
      </c>
      <c r="E133" s="130">
        <v>0.47916666666666669</v>
      </c>
      <c r="F133" s="121">
        <f t="shared" si="36"/>
        <v>2924.49</v>
      </c>
      <c r="G133" s="120">
        <v>2874.6</v>
      </c>
      <c r="H133" s="121">
        <f t="shared" si="37"/>
        <v>2882.49</v>
      </c>
      <c r="I133" s="122">
        <v>-38.93</v>
      </c>
      <c r="J133" s="123">
        <f t="shared" si="38"/>
        <v>2886.0499999999997</v>
      </c>
      <c r="K133" s="102" t="s">
        <v>47</v>
      </c>
      <c r="L133" s="51"/>
      <c r="M133" s="125">
        <f t="shared" si="39"/>
        <v>3.5599999999999454</v>
      </c>
      <c r="N133" s="126">
        <f t="shared" si="40"/>
        <v>0.36301319999999443</v>
      </c>
      <c r="O133" s="125">
        <f t="shared" si="41"/>
        <v>2.4970979199999621</v>
      </c>
      <c r="P133" s="125">
        <f t="shared" si="42"/>
        <v>3.7017036825119434E-3</v>
      </c>
      <c r="Q133" s="51"/>
      <c r="R133" s="127">
        <f t="shared" si="43"/>
        <v>84.97999999999989</v>
      </c>
      <c r="S133" s="127">
        <f t="shared" si="44"/>
        <v>4.189220993174806E-2</v>
      </c>
      <c r="U133"/>
      <c r="V133"/>
    </row>
    <row r="134" spans="2:22" x14ac:dyDescent="0.3">
      <c r="B134" s="220">
        <v>114</v>
      </c>
      <c r="C134" s="221"/>
      <c r="D134" s="129">
        <v>45009</v>
      </c>
      <c r="E134" s="130">
        <v>0.75624999999999998</v>
      </c>
      <c r="F134" s="121">
        <f t="shared" ref="F134:F136" si="45">G$16</f>
        <v>2924.49</v>
      </c>
      <c r="G134" s="120">
        <v>2874.6</v>
      </c>
      <c r="H134" s="121">
        <f t="shared" ref="H134:H136" si="46">G$16-E$12</f>
        <v>2882.49</v>
      </c>
      <c r="I134" s="122">
        <v>-38.93</v>
      </c>
      <c r="J134" s="123">
        <f t="shared" ref="J134:J136" si="47">(G$16+E$13)+I134</f>
        <v>2886.0499999999997</v>
      </c>
      <c r="K134" s="102" t="s">
        <v>47</v>
      </c>
      <c r="L134" s="51"/>
      <c r="M134" s="125">
        <f t="shared" ref="M134:M136" si="48">+J134-$H$16</f>
        <v>3.5599999999999454</v>
      </c>
      <c r="N134" s="126">
        <f t="shared" ref="N134:N136" si="49">M134*0.10197/1</f>
        <v>0.36301319999999443</v>
      </c>
      <c r="O134" s="125">
        <f t="shared" ref="O134:O136" si="50">M134*0.701432/1</f>
        <v>2.4970979199999621</v>
      </c>
      <c r="P134" s="125">
        <f t="shared" ref="P134:P136" si="51">+N134*0.01019716/1</f>
        <v>3.7017036825119434E-3</v>
      </c>
      <c r="Q134" s="51"/>
      <c r="R134" s="127">
        <f t="shared" ref="R134:R136" si="52">+$O$11*(M134-I134)</f>
        <v>84.97999999999989</v>
      </c>
      <c r="S134" s="127">
        <f t="shared" ref="S134:S136" si="53">M134/R134</f>
        <v>4.189220993174806E-2</v>
      </c>
      <c r="U134"/>
      <c r="V134"/>
    </row>
    <row r="135" spans="2:22" x14ac:dyDescent="0.3">
      <c r="B135" s="220">
        <v>115</v>
      </c>
      <c r="C135" s="221"/>
      <c r="D135" s="129">
        <v>45010</v>
      </c>
      <c r="E135" s="130">
        <v>0.32361111111111113</v>
      </c>
      <c r="F135" s="121">
        <f t="shared" si="45"/>
        <v>2924.49</v>
      </c>
      <c r="G135" s="120">
        <v>2874.6</v>
      </c>
      <c r="H135" s="121">
        <f t="shared" si="46"/>
        <v>2882.49</v>
      </c>
      <c r="I135" s="122">
        <v>-38.94</v>
      </c>
      <c r="J135" s="123">
        <f t="shared" si="47"/>
        <v>2886.0399999999995</v>
      </c>
      <c r="K135" s="102" t="s">
        <v>47</v>
      </c>
      <c r="L135" s="51"/>
      <c r="M135" s="125">
        <f t="shared" si="48"/>
        <v>3.5499999999997272</v>
      </c>
      <c r="N135" s="126">
        <f t="shared" si="49"/>
        <v>0.36199349999997221</v>
      </c>
      <c r="O135" s="125">
        <f t="shared" si="50"/>
        <v>2.4900835999998088</v>
      </c>
      <c r="P135" s="125">
        <f t="shared" si="51"/>
        <v>3.6913056384597167E-3</v>
      </c>
      <c r="Q135" s="51"/>
      <c r="R135" s="127">
        <f t="shared" si="52"/>
        <v>84.97999999999945</v>
      </c>
      <c r="S135" s="127">
        <f t="shared" si="53"/>
        <v>4.1774535184746414E-2</v>
      </c>
      <c r="U135"/>
      <c r="V135"/>
    </row>
    <row r="136" spans="2:22" x14ac:dyDescent="0.3">
      <c r="B136" s="220">
        <v>116</v>
      </c>
      <c r="C136" s="221"/>
      <c r="D136" s="129">
        <v>45011</v>
      </c>
      <c r="E136" s="130">
        <v>0.47222222222222227</v>
      </c>
      <c r="F136" s="121">
        <f t="shared" si="45"/>
        <v>2924.49</v>
      </c>
      <c r="G136" s="120">
        <v>2874.6</v>
      </c>
      <c r="H136" s="121">
        <f t="shared" si="46"/>
        <v>2882.49</v>
      </c>
      <c r="I136" s="122">
        <v>-38.94</v>
      </c>
      <c r="J136" s="123">
        <f t="shared" si="47"/>
        <v>2886.0399999999995</v>
      </c>
      <c r="K136" s="102" t="s">
        <v>47</v>
      </c>
      <c r="L136" s="51"/>
      <c r="M136" s="125">
        <f t="shared" si="48"/>
        <v>3.5499999999997272</v>
      </c>
      <c r="N136" s="126">
        <f t="shared" si="49"/>
        <v>0.36199349999997221</v>
      </c>
      <c r="O136" s="125">
        <f t="shared" si="50"/>
        <v>2.4900835999998088</v>
      </c>
      <c r="P136" s="125">
        <f t="shared" si="51"/>
        <v>3.6913056384597167E-3</v>
      </c>
      <c r="Q136" s="51"/>
      <c r="R136" s="127">
        <f t="shared" si="52"/>
        <v>84.97999999999945</v>
      </c>
      <c r="S136" s="127">
        <f t="shared" si="53"/>
        <v>4.1774535184746414E-2</v>
      </c>
      <c r="U136"/>
      <c r="V136"/>
    </row>
    <row r="137" spans="2:22" x14ac:dyDescent="0.3">
      <c r="B137" s="220">
        <v>117</v>
      </c>
      <c r="C137" s="221"/>
      <c r="D137" s="129">
        <v>45012</v>
      </c>
      <c r="E137" s="130">
        <v>0.49027777777777781</v>
      </c>
      <c r="F137" s="121">
        <f t="shared" ref="F137:F139" si="54">G$16</f>
        <v>2924.49</v>
      </c>
      <c r="G137" s="120">
        <v>2874.6</v>
      </c>
      <c r="H137" s="121">
        <f t="shared" ref="H137:H139" si="55">G$16-E$12</f>
        <v>2882.49</v>
      </c>
      <c r="I137" s="122">
        <v>-38.94</v>
      </c>
      <c r="J137" s="123">
        <f t="shared" ref="J137:J139" si="56">(G$16+E$13)+I137</f>
        <v>2886.0399999999995</v>
      </c>
      <c r="K137" s="102" t="s">
        <v>47</v>
      </c>
      <c r="L137" s="51"/>
      <c r="M137" s="125">
        <f t="shared" ref="M137:M139" si="57">+J137-$H$16</f>
        <v>3.5499999999997272</v>
      </c>
      <c r="N137" s="126">
        <f t="shared" ref="N137:N139" si="58">M137*0.10197/1</f>
        <v>0.36199349999997221</v>
      </c>
      <c r="O137" s="125">
        <f t="shared" ref="O137:O139" si="59">M137*0.701432/1</f>
        <v>2.4900835999998088</v>
      </c>
      <c r="P137" s="125">
        <f t="shared" ref="P137:P139" si="60">+N137*0.01019716/1</f>
        <v>3.6913056384597167E-3</v>
      </c>
      <c r="Q137" s="51"/>
      <c r="R137" s="127">
        <f t="shared" ref="R137:R139" si="61">+$O$11*(M137-I137)</f>
        <v>84.97999999999945</v>
      </c>
      <c r="S137" s="127">
        <f t="shared" ref="S137:S139" si="62">M137/R137</f>
        <v>4.1774535184746414E-2</v>
      </c>
      <c r="U137"/>
      <c r="V137"/>
    </row>
    <row r="138" spans="2:22" x14ac:dyDescent="0.3">
      <c r="B138" s="220">
        <v>118</v>
      </c>
      <c r="C138" s="221"/>
      <c r="D138" s="129">
        <v>45013</v>
      </c>
      <c r="E138" s="130">
        <v>0.44236111111111115</v>
      </c>
      <c r="F138" s="121">
        <f t="shared" si="54"/>
        <v>2924.49</v>
      </c>
      <c r="G138" s="120">
        <v>2874.6</v>
      </c>
      <c r="H138" s="121">
        <f t="shared" si="55"/>
        <v>2882.49</v>
      </c>
      <c r="I138" s="122">
        <v>-38.93</v>
      </c>
      <c r="J138" s="123">
        <f t="shared" si="56"/>
        <v>2886.0499999999997</v>
      </c>
      <c r="K138" s="102" t="s">
        <v>47</v>
      </c>
      <c r="L138" s="51"/>
      <c r="M138" s="125">
        <f t="shared" si="57"/>
        <v>3.5599999999999454</v>
      </c>
      <c r="N138" s="126">
        <f t="shared" si="58"/>
        <v>0.36301319999999443</v>
      </c>
      <c r="O138" s="125">
        <f t="shared" si="59"/>
        <v>2.4970979199999621</v>
      </c>
      <c r="P138" s="125">
        <f t="shared" si="60"/>
        <v>3.7017036825119434E-3</v>
      </c>
      <c r="Q138" s="51"/>
      <c r="R138" s="127">
        <f t="shared" si="61"/>
        <v>84.97999999999989</v>
      </c>
      <c r="S138" s="127">
        <f t="shared" si="62"/>
        <v>4.189220993174806E-2</v>
      </c>
      <c r="U138"/>
      <c r="V138"/>
    </row>
    <row r="139" spans="2:22" x14ac:dyDescent="0.3">
      <c r="B139" s="220">
        <v>119</v>
      </c>
      <c r="C139" s="221"/>
      <c r="D139" s="129">
        <v>45015</v>
      </c>
      <c r="E139" s="130">
        <v>0.39652777777777781</v>
      </c>
      <c r="F139" s="121">
        <f t="shared" si="54"/>
        <v>2924.49</v>
      </c>
      <c r="G139" s="120">
        <v>2874.6</v>
      </c>
      <c r="H139" s="121">
        <f t="shared" si="55"/>
        <v>2882.49</v>
      </c>
      <c r="I139" s="122">
        <v>-38.93</v>
      </c>
      <c r="J139" s="123">
        <f t="shared" si="56"/>
        <v>2886.0499999999997</v>
      </c>
      <c r="K139" s="102" t="s">
        <v>47</v>
      </c>
      <c r="L139" s="51"/>
      <c r="M139" s="125">
        <f t="shared" si="57"/>
        <v>3.5599999999999454</v>
      </c>
      <c r="N139" s="126">
        <f t="shared" si="58"/>
        <v>0.36301319999999443</v>
      </c>
      <c r="O139" s="125">
        <f t="shared" si="59"/>
        <v>2.4970979199999621</v>
      </c>
      <c r="P139" s="125">
        <f t="shared" si="60"/>
        <v>3.7017036825119434E-3</v>
      </c>
      <c r="Q139" s="51"/>
      <c r="R139" s="127">
        <f t="shared" si="61"/>
        <v>84.97999999999989</v>
      </c>
      <c r="S139" s="127">
        <f t="shared" si="62"/>
        <v>4.189220993174806E-2</v>
      </c>
      <c r="U139"/>
      <c r="V139"/>
    </row>
    <row r="140" spans="2:22" x14ac:dyDescent="0.3">
      <c r="B140" s="220">
        <v>120</v>
      </c>
      <c r="C140" s="221"/>
      <c r="D140" s="129">
        <v>45016</v>
      </c>
      <c r="E140" s="130">
        <v>0.73125000000000007</v>
      </c>
      <c r="F140" s="121">
        <f t="shared" ref="F140:F142" si="63">G$16</f>
        <v>2924.49</v>
      </c>
      <c r="G140" s="120">
        <v>2874.6</v>
      </c>
      <c r="H140" s="121">
        <f t="shared" ref="H140:H142" si="64">G$16-E$12</f>
        <v>2882.49</v>
      </c>
      <c r="I140" s="122">
        <v>-38.94</v>
      </c>
      <c r="J140" s="123">
        <f t="shared" ref="J140:J142" si="65">(G$16+E$13)+I140</f>
        <v>2886.0399999999995</v>
      </c>
      <c r="K140" s="102" t="s">
        <v>47</v>
      </c>
      <c r="L140" s="51"/>
      <c r="M140" s="125">
        <f t="shared" ref="M140:M142" si="66">+J140-$H$16</f>
        <v>3.5499999999997272</v>
      </c>
      <c r="N140" s="126">
        <f t="shared" ref="N140:N142" si="67">M140*0.10197/1</f>
        <v>0.36199349999997221</v>
      </c>
      <c r="O140" s="125">
        <f t="shared" ref="O140:O142" si="68">M140*0.701432/1</f>
        <v>2.4900835999998088</v>
      </c>
      <c r="P140" s="125">
        <f t="shared" ref="P140:P142" si="69">+N140*0.01019716/1</f>
        <v>3.6913056384597167E-3</v>
      </c>
      <c r="Q140" s="51"/>
      <c r="R140" s="127">
        <f t="shared" ref="R140:R142" si="70">+$O$11*(M140-I140)</f>
        <v>84.97999999999945</v>
      </c>
      <c r="S140" s="127">
        <f t="shared" ref="S140:S142" si="71">M140/R140</f>
        <v>4.1774535184746414E-2</v>
      </c>
      <c r="U140"/>
      <c r="V140"/>
    </row>
    <row r="141" spans="2:22" x14ac:dyDescent="0.3">
      <c r="B141" s="220">
        <v>121</v>
      </c>
      <c r="C141" s="221"/>
      <c r="D141" s="129">
        <v>45017</v>
      </c>
      <c r="E141" s="130">
        <v>0.74583333333333324</v>
      </c>
      <c r="F141" s="121">
        <f t="shared" si="63"/>
        <v>2924.49</v>
      </c>
      <c r="G141" s="120">
        <v>2874.6</v>
      </c>
      <c r="H141" s="121">
        <f t="shared" si="64"/>
        <v>2882.49</v>
      </c>
      <c r="I141" s="122">
        <v>-38.92</v>
      </c>
      <c r="J141" s="123">
        <f t="shared" si="65"/>
        <v>2886.0599999999995</v>
      </c>
      <c r="K141" s="102" t="s">
        <v>47</v>
      </c>
      <c r="L141" s="51"/>
      <c r="M141" s="125">
        <f t="shared" si="66"/>
        <v>3.569999999999709</v>
      </c>
      <c r="N141" s="126">
        <f t="shared" si="67"/>
        <v>0.36403289999997035</v>
      </c>
      <c r="O141" s="125">
        <f t="shared" si="68"/>
        <v>2.5041122399997962</v>
      </c>
      <c r="P141" s="125">
        <f t="shared" si="69"/>
        <v>3.7121017265636979E-3</v>
      </c>
      <c r="Q141" s="51"/>
      <c r="R141" s="127">
        <f t="shared" si="70"/>
        <v>84.979999999999421</v>
      </c>
      <c r="S141" s="127">
        <f t="shared" si="71"/>
        <v>4.2009884678744801E-2</v>
      </c>
      <c r="U141"/>
      <c r="V141"/>
    </row>
    <row r="142" spans="2:22" x14ac:dyDescent="0.3">
      <c r="B142" s="220">
        <v>122</v>
      </c>
      <c r="C142" s="221"/>
      <c r="D142" s="129">
        <v>45018</v>
      </c>
      <c r="E142" s="130">
        <v>0.49861111111111112</v>
      </c>
      <c r="F142" s="121">
        <f t="shared" si="63"/>
        <v>2924.49</v>
      </c>
      <c r="G142" s="120">
        <v>2874.6</v>
      </c>
      <c r="H142" s="121">
        <f t="shared" si="64"/>
        <v>2882.49</v>
      </c>
      <c r="I142" s="122">
        <v>-38.92</v>
      </c>
      <c r="J142" s="123">
        <f t="shared" si="65"/>
        <v>2886.0599999999995</v>
      </c>
      <c r="K142" s="102" t="s">
        <v>47</v>
      </c>
      <c r="L142" s="51"/>
      <c r="M142" s="125">
        <f t="shared" si="66"/>
        <v>3.569999999999709</v>
      </c>
      <c r="N142" s="126">
        <f t="shared" si="67"/>
        <v>0.36403289999997035</v>
      </c>
      <c r="O142" s="125">
        <f t="shared" si="68"/>
        <v>2.5041122399997962</v>
      </c>
      <c r="P142" s="125">
        <f t="shared" si="69"/>
        <v>3.7121017265636979E-3</v>
      </c>
      <c r="Q142" s="51"/>
      <c r="R142" s="127">
        <f t="shared" si="70"/>
        <v>84.979999999999421</v>
      </c>
      <c r="S142" s="127">
        <f t="shared" si="71"/>
        <v>4.2009884678744801E-2</v>
      </c>
      <c r="U142"/>
      <c r="V142"/>
    </row>
    <row r="143" spans="2:22" x14ac:dyDescent="0.3">
      <c r="B143" s="220">
        <v>123</v>
      </c>
      <c r="C143" s="221"/>
      <c r="D143" s="129">
        <v>45019</v>
      </c>
      <c r="E143" s="130">
        <v>0.41944444444444445</v>
      </c>
      <c r="F143" s="121">
        <f t="shared" ref="F143:F146" si="72">G$16</f>
        <v>2924.49</v>
      </c>
      <c r="G143" s="120">
        <v>2874.6</v>
      </c>
      <c r="H143" s="121">
        <f t="shared" ref="H143:H146" si="73">G$16-E$12</f>
        <v>2882.49</v>
      </c>
      <c r="I143" s="122">
        <v>-38.92</v>
      </c>
      <c r="J143" s="123">
        <f t="shared" ref="J143:J146" si="74">(G$16+E$13)+I143</f>
        <v>2886.0599999999995</v>
      </c>
      <c r="K143" s="102" t="s">
        <v>47</v>
      </c>
      <c r="L143" s="51"/>
      <c r="M143" s="125">
        <f t="shared" ref="M143:M146" si="75">+J143-$H$16</f>
        <v>3.569999999999709</v>
      </c>
      <c r="N143" s="126">
        <f t="shared" ref="N143:N146" si="76">M143*0.10197/1</f>
        <v>0.36403289999997035</v>
      </c>
      <c r="O143" s="125">
        <f t="shared" ref="O143:O146" si="77">M143*0.701432/1</f>
        <v>2.5041122399997962</v>
      </c>
      <c r="P143" s="125">
        <f t="shared" ref="P143:P146" si="78">+N143*0.01019716/1</f>
        <v>3.7121017265636979E-3</v>
      </c>
      <c r="Q143" s="51"/>
      <c r="R143" s="127">
        <f t="shared" ref="R143:R146" si="79">+$O$11*(M143-I143)</f>
        <v>84.979999999999421</v>
      </c>
      <c r="S143" s="127">
        <f t="shared" ref="S143:S146" si="80">M143/R143</f>
        <v>4.2009884678744801E-2</v>
      </c>
      <c r="U143"/>
      <c r="V143"/>
    </row>
    <row r="144" spans="2:22" x14ac:dyDescent="0.3">
      <c r="B144" s="220">
        <v>124</v>
      </c>
      <c r="C144" s="221"/>
      <c r="D144" s="129">
        <v>45020</v>
      </c>
      <c r="E144" s="130">
        <v>0.73125000000000007</v>
      </c>
      <c r="F144" s="121">
        <f t="shared" si="72"/>
        <v>2924.49</v>
      </c>
      <c r="G144" s="120">
        <v>2874.6</v>
      </c>
      <c r="H144" s="121">
        <f t="shared" si="73"/>
        <v>2882.49</v>
      </c>
      <c r="I144" s="122">
        <v>-38.93</v>
      </c>
      <c r="J144" s="123">
        <f t="shared" si="74"/>
        <v>2886.0499999999997</v>
      </c>
      <c r="K144" s="102" t="s">
        <v>47</v>
      </c>
      <c r="L144" s="51"/>
      <c r="M144" s="125">
        <f t="shared" si="75"/>
        <v>3.5599999999999454</v>
      </c>
      <c r="N144" s="126">
        <f t="shared" si="76"/>
        <v>0.36301319999999443</v>
      </c>
      <c r="O144" s="125">
        <f t="shared" si="77"/>
        <v>2.4970979199999621</v>
      </c>
      <c r="P144" s="125">
        <f t="shared" si="78"/>
        <v>3.7017036825119434E-3</v>
      </c>
      <c r="Q144" s="51"/>
      <c r="R144" s="127">
        <f t="shared" si="79"/>
        <v>84.97999999999989</v>
      </c>
      <c r="S144" s="127">
        <f t="shared" si="80"/>
        <v>4.189220993174806E-2</v>
      </c>
      <c r="U144"/>
      <c r="V144"/>
    </row>
    <row r="145" spans="2:19" x14ac:dyDescent="0.3">
      <c r="B145" s="220">
        <v>127</v>
      </c>
      <c r="C145" s="221"/>
      <c r="D145" s="129">
        <v>45023</v>
      </c>
      <c r="E145" s="130">
        <v>0.3833333333333333</v>
      </c>
      <c r="F145" s="121">
        <f t="shared" si="72"/>
        <v>2924.49</v>
      </c>
      <c r="G145" s="120">
        <v>2874.6</v>
      </c>
      <c r="H145" s="121">
        <f t="shared" si="73"/>
        <v>2882.49</v>
      </c>
      <c r="I145" s="122">
        <v>-38.93</v>
      </c>
      <c r="J145" s="123">
        <f t="shared" si="74"/>
        <v>2886.0499999999997</v>
      </c>
      <c r="K145" s="102" t="s">
        <v>47</v>
      </c>
      <c r="L145" s="51"/>
      <c r="M145" s="125">
        <f t="shared" si="75"/>
        <v>3.5599999999999454</v>
      </c>
      <c r="N145" s="126">
        <f t="shared" si="76"/>
        <v>0.36301319999999443</v>
      </c>
      <c r="O145" s="125">
        <f t="shared" si="77"/>
        <v>2.4970979199999621</v>
      </c>
      <c r="P145" s="125">
        <f t="shared" si="78"/>
        <v>3.7017036825119434E-3</v>
      </c>
      <c r="Q145" s="51"/>
      <c r="R145" s="127">
        <f t="shared" si="79"/>
        <v>84.97999999999989</v>
      </c>
      <c r="S145" s="127">
        <f t="shared" si="80"/>
        <v>4.189220993174806E-2</v>
      </c>
    </row>
    <row r="146" spans="2:19" x14ac:dyDescent="0.3">
      <c r="B146" s="220">
        <v>129</v>
      </c>
      <c r="C146" s="221"/>
      <c r="D146" s="129">
        <v>45025</v>
      </c>
      <c r="E146" s="130">
        <v>0.38472222222222219</v>
      </c>
      <c r="F146" s="121">
        <f t="shared" si="72"/>
        <v>2924.49</v>
      </c>
      <c r="G146" s="120">
        <v>2874.6</v>
      </c>
      <c r="H146" s="121">
        <f t="shared" si="73"/>
        <v>2882.49</v>
      </c>
      <c r="I146" s="122">
        <v>-38.93</v>
      </c>
      <c r="J146" s="123">
        <f t="shared" si="74"/>
        <v>2886.0499999999997</v>
      </c>
      <c r="K146" s="102" t="s">
        <v>47</v>
      </c>
      <c r="L146" s="51"/>
      <c r="M146" s="125">
        <f t="shared" si="75"/>
        <v>3.5599999999999454</v>
      </c>
      <c r="N146" s="126">
        <f t="shared" si="76"/>
        <v>0.36301319999999443</v>
      </c>
      <c r="O146" s="125">
        <f t="shared" si="77"/>
        <v>2.4970979199999621</v>
      </c>
      <c r="P146" s="125">
        <f t="shared" si="78"/>
        <v>3.7017036825119434E-3</v>
      </c>
      <c r="Q146" s="51"/>
      <c r="R146" s="127">
        <f t="shared" si="79"/>
        <v>84.97999999999989</v>
      </c>
      <c r="S146" s="127">
        <f t="shared" si="80"/>
        <v>4.189220993174806E-2</v>
      </c>
    </row>
    <row r="147" spans="2:19" x14ac:dyDescent="0.3">
      <c r="B147" s="220">
        <v>130</v>
      </c>
      <c r="C147" s="221"/>
      <c r="D147" s="129">
        <v>45026</v>
      </c>
      <c r="E147" s="130">
        <v>0.4694444444444445</v>
      </c>
      <c r="F147" s="121">
        <f t="shared" ref="F147:F149" si="81">G$16</f>
        <v>2924.49</v>
      </c>
      <c r="G147" s="120">
        <v>2874.6</v>
      </c>
      <c r="H147" s="121">
        <f t="shared" ref="H147:H149" si="82">G$16-E$12</f>
        <v>2882.49</v>
      </c>
      <c r="I147" s="122">
        <v>-38.93</v>
      </c>
      <c r="J147" s="123">
        <f t="shared" ref="J147:J149" si="83">(G$16+E$13)+I147</f>
        <v>2886.0499999999997</v>
      </c>
      <c r="K147" s="102" t="s">
        <v>47</v>
      </c>
      <c r="L147" s="51"/>
      <c r="M147" s="125">
        <f t="shared" ref="M147:M149" si="84">+J147-$H$16</f>
        <v>3.5599999999999454</v>
      </c>
      <c r="N147" s="126">
        <f t="shared" ref="N147:N149" si="85">M147*0.10197/1</f>
        <v>0.36301319999999443</v>
      </c>
      <c r="O147" s="125">
        <f t="shared" ref="O147:O149" si="86">M147*0.701432/1</f>
        <v>2.4970979199999621</v>
      </c>
      <c r="P147" s="125">
        <f t="shared" ref="P147:P149" si="87">+N147*0.01019716/1</f>
        <v>3.7017036825119434E-3</v>
      </c>
      <c r="Q147" s="51"/>
      <c r="R147" s="127">
        <f t="shared" ref="R147:R149" si="88">+$O$11*(M147-I147)</f>
        <v>84.97999999999989</v>
      </c>
      <c r="S147" s="127">
        <f t="shared" ref="S147:S149" si="89">M147/R147</f>
        <v>4.189220993174806E-2</v>
      </c>
    </row>
    <row r="148" spans="2:19" x14ac:dyDescent="0.3">
      <c r="B148" s="220">
        <v>131</v>
      </c>
      <c r="C148" s="221"/>
      <c r="D148" s="129">
        <v>45027</v>
      </c>
      <c r="E148" s="130">
        <v>0.5083333333333333</v>
      </c>
      <c r="F148" s="121">
        <f t="shared" si="81"/>
        <v>2924.49</v>
      </c>
      <c r="G148" s="120">
        <v>2874.6</v>
      </c>
      <c r="H148" s="121">
        <f t="shared" si="82"/>
        <v>2882.49</v>
      </c>
      <c r="I148" s="122">
        <v>-38.93</v>
      </c>
      <c r="J148" s="123">
        <f t="shared" si="83"/>
        <v>2886.0499999999997</v>
      </c>
      <c r="K148" s="102" t="s">
        <v>47</v>
      </c>
      <c r="L148" s="51"/>
      <c r="M148" s="125">
        <f t="shared" si="84"/>
        <v>3.5599999999999454</v>
      </c>
      <c r="N148" s="126">
        <f t="shared" si="85"/>
        <v>0.36301319999999443</v>
      </c>
      <c r="O148" s="125">
        <f t="shared" si="86"/>
        <v>2.4970979199999621</v>
      </c>
      <c r="P148" s="125">
        <f t="shared" si="87"/>
        <v>3.7017036825119434E-3</v>
      </c>
      <c r="Q148" s="51"/>
      <c r="R148" s="127">
        <f t="shared" si="88"/>
        <v>84.97999999999989</v>
      </c>
      <c r="S148" s="127">
        <f t="shared" si="89"/>
        <v>4.189220993174806E-2</v>
      </c>
    </row>
    <row r="149" spans="2:19" x14ac:dyDescent="0.3">
      <c r="B149" s="220">
        <v>132</v>
      </c>
      <c r="C149" s="221"/>
      <c r="D149" s="129">
        <v>45028</v>
      </c>
      <c r="E149" s="130">
        <v>0.70694444444444438</v>
      </c>
      <c r="F149" s="121">
        <f t="shared" si="81"/>
        <v>2924.49</v>
      </c>
      <c r="G149" s="120">
        <v>2874.6</v>
      </c>
      <c r="H149" s="121">
        <f t="shared" si="82"/>
        <v>2882.49</v>
      </c>
      <c r="I149" s="122">
        <v>-38.93</v>
      </c>
      <c r="J149" s="123">
        <f t="shared" si="83"/>
        <v>2886.0499999999997</v>
      </c>
      <c r="K149" s="102" t="s">
        <v>47</v>
      </c>
      <c r="L149" s="51"/>
      <c r="M149" s="125">
        <f t="shared" si="84"/>
        <v>3.5599999999999454</v>
      </c>
      <c r="N149" s="126">
        <f t="shared" si="85"/>
        <v>0.36301319999999443</v>
      </c>
      <c r="O149" s="125">
        <f t="shared" si="86"/>
        <v>2.4970979199999621</v>
      </c>
      <c r="P149" s="125">
        <f t="shared" si="87"/>
        <v>3.7017036825119434E-3</v>
      </c>
      <c r="Q149" s="51"/>
      <c r="R149" s="127">
        <f t="shared" si="88"/>
        <v>84.97999999999989</v>
      </c>
      <c r="S149" s="127">
        <f t="shared" si="89"/>
        <v>4.189220993174806E-2</v>
      </c>
    </row>
    <row r="150" spans="2:19" x14ac:dyDescent="0.3">
      <c r="B150" s="220">
        <v>133</v>
      </c>
      <c r="C150" s="221"/>
      <c r="D150" s="129">
        <v>45038</v>
      </c>
      <c r="E150" s="130">
        <v>0.69791666666666663</v>
      </c>
      <c r="F150" s="121">
        <f t="shared" ref="F150:F151" si="90">G$16</f>
        <v>2924.49</v>
      </c>
      <c r="G150" s="120">
        <v>2874.6</v>
      </c>
      <c r="H150" s="121">
        <f t="shared" ref="H150:H151" si="91">G$16-E$12</f>
        <v>2882.49</v>
      </c>
      <c r="I150" s="122">
        <v>-38.93</v>
      </c>
      <c r="J150" s="123">
        <f t="shared" ref="J150:J151" si="92">(G$16+E$13)+I150</f>
        <v>2886.0499999999997</v>
      </c>
      <c r="K150" s="102" t="s">
        <v>47</v>
      </c>
      <c r="L150" s="51"/>
      <c r="M150" s="125">
        <f t="shared" ref="M150:M151" si="93">+J150-$H$16</f>
        <v>3.5599999999999454</v>
      </c>
      <c r="N150" s="126">
        <f t="shared" ref="N150:N151" si="94">M150*0.10197/1</f>
        <v>0.36301319999999443</v>
      </c>
      <c r="O150" s="125">
        <f t="shared" ref="O150:O151" si="95">M150*0.701432/1</f>
        <v>2.4970979199999621</v>
      </c>
      <c r="P150" s="125">
        <f t="shared" ref="P150:P151" si="96">+N150*0.01019716/1</f>
        <v>3.7017036825119434E-3</v>
      </c>
      <c r="Q150" s="51"/>
      <c r="R150" s="127">
        <f t="shared" ref="R150:R151" si="97">+$O$11*(M150-I150)</f>
        <v>84.97999999999989</v>
      </c>
      <c r="S150" s="127">
        <f t="shared" ref="S150:S151" si="98">M150/R150</f>
        <v>4.189220993174806E-2</v>
      </c>
    </row>
    <row r="151" spans="2:19" x14ac:dyDescent="0.3">
      <c r="B151" s="220">
        <v>134</v>
      </c>
      <c r="C151" s="221"/>
      <c r="D151" s="129">
        <v>45039</v>
      </c>
      <c r="E151" s="130">
        <v>0.4201388888888889</v>
      </c>
      <c r="F151" s="121">
        <f t="shared" si="90"/>
        <v>2924.49</v>
      </c>
      <c r="G151" s="120">
        <v>2874.6</v>
      </c>
      <c r="H151" s="121">
        <f t="shared" si="91"/>
        <v>2882.49</v>
      </c>
      <c r="I151" s="122">
        <v>-38.94</v>
      </c>
      <c r="J151" s="123">
        <f t="shared" si="92"/>
        <v>2886.0399999999995</v>
      </c>
      <c r="K151" s="102" t="s">
        <v>47</v>
      </c>
      <c r="L151" s="51"/>
      <c r="M151" s="125">
        <f t="shared" si="93"/>
        <v>3.5499999999997272</v>
      </c>
      <c r="N151" s="126">
        <f t="shared" si="94"/>
        <v>0.36199349999997221</v>
      </c>
      <c r="O151" s="125">
        <f t="shared" si="95"/>
        <v>2.4900835999998088</v>
      </c>
      <c r="P151" s="125">
        <f t="shared" si="96"/>
        <v>3.6913056384597167E-3</v>
      </c>
      <c r="Q151" s="51"/>
      <c r="R151" s="127">
        <f t="shared" si="97"/>
        <v>84.97999999999945</v>
      </c>
      <c r="S151" s="127">
        <f t="shared" si="98"/>
        <v>4.1774535184746414E-2</v>
      </c>
    </row>
    <row r="152" spans="2:19" x14ac:dyDescent="0.3">
      <c r="B152" s="220">
        <v>135</v>
      </c>
      <c r="C152" s="221"/>
      <c r="D152" s="129">
        <v>45040</v>
      </c>
      <c r="E152" s="130">
        <v>0.75208333333333333</v>
      </c>
      <c r="F152" s="121">
        <f t="shared" ref="F152:F156" si="99">G$16</f>
        <v>2924.49</v>
      </c>
      <c r="G152" s="120">
        <v>2874.6</v>
      </c>
      <c r="H152" s="121">
        <f t="shared" ref="H152:H156" si="100">G$16-E$12</f>
        <v>2882.49</v>
      </c>
      <c r="I152" s="122">
        <v>-38.94</v>
      </c>
      <c r="J152" s="123">
        <f t="shared" ref="J152:J156" si="101">(G$16+E$13)+I152</f>
        <v>2886.0399999999995</v>
      </c>
      <c r="K152" s="102" t="s">
        <v>47</v>
      </c>
      <c r="L152" s="51"/>
      <c r="M152" s="125">
        <f t="shared" ref="M152:M156" si="102">+J152-$H$16</f>
        <v>3.5499999999997272</v>
      </c>
      <c r="N152" s="126">
        <f t="shared" ref="N152:N156" si="103">M152*0.10197/1</f>
        <v>0.36199349999997221</v>
      </c>
      <c r="O152" s="125">
        <f t="shared" ref="O152:O156" si="104">M152*0.701432/1</f>
        <v>2.4900835999998088</v>
      </c>
      <c r="P152" s="125">
        <f t="shared" ref="P152:P156" si="105">+N152*0.01019716/1</f>
        <v>3.6913056384597167E-3</v>
      </c>
      <c r="Q152" s="51"/>
      <c r="R152" s="127">
        <f t="shared" ref="R152:R156" si="106">+$O$11*(M152-I152)</f>
        <v>84.97999999999945</v>
      </c>
      <c r="S152" s="127">
        <f t="shared" ref="S152:S156" si="107">M152/R152</f>
        <v>4.1774535184746414E-2</v>
      </c>
    </row>
    <row r="153" spans="2:19" x14ac:dyDescent="0.3">
      <c r="B153" s="220">
        <v>136</v>
      </c>
      <c r="C153" s="221"/>
      <c r="D153" s="129">
        <v>45041</v>
      </c>
      <c r="E153" s="130">
        <v>0.74861111111111101</v>
      </c>
      <c r="F153" s="121">
        <f t="shared" si="99"/>
        <v>2924.49</v>
      </c>
      <c r="G153" s="120">
        <v>2874.6</v>
      </c>
      <c r="H153" s="121">
        <f t="shared" si="100"/>
        <v>2882.49</v>
      </c>
      <c r="I153" s="122">
        <v>-38.94</v>
      </c>
      <c r="J153" s="123">
        <f t="shared" si="101"/>
        <v>2886.0399999999995</v>
      </c>
      <c r="K153" s="102" t="s">
        <v>47</v>
      </c>
      <c r="L153" s="51"/>
      <c r="M153" s="125">
        <f t="shared" si="102"/>
        <v>3.5499999999997272</v>
      </c>
      <c r="N153" s="126">
        <f t="shared" si="103"/>
        <v>0.36199349999997221</v>
      </c>
      <c r="O153" s="125">
        <f t="shared" si="104"/>
        <v>2.4900835999998088</v>
      </c>
      <c r="P153" s="125">
        <f t="shared" si="105"/>
        <v>3.6913056384597167E-3</v>
      </c>
      <c r="Q153" s="51"/>
      <c r="R153" s="127">
        <f t="shared" si="106"/>
        <v>84.97999999999945</v>
      </c>
      <c r="S153" s="127">
        <f t="shared" si="107"/>
        <v>4.1774535184746414E-2</v>
      </c>
    </row>
    <row r="154" spans="2:19" x14ac:dyDescent="0.3">
      <c r="B154" s="220">
        <v>137</v>
      </c>
      <c r="C154" s="221"/>
      <c r="D154" s="129">
        <v>45042</v>
      </c>
      <c r="E154" s="130">
        <v>0.6479166666666667</v>
      </c>
      <c r="F154" s="121">
        <f t="shared" si="99"/>
        <v>2924.49</v>
      </c>
      <c r="G154" s="120">
        <v>2874.6</v>
      </c>
      <c r="H154" s="121">
        <f t="shared" si="100"/>
        <v>2882.49</v>
      </c>
      <c r="I154" s="122">
        <v>-38.94</v>
      </c>
      <c r="J154" s="123">
        <f t="shared" si="101"/>
        <v>2886.0399999999995</v>
      </c>
      <c r="K154" s="102" t="s">
        <v>47</v>
      </c>
      <c r="L154" s="51"/>
      <c r="M154" s="125">
        <f t="shared" si="102"/>
        <v>3.5499999999997272</v>
      </c>
      <c r="N154" s="126">
        <f t="shared" si="103"/>
        <v>0.36199349999997221</v>
      </c>
      <c r="O154" s="125">
        <f t="shared" si="104"/>
        <v>2.4900835999998088</v>
      </c>
      <c r="P154" s="125">
        <f t="shared" si="105"/>
        <v>3.6913056384597167E-3</v>
      </c>
      <c r="Q154" s="51"/>
      <c r="R154" s="127">
        <f t="shared" si="106"/>
        <v>84.97999999999945</v>
      </c>
      <c r="S154" s="127">
        <f t="shared" si="107"/>
        <v>4.1774535184746414E-2</v>
      </c>
    </row>
    <row r="155" spans="2:19" x14ac:dyDescent="0.3">
      <c r="B155" s="220">
        <v>138</v>
      </c>
      <c r="C155" s="221"/>
      <c r="D155" s="129">
        <v>45043</v>
      </c>
      <c r="E155" s="130">
        <v>0.75555555555555554</v>
      </c>
      <c r="F155" s="121">
        <f t="shared" si="99"/>
        <v>2924.49</v>
      </c>
      <c r="G155" s="120">
        <v>2874.6</v>
      </c>
      <c r="H155" s="121">
        <f t="shared" si="100"/>
        <v>2882.49</v>
      </c>
      <c r="I155" s="122">
        <v>-38.94</v>
      </c>
      <c r="J155" s="123">
        <f t="shared" si="101"/>
        <v>2886.0399999999995</v>
      </c>
      <c r="K155" s="102" t="s">
        <v>47</v>
      </c>
      <c r="L155" s="51"/>
      <c r="M155" s="125">
        <f t="shared" si="102"/>
        <v>3.5499999999997272</v>
      </c>
      <c r="N155" s="126">
        <f t="shared" si="103"/>
        <v>0.36199349999997221</v>
      </c>
      <c r="O155" s="125">
        <f t="shared" si="104"/>
        <v>2.4900835999998088</v>
      </c>
      <c r="P155" s="125">
        <f t="shared" si="105"/>
        <v>3.6913056384597167E-3</v>
      </c>
      <c r="Q155" s="51"/>
      <c r="R155" s="127">
        <f t="shared" si="106"/>
        <v>84.97999999999945</v>
      </c>
      <c r="S155" s="127">
        <f t="shared" si="107"/>
        <v>4.1774535184746414E-2</v>
      </c>
    </row>
    <row r="156" spans="2:19" x14ac:dyDescent="0.3">
      <c r="B156" s="220">
        <v>139</v>
      </c>
      <c r="C156" s="221"/>
      <c r="D156" s="129">
        <v>45046</v>
      </c>
      <c r="E156" s="130">
        <v>0.67638888888888893</v>
      </c>
      <c r="F156" s="121">
        <f t="shared" si="99"/>
        <v>2924.49</v>
      </c>
      <c r="G156" s="120">
        <v>2874.6</v>
      </c>
      <c r="H156" s="121">
        <f t="shared" si="100"/>
        <v>2882.49</v>
      </c>
      <c r="I156" s="122">
        <v>-38.93</v>
      </c>
      <c r="J156" s="123">
        <f t="shared" si="101"/>
        <v>2886.0499999999997</v>
      </c>
      <c r="K156" s="102" t="s">
        <v>47</v>
      </c>
      <c r="L156" s="51"/>
      <c r="M156" s="125">
        <f t="shared" si="102"/>
        <v>3.5599999999999454</v>
      </c>
      <c r="N156" s="126">
        <f t="shared" si="103"/>
        <v>0.36301319999999443</v>
      </c>
      <c r="O156" s="125">
        <f t="shared" si="104"/>
        <v>2.4970979199999621</v>
      </c>
      <c r="P156" s="125">
        <f t="shared" si="105"/>
        <v>3.7017036825119434E-3</v>
      </c>
      <c r="Q156" s="51"/>
      <c r="R156" s="127">
        <f t="shared" si="106"/>
        <v>84.97999999999989</v>
      </c>
      <c r="S156" s="127">
        <f t="shared" si="107"/>
        <v>4.189220993174806E-2</v>
      </c>
    </row>
    <row r="157" spans="2:19" x14ac:dyDescent="0.3">
      <c r="B157" s="220">
        <v>140</v>
      </c>
      <c r="C157" s="221"/>
      <c r="D157" s="129">
        <v>45048</v>
      </c>
      <c r="E157" s="130">
        <v>0.67361111111111116</v>
      </c>
      <c r="F157" s="121">
        <f t="shared" ref="F157:F158" si="108">G$16</f>
        <v>2924.49</v>
      </c>
      <c r="G157" s="120">
        <v>2874.6</v>
      </c>
      <c r="H157" s="121">
        <f t="shared" ref="H157:H158" si="109">G$16-E$12</f>
        <v>2882.49</v>
      </c>
      <c r="I157" s="122">
        <v>-38.93</v>
      </c>
      <c r="J157" s="123">
        <f t="shared" ref="J157:J158" si="110">(G$16+E$13)+I157</f>
        <v>2886.0499999999997</v>
      </c>
      <c r="K157" s="102" t="s">
        <v>47</v>
      </c>
      <c r="L157" s="51"/>
      <c r="M157" s="125">
        <f t="shared" ref="M157:M158" si="111">+J157-$H$16</f>
        <v>3.5599999999999454</v>
      </c>
      <c r="N157" s="126">
        <f t="shared" ref="N157:N158" si="112">M157*0.10197/1</f>
        <v>0.36301319999999443</v>
      </c>
      <c r="O157" s="125">
        <f t="shared" ref="O157:O158" si="113">M157*0.701432/1</f>
        <v>2.4970979199999621</v>
      </c>
      <c r="P157" s="125">
        <f t="shared" ref="P157:P158" si="114">+N157*0.01019716/1</f>
        <v>3.7017036825119434E-3</v>
      </c>
      <c r="Q157" s="51"/>
      <c r="R157" s="127">
        <f t="shared" ref="R157:R158" si="115">+$O$11*(M157-I157)</f>
        <v>84.97999999999989</v>
      </c>
      <c r="S157" s="127">
        <f t="shared" ref="S157:S158" si="116">M157/R157</f>
        <v>4.189220993174806E-2</v>
      </c>
    </row>
    <row r="158" spans="2:19" x14ac:dyDescent="0.3">
      <c r="B158" s="220">
        <v>141</v>
      </c>
      <c r="C158" s="221"/>
      <c r="D158" s="129">
        <v>45050</v>
      </c>
      <c r="E158" s="130">
        <v>0.60277777777777775</v>
      </c>
      <c r="F158" s="121">
        <f t="shared" si="108"/>
        <v>2924.49</v>
      </c>
      <c r="G158" s="120">
        <v>2874.6</v>
      </c>
      <c r="H158" s="121">
        <f t="shared" si="109"/>
        <v>2882.49</v>
      </c>
      <c r="I158" s="122">
        <v>-38.93</v>
      </c>
      <c r="J158" s="123">
        <f t="shared" si="110"/>
        <v>2886.0499999999997</v>
      </c>
      <c r="K158" s="102" t="s">
        <v>47</v>
      </c>
      <c r="L158" s="51"/>
      <c r="M158" s="125">
        <f t="shared" si="111"/>
        <v>3.5599999999999454</v>
      </c>
      <c r="N158" s="126">
        <f t="shared" si="112"/>
        <v>0.36301319999999443</v>
      </c>
      <c r="O158" s="125">
        <f t="shared" si="113"/>
        <v>2.4970979199999621</v>
      </c>
      <c r="P158" s="125">
        <f t="shared" si="114"/>
        <v>3.7017036825119434E-3</v>
      </c>
      <c r="Q158" s="51"/>
      <c r="R158" s="127">
        <f t="shared" si="115"/>
        <v>84.97999999999989</v>
      </c>
      <c r="S158" s="127">
        <f t="shared" si="116"/>
        <v>4.189220993174806E-2</v>
      </c>
    </row>
    <row r="159" spans="2:19" x14ac:dyDescent="0.3">
      <c r="B159" s="220">
        <v>142</v>
      </c>
      <c r="C159" s="221"/>
      <c r="D159" s="129">
        <v>45052</v>
      </c>
      <c r="E159" s="130">
        <v>0.4604166666666667</v>
      </c>
      <c r="F159" s="121">
        <f t="shared" ref="F159:F161" si="117">G$16</f>
        <v>2924.49</v>
      </c>
      <c r="G159" s="120">
        <v>2874.6</v>
      </c>
      <c r="H159" s="121">
        <f t="shared" ref="H159:H161" si="118">G$16-E$12</f>
        <v>2882.49</v>
      </c>
      <c r="I159" s="122">
        <v>-38.94</v>
      </c>
      <c r="J159" s="123">
        <f t="shared" ref="J159:J161" si="119">(G$16+E$13)+I159</f>
        <v>2886.0399999999995</v>
      </c>
      <c r="K159" s="102" t="s">
        <v>47</v>
      </c>
      <c r="L159" s="51"/>
      <c r="M159" s="125">
        <f t="shared" ref="M159:M161" si="120">+J159-$H$16</f>
        <v>3.5499999999997272</v>
      </c>
      <c r="N159" s="126">
        <f t="shared" ref="N159:N161" si="121">M159*0.10197/1</f>
        <v>0.36199349999997221</v>
      </c>
      <c r="O159" s="125">
        <f t="shared" ref="O159:O161" si="122">M159*0.701432/1</f>
        <v>2.4900835999998088</v>
      </c>
      <c r="P159" s="125">
        <f t="shared" ref="P159:P161" si="123">+N159*0.01019716/1</f>
        <v>3.6913056384597167E-3</v>
      </c>
      <c r="Q159" s="51"/>
      <c r="R159" s="127">
        <f t="shared" ref="R159:R161" si="124">+$O$11*(M159-I159)</f>
        <v>84.97999999999945</v>
      </c>
      <c r="S159" s="127">
        <f t="shared" ref="S159:S161" si="125">M159/R159</f>
        <v>4.1774535184746414E-2</v>
      </c>
    </row>
    <row r="160" spans="2:19" x14ac:dyDescent="0.3">
      <c r="B160" s="220">
        <v>143</v>
      </c>
      <c r="C160" s="221"/>
      <c r="D160" s="129">
        <v>45053</v>
      </c>
      <c r="E160" s="130">
        <v>0.4458333333333333</v>
      </c>
      <c r="F160" s="121">
        <f t="shared" si="117"/>
        <v>2924.49</v>
      </c>
      <c r="G160" s="120">
        <v>2874.6</v>
      </c>
      <c r="H160" s="121">
        <f t="shared" si="118"/>
        <v>2882.49</v>
      </c>
      <c r="I160" s="122">
        <v>-38.94</v>
      </c>
      <c r="J160" s="123">
        <f t="shared" si="119"/>
        <v>2886.0399999999995</v>
      </c>
      <c r="K160" s="102" t="s">
        <v>47</v>
      </c>
      <c r="L160" s="51"/>
      <c r="M160" s="125">
        <f t="shared" si="120"/>
        <v>3.5499999999997272</v>
      </c>
      <c r="N160" s="126">
        <f t="shared" si="121"/>
        <v>0.36199349999997221</v>
      </c>
      <c r="O160" s="125">
        <f t="shared" si="122"/>
        <v>2.4900835999998088</v>
      </c>
      <c r="P160" s="125">
        <f t="shared" si="123"/>
        <v>3.6913056384597167E-3</v>
      </c>
      <c r="Q160" s="51"/>
      <c r="R160" s="127">
        <f t="shared" si="124"/>
        <v>84.97999999999945</v>
      </c>
      <c r="S160" s="127">
        <f t="shared" si="125"/>
        <v>4.1774535184746414E-2</v>
      </c>
    </row>
    <row r="161" spans="2:19" x14ac:dyDescent="0.3">
      <c r="B161" s="220">
        <v>144</v>
      </c>
      <c r="C161" s="221"/>
      <c r="D161" s="129">
        <v>45058</v>
      </c>
      <c r="E161" s="130">
        <v>0.4145833333333333</v>
      </c>
      <c r="F161" s="121">
        <f t="shared" si="117"/>
        <v>2924.49</v>
      </c>
      <c r="G161" s="120">
        <v>2874.6</v>
      </c>
      <c r="H161" s="121">
        <f t="shared" si="118"/>
        <v>2882.49</v>
      </c>
      <c r="I161" s="122">
        <v>-38.94</v>
      </c>
      <c r="J161" s="123">
        <f t="shared" si="119"/>
        <v>2886.0399999999995</v>
      </c>
      <c r="K161" s="102" t="s">
        <v>47</v>
      </c>
      <c r="L161" s="51"/>
      <c r="M161" s="125">
        <f t="shared" si="120"/>
        <v>3.5499999999997272</v>
      </c>
      <c r="N161" s="126">
        <f t="shared" si="121"/>
        <v>0.36199349999997221</v>
      </c>
      <c r="O161" s="125">
        <f t="shared" si="122"/>
        <v>2.4900835999998088</v>
      </c>
      <c r="P161" s="125">
        <f t="shared" si="123"/>
        <v>3.6913056384597167E-3</v>
      </c>
      <c r="Q161" s="51"/>
      <c r="R161" s="127">
        <f t="shared" si="124"/>
        <v>84.97999999999945</v>
      </c>
      <c r="S161" s="127">
        <f t="shared" si="125"/>
        <v>4.1774535184746414E-2</v>
      </c>
    </row>
    <row r="162" spans="2:19" x14ac:dyDescent="0.3">
      <c r="B162" s="220">
        <v>147</v>
      </c>
      <c r="C162" s="221"/>
      <c r="D162" s="129">
        <v>45061</v>
      </c>
      <c r="E162" s="130">
        <v>0.73749999999999993</v>
      </c>
      <c r="F162" s="121">
        <f t="shared" ref="F162:F165" si="126">G$16</f>
        <v>2924.49</v>
      </c>
      <c r="G162" s="120">
        <v>2874.6</v>
      </c>
      <c r="H162" s="121">
        <f t="shared" ref="H162:H165" si="127">G$16-E$12</f>
        <v>2882.49</v>
      </c>
      <c r="I162" s="122">
        <v>-38.93</v>
      </c>
      <c r="J162" s="123">
        <f t="shared" ref="J162:J165" si="128">(G$16+E$13)+I162</f>
        <v>2886.0499999999997</v>
      </c>
      <c r="K162" s="102" t="s">
        <v>47</v>
      </c>
      <c r="L162" s="51"/>
      <c r="M162" s="125">
        <f t="shared" ref="M162:M165" si="129">+J162-$H$16</f>
        <v>3.5599999999999454</v>
      </c>
      <c r="N162" s="126">
        <f t="shared" ref="N162:N165" si="130">M162*0.10197/1</f>
        <v>0.36301319999999443</v>
      </c>
      <c r="O162" s="125">
        <f t="shared" ref="O162:O165" si="131">M162*0.701432/1</f>
        <v>2.4970979199999621</v>
      </c>
      <c r="P162" s="125">
        <f t="shared" ref="P162:P165" si="132">+N162*0.01019716/1</f>
        <v>3.7017036825119434E-3</v>
      </c>
      <c r="Q162" s="51"/>
      <c r="R162" s="127">
        <f t="shared" ref="R162:R165" si="133">+$O$11*(M162-I162)</f>
        <v>84.97999999999989</v>
      </c>
      <c r="S162" s="127">
        <f t="shared" ref="S162:S165" si="134">M162/R162</f>
        <v>4.189220993174806E-2</v>
      </c>
    </row>
    <row r="163" spans="2:19" x14ac:dyDescent="0.3">
      <c r="B163" s="220">
        <v>148</v>
      </c>
      <c r="C163" s="221"/>
      <c r="D163" s="129">
        <v>45062</v>
      </c>
      <c r="E163" s="130">
        <v>0.67013888888888884</v>
      </c>
      <c r="F163" s="121">
        <f t="shared" si="126"/>
        <v>2924.49</v>
      </c>
      <c r="G163" s="120">
        <v>2874.6</v>
      </c>
      <c r="H163" s="121">
        <f t="shared" si="127"/>
        <v>2882.49</v>
      </c>
      <c r="I163" s="122">
        <v>-38.93</v>
      </c>
      <c r="J163" s="123">
        <f t="shared" si="128"/>
        <v>2886.0499999999997</v>
      </c>
      <c r="K163" s="102" t="s">
        <v>47</v>
      </c>
      <c r="L163" s="51"/>
      <c r="M163" s="125">
        <f t="shared" si="129"/>
        <v>3.5599999999999454</v>
      </c>
      <c r="N163" s="126">
        <f t="shared" si="130"/>
        <v>0.36301319999999443</v>
      </c>
      <c r="O163" s="125">
        <f t="shared" si="131"/>
        <v>2.4970979199999621</v>
      </c>
      <c r="P163" s="125">
        <f t="shared" si="132"/>
        <v>3.7017036825119434E-3</v>
      </c>
      <c r="Q163" s="51"/>
      <c r="R163" s="127">
        <f t="shared" si="133"/>
        <v>84.97999999999989</v>
      </c>
      <c r="S163" s="127">
        <f t="shared" si="134"/>
        <v>4.189220993174806E-2</v>
      </c>
    </row>
    <row r="164" spans="2:19" x14ac:dyDescent="0.3">
      <c r="B164" s="220">
        <v>149</v>
      </c>
      <c r="C164" s="221"/>
      <c r="D164" s="129">
        <v>45063</v>
      </c>
      <c r="E164" s="130">
        <v>0.71319444444444446</v>
      </c>
      <c r="F164" s="121">
        <f t="shared" si="126"/>
        <v>2924.49</v>
      </c>
      <c r="G164" s="120">
        <v>2874.6</v>
      </c>
      <c r="H164" s="121">
        <f t="shared" si="127"/>
        <v>2882.49</v>
      </c>
      <c r="I164" s="122">
        <v>-38.93</v>
      </c>
      <c r="J164" s="123">
        <f t="shared" si="128"/>
        <v>2886.0499999999997</v>
      </c>
      <c r="K164" s="102" t="s">
        <v>47</v>
      </c>
      <c r="L164" s="51"/>
      <c r="M164" s="125">
        <f t="shared" si="129"/>
        <v>3.5599999999999454</v>
      </c>
      <c r="N164" s="126">
        <f t="shared" si="130"/>
        <v>0.36301319999999443</v>
      </c>
      <c r="O164" s="125">
        <f t="shared" si="131"/>
        <v>2.4970979199999621</v>
      </c>
      <c r="P164" s="125">
        <f t="shared" si="132"/>
        <v>3.7017036825119434E-3</v>
      </c>
      <c r="Q164" s="51"/>
      <c r="R164" s="127">
        <f t="shared" si="133"/>
        <v>84.97999999999989</v>
      </c>
      <c r="S164" s="127">
        <f t="shared" si="134"/>
        <v>4.189220993174806E-2</v>
      </c>
    </row>
    <row r="165" spans="2:19" x14ac:dyDescent="0.3">
      <c r="B165" s="220">
        <v>150</v>
      </c>
      <c r="C165" s="221"/>
      <c r="D165" s="129">
        <v>45064</v>
      </c>
      <c r="E165" s="130">
        <v>0.74444444444444446</v>
      </c>
      <c r="F165" s="121">
        <f t="shared" si="126"/>
        <v>2924.49</v>
      </c>
      <c r="G165" s="120">
        <v>2874.6</v>
      </c>
      <c r="H165" s="121">
        <f t="shared" si="127"/>
        <v>2882.49</v>
      </c>
      <c r="I165" s="122">
        <v>-38.93</v>
      </c>
      <c r="J165" s="123">
        <f t="shared" si="128"/>
        <v>2886.0499999999997</v>
      </c>
      <c r="K165" s="102" t="s">
        <v>47</v>
      </c>
      <c r="L165" s="51"/>
      <c r="M165" s="125">
        <f t="shared" si="129"/>
        <v>3.5599999999999454</v>
      </c>
      <c r="N165" s="126">
        <f t="shared" si="130"/>
        <v>0.36301319999999443</v>
      </c>
      <c r="O165" s="125">
        <f t="shared" si="131"/>
        <v>2.4970979199999621</v>
      </c>
      <c r="P165" s="125">
        <f t="shared" si="132"/>
        <v>3.7017036825119434E-3</v>
      </c>
      <c r="Q165" s="51"/>
      <c r="R165" s="127">
        <f t="shared" si="133"/>
        <v>84.97999999999989</v>
      </c>
      <c r="S165" s="127">
        <f t="shared" si="134"/>
        <v>4.189220993174806E-2</v>
      </c>
    </row>
    <row r="166" spans="2:19" x14ac:dyDescent="0.3">
      <c r="B166" s="220">
        <v>151</v>
      </c>
      <c r="C166" s="221"/>
      <c r="D166" s="129">
        <v>45067</v>
      </c>
      <c r="E166" s="130">
        <v>0.71736111111111101</v>
      </c>
      <c r="F166" s="121">
        <f t="shared" ref="F166" si="135">G$16</f>
        <v>2924.49</v>
      </c>
      <c r="G166" s="120">
        <v>2874.6</v>
      </c>
      <c r="H166" s="121">
        <f t="shared" ref="H166" si="136">G$16-E$12</f>
        <v>2882.49</v>
      </c>
      <c r="I166" s="122">
        <v>-38.93</v>
      </c>
      <c r="J166" s="123">
        <f t="shared" ref="J166" si="137">(G$16+E$13)+I166</f>
        <v>2886.0499999999997</v>
      </c>
      <c r="K166" s="102" t="s">
        <v>47</v>
      </c>
      <c r="L166" s="51"/>
      <c r="M166" s="125">
        <f t="shared" ref="M166" si="138">+J166-$H$16</f>
        <v>3.5599999999999454</v>
      </c>
      <c r="N166" s="126">
        <f t="shared" ref="N166" si="139">M166*0.10197/1</f>
        <v>0.36301319999999443</v>
      </c>
      <c r="O166" s="125">
        <f t="shared" ref="O166" si="140">M166*0.701432/1</f>
        <v>2.4970979199999621</v>
      </c>
      <c r="P166" s="125">
        <f t="shared" ref="P166" si="141">+N166*0.01019716/1</f>
        <v>3.7017036825119434E-3</v>
      </c>
      <c r="Q166" s="51"/>
      <c r="R166" s="127">
        <f t="shared" ref="R166" si="142">+$O$11*(M166-I166)</f>
        <v>84.97999999999989</v>
      </c>
      <c r="S166" s="127">
        <f t="shared" ref="S166" si="143">M166/R166</f>
        <v>4.189220993174806E-2</v>
      </c>
    </row>
    <row r="167" spans="2:19" x14ac:dyDescent="0.3">
      <c r="B167" s="220">
        <v>153</v>
      </c>
      <c r="C167" s="221"/>
      <c r="D167" s="129">
        <v>45069</v>
      </c>
      <c r="E167" s="130">
        <v>0.67708333333333337</v>
      </c>
      <c r="F167" s="121">
        <f t="shared" ref="F167" si="144">G$16</f>
        <v>2924.49</v>
      </c>
      <c r="G167" s="120">
        <v>2874.6</v>
      </c>
      <c r="H167" s="121">
        <f t="shared" ref="H167" si="145">G$16-E$12</f>
        <v>2882.49</v>
      </c>
      <c r="I167" s="122">
        <v>-38.93</v>
      </c>
      <c r="J167" s="123">
        <f t="shared" ref="J167" si="146">(G$16+E$13)+I167</f>
        <v>2886.0499999999997</v>
      </c>
      <c r="K167" s="102" t="s">
        <v>47</v>
      </c>
      <c r="L167" s="51"/>
      <c r="M167" s="125">
        <f t="shared" ref="M167" si="147">+J167-$H$16</f>
        <v>3.5599999999999454</v>
      </c>
      <c r="N167" s="126">
        <f t="shared" ref="N167" si="148">M167*0.10197/1</f>
        <v>0.36301319999999443</v>
      </c>
      <c r="O167" s="125">
        <f t="shared" ref="O167" si="149">M167*0.701432/1</f>
        <v>2.4970979199999621</v>
      </c>
      <c r="P167" s="125">
        <f t="shared" ref="P167" si="150">+N167*0.01019716/1</f>
        <v>3.7017036825119434E-3</v>
      </c>
      <c r="Q167" s="51"/>
      <c r="R167" s="127">
        <f t="shared" ref="R167" si="151">+$O$11*(M167-I167)</f>
        <v>84.97999999999989</v>
      </c>
      <c r="S167" s="127">
        <f t="shared" ref="S167" si="152">M167/R167</f>
        <v>4.189220993174806E-2</v>
      </c>
    </row>
    <row r="168" spans="2:19" x14ac:dyDescent="0.3">
      <c r="B168" s="220">
        <v>154</v>
      </c>
      <c r="C168" s="221"/>
      <c r="D168" s="129">
        <v>45074</v>
      </c>
      <c r="E168" s="130">
        <v>0.49722222222222223</v>
      </c>
      <c r="F168" s="121">
        <f t="shared" ref="F168:F171" si="153">G$16</f>
        <v>2924.49</v>
      </c>
      <c r="G168" s="120">
        <v>2874.6</v>
      </c>
      <c r="H168" s="121">
        <f t="shared" ref="H168:H171" si="154">G$16-E$12</f>
        <v>2882.49</v>
      </c>
      <c r="I168" s="122">
        <v>-38.93</v>
      </c>
      <c r="J168" s="123">
        <f t="shared" ref="J168:J171" si="155">(G$16+E$13)+I168</f>
        <v>2886.0499999999997</v>
      </c>
      <c r="K168" s="102" t="s">
        <v>47</v>
      </c>
      <c r="L168" s="51"/>
      <c r="M168" s="125">
        <f t="shared" ref="M168:M171" si="156">+J168-$H$16</f>
        <v>3.5599999999999454</v>
      </c>
      <c r="N168" s="126">
        <f t="shared" ref="N168:N171" si="157">M168*0.10197/1</f>
        <v>0.36301319999999443</v>
      </c>
      <c r="O168" s="125">
        <f t="shared" ref="O168:O171" si="158">M168*0.701432/1</f>
        <v>2.4970979199999621</v>
      </c>
      <c r="P168" s="125">
        <f t="shared" ref="P168:P171" si="159">+N168*0.01019716/1</f>
        <v>3.7017036825119434E-3</v>
      </c>
      <c r="Q168" s="51"/>
      <c r="R168" s="127">
        <f t="shared" ref="R168:R171" si="160">+$O$11*(M168-I168)</f>
        <v>84.97999999999989</v>
      </c>
      <c r="S168" s="127">
        <f t="shared" ref="S168:S171" si="161">M168/R168</f>
        <v>4.189220993174806E-2</v>
      </c>
    </row>
    <row r="169" spans="2:19" x14ac:dyDescent="0.3">
      <c r="B169" s="220">
        <v>155</v>
      </c>
      <c r="C169" s="221"/>
      <c r="D169" s="129">
        <v>45076</v>
      </c>
      <c r="E169" s="130">
        <v>0.73958333333333337</v>
      </c>
      <c r="F169" s="121">
        <f t="shared" si="153"/>
        <v>2924.49</v>
      </c>
      <c r="G169" s="120">
        <v>2874.6</v>
      </c>
      <c r="H169" s="121">
        <f t="shared" si="154"/>
        <v>2882.49</v>
      </c>
      <c r="I169" s="122">
        <v>-38.93</v>
      </c>
      <c r="J169" s="123">
        <f t="shared" si="155"/>
        <v>2886.0499999999997</v>
      </c>
      <c r="K169" s="102" t="s">
        <v>47</v>
      </c>
      <c r="L169" s="51"/>
      <c r="M169" s="125">
        <f t="shared" si="156"/>
        <v>3.5599999999999454</v>
      </c>
      <c r="N169" s="126">
        <f t="shared" si="157"/>
        <v>0.36301319999999443</v>
      </c>
      <c r="O169" s="125">
        <f t="shared" si="158"/>
        <v>2.4970979199999621</v>
      </c>
      <c r="P169" s="125">
        <f t="shared" si="159"/>
        <v>3.7017036825119434E-3</v>
      </c>
      <c r="Q169" s="51"/>
      <c r="R169" s="127">
        <f t="shared" si="160"/>
        <v>84.97999999999989</v>
      </c>
      <c r="S169" s="127">
        <f t="shared" si="161"/>
        <v>4.189220993174806E-2</v>
      </c>
    </row>
    <row r="170" spans="2:19" x14ac:dyDescent="0.3">
      <c r="B170" s="220">
        <v>156</v>
      </c>
      <c r="C170" s="221"/>
      <c r="D170" s="129">
        <v>45079</v>
      </c>
      <c r="E170" s="130">
        <v>0.72638888888888886</v>
      </c>
      <c r="F170" s="121">
        <f t="shared" si="153"/>
        <v>2924.49</v>
      </c>
      <c r="G170" s="120">
        <v>2874.6</v>
      </c>
      <c r="H170" s="121">
        <f t="shared" si="154"/>
        <v>2882.49</v>
      </c>
      <c r="I170" s="122">
        <v>-38.93</v>
      </c>
      <c r="J170" s="123">
        <f t="shared" si="155"/>
        <v>2886.0499999999997</v>
      </c>
      <c r="K170" s="102" t="s">
        <v>47</v>
      </c>
      <c r="L170" s="51"/>
      <c r="M170" s="125">
        <f t="shared" si="156"/>
        <v>3.5599999999999454</v>
      </c>
      <c r="N170" s="126">
        <f t="shared" si="157"/>
        <v>0.36301319999999443</v>
      </c>
      <c r="O170" s="125">
        <f t="shared" si="158"/>
        <v>2.4970979199999621</v>
      </c>
      <c r="P170" s="125">
        <f t="shared" si="159"/>
        <v>3.7017036825119434E-3</v>
      </c>
      <c r="Q170" s="51"/>
      <c r="R170" s="127">
        <f t="shared" si="160"/>
        <v>84.97999999999989</v>
      </c>
      <c r="S170" s="127">
        <f t="shared" si="161"/>
        <v>4.189220993174806E-2</v>
      </c>
    </row>
    <row r="171" spans="2:19" x14ac:dyDescent="0.3">
      <c r="B171" s="220">
        <v>157</v>
      </c>
      <c r="C171" s="221"/>
      <c r="D171" s="129">
        <v>45080</v>
      </c>
      <c r="E171" s="130">
        <v>0.71805555555555556</v>
      </c>
      <c r="F171" s="121">
        <f t="shared" si="153"/>
        <v>2924.49</v>
      </c>
      <c r="G171" s="120">
        <v>2874.6</v>
      </c>
      <c r="H171" s="121">
        <f t="shared" si="154"/>
        <v>2882.49</v>
      </c>
      <c r="I171" s="122">
        <v>-38.93</v>
      </c>
      <c r="J171" s="123">
        <f t="shared" si="155"/>
        <v>2886.0499999999997</v>
      </c>
      <c r="K171" s="102" t="s">
        <v>47</v>
      </c>
      <c r="L171" s="51"/>
      <c r="M171" s="125">
        <f t="shared" si="156"/>
        <v>3.5599999999999454</v>
      </c>
      <c r="N171" s="126">
        <f t="shared" si="157"/>
        <v>0.36301319999999443</v>
      </c>
      <c r="O171" s="125">
        <f t="shared" si="158"/>
        <v>2.4970979199999621</v>
      </c>
      <c r="P171" s="125">
        <f t="shared" si="159"/>
        <v>3.7017036825119434E-3</v>
      </c>
      <c r="Q171" s="51"/>
      <c r="R171" s="127">
        <f t="shared" si="160"/>
        <v>84.97999999999989</v>
      </c>
      <c r="S171" s="127">
        <f t="shared" si="161"/>
        <v>4.189220993174806E-2</v>
      </c>
    </row>
    <row r="172" spans="2:19" x14ac:dyDescent="0.3">
      <c r="B172" s="220">
        <v>158</v>
      </c>
      <c r="C172" s="221"/>
      <c r="D172" s="129">
        <v>45086</v>
      </c>
      <c r="E172" s="130">
        <v>0.6791666666666667</v>
      </c>
      <c r="F172" s="121">
        <f t="shared" ref="F172:F173" si="162">G$16</f>
        <v>2924.49</v>
      </c>
      <c r="G172" s="120">
        <v>2874.6</v>
      </c>
      <c r="H172" s="121">
        <f t="shared" ref="H172:H173" si="163">G$16-E$12</f>
        <v>2882.49</v>
      </c>
      <c r="I172" s="122">
        <v>-38.94</v>
      </c>
      <c r="J172" s="123">
        <f t="shared" ref="J172:J173" si="164">(G$16+E$13)+I172</f>
        <v>2886.0399999999995</v>
      </c>
      <c r="K172" s="102" t="s">
        <v>47</v>
      </c>
      <c r="L172" s="51"/>
      <c r="M172" s="125">
        <f t="shared" ref="M172:M173" si="165">+J172-$H$16</f>
        <v>3.5499999999997272</v>
      </c>
      <c r="N172" s="126">
        <f t="shared" ref="N172:N173" si="166">M172*0.10197/1</f>
        <v>0.36199349999997221</v>
      </c>
      <c r="O172" s="125">
        <f t="shared" ref="O172:O173" si="167">M172*0.701432/1</f>
        <v>2.4900835999998088</v>
      </c>
      <c r="P172" s="125">
        <f t="shared" ref="P172:P173" si="168">+N172*0.01019716/1</f>
        <v>3.6913056384597167E-3</v>
      </c>
      <c r="Q172" s="51"/>
      <c r="R172" s="127">
        <f t="shared" ref="R172:R173" si="169">+$O$11*(M172-I172)</f>
        <v>84.97999999999945</v>
      </c>
      <c r="S172" s="127">
        <f t="shared" ref="S172:S173" si="170">M172/R172</f>
        <v>4.1774535184746414E-2</v>
      </c>
    </row>
    <row r="173" spans="2:19" x14ac:dyDescent="0.3">
      <c r="B173" s="220">
        <v>159</v>
      </c>
      <c r="C173" s="221"/>
      <c r="D173" s="129">
        <v>45088</v>
      </c>
      <c r="E173" s="130">
        <v>0.69374999999999998</v>
      </c>
      <c r="F173" s="121">
        <f t="shared" si="162"/>
        <v>2924.49</v>
      </c>
      <c r="G173" s="120">
        <v>2874.6</v>
      </c>
      <c r="H173" s="121">
        <f t="shared" si="163"/>
        <v>2882.49</v>
      </c>
      <c r="I173" s="122">
        <v>-38.94</v>
      </c>
      <c r="J173" s="123">
        <f t="shared" si="164"/>
        <v>2886.0399999999995</v>
      </c>
      <c r="K173" s="102" t="s">
        <v>47</v>
      </c>
      <c r="L173" s="51"/>
      <c r="M173" s="125">
        <f t="shared" si="165"/>
        <v>3.5499999999997272</v>
      </c>
      <c r="N173" s="126">
        <f t="shared" si="166"/>
        <v>0.36199349999997221</v>
      </c>
      <c r="O173" s="125">
        <f t="shared" si="167"/>
        <v>2.4900835999998088</v>
      </c>
      <c r="P173" s="125">
        <f t="shared" si="168"/>
        <v>3.6913056384597167E-3</v>
      </c>
      <c r="Q173" s="51"/>
      <c r="R173" s="127">
        <f t="shared" si="169"/>
        <v>84.97999999999945</v>
      </c>
      <c r="S173" s="127">
        <f t="shared" si="170"/>
        <v>4.1774535184746414E-2</v>
      </c>
    </row>
    <row r="174" spans="2:19" x14ac:dyDescent="0.3">
      <c r="B174" s="220">
        <v>160</v>
      </c>
      <c r="C174" s="221"/>
      <c r="D174" s="129">
        <v>45090</v>
      </c>
      <c r="E174" s="130">
        <v>0.40625</v>
      </c>
      <c r="F174" s="121">
        <f t="shared" ref="F174:F183" si="171">G$16</f>
        <v>2924.49</v>
      </c>
      <c r="G174" s="120">
        <v>2874.6</v>
      </c>
      <c r="H174" s="121">
        <f t="shared" ref="H174:H183" si="172">G$16-E$12</f>
        <v>2882.49</v>
      </c>
      <c r="I174" s="122">
        <v>-38.94</v>
      </c>
      <c r="J174" s="123">
        <f t="shared" ref="J174:J183" si="173">(G$16+E$13)+I174</f>
        <v>2886.0399999999995</v>
      </c>
      <c r="K174" s="102" t="s">
        <v>47</v>
      </c>
      <c r="L174" s="51"/>
      <c r="M174" s="125">
        <f t="shared" ref="M174:M183" si="174">+J174-$H$16</f>
        <v>3.5499999999997272</v>
      </c>
      <c r="N174" s="126">
        <f t="shared" ref="N174:N183" si="175">M174*0.10197/1</f>
        <v>0.36199349999997221</v>
      </c>
      <c r="O174" s="125">
        <f t="shared" ref="O174:O183" si="176">M174*0.701432/1</f>
        <v>2.4900835999998088</v>
      </c>
      <c r="P174" s="125">
        <f t="shared" ref="P174:P183" si="177">+N174*0.01019716/1</f>
        <v>3.6913056384597167E-3</v>
      </c>
      <c r="Q174" s="51"/>
      <c r="R174" s="127">
        <f t="shared" ref="R174:R183" si="178">+$O$11*(M174-I174)</f>
        <v>84.97999999999945</v>
      </c>
      <c r="S174" s="127">
        <f t="shared" ref="S174:S183" si="179">M174/R174</f>
        <v>4.1774535184746414E-2</v>
      </c>
    </row>
    <row r="175" spans="2:19" x14ac:dyDescent="0.3">
      <c r="B175" s="220">
        <v>161</v>
      </c>
      <c r="C175" s="221"/>
      <c r="D175" s="129">
        <v>45094</v>
      </c>
      <c r="E175" s="130">
        <v>0.49027777777777781</v>
      </c>
      <c r="F175" s="121">
        <f t="shared" si="171"/>
        <v>2924.49</v>
      </c>
      <c r="G175" s="120">
        <v>2874.6</v>
      </c>
      <c r="H175" s="121">
        <f t="shared" si="172"/>
        <v>2882.49</v>
      </c>
      <c r="I175" s="122">
        <v>-38.94</v>
      </c>
      <c r="J175" s="123">
        <f t="shared" si="173"/>
        <v>2886.0399999999995</v>
      </c>
      <c r="K175" s="102" t="s">
        <v>47</v>
      </c>
      <c r="L175" s="51"/>
      <c r="M175" s="125">
        <f t="shared" si="174"/>
        <v>3.5499999999997272</v>
      </c>
      <c r="N175" s="126">
        <f t="shared" si="175"/>
        <v>0.36199349999997221</v>
      </c>
      <c r="O175" s="125">
        <f t="shared" si="176"/>
        <v>2.4900835999998088</v>
      </c>
      <c r="P175" s="125">
        <f t="shared" si="177"/>
        <v>3.6913056384597167E-3</v>
      </c>
      <c r="Q175" s="51"/>
      <c r="R175" s="127">
        <f t="shared" si="178"/>
        <v>84.97999999999945</v>
      </c>
      <c r="S175" s="127">
        <f t="shared" si="179"/>
        <v>4.1774535184746414E-2</v>
      </c>
    </row>
    <row r="176" spans="2:19" x14ac:dyDescent="0.3">
      <c r="B176" s="220">
        <v>162</v>
      </c>
      <c r="C176" s="221"/>
      <c r="D176" s="129">
        <v>45095</v>
      </c>
      <c r="E176" s="130">
        <v>0.41805555555555557</v>
      </c>
      <c r="F176" s="121">
        <f t="shared" si="171"/>
        <v>2924.49</v>
      </c>
      <c r="G176" s="120">
        <v>2874.6</v>
      </c>
      <c r="H176" s="121">
        <f t="shared" si="172"/>
        <v>2882.49</v>
      </c>
      <c r="I176" s="122">
        <v>-38.94</v>
      </c>
      <c r="J176" s="123">
        <f t="shared" si="173"/>
        <v>2886.0399999999995</v>
      </c>
      <c r="K176" s="102" t="s">
        <v>47</v>
      </c>
      <c r="L176" s="51"/>
      <c r="M176" s="125">
        <f t="shared" si="174"/>
        <v>3.5499999999997272</v>
      </c>
      <c r="N176" s="126">
        <f t="shared" si="175"/>
        <v>0.36199349999997221</v>
      </c>
      <c r="O176" s="125">
        <f t="shared" si="176"/>
        <v>2.4900835999998088</v>
      </c>
      <c r="P176" s="125">
        <f t="shared" si="177"/>
        <v>3.6913056384597167E-3</v>
      </c>
      <c r="Q176" s="51"/>
      <c r="R176" s="127">
        <f t="shared" si="178"/>
        <v>84.97999999999945</v>
      </c>
      <c r="S176" s="127">
        <f t="shared" si="179"/>
        <v>4.1774535184746414E-2</v>
      </c>
    </row>
    <row r="177" spans="2:19" x14ac:dyDescent="0.3">
      <c r="B177" s="220">
        <v>163</v>
      </c>
      <c r="C177" s="221"/>
      <c r="D177" s="129">
        <v>45096</v>
      </c>
      <c r="E177" s="130">
        <v>0.61319444444444449</v>
      </c>
      <c r="F177" s="121">
        <f t="shared" si="171"/>
        <v>2924.49</v>
      </c>
      <c r="G177" s="120">
        <v>2874.6</v>
      </c>
      <c r="H177" s="121">
        <f t="shared" si="172"/>
        <v>2882.49</v>
      </c>
      <c r="I177" s="122">
        <v>-38.94</v>
      </c>
      <c r="J177" s="123">
        <f t="shared" si="173"/>
        <v>2886.0399999999995</v>
      </c>
      <c r="K177" s="102" t="s">
        <v>47</v>
      </c>
      <c r="L177" s="51"/>
      <c r="M177" s="125">
        <f t="shared" si="174"/>
        <v>3.5499999999997272</v>
      </c>
      <c r="N177" s="126">
        <f t="shared" si="175"/>
        <v>0.36199349999997221</v>
      </c>
      <c r="O177" s="125">
        <f t="shared" si="176"/>
        <v>2.4900835999998088</v>
      </c>
      <c r="P177" s="125">
        <f t="shared" si="177"/>
        <v>3.6913056384597167E-3</v>
      </c>
      <c r="Q177" s="51"/>
      <c r="R177" s="127">
        <f t="shared" si="178"/>
        <v>84.97999999999945</v>
      </c>
      <c r="S177" s="127">
        <f t="shared" si="179"/>
        <v>4.1774535184746414E-2</v>
      </c>
    </row>
    <row r="178" spans="2:19" x14ac:dyDescent="0.3">
      <c r="B178" s="220">
        <v>164</v>
      </c>
      <c r="C178" s="221"/>
      <c r="D178" s="129">
        <v>45097</v>
      </c>
      <c r="E178" s="130">
        <v>0.48680555555555555</v>
      </c>
      <c r="F178" s="121">
        <f t="shared" si="171"/>
        <v>2924.49</v>
      </c>
      <c r="G178" s="120">
        <v>2874.6</v>
      </c>
      <c r="H178" s="121">
        <f t="shared" si="172"/>
        <v>2882.49</v>
      </c>
      <c r="I178" s="122">
        <v>-38.94</v>
      </c>
      <c r="J178" s="123">
        <f t="shared" si="173"/>
        <v>2886.0399999999995</v>
      </c>
      <c r="K178" s="102" t="s">
        <v>47</v>
      </c>
      <c r="L178" s="51"/>
      <c r="M178" s="125">
        <f t="shared" si="174"/>
        <v>3.5499999999997272</v>
      </c>
      <c r="N178" s="126">
        <f t="shared" si="175"/>
        <v>0.36199349999997221</v>
      </c>
      <c r="O178" s="125">
        <f t="shared" si="176"/>
        <v>2.4900835999998088</v>
      </c>
      <c r="P178" s="125">
        <f t="shared" si="177"/>
        <v>3.6913056384597167E-3</v>
      </c>
      <c r="Q178" s="51"/>
      <c r="R178" s="127">
        <f t="shared" si="178"/>
        <v>84.97999999999945</v>
      </c>
      <c r="S178" s="127">
        <f t="shared" si="179"/>
        <v>4.1774535184746414E-2</v>
      </c>
    </row>
    <row r="179" spans="2:19" x14ac:dyDescent="0.3">
      <c r="B179" s="220">
        <v>165</v>
      </c>
      <c r="C179" s="221"/>
      <c r="D179" s="129">
        <v>45098</v>
      </c>
      <c r="E179" s="130">
        <v>0.63194444444444442</v>
      </c>
      <c r="F179" s="121">
        <f t="shared" si="171"/>
        <v>2924.49</v>
      </c>
      <c r="G179" s="120">
        <v>2874.6</v>
      </c>
      <c r="H179" s="121">
        <f t="shared" si="172"/>
        <v>2882.49</v>
      </c>
      <c r="I179" s="122">
        <v>-38.94</v>
      </c>
      <c r="J179" s="123">
        <f t="shared" si="173"/>
        <v>2886.0399999999995</v>
      </c>
      <c r="K179" s="102" t="s">
        <v>47</v>
      </c>
      <c r="L179" s="51"/>
      <c r="M179" s="125">
        <f t="shared" si="174"/>
        <v>3.5499999999997272</v>
      </c>
      <c r="N179" s="126">
        <f t="shared" si="175"/>
        <v>0.36199349999997221</v>
      </c>
      <c r="O179" s="125">
        <f t="shared" si="176"/>
        <v>2.4900835999998088</v>
      </c>
      <c r="P179" s="125">
        <f t="shared" si="177"/>
        <v>3.6913056384597167E-3</v>
      </c>
      <c r="Q179" s="51"/>
      <c r="R179" s="127">
        <f t="shared" si="178"/>
        <v>84.97999999999945</v>
      </c>
      <c r="S179" s="127">
        <f t="shared" si="179"/>
        <v>4.1774535184746414E-2</v>
      </c>
    </row>
    <row r="180" spans="2:19" x14ac:dyDescent="0.3">
      <c r="B180" s="220">
        <v>166</v>
      </c>
      <c r="C180" s="221"/>
      <c r="D180" s="129">
        <v>45099</v>
      </c>
      <c r="E180" s="130">
        <v>0.44305555555555554</v>
      </c>
      <c r="F180" s="121">
        <f t="shared" si="171"/>
        <v>2924.49</v>
      </c>
      <c r="G180" s="120">
        <v>2874.6</v>
      </c>
      <c r="H180" s="121">
        <f t="shared" si="172"/>
        <v>2882.49</v>
      </c>
      <c r="I180" s="122">
        <v>-38.94</v>
      </c>
      <c r="J180" s="123">
        <f t="shared" si="173"/>
        <v>2886.0399999999995</v>
      </c>
      <c r="K180" s="102" t="s">
        <v>47</v>
      </c>
      <c r="L180" s="51"/>
      <c r="M180" s="125">
        <f t="shared" si="174"/>
        <v>3.5499999999997272</v>
      </c>
      <c r="N180" s="126">
        <f t="shared" si="175"/>
        <v>0.36199349999997221</v>
      </c>
      <c r="O180" s="125">
        <f t="shared" si="176"/>
        <v>2.4900835999998088</v>
      </c>
      <c r="P180" s="125">
        <f t="shared" si="177"/>
        <v>3.6913056384597167E-3</v>
      </c>
      <c r="Q180" s="51"/>
      <c r="R180" s="127">
        <f t="shared" si="178"/>
        <v>84.97999999999945</v>
      </c>
      <c r="S180" s="127">
        <f t="shared" si="179"/>
        <v>4.1774535184746414E-2</v>
      </c>
    </row>
    <row r="181" spans="2:19" x14ac:dyDescent="0.3">
      <c r="B181" s="220">
        <v>167</v>
      </c>
      <c r="C181" s="221"/>
      <c r="D181" s="129">
        <v>45100</v>
      </c>
      <c r="E181" s="130">
        <v>0.51180555555555551</v>
      </c>
      <c r="F181" s="121">
        <f t="shared" si="171"/>
        <v>2924.49</v>
      </c>
      <c r="G181" s="120">
        <v>2874.6</v>
      </c>
      <c r="H181" s="121">
        <f t="shared" si="172"/>
        <v>2882.49</v>
      </c>
      <c r="I181" s="122">
        <v>-38.94</v>
      </c>
      <c r="J181" s="123">
        <f t="shared" si="173"/>
        <v>2886.0399999999995</v>
      </c>
      <c r="K181" s="102" t="s">
        <v>47</v>
      </c>
      <c r="L181" s="51"/>
      <c r="M181" s="125">
        <f t="shared" si="174"/>
        <v>3.5499999999997272</v>
      </c>
      <c r="N181" s="126">
        <f t="shared" si="175"/>
        <v>0.36199349999997221</v>
      </c>
      <c r="O181" s="125">
        <f t="shared" si="176"/>
        <v>2.4900835999998088</v>
      </c>
      <c r="P181" s="125">
        <f t="shared" si="177"/>
        <v>3.6913056384597167E-3</v>
      </c>
      <c r="Q181" s="51"/>
      <c r="R181" s="127">
        <f t="shared" si="178"/>
        <v>84.97999999999945</v>
      </c>
      <c r="S181" s="127">
        <f t="shared" si="179"/>
        <v>4.1774535184746414E-2</v>
      </c>
    </row>
    <row r="182" spans="2:19" x14ac:dyDescent="0.3">
      <c r="B182" s="220">
        <v>168</v>
      </c>
      <c r="C182" s="221"/>
      <c r="D182" s="129">
        <v>45101</v>
      </c>
      <c r="E182" s="130">
        <v>0.46111111111111108</v>
      </c>
      <c r="F182" s="121">
        <f t="shared" si="171"/>
        <v>2924.49</v>
      </c>
      <c r="G182" s="120">
        <v>2874.6</v>
      </c>
      <c r="H182" s="121">
        <f t="shared" si="172"/>
        <v>2882.49</v>
      </c>
      <c r="I182" s="122">
        <v>-38.94</v>
      </c>
      <c r="J182" s="123">
        <f t="shared" si="173"/>
        <v>2886.0399999999995</v>
      </c>
      <c r="K182" s="102" t="s">
        <v>47</v>
      </c>
      <c r="L182" s="51"/>
      <c r="M182" s="125">
        <f t="shared" si="174"/>
        <v>3.5499999999997272</v>
      </c>
      <c r="N182" s="126">
        <f t="shared" si="175"/>
        <v>0.36199349999997221</v>
      </c>
      <c r="O182" s="125">
        <f t="shared" si="176"/>
        <v>2.4900835999998088</v>
      </c>
      <c r="P182" s="125">
        <f t="shared" si="177"/>
        <v>3.6913056384597167E-3</v>
      </c>
      <c r="Q182" s="51"/>
      <c r="R182" s="127">
        <f t="shared" si="178"/>
        <v>84.97999999999945</v>
      </c>
      <c r="S182" s="127">
        <f t="shared" si="179"/>
        <v>4.1774535184746414E-2</v>
      </c>
    </row>
    <row r="183" spans="2:19" x14ac:dyDescent="0.3">
      <c r="B183" s="220">
        <v>169</v>
      </c>
      <c r="C183" s="221"/>
      <c r="D183" s="129">
        <v>45102</v>
      </c>
      <c r="E183" s="130">
        <v>0.65972222222222221</v>
      </c>
      <c r="F183" s="121">
        <f t="shared" si="171"/>
        <v>2924.49</v>
      </c>
      <c r="G183" s="120">
        <v>2874.6</v>
      </c>
      <c r="H183" s="121">
        <f t="shared" si="172"/>
        <v>2882.49</v>
      </c>
      <c r="I183" s="122">
        <v>-38.94</v>
      </c>
      <c r="J183" s="123">
        <f t="shared" si="173"/>
        <v>2886.0399999999995</v>
      </c>
      <c r="K183" s="102" t="s">
        <v>47</v>
      </c>
      <c r="L183" s="51"/>
      <c r="M183" s="125">
        <f t="shared" si="174"/>
        <v>3.5499999999997272</v>
      </c>
      <c r="N183" s="126">
        <f t="shared" si="175"/>
        <v>0.36199349999997221</v>
      </c>
      <c r="O183" s="125">
        <f t="shared" si="176"/>
        <v>2.4900835999998088</v>
      </c>
      <c r="P183" s="125">
        <f t="shared" si="177"/>
        <v>3.6913056384597167E-3</v>
      </c>
      <c r="Q183" s="51"/>
      <c r="R183" s="127">
        <f t="shared" si="178"/>
        <v>84.97999999999945</v>
      </c>
      <c r="S183" s="127">
        <f t="shared" si="179"/>
        <v>4.1774535184746414E-2</v>
      </c>
    </row>
    <row r="184" spans="2:19" x14ac:dyDescent="0.3">
      <c r="B184" s="220">
        <v>170</v>
      </c>
      <c r="C184" s="221"/>
      <c r="D184" s="129">
        <v>45110</v>
      </c>
      <c r="E184" s="130">
        <v>0.65277777777777779</v>
      </c>
      <c r="F184" s="121">
        <f t="shared" ref="F184" si="180">G$16</f>
        <v>2924.49</v>
      </c>
      <c r="G184" s="120">
        <v>2874.6</v>
      </c>
      <c r="H184" s="121">
        <f t="shared" ref="H184" si="181">G$16-E$12</f>
        <v>2882.49</v>
      </c>
      <c r="I184" s="122">
        <v>-38.94</v>
      </c>
      <c r="J184" s="123">
        <f t="shared" ref="J184" si="182">(G$16+E$13)+I184</f>
        <v>2886.0399999999995</v>
      </c>
      <c r="K184" s="102" t="s">
        <v>47</v>
      </c>
      <c r="L184" s="51"/>
      <c r="M184" s="125">
        <f t="shared" ref="M184" si="183">+J184-$H$16</f>
        <v>3.5499999999997272</v>
      </c>
      <c r="N184" s="126">
        <f t="shared" ref="N184" si="184">M184*0.10197/1</f>
        <v>0.36199349999997221</v>
      </c>
      <c r="O184" s="125">
        <f t="shared" ref="O184" si="185">M184*0.701432/1</f>
        <v>2.4900835999998088</v>
      </c>
      <c r="P184" s="125">
        <f t="shared" ref="P184" si="186">+N184*0.01019716/1</f>
        <v>3.6913056384597167E-3</v>
      </c>
      <c r="Q184" s="51"/>
      <c r="R184" s="127">
        <f t="shared" ref="R184" si="187">+$O$11*(M184-I184)</f>
        <v>84.97999999999945</v>
      </c>
      <c r="S184" s="127">
        <f t="shared" ref="S184" si="188">M184/R184</f>
        <v>4.1774535184746414E-2</v>
      </c>
    </row>
    <row r="185" spans="2:19" x14ac:dyDescent="0.3">
      <c r="B185" s="220">
        <v>171</v>
      </c>
      <c r="C185" s="221"/>
      <c r="D185" s="129">
        <v>45111</v>
      </c>
      <c r="E185" s="130">
        <v>0.69444444444444398</v>
      </c>
      <c r="F185" s="121">
        <f t="shared" ref="F185:F186" si="189">G$16</f>
        <v>2924.49</v>
      </c>
      <c r="G185" s="120">
        <v>2874.6</v>
      </c>
      <c r="H185" s="121">
        <f t="shared" ref="H185:H186" si="190">G$16-E$12</f>
        <v>2882.49</v>
      </c>
      <c r="I185" s="122">
        <v>-38.94</v>
      </c>
      <c r="J185" s="123">
        <f t="shared" ref="J185:J186" si="191">(G$16+E$13)+I185</f>
        <v>2886.0399999999995</v>
      </c>
      <c r="K185" s="102" t="s">
        <v>47</v>
      </c>
      <c r="L185" s="51"/>
      <c r="M185" s="125">
        <f t="shared" ref="M185:M186" si="192">+J185-$H$16</f>
        <v>3.5499999999997272</v>
      </c>
      <c r="N185" s="126">
        <f t="shared" ref="N185:N186" si="193">M185*0.10197/1</f>
        <v>0.36199349999997221</v>
      </c>
      <c r="O185" s="125">
        <f t="shared" ref="O185:O186" si="194">M185*0.701432/1</f>
        <v>2.4900835999998088</v>
      </c>
      <c r="P185" s="125">
        <f t="shared" ref="P185:P186" si="195">+N185*0.01019716/1</f>
        <v>3.6913056384597167E-3</v>
      </c>
      <c r="Q185" s="51"/>
      <c r="R185" s="127">
        <f t="shared" ref="R185:R186" si="196">+$O$11*(M185-I185)</f>
        <v>84.97999999999945</v>
      </c>
      <c r="S185" s="127">
        <f t="shared" ref="S185:S186" si="197">M185/R185</f>
        <v>4.1774535184746414E-2</v>
      </c>
    </row>
    <row r="186" spans="2:19" x14ac:dyDescent="0.3">
      <c r="B186" s="220">
        <v>172</v>
      </c>
      <c r="C186" s="221"/>
      <c r="D186" s="129">
        <v>45114</v>
      </c>
      <c r="E186" s="130">
        <v>0.73611111111111105</v>
      </c>
      <c r="F186" s="121">
        <f t="shared" si="189"/>
        <v>2924.49</v>
      </c>
      <c r="G186" s="120">
        <v>2874.6</v>
      </c>
      <c r="H186" s="121">
        <f t="shared" si="190"/>
        <v>2882.49</v>
      </c>
      <c r="I186" s="122">
        <v>-38.94</v>
      </c>
      <c r="J186" s="123">
        <f t="shared" si="191"/>
        <v>2886.0399999999995</v>
      </c>
      <c r="K186" s="102" t="s">
        <v>47</v>
      </c>
      <c r="L186" s="51"/>
      <c r="M186" s="125">
        <f t="shared" si="192"/>
        <v>3.5499999999997272</v>
      </c>
      <c r="N186" s="126">
        <f t="shared" si="193"/>
        <v>0.36199349999997221</v>
      </c>
      <c r="O186" s="125">
        <f t="shared" si="194"/>
        <v>2.4900835999998088</v>
      </c>
      <c r="P186" s="125">
        <f t="shared" si="195"/>
        <v>3.6913056384597167E-3</v>
      </c>
      <c r="Q186" s="51"/>
      <c r="R186" s="127">
        <f t="shared" si="196"/>
        <v>84.97999999999945</v>
      </c>
      <c r="S186" s="127">
        <f t="shared" si="197"/>
        <v>4.1774535184746414E-2</v>
      </c>
    </row>
    <row r="187" spans="2:19" x14ac:dyDescent="0.3">
      <c r="B187" s="220">
        <v>173</v>
      </c>
      <c r="C187" s="221"/>
      <c r="D187" s="129">
        <v>45115</v>
      </c>
      <c r="E187" s="130">
        <v>0.51597222222222217</v>
      </c>
      <c r="F187" s="121">
        <f t="shared" ref="F187" si="198">G$16</f>
        <v>2924.49</v>
      </c>
      <c r="G187" s="120">
        <v>2874.6</v>
      </c>
      <c r="H187" s="121">
        <f t="shared" ref="H187" si="199">G$16-E$12</f>
        <v>2882.49</v>
      </c>
      <c r="I187" s="122">
        <v>-38.94</v>
      </c>
      <c r="J187" s="123">
        <f t="shared" ref="J187" si="200">(G$16+E$13)+I187</f>
        <v>2886.0399999999995</v>
      </c>
      <c r="K187" s="102" t="s">
        <v>47</v>
      </c>
      <c r="L187" s="51"/>
      <c r="M187" s="125">
        <f t="shared" ref="M187" si="201">+J187-$H$16</f>
        <v>3.5499999999997272</v>
      </c>
      <c r="N187" s="126">
        <f t="shared" ref="N187" si="202">M187*0.10197/1</f>
        <v>0.36199349999997221</v>
      </c>
      <c r="O187" s="125">
        <f t="shared" ref="O187" si="203">M187*0.701432/1</f>
        <v>2.4900835999998088</v>
      </c>
      <c r="P187" s="125">
        <f t="shared" ref="P187" si="204">+N187*0.01019716/1</f>
        <v>3.6913056384597167E-3</v>
      </c>
      <c r="Q187" s="51"/>
      <c r="R187" s="127">
        <f t="shared" ref="R187" si="205">+$O$11*(M187-I187)</f>
        <v>84.97999999999945</v>
      </c>
      <c r="S187" s="127">
        <f t="shared" ref="S187" si="206">M187/R187</f>
        <v>4.1774535184746414E-2</v>
      </c>
    </row>
    <row r="188" spans="2:19" x14ac:dyDescent="0.3">
      <c r="B188" s="220">
        <v>174</v>
      </c>
      <c r="C188" s="221"/>
      <c r="D188" s="129">
        <v>45121</v>
      </c>
      <c r="E188" s="130">
        <v>0.72986111111111107</v>
      </c>
      <c r="F188" s="121">
        <f t="shared" ref="F188:F189" si="207">G$16</f>
        <v>2924.49</v>
      </c>
      <c r="G188" s="120">
        <v>2874.6</v>
      </c>
      <c r="H188" s="121">
        <f t="shared" ref="H188:H189" si="208">G$16-E$12</f>
        <v>2882.49</v>
      </c>
      <c r="I188" s="122">
        <v>-38.94</v>
      </c>
      <c r="J188" s="123">
        <f t="shared" ref="J188:J189" si="209">(G$16+E$13)+I188</f>
        <v>2886.0399999999995</v>
      </c>
      <c r="K188" s="102" t="s">
        <v>47</v>
      </c>
      <c r="L188" s="51"/>
      <c r="M188" s="125">
        <f t="shared" ref="M188:M189" si="210">+J188-$H$16</f>
        <v>3.5499999999997272</v>
      </c>
      <c r="N188" s="126">
        <f t="shared" ref="N188:N189" si="211">M188*0.10197/1</f>
        <v>0.36199349999997221</v>
      </c>
      <c r="O188" s="125">
        <f t="shared" ref="O188:O189" si="212">M188*0.701432/1</f>
        <v>2.4900835999998088</v>
      </c>
      <c r="P188" s="125">
        <f t="shared" ref="P188:P189" si="213">+N188*0.01019716/1</f>
        <v>3.6913056384597167E-3</v>
      </c>
      <c r="Q188" s="51"/>
      <c r="R188" s="127">
        <f t="shared" ref="R188:R189" si="214">+$O$11*(M188-I188)</f>
        <v>84.97999999999945</v>
      </c>
      <c r="S188" s="127">
        <f t="shared" ref="S188:S189" si="215">M188/R188</f>
        <v>4.1774535184746414E-2</v>
      </c>
    </row>
    <row r="189" spans="2:19" x14ac:dyDescent="0.3">
      <c r="B189" s="220">
        <v>175</v>
      </c>
      <c r="C189" s="221"/>
      <c r="D189" s="129">
        <v>45126</v>
      </c>
      <c r="E189" s="130">
        <v>0.4375</v>
      </c>
      <c r="F189" s="121">
        <f t="shared" si="207"/>
        <v>2924.49</v>
      </c>
      <c r="G189" s="120">
        <v>2874.6</v>
      </c>
      <c r="H189" s="121">
        <f t="shared" si="208"/>
        <v>2882.49</v>
      </c>
      <c r="I189" s="122">
        <v>-38.94</v>
      </c>
      <c r="J189" s="123">
        <f t="shared" si="209"/>
        <v>2886.0399999999995</v>
      </c>
      <c r="K189" s="102" t="s">
        <v>47</v>
      </c>
      <c r="L189" s="51"/>
      <c r="M189" s="125">
        <f t="shared" si="210"/>
        <v>3.5499999999997272</v>
      </c>
      <c r="N189" s="126">
        <f t="shared" si="211"/>
        <v>0.36199349999997221</v>
      </c>
      <c r="O189" s="125">
        <f t="shared" si="212"/>
        <v>2.4900835999998088</v>
      </c>
      <c r="P189" s="125">
        <f t="shared" si="213"/>
        <v>3.6913056384597167E-3</v>
      </c>
      <c r="Q189" s="51"/>
      <c r="R189" s="127">
        <f t="shared" si="214"/>
        <v>84.97999999999945</v>
      </c>
      <c r="S189" s="127">
        <f t="shared" si="215"/>
        <v>4.1774535184746414E-2</v>
      </c>
    </row>
    <row r="190" spans="2:19" x14ac:dyDescent="0.3">
      <c r="B190" s="220">
        <v>176</v>
      </c>
      <c r="C190" s="221"/>
      <c r="D190" s="129">
        <v>45133</v>
      </c>
      <c r="E190" s="130">
        <v>0.70000000000000007</v>
      </c>
      <c r="F190" s="121">
        <f t="shared" ref="F190" si="216">G$16</f>
        <v>2924.49</v>
      </c>
      <c r="G190" s="120">
        <v>2874.6</v>
      </c>
      <c r="H190" s="121">
        <f t="shared" ref="H190" si="217">G$16-E$12</f>
        <v>2882.49</v>
      </c>
      <c r="I190" s="122">
        <v>-39.020000000000003</v>
      </c>
      <c r="J190" s="123">
        <f t="shared" ref="J190" si="218">(G$16+E$13)+I190</f>
        <v>2885.9599999999996</v>
      </c>
      <c r="K190" s="102" t="s">
        <v>47</v>
      </c>
      <c r="L190" s="51"/>
      <c r="M190" s="125">
        <f t="shared" ref="M190" si="219">+J190-$H$16</f>
        <v>3.4699999999997999</v>
      </c>
      <c r="N190" s="126">
        <f t="shared" ref="N190" si="220">M190*0.10197/1</f>
        <v>0.35383589999997961</v>
      </c>
      <c r="O190" s="125">
        <f t="shared" ref="O190" si="221">M190*0.701432/1</f>
        <v>2.4339690399998597</v>
      </c>
      <c r="P190" s="125">
        <f t="shared" ref="P190" si="222">+N190*0.01019716/1</f>
        <v>3.6081212860437921E-3</v>
      </c>
      <c r="Q190" s="51"/>
      <c r="R190" s="127">
        <f t="shared" ref="R190" si="223">+$O$11*(M190-I190)</f>
        <v>84.979999999999606</v>
      </c>
      <c r="S190" s="127">
        <f t="shared" ref="S190" si="224">M190/R190</f>
        <v>4.0833137208752833E-2</v>
      </c>
    </row>
    <row r="191" spans="2:19" x14ac:dyDescent="0.3">
      <c r="B191" s="220">
        <v>177</v>
      </c>
      <c r="C191" s="221"/>
      <c r="D191" s="129">
        <v>45161</v>
      </c>
      <c r="E191" s="130">
        <v>0.6791666666666667</v>
      </c>
      <c r="F191" s="121">
        <f t="shared" ref="F191" si="225">G$16</f>
        <v>2924.49</v>
      </c>
      <c r="G191" s="120">
        <v>2874.6</v>
      </c>
      <c r="H191" s="121">
        <f t="shared" ref="H191" si="226">G$16-E$12</f>
        <v>2882.49</v>
      </c>
      <c r="I191" s="122">
        <v>-39.03</v>
      </c>
      <c r="J191" s="123">
        <f t="shared" ref="J191" si="227">(G$16+E$13)+I191</f>
        <v>2885.9499999999994</v>
      </c>
      <c r="K191" s="102" t="s">
        <v>47</v>
      </c>
      <c r="L191" s="51"/>
      <c r="M191" s="125">
        <f t="shared" ref="M191" si="228">+J191-$H$16</f>
        <v>3.4599999999995816</v>
      </c>
      <c r="N191" s="126">
        <f t="shared" ref="N191" si="229">M191*0.10197/1</f>
        <v>0.35281619999995734</v>
      </c>
      <c r="O191" s="125">
        <f t="shared" ref="O191" si="230">M191*0.701432/1</f>
        <v>2.4269547199997068</v>
      </c>
      <c r="P191" s="125">
        <f t="shared" ref="P191" si="231">+N191*0.01019716/1</f>
        <v>3.597723241991565E-3</v>
      </c>
      <c r="Q191" s="51"/>
      <c r="R191" s="127">
        <f t="shared" ref="R191" si="232">+$O$11*(M191-I191)</f>
        <v>84.979999999999166</v>
      </c>
      <c r="S191" s="127">
        <f t="shared" ref="S191" si="233">M191/R191</f>
        <v>4.0715462461751187E-2</v>
      </c>
    </row>
    <row r="192" spans="2:19" x14ac:dyDescent="0.3">
      <c r="B192" s="220">
        <v>178</v>
      </c>
      <c r="C192" s="221"/>
      <c r="D192" s="129">
        <v>45178</v>
      </c>
      <c r="E192" s="130"/>
      <c r="F192" s="121">
        <f t="shared" ref="F192" si="234">G$16</f>
        <v>2924.49</v>
      </c>
      <c r="G192" s="120">
        <v>2874.6</v>
      </c>
      <c r="H192" s="121">
        <f t="shared" ref="H192" si="235">G$16-E$12</f>
        <v>2882.49</v>
      </c>
      <c r="I192" s="122">
        <v>-39.03</v>
      </c>
      <c r="J192" s="123">
        <f t="shared" ref="J192" si="236">(G$16+E$13)+I192</f>
        <v>2885.9499999999994</v>
      </c>
      <c r="K192" s="102" t="s">
        <v>47</v>
      </c>
      <c r="L192" s="51"/>
      <c r="M192" s="125">
        <f t="shared" ref="M192" si="237">+J192-$H$16</f>
        <v>3.4599999999995816</v>
      </c>
      <c r="N192" s="126">
        <f t="shared" ref="N192" si="238">M192*0.10197/1</f>
        <v>0.35281619999995734</v>
      </c>
      <c r="O192" s="125">
        <f t="shared" ref="O192" si="239">M192*0.701432/1</f>
        <v>2.4269547199997068</v>
      </c>
      <c r="P192" s="125">
        <f t="shared" ref="P192" si="240">+N192*0.01019716/1</f>
        <v>3.597723241991565E-3</v>
      </c>
      <c r="Q192" s="51"/>
      <c r="R192" s="127">
        <f t="shared" ref="R192" si="241">+$O$11*(M192-I192)</f>
        <v>84.979999999999166</v>
      </c>
      <c r="S192" s="127">
        <f t="shared" ref="S192" si="242">M192/R192</f>
        <v>4.0715462461751187E-2</v>
      </c>
    </row>
    <row r="193" spans="2:19" x14ac:dyDescent="0.3">
      <c r="B193" s="220">
        <v>179</v>
      </c>
      <c r="C193" s="221"/>
      <c r="D193" s="129">
        <v>45182</v>
      </c>
      <c r="E193" s="130"/>
      <c r="F193" s="121">
        <f t="shared" ref="F193" si="243">G$16</f>
        <v>2924.49</v>
      </c>
      <c r="G193" s="120">
        <v>2874.6</v>
      </c>
      <c r="H193" s="121">
        <f t="shared" ref="H193" si="244">G$16-E$12</f>
        <v>2882.49</v>
      </c>
      <c r="I193" s="122">
        <v>-39.03</v>
      </c>
      <c r="J193" s="123">
        <f t="shared" ref="J193" si="245">(G$16+E$13)+I193</f>
        <v>2885.9499999999994</v>
      </c>
      <c r="K193" s="102" t="s">
        <v>47</v>
      </c>
      <c r="L193" s="51"/>
      <c r="M193" s="125">
        <f t="shared" ref="M193" si="246">+J193-$H$16</f>
        <v>3.4599999999995816</v>
      </c>
      <c r="N193" s="126">
        <f t="shared" ref="N193" si="247">M193*0.10197/1</f>
        <v>0.35281619999995734</v>
      </c>
      <c r="O193" s="125">
        <f t="shared" ref="O193" si="248">M193*0.701432/1</f>
        <v>2.4269547199997068</v>
      </c>
      <c r="P193" s="125">
        <f t="shared" ref="P193" si="249">+N193*0.01019716/1</f>
        <v>3.597723241991565E-3</v>
      </c>
      <c r="Q193" s="51"/>
      <c r="R193" s="127">
        <f t="shared" ref="R193" si="250">+$O$11*(M193-I193)</f>
        <v>84.979999999999166</v>
      </c>
      <c r="S193" s="127">
        <f t="shared" ref="S193" si="251">M193/R193</f>
        <v>4.0715462461751187E-2</v>
      </c>
    </row>
    <row r="194" spans="2:19" x14ac:dyDescent="0.3">
      <c r="B194" s="220">
        <v>180</v>
      </c>
      <c r="C194" s="221"/>
      <c r="D194" s="129">
        <v>45189</v>
      </c>
      <c r="E194" s="130"/>
      <c r="F194" s="121">
        <f t="shared" ref="F194" si="252">G$16</f>
        <v>2924.49</v>
      </c>
      <c r="G194" s="120">
        <v>2874.6</v>
      </c>
      <c r="H194" s="121">
        <f t="shared" ref="H194" si="253">G$16-E$12</f>
        <v>2882.49</v>
      </c>
      <c r="I194" s="122">
        <v>-39.04</v>
      </c>
      <c r="J194" s="134">
        <f t="shared" ref="J194" si="254">(G$16+E$13)+I194</f>
        <v>2885.9399999999996</v>
      </c>
      <c r="K194" s="102" t="s">
        <v>47</v>
      </c>
      <c r="L194" s="51"/>
      <c r="M194" s="125">
        <f t="shared" ref="M194" si="255">+J194-$H$16</f>
        <v>3.4499999999998181</v>
      </c>
      <c r="N194" s="126">
        <f t="shared" ref="N194" si="256">M194*0.10197/1</f>
        <v>0.35179649999998147</v>
      </c>
      <c r="O194" s="125">
        <f t="shared" ref="O194" si="257">M194*0.701432/1</f>
        <v>2.4199403999998728</v>
      </c>
      <c r="P194" s="125">
        <f t="shared" ref="P194" si="258">+N194*0.01019716/1</f>
        <v>3.587325197939811E-3</v>
      </c>
      <c r="Q194" s="51"/>
      <c r="R194" s="127">
        <f t="shared" ref="R194" si="259">+$O$11*(M194-I194)</f>
        <v>84.979999999999634</v>
      </c>
      <c r="S194" s="127">
        <f t="shared" ref="S194" si="260">M194/R194</f>
        <v>4.0597787714754446E-2</v>
      </c>
    </row>
    <row r="195" spans="2:19" x14ac:dyDescent="0.3">
      <c r="B195" s="220">
        <v>181</v>
      </c>
      <c r="C195" s="221"/>
      <c r="D195" s="129">
        <v>45196</v>
      </c>
      <c r="E195" s="130"/>
      <c r="F195" s="121">
        <f t="shared" ref="F195" si="261">G$16</f>
        <v>2924.49</v>
      </c>
      <c r="G195" s="120">
        <v>2874.6</v>
      </c>
      <c r="H195" s="121">
        <f t="shared" ref="H195" si="262">G$16-E$12</f>
        <v>2882.49</v>
      </c>
      <c r="I195" s="122">
        <v>-39.04</v>
      </c>
      <c r="J195" s="134">
        <f t="shared" ref="J195" si="263">(G$16+E$13)+I195</f>
        <v>2885.9399999999996</v>
      </c>
      <c r="K195" s="102" t="s">
        <v>47</v>
      </c>
      <c r="L195" s="51"/>
      <c r="M195" s="125">
        <f t="shared" ref="M195" si="264">+J195-$H$16</f>
        <v>3.4499999999998181</v>
      </c>
      <c r="N195" s="126">
        <f t="shared" ref="N195" si="265">M195*0.10197/1</f>
        <v>0.35179649999998147</v>
      </c>
      <c r="O195" s="125">
        <f t="shared" ref="O195" si="266">M195*0.701432/1</f>
        <v>2.4199403999998728</v>
      </c>
      <c r="P195" s="125">
        <f t="shared" ref="P195" si="267">+N195*0.01019716/1</f>
        <v>3.587325197939811E-3</v>
      </c>
      <c r="Q195" s="51"/>
      <c r="R195" s="127">
        <f t="shared" ref="R195" si="268">+$O$11*(M195-I195)</f>
        <v>84.979999999999634</v>
      </c>
      <c r="S195" s="127">
        <f t="shared" ref="S195" si="269">M195/R195</f>
        <v>4.0597787714754446E-2</v>
      </c>
    </row>
    <row r="196" spans="2:19" x14ac:dyDescent="0.3">
      <c r="B196" s="220">
        <v>182</v>
      </c>
      <c r="C196" s="221"/>
      <c r="D196" s="129">
        <v>45203</v>
      </c>
      <c r="E196" s="130"/>
      <c r="F196" s="121">
        <f t="shared" ref="F196" si="270">G$16</f>
        <v>2924.49</v>
      </c>
      <c r="G196" s="120">
        <v>2874.6</v>
      </c>
      <c r="H196" s="121">
        <f t="shared" ref="H196" si="271">G$16-E$12</f>
        <v>2882.49</v>
      </c>
      <c r="I196" s="122">
        <v>-39.04</v>
      </c>
      <c r="J196" s="134">
        <f t="shared" ref="J196" si="272">(G$16+E$13)+I196</f>
        <v>2885.9399999999996</v>
      </c>
      <c r="K196" s="102" t="s">
        <v>47</v>
      </c>
      <c r="L196" s="51"/>
      <c r="M196" s="125">
        <f t="shared" ref="M196" si="273">+J196-$H$16</f>
        <v>3.4499999999998181</v>
      </c>
      <c r="N196" s="126">
        <f t="shared" ref="N196" si="274">M196*0.10197/1</f>
        <v>0.35179649999998147</v>
      </c>
      <c r="O196" s="125">
        <f t="shared" ref="O196" si="275">M196*0.701432/1</f>
        <v>2.4199403999998728</v>
      </c>
      <c r="P196" s="125">
        <f t="shared" ref="P196" si="276">+N196*0.01019716/1</f>
        <v>3.587325197939811E-3</v>
      </c>
      <c r="Q196" s="51"/>
      <c r="R196" s="127">
        <f t="shared" ref="R196" si="277">+$O$11*(M196-I196)</f>
        <v>84.979999999999634</v>
      </c>
      <c r="S196" s="127">
        <f t="shared" ref="S196" si="278">M196/R196</f>
        <v>4.0597787714754446E-2</v>
      </c>
    </row>
    <row r="197" spans="2:19" x14ac:dyDescent="0.3">
      <c r="B197" s="220">
        <v>183</v>
      </c>
      <c r="C197" s="221"/>
      <c r="D197" s="129">
        <v>45226</v>
      </c>
      <c r="E197" s="130"/>
      <c r="F197" s="121">
        <f t="shared" ref="F197" si="279">G$16</f>
        <v>2924.49</v>
      </c>
      <c r="G197" s="120">
        <v>2874.6</v>
      </c>
      <c r="H197" s="121">
        <f t="shared" ref="H197" si="280">G$16-E$12</f>
        <v>2882.49</v>
      </c>
      <c r="I197" s="122">
        <v>-39.04</v>
      </c>
      <c r="J197" s="134">
        <f t="shared" ref="J197" si="281">(G$16+E$13)+I197</f>
        <v>2885.9399999999996</v>
      </c>
      <c r="K197" s="102" t="s">
        <v>47</v>
      </c>
      <c r="L197" s="51"/>
      <c r="M197" s="125">
        <f t="shared" ref="M197" si="282">+J197-$H$16</f>
        <v>3.4499999999998181</v>
      </c>
      <c r="N197" s="126">
        <f t="shared" ref="N197" si="283">M197*0.10197/1</f>
        <v>0.35179649999998147</v>
      </c>
      <c r="O197" s="125">
        <f t="shared" ref="O197" si="284">M197*0.701432/1</f>
        <v>2.4199403999998728</v>
      </c>
      <c r="P197" s="125">
        <f t="shared" ref="P197" si="285">+N197*0.01019716/1</f>
        <v>3.587325197939811E-3</v>
      </c>
      <c r="Q197" s="51"/>
      <c r="R197" s="127">
        <f t="shared" ref="R197" si="286">+$O$11*(M197-I197)</f>
        <v>84.979999999999634</v>
      </c>
      <c r="S197" s="127">
        <f t="shared" ref="S197" si="287">M197/R197</f>
        <v>4.0597787714754446E-2</v>
      </c>
    </row>
    <row r="198" spans="2:19" x14ac:dyDescent="0.3">
      <c r="B198" s="220">
        <v>184</v>
      </c>
      <c r="C198" s="221"/>
      <c r="D198" s="105">
        <v>45235</v>
      </c>
      <c r="E198" s="130"/>
      <c r="F198" s="121">
        <f t="shared" ref="F198" si="288">G$16</f>
        <v>2924.49</v>
      </c>
      <c r="G198" s="120">
        <v>2874.6</v>
      </c>
      <c r="H198" s="121">
        <f t="shared" ref="H198" si="289">G$16-E$12</f>
        <v>2882.49</v>
      </c>
      <c r="I198" s="122">
        <v>-39.04</v>
      </c>
      <c r="J198" s="134">
        <f t="shared" ref="J198" si="290">(G$16+E$13)+I198</f>
        <v>2885.9399999999996</v>
      </c>
      <c r="K198" s="102" t="s">
        <v>47</v>
      </c>
      <c r="L198" s="51"/>
      <c r="M198" s="125">
        <f t="shared" ref="M198" si="291">+J198-$H$16</f>
        <v>3.4499999999998181</v>
      </c>
      <c r="N198" s="126">
        <f t="shared" ref="N198" si="292">M198*0.10197/1</f>
        <v>0.35179649999998147</v>
      </c>
      <c r="O198" s="125">
        <f t="shared" ref="O198" si="293">M198*0.701432/1</f>
        <v>2.4199403999998728</v>
      </c>
      <c r="P198" s="125">
        <f t="shared" ref="P198" si="294">+N198*0.01019716/1</f>
        <v>3.587325197939811E-3</v>
      </c>
      <c r="Q198" s="51"/>
      <c r="R198" s="127">
        <f t="shared" ref="R198" si="295">+$O$11*(M198-I198)</f>
        <v>84.979999999999634</v>
      </c>
      <c r="S198" s="127">
        <f t="shared" ref="S198" si="296">M198/R198</f>
        <v>4.0597787714754446E-2</v>
      </c>
    </row>
    <row r="199" spans="2:19" x14ac:dyDescent="0.3">
      <c r="B199" s="220">
        <v>185</v>
      </c>
      <c r="C199" s="221"/>
      <c r="D199" s="105">
        <v>45238</v>
      </c>
      <c r="E199" s="130"/>
      <c r="F199" s="121">
        <f t="shared" ref="F199" si="297">G$16</f>
        <v>2924.49</v>
      </c>
      <c r="G199" s="120">
        <v>2874.6</v>
      </c>
      <c r="H199" s="121">
        <f t="shared" ref="H199" si="298">G$16-E$12</f>
        <v>2882.49</v>
      </c>
      <c r="I199" s="122">
        <v>-39.049999999999997</v>
      </c>
      <c r="J199" s="134">
        <f t="shared" ref="J199" si="299">(G$16+E$13)+I199</f>
        <v>2885.9299999999994</v>
      </c>
      <c r="K199" s="102" t="s">
        <v>47</v>
      </c>
      <c r="L199" s="51"/>
      <c r="M199" s="125">
        <f t="shared" ref="M199" si="300">+J199-$H$16</f>
        <v>3.4399999999995998</v>
      </c>
      <c r="N199" s="126">
        <f t="shared" ref="N199" si="301">M199*0.10197/1</f>
        <v>0.3507767999999592</v>
      </c>
      <c r="O199" s="125">
        <f t="shared" ref="O199" si="302">M199*0.701432/1</f>
        <v>2.4129260799997194</v>
      </c>
      <c r="P199" s="125">
        <f t="shared" ref="P199" si="303">+N199*0.01019716/1</f>
        <v>3.5769271538875842E-3</v>
      </c>
      <c r="Q199" s="51"/>
      <c r="R199" s="127">
        <f t="shared" ref="R199" si="304">+$O$11*(M199-I199)</f>
        <v>84.979999999999194</v>
      </c>
      <c r="S199" s="127">
        <f t="shared" ref="S199" si="305">M199/R199</f>
        <v>4.0480112967752793E-2</v>
      </c>
    </row>
    <row r="200" spans="2:19" x14ac:dyDescent="0.3">
      <c r="B200" s="220">
        <v>186</v>
      </c>
      <c r="C200" s="221"/>
      <c r="D200" s="105">
        <v>45251</v>
      </c>
      <c r="E200" s="130"/>
      <c r="F200" s="121">
        <f t="shared" ref="F200" si="306">G$16</f>
        <v>2924.49</v>
      </c>
      <c r="G200" s="120">
        <v>2874.6</v>
      </c>
      <c r="H200" s="121">
        <f t="shared" ref="H200" si="307">G$16-E$12</f>
        <v>2882.49</v>
      </c>
      <c r="I200" s="122">
        <v>-39.06</v>
      </c>
      <c r="J200" s="134">
        <f t="shared" ref="J200" si="308">(G$16+E$13)+I200</f>
        <v>2885.9199999999996</v>
      </c>
      <c r="K200" s="102" t="s">
        <v>47</v>
      </c>
      <c r="L200" s="51"/>
      <c r="M200" s="125">
        <f t="shared" ref="M200" si="309">+J200-$H$16</f>
        <v>3.4299999999998363</v>
      </c>
      <c r="N200" s="126">
        <f t="shared" ref="N200" si="310">M200*0.10197/1</f>
        <v>0.34975709999998333</v>
      </c>
      <c r="O200" s="125">
        <f t="shared" ref="O200" si="311">M200*0.701432/1</f>
        <v>2.4059117599998854</v>
      </c>
      <c r="P200" s="125">
        <f t="shared" ref="P200" si="312">+N200*0.01019716/1</f>
        <v>3.5665291098358302E-3</v>
      </c>
      <c r="Q200" s="51"/>
      <c r="R200" s="127">
        <f t="shared" ref="R200" si="313">+$O$11*(M200-I200)</f>
        <v>84.979999999999677</v>
      </c>
      <c r="S200" s="127">
        <f t="shared" ref="S200" si="314">M200/R200</f>
        <v>4.0362438220756053E-2</v>
      </c>
    </row>
    <row r="201" spans="2:19" x14ac:dyDescent="0.3">
      <c r="B201" s="220">
        <v>187</v>
      </c>
      <c r="C201" s="221"/>
      <c r="D201" s="105">
        <v>45262</v>
      </c>
      <c r="E201" s="130"/>
      <c r="F201" s="121">
        <f t="shared" ref="F201" si="315">G$16</f>
        <v>2924.49</v>
      </c>
      <c r="G201" s="120">
        <v>2874.6</v>
      </c>
      <c r="H201" s="121">
        <f t="shared" ref="H201" si="316">G$16-E$12</f>
        <v>2882.49</v>
      </c>
      <c r="I201" s="122">
        <v>-39.06</v>
      </c>
      <c r="J201" s="134">
        <f t="shared" ref="J201" si="317">(G$16+E$13)+I201</f>
        <v>2885.9199999999996</v>
      </c>
      <c r="K201" s="102" t="s">
        <v>47</v>
      </c>
      <c r="L201" s="51"/>
      <c r="M201" s="125">
        <f t="shared" ref="M201" si="318">+J201-$H$16</f>
        <v>3.4299999999998363</v>
      </c>
      <c r="N201" s="126">
        <f t="shared" ref="N201" si="319">M201*0.10197/1</f>
        <v>0.34975709999998333</v>
      </c>
      <c r="O201" s="125">
        <f t="shared" ref="O201" si="320">M201*0.701432/1</f>
        <v>2.4059117599998854</v>
      </c>
      <c r="P201" s="125">
        <f t="shared" ref="P201" si="321">+N201*0.01019716/1</f>
        <v>3.5665291098358302E-3</v>
      </c>
      <c r="Q201" s="51"/>
      <c r="R201" s="127">
        <f t="shared" ref="R201" si="322">+$O$11*(M201-I201)</f>
        <v>84.979999999999677</v>
      </c>
      <c r="S201" s="127">
        <f t="shared" ref="S201" si="323">M201/R201</f>
        <v>4.0362438220756053E-2</v>
      </c>
    </row>
    <row r="202" spans="2:19" x14ac:dyDescent="0.3">
      <c r="B202" s="220">
        <v>188</v>
      </c>
      <c r="C202" s="221"/>
      <c r="D202" s="105">
        <v>45273</v>
      </c>
      <c r="E202" s="130"/>
      <c r="F202" s="121">
        <f t="shared" ref="F202" si="324">G$16</f>
        <v>2924.49</v>
      </c>
      <c r="G202" s="120">
        <v>2874.6</v>
      </c>
      <c r="H202" s="121">
        <f t="shared" ref="H202" si="325">G$16-E$12</f>
        <v>2882.49</v>
      </c>
      <c r="I202" s="122">
        <v>-39.06</v>
      </c>
      <c r="J202" s="134">
        <f t="shared" ref="J202" si="326">(G$16+E$13)+I202</f>
        <v>2885.9199999999996</v>
      </c>
      <c r="K202" s="102" t="s">
        <v>47</v>
      </c>
      <c r="L202" s="51"/>
      <c r="M202" s="125">
        <f t="shared" ref="M202" si="327">+J202-$H$16</f>
        <v>3.4299999999998363</v>
      </c>
      <c r="N202" s="126">
        <f t="shared" ref="N202" si="328">M202*0.10197/1</f>
        <v>0.34975709999998333</v>
      </c>
      <c r="O202" s="125">
        <f t="shared" ref="O202" si="329">M202*0.701432/1</f>
        <v>2.4059117599998854</v>
      </c>
      <c r="P202" s="125">
        <f t="shared" ref="P202" si="330">+N202*0.01019716/1</f>
        <v>3.5665291098358302E-3</v>
      </c>
      <c r="Q202" s="51"/>
      <c r="R202" s="127">
        <f t="shared" ref="R202" si="331">+$O$11*(M202-I202)</f>
        <v>84.979999999999677</v>
      </c>
      <c r="S202" s="127">
        <f t="shared" ref="S202" si="332">M202/R202</f>
        <v>4.0362438220756053E-2</v>
      </c>
    </row>
    <row r="203" spans="2:19" x14ac:dyDescent="0.3">
      <c r="B203" s="220">
        <v>189</v>
      </c>
      <c r="C203" s="221"/>
      <c r="D203" s="105">
        <v>45290</v>
      </c>
      <c r="E203" s="130"/>
      <c r="F203" s="121">
        <f t="shared" ref="F203" si="333">G$16</f>
        <v>2924.49</v>
      </c>
      <c r="G203" s="120">
        <v>2874.6</v>
      </c>
      <c r="H203" s="121">
        <f t="shared" ref="H203" si="334">G$16-E$12</f>
        <v>2882.49</v>
      </c>
      <c r="I203" s="122">
        <v>-39.06</v>
      </c>
      <c r="J203" s="134">
        <f t="shared" ref="J203" si="335">(G$16+E$13)+I203</f>
        <v>2885.9199999999996</v>
      </c>
      <c r="K203" s="102" t="s">
        <v>47</v>
      </c>
      <c r="L203" s="51"/>
      <c r="M203" s="125">
        <f t="shared" ref="M203" si="336">+J203-$H$16</f>
        <v>3.4299999999998363</v>
      </c>
      <c r="N203" s="126">
        <f t="shared" ref="N203" si="337">M203*0.10197/1</f>
        <v>0.34975709999998333</v>
      </c>
      <c r="O203" s="125">
        <f t="shared" ref="O203" si="338">M203*0.701432/1</f>
        <v>2.4059117599998854</v>
      </c>
      <c r="P203" s="125">
        <f t="shared" ref="P203" si="339">+N203*0.01019716/1</f>
        <v>3.5665291098358302E-3</v>
      </c>
      <c r="Q203" s="51"/>
      <c r="R203" s="127">
        <f t="shared" ref="R203" si="340">+$O$11*(M203-I203)</f>
        <v>84.979999999999677</v>
      </c>
      <c r="S203" s="127">
        <f t="shared" ref="S203" si="341">M203/R203</f>
        <v>4.0362438220756053E-2</v>
      </c>
    </row>
    <row r="204" spans="2:19" x14ac:dyDescent="0.3">
      <c r="B204" s="220">
        <v>190</v>
      </c>
      <c r="C204" s="221"/>
      <c r="D204" s="105">
        <v>45291</v>
      </c>
      <c r="E204" s="130"/>
      <c r="F204" s="121">
        <f t="shared" ref="F204" si="342">G$16</f>
        <v>2924.49</v>
      </c>
      <c r="G204" s="120">
        <v>2874.6</v>
      </c>
      <c r="H204" s="121">
        <f t="shared" ref="H204" si="343">G$16-E$12</f>
        <v>2882.49</v>
      </c>
      <c r="I204" s="122">
        <v>-39.06</v>
      </c>
      <c r="J204" s="134">
        <f t="shared" ref="J204" si="344">(G$16+E$13)+I204</f>
        <v>2885.9199999999996</v>
      </c>
      <c r="K204" s="102" t="s">
        <v>47</v>
      </c>
      <c r="L204" s="51"/>
      <c r="M204" s="125">
        <f t="shared" ref="M204" si="345">+J204-$H$16</f>
        <v>3.4299999999998363</v>
      </c>
      <c r="N204" s="126">
        <f t="shared" ref="N204" si="346">M204*0.10197/1</f>
        <v>0.34975709999998333</v>
      </c>
      <c r="O204" s="125">
        <f t="shared" ref="O204" si="347">M204*0.701432/1</f>
        <v>2.4059117599998854</v>
      </c>
      <c r="P204" s="125">
        <f t="shared" ref="P204" si="348">+N204*0.01019716/1</f>
        <v>3.5665291098358302E-3</v>
      </c>
      <c r="Q204" s="51"/>
      <c r="R204" s="127">
        <f t="shared" ref="R204" si="349">+$O$11*(M204-I204)</f>
        <v>84.979999999999677</v>
      </c>
      <c r="S204" s="127">
        <f t="shared" ref="S204" si="350">M204/R204</f>
        <v>4.0362438220756053E-2</v>
      </c>
    </row>
    <row r="205" spans="2:19" x14ac:dyDescent="0.3">
      <c r="B205" s="220">
        <v>191</v>
      </c>
      <c r="C205" s="221"/>
      <c r="D205" s="105">
        <v>45304</v>
      </c>
      <c r="E205" s="130"/>
      <c r="F205" s="121">
        <f t="shared" ref="F205" si="351">G$16</f>
        <v>2924.49</v>
      </c>
      <c r="G205" s="120">
        <v>2874.6</v>
      </c>
      <c r="H205" s="121">
        <f t="shared" ref="H205" si="352">G$16-E$12</f>
        <v>2882.49</v>
      </c>
      <c r="I205" s="122">
        <v>-39.06</v>
      </c>
      <c r="J205" s="134">
        <f t="shared" ref="J205" si="353">(G$16+E$13)+I205</f>
        <v>2885.9199999999996</v>
      </c>
      <c r="K205" s="102" t="s">
        <v>47</v>
      </c>
      <c r="L205" s="51"/>
      <c r="M205" s="125">
        <f t="shared" ref="M205" si="354">+J205-$H$16</f>
        <v>3.4299999999998363</v>
      </c>
      <c r="N205" s="126">
        <f t="shared" ref="N205" si="355">M205*0.10197/1</f>
        <v>0.34975709999998333</v>
      </c>
      <c r="O205" s="125">
        <f t="shared" ref="O205" si="356">M205*0.701432/1</f>
        <v>2.4059117599998854</v>
      </c>
      <c r="P205" s="125">
        <f t="shared" ref="P205" si="357">+N205*0.01019716/1</f>
        <v>3.5665291098358302E-3</v>
      </c>
      <c r="Q205" s="51"/>
      <c r="R205" s="127">
        <f t="shared" ref="R205" si="358">+$O$11*(M205-I205)</f>
        <v>84.979999999999677</v>
      </c>
      <c r="S205" s="127">
        <f t="shared" ref="S205" si="359">M205/R205</f>
        <v>4.0362438220756053E-2</v>
      </c>
    </row>
    <row r="206" spans="2:19" x14ac:dyDescent="0.3">
      <c r="B206" s="220">
        <v>192</v>
      </c>
      <c r="C206" s="221"/>
      <c r="D206" s="105">
        <v>45311</v>
      </c>
      <c r="E206" s="130"/>
      <c r="F206" s="121">
        <f t="shared" ref="F206" si="360">G$16</f>
        <v>2924.49</v>
      </c>
      <c r="G206" s="120">
        <v>2874.6</v>
      </c>
      <c r="H206" s="121">
        <f t="shared" ref="H206" si="361">G$16-E$12</f>
        <v>2882.49</v>
      </c>
      <c r="I206" s="122">
        <v>-39.06</v>
      </c>
      <c r="J206" s="134">
        <f t="shared" ref="J206" si="362">(G$16+E$13)+I206</f>
        <v>2885.9199999999996</v>
      </c>
      <c r="K206" s="102" t="s">
        <v>47</v>
      </c>
      <c r="L206" s="51"/>
      <c r="M206" s="125">
        <f t="shared" ref="M206" si="363">+J206-$H$16</f>
        <v>3.4299999999998363</v>
      </c>
      <c r="N206" s="126">
        <f t="shared" ref="N206" si="364">M206*0.10197/1</f>
        <v>0.34975709999998333</v>
      </c>
      <c r="O206" s="125">
        <f t="shared" ref="O206" si="365">M206*0.701432/1</f>
        <v>2.4059117599998854</v>
      </c>
      <c r="P206" s="125">
        <f t="shared" ref="P206" si="366">+N206*0.01019716/1</f>
        <v>3.5665291098358302E-3</v>
      </c>
      <c r="Q206" s="51"/>
      <c r="R206" s="127">
        <f t="shared" ref="R206" si="367">+$O$11*(M206-I206)</f>
        <v>84.979999999999677</v>
      </c>
      <c r="S206" s="127">
        <f t="shared" ref="S206" si="368">M206/R206</f>
        <v>4.0362438220756053E-2</v>
      </c>
    </row>
    <row r="207" spans="2:19" x14ac:dyDescent="0.3">
      <c r="B207" s="220">
        <v>193</v>
      </c>
      <c r="C207" s="221"/>
      <c r="D207" s="105">
        <v>45326</v>
      </c>
      <c r="E207" s="130"/>
      <c r="F207" s="121">
        <f t="shared" ref="F207" si="369">G$16</f>
        <v>2924.49</v>
      </c>
      <c r="G207" s="120">
        <v>2874.6</v>
      </c>
      <c r="H207" s="121">
        <f t="shared" ref="H207" si="370">G$16-E$12</f>
        <v>2882.49</v>
      </c>
      <c r="I207" s="122">
        <v>-39.07</v>
      </c>
      <c r="J207" s="134">
        <f t="shared" ref="J207" si="371">(G$16+E$13)+I207</f>
        <v>2885.9099999999994</v>
      </c>
      <c r="K207" s="102" t="s">
        <v>47</v>
      </c>
      <c r="L207" s="51"/>
      <c r="M207" s="125">
        <f t="shared" ref="M207" si="372">+J207-$H$16</f>
        <v>3.419999999999618</v>
      </c>
      <c r="N207" s="126">
        <f t="shared" ref="N207" si="373">M207*0.10197/1</f>
        <v>0.34873739999996106</v>
      </c>
      <c r="O207" s="125">
        <f t="shared" ref="O207" si="374">M207*0.701432/1</f>
        <v>2.398897439999732</v>
      </c>
      <c r="P207" s="125">
        <f t="shared" ref="P207" si="375">+N207*0.01019716/1</f>
        <v>3.5561310657836031E-3</v>
      </c>
      <c r="Q207" s="51"/>
      <c r="R207" s="127">
        <f t="shared" ref="R207" si="376">+$O$11*(M207-I207)</f>
        <v>84.979999999999237</v>
      </c>
      <c r="S207" s="127">
        <f t="shared" ref="S207" si="377">M207/R207</f>
        <v>4.02447634737544E-2</v>
      </c>
    </row>
    <row r="208" spans="2:19" x14ac:dyDescent="0.3">
      <c r="B208" s="220">
        <v>194</v>
      </c>
      <c r="C208" s="221"/>
      <c r="D208" s="105">
        <v>45333</v>
      </c>
      <c r="E208" s="130"/>
      <c r="F208" s="121">
        <f t="shared" ref="F208" si="378">G$16</f>
        <v>2924.49</v>
      </c>
      <c r="G208" s="120">
        <v>2874.6</v>
      </c>
      <c r="H208" s="121">
        <f t="shared" ref="H208" si="379">G$16-E$12</f>
        <v>2882.49</v>
      </c>
      <c r="I208" s="122">
        <v>-39.06</v>
      </c>
      <c r="J208" s="134">
        <f t="shared" ref="J208" si="380">(G$16+E$13)+I208</f>
        <v>2885.9199999999996</v>
      </c>
      <c r="K208" s="93" t="s">
        <v>47</v>
      </c>
      <c r="L208" s="51"/>
      <c r="M208" s="125">
        <f t="shared" ref="M208" si="381">+J208-$H$16</f>
        <v>3.4299999999998363</v>
      </c>
      <c r="N208" s="126">
        <f t="shared" ref="N208" si="382">M208*0.10197/1</f>
        <v>0.34975709999998333</v>
      </c>
      <c r="O208" s="125">
        <f t="shared" ref="O208" si="383">M208*0.701432/1</f>
        <v>2.4059117599998854</v>
      </c>
      <c r="P208" s="125">
        <f t="shared" ref="P208" si="384">+N208*0.01019716/1</f>
        <v>3.5665291098358302E-3</v>
      </c>
      <c r="Q208" s="51"/>
      <c r="R208" s="127">
        <f t="shared" ref="R208" si="385">+$O$11*(M208-I208)</f>
        <v>84.979999999999677</v>
      </c>
      <c r="S208" s="127">
        <f t="shared" ref="S208" si="386">M208/R208</f>
        <v>4.0362438220756053E-2</v>
      </c>
    </row>
    <row r="209" spans="2:19" x14ac:dyDescent="0.3">
      <c r="B209" s="220">
        <v>195</v>
      </c>
      <c r="C209" s="221"/>
      <c r="D209" s="105">
        <v>45346</v>
      </c>
      <c r="E209" s="130"/>
      <c r="F209" s="121">
        <f t="shared" ref="F209" si="387">G$16</f>
        <v>2924.49</v>
      </c>
      <c r="G209" s="120">
        <v>2874.6</v>
      </c>
      <c r="H209" s="121">
        <f t="shared" ref="H209" si="388">G$16-E$12</f>
        <v>2882.49</v>
      </c>
      <c r="I209" s="127">
        <v>-39.1</v>
      </c>
      <c r="J209" s="134">
        <f t="shared" ref="J209" si="389">(G$16+E$13)+I209</f>
        <v>2885.8799999999997</v>
      </c>
      <c r="K209" s="93" t="s">
        <v>47</v>
      </c>
      <c r="L209" s="51"/>
      <c r="M209" s="125">
        <f t="shared" ref="M209" si="390">+J209-$H$16</f>
        <v>3.3899999999998727</v>
      </c>
      <c r="N209" s="126">
        <f t="shared" ref="N209" si="391">M209*0.10197/1</f>
        <v>0.34567829999998706</v>
      </c>
      <c r="O209" s="125">
        <f t="shared" ref="O209" si="392">M209*0.701432/1</f>
        <v>2.3778544799999111</v>
      </c>
      <c r="P209" s="125">
        <f t="shared" ref="P209" si="393">+N209*0.01019716/1</f>
        <v>3.5249369336278679E-3</v>
      </c>
      <c r="Q209" s="51"/>
      <c r="R209" s="127">
        <f t="shared" ref="R209" si="394">+$O$11*(M209-I209)</f>
        <v>84.979999999999748</v>
      </c>
      <c r="S209" s="127">
        <f t="shared" ref="S209" si="395">M209/R209</f>
        <v>3.9891739232759273E-2</v>
      </c>
    </row>
    <row r="210" spans="2:19" x14ac:dyDescent="0.3">
      <c r="B210" s="220">
        <v>196</v>
      </c>
      <c r="C210" s="221"/>
      <c r="D210" s="105">
        <v>45361</v>
      </c>
      <c r="E210" s="130"/>
      <c r="F210" s="121">
        <f t="shared" ref="F210:F213" si="396">G$16</f>
        <v>2924.49</v>
      </c>
      <c r="G210" s="120">
        <v>2874.6</v>
      </c>
      <c r="H210" s="121">
        <f t="shared" ref="H210:H213" si="397">G$16-E$12</f>
        <v>2882.49</v>
      </c>
      <c r="I210" s="148">
        <v>-39.07</v>
      </c>
      <c r="J210" s="134">
        <f t="shared" ref="J210:J213" si="398">(G$16+E$13)+I210</f>
        <v>2885.9099999999994</v>
      </c>
      <c r="K210" s="93" t="s">
        <v>47</v>
      </c>
      <c r="L210" s="51"/>
      <c r="M210" s="125">
        <f t="shared" ref="M210:M213" si="399">+J210-$H$16</f>
        <v>3.419999999999618</v>
      </c>
      <c r="N210" s="126">
        <f t="shared" ref="N210:N213" si="400">M210*0.10197/1</f>
        <v>0.34873739999996106</v>
      </c>
      <c r="O210" s="125">
        <f t="shared" ref="O210:O213" si="401">M210*0.701432/1</f>
        <v>2.398897439999732</v>
      </c>
      <c r="P210" s="125">
        <f t="shared" ref="P210:P213" si="402">+N210*0.01019716/1</f>
        <v>3.5561310657836031E-3</v>
      </c>
      <c r="Q210" s="51"/>
      <c r="R210" s="127">
        <f t="shared" ref="R210:R213" si="403">+$O$11*(M210-I210)</f>
        <v>84.979999999999237</v>
      </c>
      <c r="S210" s="127">
        <f t="shared" ref="S210:S213" si="404">M210/R210</f>
        <v>4.02447634737544E-2</v>
      </c>
    </row>
    <row r="211" spans="2:19" x14ac:dyDescent="0.3">
      <c r="B211" s="220">
        <v>197</v>
      </c>
      <c r="C211" s="221"/>
      <c r="D211" s="105">
        <v>45376</v>
      </c>
      <c r="E211" s="130"/>
      <c r="F211" s="121">
        <f t="shared" si="396"/>
        <v>2924.49</v>
      </c>
      <c r="G211" s="120">
        <v>2874.6</v>
      </c>
      <c r="H211" s="121">
        <f t="shared" si="397"/>
        <v>2882.49</v>
      </c>
      <c r="I211" s="148">
        <v>-39.11</v>
      </c>
      <c r="J211" s="134">
        <f t="shared" si="398"/>
        <v>2885.8699999999994</v>
      </c>
      <c r="K211" s="93" t="s">
        <v>47</v>
      </c>
      <c r="L211" s="51"/>
      <c r="M211" s="125">
        <f t="shared" si="399"/>
        <v>3.3799999999996544</v>
      </c>
      <c r="N211" s="126">
        <f t="shared" si="400"/>
        <v>0.34465859999996479</v>
      </c>
      <c r="O211" s="125">
        <f t="shared" si="401"/>
        <v>2.3708401599997577</v>
      </c>
      <c r="P211" s="125">
        <f t="shared" si="402"/>
        <v>3.5145388895756412E-3</v>
      </c>
      <c r="Q211" s="51"/>
      <c r="R211" s="127">
        <f t="shared" si="403"/>
        <v>84.979999999999308</v>
      </c>
      <c r="S211" s="127">
        <f t="shared" si="404"/>
        <v>3.9774064485757613E-2</v>
      </c>
    </row>
    <row r="212" spans="2:19" x14ac:dyDescent="0.3">
      <c r="B212" s="220">
        <v>198</v>
      </c>
      <c r="C212" s="221"/>
      <c r="D212" s="105">
        <v>45391</v>
      </c>
      <c r="E212" s="130"/>
      <c r="F212" s="121">
        <f t="shared" si="396"/>
        <v>2924.49</v>
      </c>
      <c r="G212" s="120">
        <v>2874.6</v>
      </c>
      <c r="H212" s="121">
        <f t="shared" si="397"/>
        <v>2882.49</v>
      </c>
      <c r="I212" s="148">
        <v>-39.020000000000003</v>
      </c>
      <c r="J212" s="134">
        <f t="shared" si="398"/>
        <v>2885.9599999999996</v>
      </c>
      <c r="K212" s="93" t="s">
        <v>47</v>
      </c>
      <c r="L212" s="51"/>
      <c r="M212" s="125">
        <f t="shared" si="399"/>
        <v>3.4699999999997999</v>
      </c>
      <c r="N212" s="126">
        <f t="shared" si="400"/>
        <v>0.35383589999997961</v>
      </c>
      <c r="O212" s="125">
        <f t="shared" si="401"/>
        <v>2.4339690399998597</v>
      </c>
      <c r="P212" s="125">
        <f t="shared" si="402"/>
        <v>3.6081212860437921E-3</v>
      </c>
      <c r="Q212" s="51"/>
      <c r="R212" s="127">
        <f t="shared" si="403"/>
        <v>84.979999999999606</v>
      </c>
      <c r="S212" s="127">
        <f t="shared" si="404"/>
        <v>4.0833137208752833E-2</v>
      </c>
    </row>
    <row r="213" spans="2:19" x14ac:dyDescent="0.3">
      <c r="B213" s="220">
        <v>199</v>
      </c>
      <c r="C213" s="221"/>
      <c r="D213" s="105">
        <v>45406</v>
      </c>
      <c r="E213" s="130"/>
      <c r="F213" s="121">
        <f t="shared" si="396"/>
        <v>2924.49</v>
      </c>
      <c r="G213" s="120">
        <v>2874.6</v>
      </c>
      <c r="H213" s="121">
        <f t="shared" si="397"/>
        <v>2882.49</v>
      </c>
      <c r="I213" s="148">
        <v>-39.06</v>
      </c>
      <c r="J213" s="134">
        <f t="shared" si="398"/>
        <v>2885.9199999999996</v>
      </c>
      <c r="K213" s="93" t="s">
        <v>47</v>
      </c>
      <c r="L213" s="51"/>
      <c r="M213" s="125">
        <f t="shared" si="399"/>
        <v>3.4299999999998363</v>
      </c>
      <c r="N213" s="126">
        <f t="shared" si="400"/>
        <v>0.34975709999998333</v>
      </c>
      <c r="O213" s="125">
        <f t="shared" si="401"/>
        <v>2.4059117599998854</v>
      </c>
      <c r="P213" s="125">
        <f t="shared" si="402"/>
        <v>3.5665291098358302E-3</v>
      </c>
      <c r="Q213" s="51"/>
      <c r="R213" s="127">
        <f t="shared" si="403"/>
        <v>84.979999999999677</v>
      </c>
      <c r="S213" s="127">
        <f t="shared" si="404"/>
        <v>4.0362438220756053E-2</v>
      </c>
    </row>
    <row r="214" spans="2:19" x14ac:dyDescent="0.3">
      <c r="B214" s="220">
        <v>200</v>
      </c>
      <c r="C214" s="221"/>
      <c r="D214" s="105">
        <v>45420</v>
      </c>
      <c r="E214" s="130"/>
      <c r="F214" s="121">
        <f t="shared" ref="F214" si="405">G$16</f>
        <v>2924.49</v>
      </c>
      <c r="G214" s="120">
        <v>2874.6</v>
      </c>
      <c r="H214" s="121">
        <f t="shared" ref="H214" si="406">G$16-E$12</f>
        <v>2882.49</v>
      </c>
      <c r="I214" s="148">
        <v>-39.04</v>
      </c>
      <c r="J214" s="134">
        <f t="shared" ref="J214:J215" si="407">(G$16+E$13)+I214</f>
        <v>2885.9399999999996</v>
      </c>
      <c r="K214" s="93" t="s">
        <v>47</v>
      </c>
      <c r="L214" s="51"/>
      <c r="M214" s="125">
        <f t="shared" ref="M214:M215" si="408">+J214-$H$16</f>
        <v>3.4499999999998181</v>
      </c>
      <c r="N214" s="126">
        <f t="shared" ref="N214:N215" si="409">M214*0.10197/1</f>
        <v>0.35179649999998147</v>
      </c>
      <c r="O214" s="125">
        <f t="shared" ref="O214:O215" si="410">M214*0.701432/1</f>
        <v>2.4199403999998728</v>
      </c>
      <c r="P214" s="125">
        <f t="shared" ref="P214:P215" si="411">+N214*0.01019716/1</f>
        <v>3.587325197939811E-3</v>
      </c>
      <c r="Q214" s="51"/>
      <c r="R214" s="127">
        <f t="shared" ref="R214:R215" si="412">+$O$11*(M214-I214)</f>
        <v>84.979999999999634</v>
      </c>
      <c r="S214" s="127">
        <f t="shared" ref="S214:S215" si="413">M214/R214</f>
        <v>4.0597787714754446E-2</v>
      </c>
    </row>
    <row r="215" spans="2:19" x14ac:dyDescent="0.3">
      <c r="B215" s="220">
        <v>201</v>
      </c>
      <c r="C215" s="221"/>
      <c r="D215" s="105">
        <v>45544</v>
      </c>
      <c r="E215" s="130"/>
      <c r="F215" s="121">
        <f t="shared" ref="F215" si="414">G$16</f>
        <v>2924.49</v>
      </c>
      <c r="G215" s="120">
        <v>2874.6</v>
      </c>
      <c r="H215" s="121">
        <f t="shared" ref="H215" si="415">G$16-E$12</f>
        <v>2882.49</v>
      </c>
      <c r="I215" s="122">
        <v>-38.979999999999997</v>
      </c>
      <c r="J215" s="134">
        <f t="shared" si="407"/>
        <v>2885.9999999999995</v>
      </c>
      <c r="K215" s="102" t="s">
        <v>47</v>
      </c>
      <c r="L215" s="51"/>
      <c r="M215" s="125">
        <f t="shared" si="408"/>
        <v>3.5099999999997635</v>
      </c>
      <c r="N215" s="126">
        <f t="shared" si="409"/>
        <v>0.35791469999997588</v>
      </c>
      <c r="O215" s="125">
        <f t="shared" si="410"/>
        <v>2.4620263199998345</v>
      </c>
      <c r="P215" s="125">
        <f t="shared" si="411"/>
        <v>3.649713462251754E-3</v>
      </c>
      <c r="Q215" s="51"/>
      <c r="R215" s="127">
        <f t="shared" si="412"/>
        <v>84.979999999999521</v>
      </c>
      <c r="S215" s="127">
        <f t="shared" si="413"/>
        <v>4.1303836196749627E-2</v>
      </c>
    </row>
    <row r="216" spans="2:19" x14ac:dyDescent="0.3">
      <c r="B216" s="220">
        <v>202</v>
      </c>
      <c r="C216" s="221"/>
      <c r="D216" s="105">
        <v>45551</v>
      </c>
      <c r="E216" s="130"/>
      <c r="F216" s="121">
        <f t="shared" ref="F216" si="416">G$16</f>
        <v>2924.49</v>
      </c>
      <c r="G216" s="120">
        <v>2874.6</v>
      </c>
      <c r="H216" s="121">
        <f t="shared" ref="H216" si="417">G$16-E$12</f>
        <v>2882.49</v>
      </c>
      <c r="I216" s="122">
        <v>-38.96</v>
      </c>
      <c r="J216" s="134">
        <f t="shared" ref="J216" si="418">(G$16+E$13)+I216</f>
        <v>2886.0199999999995</v>
      </c>
      <c r="K216" s="102" t="s">
        <v>47</v>
      </c>
      <c r="L216" s="51"/>
      <c r="M216" s="125">
        <f t="shared" ref="M216" si="419">+J216-$H$16</f>
        <v>3.5299999999997453</v>
      </c>
      <c r="N216" s="126">
        <f t="shared" ref="N216" si="420">M216*0.10197/1</f>
        <v>0.35995409999997408</v>
      </c>
      <c r="O216" s="125">
        <f t="shared" ref="O216" si="421">M216*0.701432/1</f>
        <v>2.4760549599998214</v>
      </c>
      <c r="P216" s="125">
        <f t="shared" ref="P216" si="422">+N216*0.01019716/1</f>
        <v>3.6705095503557356E-3</v>
      </c>
      <c r="Q216" s="51"/>
      <c r="R216" s="127">
        <f t="shared" ref="R216" si="423">+$O$11*(M216-I216)</f>
        <v>84.979999999999492</v>
      </c>
      <c r="S216" s="127">
        <f t="shared" ref="S216" si="424">M216/R216</f>
        <v>4.1539185690748014E-2</v>
      </c>
    </row>
    <row r="217" spans="2:19" x14ac:dyDescent="0.3">
      <c r="B217" s="220">
        <v>203</v>
      </c>
      <c r="C217" s="221"/>
      <c r="D217" s="105">
        <v>45563</v>
      </c>
      <c r="E217" s="130"/>
      <c r="F217" s="121">
        <f t="shared" ref="F217:F218" si="425">G$16</f>
        <v>2924.49</v>
      </c>
      <c r="G217" s="120">
        <v>2874.6</v>
      </c>
      <c r="H217" s="121">
        <f t="shared" ref="H217:H218" si="426">G$16-E$12</f>
        <v>2882.49</v>
      </c>
      <c r="I217" s="122">
        <v>-38.97</v>
      </c>
      <c r="J217" s="134">
        <f t="shared" ref="J217:J218" si="427">(G$16+E$13)+I217</f>
        <v>2886.0099999999998</v>
      </c>
      <c r="K217" s="102" t="s">
        <v>47</v>
      </c>
      <c r="L217" s="51"/>
      <c r="M217" s="125">
        <f t="shared" ref="M217:M218" si="428">+J217-$H$16</f>
        <v>3.5199999999999818</v>
      </c>
      <c r="N217" s="126">
        <f t="shared" ref="N217:N218" si="429">M217*0.10197/1</f>
        <v>0.35893439999999815</v>
      </c>
      <c r="O217" s="125">
        <f t="shared" ref="O217:O218" si="430">M217*0.701432/1</f>
        <v>2.4690406399999874</v>
      </c>
      <c r="P217" s="125">
        <f t="shared" ref="P217:P218" si="431">+N217*0.01019716/1</f>
        <v>3.6601115063039811E-3</v>
      </c>
      <c r="Q217" s="51"/>
      <c r="R217" s="127">
        <f t="shared" ref="R217:R218" si="432">+$O$11*(M217-I217)</f>
        <v>84.979999999999961</v>
      </c>
      <c r="S217" s="127">
        <f t="shared" ref="S217:S218" si="433">M217/R217</f>
        <v>4.1421510943751273E-2</v>
      </c>
    </row>
    <row r="218" spans="2:19" x14ac:dyDescent="0.3">
      <c r="B218" s="220">
        <v>204</v>
      </c>
      <c r="C218" s="221"/>
      <c r="D218" s="105">
        <v>45570</v>
      </c>
      <c r="E218" s="130"/>
      <c r="F218" s="132">
        <f t="shared" si="425"/>
        <v>2924.49</v>
      </c>
      <c r="G218" s="120">
        <v>2874.6</v>
      </c>
      <c r="H218" s="133">
        <f t="shared" si="426"/>
        <v>2882.49</v>
      </c>
      <c r="I218" s="107">
        <v>-38.94</v>
      </c>
      <c r="J218" s="134">
        <f t="shared" si="427"/>
        <v>2886.0399999999995</v>
      </c>
      <c r="K218" s="102" t="s">
        <v>47</v>
      </c>
      <c r="L218" s="51"/>
      <c r="M218" s="125">
        <f t="shared" si="428"/>
        <v>3.5499999999997272</v>
      </c>
      <c r="N218" s="44">
        <f t="shared" si="429"/>
        <v>0.36199349999997221</v>
      </c>
      <c r="O218" s="40">
        <f t="shared" si="430"/>
        <v>2.4900835999998088</v>
      </c>
      <c r="P218" s="40">
        <f t="shared" si="431"/>
        <v>3.6913056384597167E-3</v>
      </c>
      <c r="R218" s="42">
        <f t="shared" si="432"/>
        <v>84.97999999999945</v>
      </c>
      <c r="S218" s="42">
        <f t="shared" si="433"/>
        <v>4.1774535184746414E-2</v>
      </c>
    </row>
    <row r="219" spans="2:19" x14ac:dyDescent="0.3">
      <c r="B219" s="220">
        <v>205</v>
      </c>
      <c r="C219" s="221"/>
      <c r="D219" s="105">
        <v>45587</v>
      </c>
      <c r="E219" s="130"/>
      <c r="F219" s="132">
        <f t="shared" ref="F219:F220" si="434">G$16</f>
        <v>2924.49</v>
      </c>
      <c r="G219" s="120">
        <v>2874.6</v>
      </c>
      <c r="H219" s="133">
        <f t="shared" ref="H219:H220" si="435">G$16-E$12</f>
        <v>2882.49</v>
      </c>
      <c r="I219" s="107">
        <v>-38.94</v>
      </c>
      <c r="J219" s="134">
        <f t="shared" ref="J219:J220" si="436">(G$16+E$13)+I219</f>
        <v>2886.0399999999995</v>
      </c>
      <c r="K219" s="93" t="s">
        <v>47</v>
      </c>
      <c r="L219" s="51"/>
      <c r="M219" s="125">
        <f t="shared" ref="M219:M220" si="437">+J219-$H$16</f>
        <v>3.5499999999997272</v>
      </c>
      <c r="N219" s="44">
        <f t="shared" ref="N219:N220" si="438">M219*0.10197/1</f>
        <v>0.36199349999997221</v>
      </c>
      <c r="O219" s="40">
        <f t="shared" ref="O219:O220" si="439">M219*0.701432/1</f>
        <v>2.4900835999998088</v>
      </c>
      <c r="P219" s="40">
        <f t="shared" ref="P219:P220" si="440">+N219*0.01019716/1</f>
        <v>3.6913056384597167E-3</v>
      </c>
      <c r="R219" s="42">
        <f t="shared" ref="R219:R220" si="441">+$O$11*(M219-I219)</f>
        <v>84.97999999999945</v>
      </c>
      <c r="S219" s="42">
        <f t="shared" ref="S219:S220" si="442">M219/R219</f>
        <v>4.1774535184746414E-2</v>
      </c>
    </row>
    <row r="220" spans="2:19" x14ac:dyDescent="0.3">
      <c r="B220" s="220">
        <v>206</v>
      </c>
      <c r="C220" s="221"/>
      <c r="D220" s="105">
        <v>45593</v>
      </c>
      <c r="E220" s="130"/>
      <c r="F220" s="121">
        <f t="shared" si="434"/>
        <v>2924.49</v>
      </c>
      <c r="G220" s="120">
        <v>2874.6</v>
      </c>
      <c r="H220" s="121">
        <f t="shared" si="435"/>
        <v>2882.49</v>
      </c>
      <c r="I220" s="107">
        <v>-38.94</v>
      </c>
      <c r="J220" s="134">
        <f t="shared" si="436"/>
        <v>2886.0399999999995</v>
      </c>
      <c r="K220" s="102" t="s">
        <v>47</v>
      </c>
      <c r="L220" s="51"/>
      <c r="M220" s="125">
        <f t="shared" si="437"/>
        <v>3.5499999999997272</v>
      </c>
      <c r="N220" s="126">
        <f t="shared" si="438"/>
        <v>0.36199349999997221</v>
      </c>
      <c r="O220" s="125">
        <f t="shared" si="439"/>
        <v>2.4900835999998088</v>
      </c>
      <c r="P220" s="125">
        <f t="shared" si="440"/>
        <v>3.6913056384597167E-3</v>
      </c>
      <c r="Q220" s="51"/>
      <c r="R220" s="127">
        <f t="shared" si="441"/>
        <v>84.97999999999945</v>
      </c>
      <c r="S220" s="127">
        <f t="shared" si="442"/>
        <v>4.1774535184746414E-2</v>
      </c>
    </row>
    <row r="221" spans="2:19" x14ac:dyDescent="0.3">
      <c r="B221" s="220">
        <v>207</v>
      </c>
      <c r="C221" s="221"/>
      <c r="D221" s="105">
        <v>45597</v>
      </c>
      <c r="E221" s="130"/>
      <c r="F221" s="121">
        <f t="shared" ref="F221" si="443">G$16</f>
        <v>2924.49</v>
      </c>
      <c r="G221" s="120">
        <v>2875.6</v>
      </c>
      <c r="H221" s="121">
        <f t="shared" ref="H221" si="444">G$16-E$12</f>
        <v>2882.49</v>
      </c>
      <c r="I221" s="122">
        <v>-38.950000000000003</v>
      </c>
      <c r="J221" s="134">
        <f t="shared" ref="J221" si="445">(G$16+E$13)+I221</f>
        <v>2886.0299999999997</v>
      </c>
      <c r="K221" s="102" t="s">
        <v>47</v>
      </c>
      <c r="L221" s="51"/>
      <c r="M221" s="125">
        <f t="shared" ref="M221" si="446">+J221-$H$16</f>
        <v>3.5399999999999636</v>
      </c>
      <c r="N221" s="126">
        <f t="shared" ref="N221" si="447">M221*0.10197/1</f>
        <v>0.36097379999999629</v>
      </c>
      <c r="O221" s="125">
        <f t="shared" ref="O221" si="448">M221*0.701432/1</f>
        <v>2.4830692799999747</v>
      </c>
      <c r="P221" s="125">
        <f t="shared" ref="P221" si="449">+N221*0.01019716/1</f>
        <v>3.6809075944079623E-3</v>
      </c>
      <c r="Q221" s="51"/>
      <c r="R221" s="127">
        <f t="shared" ref="R221" si="450">+$O$11*(M221-I221)</f>
        <v>84.979999999999933</v>
      </c>
      <c r="S221" s="127">
        <f t="shared" ref="S221" si="451">M221/R221</f>
        <v>4.1656860437749667E-2</v>
      </c>
    </row>
  </sheetData>
  <dataConsolidate/>
  <mergeCells count="214">
    <mergeCell ref="B34:C34"/>
    <mergeCell ref="B22:C22"/>
    <mergeCell ref="B36:C36"/>
    <mergeCell ref="B157:C157"/>
    <mergeCell ref="B158:C158"/>
    <mergeCell ref="B25:C25"/>
    <mergeCell ref="B23:C23"/>
    <mergeCell ref="B24:C24"/>
    <mergeCell ref="B40:C40"/>
    <mergeCell ref="B45:C45"/>
    <mergeCell ref="B46:C46"/>
    <mergeCell ref="B37:C37"/>
    <mergeCell ref="B38:C38"/>
    <mergeCell ref="B39:C39"/>
    <mergeCell ref="B41:C41"/>
    <mergeCell ref="B42:C42"/>
    <mergeCell ref="B43:C43"/>
    <mergeCell ref="B35:C35"/>
    <mergeCell ref="B26:C26"/>
    <mergeCell ref="B31:C31"/>
    <mergeCell ref="B27:C27"/>
    <mergeCell ref="B28:C28"/>
    <mergeCell ref="B29:C29"/>
    <mergeCell ref="B30:C30"/>
    <mergeCell ref="S19:S21"/>
    <mergeCell ref="B2:D5"/>
    <mergeCell ref="B19:C21"/>
    <mergeCell ref="D19:D21"/>
    <mergeCell ref="F19:F20"/>
    <mergeCell ref="H19:H20"/>
    <mergeCell ref="E19:E21"/>
    <mergeCell ref="G19:G20"/>
    <mergeCell ref="E2:K5"/>
    <mergeCell ref="I19:I20"/>
    <mergeCell ref="J19:J20"/>
    <mergeCell ref="K19:K21"/>
    <mergeCell ref="M19:P20"/>
    <mergeCell ref="R19:R21"/>
    <mergeCell ref="B74:C74"/>
    <mergeCell ref="B72:C72"/>
    <mergeCell ref="B73:C73"/>
    <mergeCell ref="B44:C44"/>
    <mergeCell ref="B84:C84"/>
    <mergeCell ref="B32:C32"/>
    <mergeCell ref="B75:C75"/>
    <mergeCell ref="B76:C76"/>
    <mergeCell ref="B77:C77"/>
    <mergeCell ref="B78:C78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33:C33"/>
    <mergeCell ref="B56:C56"/>
    <mergeCell ref="B57:C57"/>
    <mergeCell ref="B58:C58"/>
    <mergeCell ref="B59:C59"/>
    <mergeCell ref="B60:C60"/>
    <mergeCell ref="B70:C70"/>
    <mergeCell ref="B71:C71"/>
    <mergeCell ref="B87:C87"/>
    <mergeCell ref="B88:C88"/>
    <mergeCell ref="B89:C89"/>
    <mergeCell ref="B90:C90"/>
    <mergeCell ref="B91:C91"/>
    <mergeCell ref="B85:C85"/>
    <mergeCell ref="B86:C86"/>
    <mergeCell ref="B80:C80"/>
    <mergeCell ref="B81:C81"/>
    <mergeCell ref="B83:C83"/>
    <mergeCell ref="B82:C82"/>
    <mergeCell ref="B66:C66"/>
    <mergeCell ref="B67:C67"/>
    <mergeCell ref="B79:C79"/>
    <mergeCell ref="B68:C68"/>
    <mergeCell ref="B69:C69"/>
    <mergeCell ref="B61:C61"/>
    <mergeCell ref="B62:C62"/>
    <mergeCell ref="B63:C63"/>
    <mergeCell ref="B64:C64"/>
    <mergeCell ref="B65:C65"/>
    <mergeCell ref="B112:C112"/>
    <mergeCell ref="B113:C113"/>
    <mergeCell ref="B114:C114"/>
    <mergeCell ref="B115:C115"/>
    <mergeCell ref="B92:C92"/>
    <mergeCell ref="B93:C93"/>
    <mergeCell ref="B94:C94"/>
    <mergeCell ref="B95:C95"/>
    <mergeCell ref="B96:C96"/>
    <mergeCell ref="B107:C107"/>
    <mergeCell ref="B108:C108"/>
    <mergeCell ref="B109:C109"/>
    <mergeCell ref="B110:C110"/>
    <mergeCell ref="B111:C111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33:C133"/>
    <mergeCell ref="B124:C124"/>
    <mergeCell ref="B125:C125"/>
    <mergeCell ref="B126:C126"/>
    <mergeCell ref="B127:C127"/>
    <mergeCell ref="B128:C128"/>
    <mergeCell ref="B129:C129"/>
    <mergeCell ref="B130:C130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31:C131"/>
    <mergeCell ref="B132:C132"/>
    <mergeCell ref="B150:C150"/>
    <mergeCell ref="B151:C151"/>
    <mergeCell ref="B143:C143"/>
    <mergeCell ref="B144:C144"/>
    <mergeCell ref="B145:C145"/>
    <mergeCell ref="B146:C146"/>
    <mergeCell ref="B134:C134"/>
    <mergeCell ref="B135:C135"/>
    <mergeCell ref="B136:C136"/>
    <mergeCell ref="B147:C147"/>
    <mergeCell ref="B148:C148"/>
    <mergeCell ref="B149:C149"/>
    <mergeCell ref="B137:C137"/>
    <mergeCell ref="B138:C138"/>
    <mergeCell ref="B139:C139"/>
    <mergeCell ref="B140:C140"/>
    <mergeCell ref="B141:C141"/>
    <mergeCell ref="B142:C142"/>
    <mergeCell ref="B152:C152"/>
    <mergeCell ref="B153:C153"/>
    <mergeCell ref="B154:C154"/>
    <mergeCell ref="B155:C155"/>
    <mergeCell ref="B156:C156"/>
    <mergeCell ref="B159:C159"/>
    <mergeCell ref="B160:C160"/>
    <mergeCell ref="B161:C161"/>
    <mergeCell ref="B168:C168"/>
    <mergeCell ref="B172:C172"/>
    <mergeCell ref="B173:C173"/>
    <mergeCell ref="B167:C167"/>
    <mergeCell ref="B162:C162"/>
    <mergeCell ref="B163:C163"/>
    <mergeCell ref="B164:C164"/>
    <mergeCell ref="B165:C165"/>
    <mergeCell ref="B166:C166"/>
    <mergeCell ref="B169:C169"/>
    <mergeCell ref="B170:C170"/>
    <mergeCell ref="B171:C171"/>
    <mergeCell ref="B174:C174"/>
    <mergeCell ref="B175:C175"/>
    <mergeCell ref="B176:C176"/>
    <mergeCell ref="B177:C177"/>
    <mergeCell ref="B178:C178"/>
    <mergeCell ref="B179:C179"/>
    <mergeCell ref="B180:C180"/>
    <mergeCell ref="B181:C181"/>
    <mergeCell ref="B182:C182"/>
    <mergeCell ref="B184:C184"/>
    <mergeCell ref="B200:C200"/>
    <mergeCell ref="B198:C198"/>
    <mergeCell ref="B203:C203"/>
    <mergeCell ref="B183:C183"/>
    <mergeCell ref="B185:C185"/>
    <mergeCell ref="B186:C186"/>
    <mergeCell ref="B191:C191"/>
    <mergeCell ref="B190:C190"/>
    <mergeCell ref="B188:C188"/>
    <mergeCell ref="B189:C189"/>
    <mergeCell ref="B195:C195"/>
    <mergeCell ref="B194:C194"/>
    <mergeCell ref="B193:C193"/>
    <mergeCell ref="B202:C202"/>
    <mergeCell ref="B201:C201"/>
    <mergeCell ref="B199:C199"/>
    <mergeCell ref="B197:C197"/>
    <mergeCell ref="B196:C196"/>
    <mergeCell ref="B192:C192"/>
    <mergeCell ref="B220:C220"/>
    <mergeCell ref="B221:C221"/>
    <mergeCell ref="B216:C216"/>
    <mergeCell ref="B217:C217"/>
    <mergeCell ref="B207:C207"/>
    <mergeCell ref="B206:C206"/>
    <mergeCell ref="B187:C187"/>
    <mergeCell ref="B210:C210"/>
    <mergeCell ref="B211:C211"/>
    <mergeCell ref="B212:C212"/>
    <mergeCell ref="B213:C213"/>
    <mergeCell ref="B214:C214"/>
    <mergeCell ref="B209:C209"/>
    <mergeCell ref="B208:C208"/>
    <mergeCell ref="B205:C205"/>
    <mergeCell ref="B204:C204"/>
    <mergeCell ref="B215:C215"/>
    <mergeCell ref="B218:C218"/>
    <mergeCell ref="B219:C219"/>
  </mergeCells>
  <pageMargins left="0.7" right="0.7" top="0.75" bottom="0.75" header="0.3" footer="0.3"/>
  <pageSetup paperSize="9" scale="31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E D z V N n p l + m l A A A A 9 g A A A B I A H A B D b 2 5 m a W c v U G F j a 2 F n Z S 5 4 b W w g o h g A K K A U A A A A A A A A A A A A A A A A A A A A A A A A A A A A h Y 8 x D o I w G I W v Q r r T F j C G k J 8 y G D d J S E y M a 1 M q N E A x t F j u 5 u C R v I I Y R d 0 c 3 / e + 4 b 3 7 9 Q b Z 1 L X e R Q 5 G 9 T p F A a b I k 1 r 0 p d J V i k Z 7 8 m O U M S i 4 a H g l v V n W J p l M m a L a 2 n N C i H M O u w j 3 Q 0 V C S g N y z H d 7 U c u O o 4 + s / s u + 0 s Z y L S R i c H i N Y S E O 6 B q v 4 g h T I A u E X O m v E M 5 7 n + 0 P h M 3 Y 2 n G Q T B q / 2 A J Z I p D 3 B / Y A U E s D B B Q A A g A I A F h A 8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Q P N U K I p H u A 4 A A A A R A A A A E w A c A E Z v c m 1 1 b G F z L 1 N l Y 3 R p b 2 4 x L m 0 g o h g A K K A U A A A A A A A A A A A A A A A A A A A A A A A A A A A A K 0 5 N L s n M z 1 M I h t C G 1 g B Q S w E C L Q A U A A I A C A B Y Q P N U 2 e m X 6 a U A A A D 2 A A A A E g A A A A A A A A A A A A A A A A A A A A A A Q 2 9 u Z m l n L 1 B h Y 2 t h Z 2 U u e G 1 s U E s B A i 0 A F A A C A A g A W E D z V A / K 6 a u k A A A A 6 Q A A A B M A A A A A A A A A A A A A A A A A 8 Q A A A F t D b 2 5 0 Z W 5 0 X 1 R 5 c G V z X S 5 4 b W x Q S w E C L Q A U A A I A C A B Y Q P N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e 9 m X j M F Y r 0 + T b W l r / 6 I i p g A A A A A C A A A A A A A D Z g A A w A A A A B A A A A C q z r H 9 j F g a q c j H 5 m a n z k W j A A A A A A S A A A C g A A A A E A A A A A q N N E r F E 1 5 Z K + x F R O W 4 + B t Q A A A A P 9 I N T 6 7 7 V 2 e S f B + a c f i r J I 8 E F 9 h L g s o 2 h H R v v 7 D a b P 4 e A q W V E C A q x f n s j O d S e W w r B J S z a T 2 h P J 5 G w n J C g q Y H Q W d w V j Z N l d d 5 d H f d Q 8 d E 8 B 4 U A A A A 4 o Q N r I H y n q O G R C y C h f L a 2 K l 9 N U Q = < / D a t a M a s h u p > 
</file>

<file path=customXml/itemProps1.xml><?xml version="1.0" encoding="utf-8"?>
<ds:datastoreItem xmlns:ds="http://schemas.openxmlformats.org/officeDocument/2006/customXml" ds:itemID="{1266B322-9751-4D15-8040-F2C6A8DA78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MW-24</vt:lpstr>
      <vt:lpstr>MW-26</vt:lpstr>
      <vt:lpstr>MW-27</vt:lpstr>
      <vt:lpstr>MW-28</vt:lpstr>
      <vt:lpstr>MW-29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Joel Alarcon</cp:lastModifiedBy>
  <cp:lastPrinted>2023-02-24T02:12:12Z</cp:lastPrinted>
  <dcterms:created xsi:type="dcterms:W3CDTF">2021-11-24T00:37:39Z</dcterms:created>
  <dcterms:modified xsi:type="dcterms:W3CDTF">2025-03-23T19:43:37Z</dcterms:modified>
</cp:coreProperties>
</file>