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 Efraín\Desktop\_workspace\instrumentation\seed\250228_Febrero\Pad 2B-2C\PZ CASAGRANDE\"/>
    </mc:Choice>
  </mc:AlternateContent>
  <xr:revisionPtr revIDLastSave="0" documentId="13_ncr:1_{72C526D7-71D4-4316-9413-31E2AD1AAC9D}" xr6:coauthVersionLast="47" xr6:coauthVersionMax="47" xr10:uidLastSave="{00000000-0000-0000-0000-000000000000}"/>
  <bookViews>
    <workbookView xWindow="11424" yWindow="0" windowWidth="11712" windowHeight="12336" tabRatio="744" activeTab="1" xr2:uid="{00000000-000D-0000-FFFF-FFFF00000000}"/>
  </bookViews>
  <sheets>
    <sheet name="PH-SH16-01" sheetId="50" r:id="rId1"/>
    <sheet name="PH-SH16-02" sheetId="94" r:id="rId2"/>
    <sheet name="PH-SH16-03" sheetId="96" r:id="rId3"/>
    <sheet name="PTA-SH19-201" sheetId="101" r:id="rId4"/>
    <sheet name="PTA-SH19-202" sheetId="103" r:id="rId5"/>
    <sheet name="PTA-SH19-203" sheetId="105" r:id="rId6"/>
  </sheets>
  <definedNames>
    <definedName name="_xlnm._FilterDatabase" localSheetId="0" hidden="1">'PH-SH16-01'!#REF!</definedName>
    <definedName name="_xlnm._FilterDatabase" localSheetId="1" hidden="1">'PH-SH16-02'!#REF!</definedName>
    <definedName name="_xlnm._FilterDatabase" localSheetId="2" hidden="1">'PH-SH16-03'!#REF!</definedName>
    <definedName name="_xlnm._FilterDatabase" localSheetId="3" hidden="1">'PTA-SH19-201'!#REF!</definedName>
    <definedName name="_xlnm._FilterDatabase" localSheetId="4" hidden="1">'PTA-SH19-202'!#REF!</definedName>
    <definedName name="_xlnm._FilterDatabase" localSheetId="5" hidden="1">'PTA-SH19-203'!#REF!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5" i="96" l="1"/>
  <c r="G395" i="96"/>
  <c r="J395" i="96"/>
  <c r="F400" i="94"/>
  <c r="G400" i="94"/>
  <c r="J400" i="94"/>
  <c r="F395" i="50"/>
  <c r="G395" i="50"/>
  <c r="J395" i="50"/>
  <c r="F394" i="96"/>
  <c r="G394" i="96"/>
  <c r="J394" i="96"/>
  <c r="F399" i="94"/>
  <c r="G399" i="94"/>
  <c r="J399" i="94"/>
  <c r="F394" i="50"/>
  <c r="G394" i="50"/>
  <c r="J394" i="50"/>
  <c r="F393" i="96"/>
  <c r="G393" i="96"/>
  <c r="J393" i="96"/>
  <c r="F398" i="94"/>
  <c r="G398" i="94"/>
  <c r="J398" i="94"/>
  <c r="F393" i="50"/>
  <c r="G393" i="50"/>
  <c r="J393" i="50"/>
  <c r="F397" i="94"/>
  <c r="G397" i="94"/>
  <c r="F392" i="50"/>
  <c r="G392" i="50"/>
  <c r="F392" i="96"/>
  <c r="G392" i="96"/>
  <c r="J392" i="96"/>
  <c r="J397" i="94"/>
  <c r="J392" i="50"/>
  <c r="F25" i="103"/>
  <c r="J25" i="103"/>
  <c r="F391" i="96"/>
  <c r="G391" i="96"/>
  <c r="J391" i="96"/>
  <c r="F396" i="94"/>
  <c r="G396" i="94"/>
  <c r="J396" i="94"/>
  <c r="F391" i="50"/>
  <c r="G391" i="50"/>
  <c r="J391" i="50"/>
  <c r="F390" i="96"/>
  <c r="G390" i="96"/>
  <c r="J390" i="96"/>
  <c r="F395" i="94"/>
  <c r="G395" i="94"/>
  <c r="J395" i="94"/>
  <c r="J390" i="50"/>
  <c r="G390" i="50"/>
  <c r="G389" i="50"/>
  <c r="F390" i="50"/>
  <c r="F389" i="96"/>
  <c r="G389" i="96"/>
  <c r="J389" i="96"/>
  <c r="F394" i="94"/>
  <c r="G394" i="94"/>
  <c r="J394" i="94"/>
  <c r="S9" i="101"/>
  <c r="J22" i="101"/>
  <c r="J31" i="105"/>
  <c r="F31" i="105"/>
  <c r="J30" i="105"/>
  <c r="F30" i="105"/>
  <c r="J29" i="105"/>
  <c r="F29" i="105"/>
  <c r="J28" i="105"/>
  <c r="F28" i="105"/>
  <c r="J27" i="105"/>
  <c r="F27" i="105"/>
  <c r="J26" i="105"/>
  <c r="F26" i="105"/>
  <c r="J25" i="105"/>
  <c r="F25" i="105"/>
  <c r="J24" i="105"/>
  <c r="F24" i="105"/>
  <c r="J23" i="105"/>
  <c r="F23" i="105"/>
  <c r="J22" i="105"/>
  <c r="F22" i="105"/>
  <c r="H16" i="105"/>
  <c r="G30" i="105" s="1"/>
  <c r="J24" i="103"/>
  <c r="J26" i="103"/>
  <c r="J27" i="103"/>
  <c r="J28" i="103"/>
  <c r="J29" i="103"/>
  <c r="J30" i="103"/>
  <c r="J31" i="103"/>
  <c r="J25" i="101"/>
  <c r="J26" i="101"/>
  <c r="J27" i="101"/>
  <c r="J28" i="101"/>
  <c r="J29" i="101"/>
  <c r="J30" i="101"/>
  <c r="J31" i="101"/>
  <c r="M25" i="105" l="1"/>
  <c r="M26" i="105"/>
  <c r="G25" i="105"/>
  <c r="G27" i="105"/>
  <c r="M27" i="105"/>
  <c r="N27" i="105" s="1"/>
  <c r="P27" i="105" s="1"/>
  <c r="M31" i="105"/>
  <c r="R31" i="105" s="1"/>
  <c r="S31" i="105" s="1"/>
  <c r="M24" i="105"/>
  <c r="R24" i="105" s="1"/>
  <c r="S24" i="105" s="1"/>
  <c r="M28" i="105"/>
  <c r="N28" i="105" s="1"/>
  <c r="P28" i="105" s="1"/>
  <c r="M22" i="105"/>
  <c r="R22" i="105" s="1"/>
  <c r="S22" i="105" s="1"/>
  <c r="M29" i="105"/>
  <c r="N29" i="105" s="1"/>
  <c r="P29" i="105" s="1"/>
  <c r="G23" i="105"/>
  <c r="M23" i="105"/>
  <c r="O23" i="105" s="1"/>
  <c r="M30" i="105"/>
  <c r="N30" i="105" s="1"/>
  <c r="P30" i="105" s="1"/>
  <c r="R25" i="105"/>
  <c r="S25" i="105" s="1"/>
  <c r="O25" i="105"/>
  <c r="N25" i="105"/>
  <c r="P25" i="105" s="1"/>
  <c r="O26" i="105"/>
  <c r="N26" i="105"/>
  <c r="P26" i="105" s="1"/>
  <c r="R26" i="105"/>
  <c r="S26" i="105" s="1"/>
  <c r="G29" i="105"/>
  <c r="G22" i="105"/>
  <c r="G31" i="105"/>
  <c r="G24" i="105"/>
  <c r="G26" i="105"/>
  <c r="G28" i="105"/>
  <c r="F31" i="103"/>
  <c r="F30" i="103"/>
  <c r="F29" i="103"/>
  <c r="F28" i="103"/>
  <c r="F27" i="103"/>
  <c r="F26" i="103"/>
  <c r="F24" i="103"/>
  <c r="J23" i="103"/>
  <c r="F23" i="103"/>
  <c r="J22" i="103"/>
  <c r="F22" i="103"/>
  <c r="H16" i="103"/>
  <c r="M25" i="103" s="1"/>
  <c r="J24" i="101"/>
  <c r="J23" i="101"/>
  <c r="F387" i="96"/>
  <c r="G387" i="96"/>
  <c r="J387" i="96"/>
  <c r="F388" i="96"/>
  <c r="G388" i="96"/>
  <c r="J388" i="96"/>
  <c r="F392" i="94"/>
  <c r="G392" i="94"/>
  <c r="J392" i="94"/>
  <c r="F393" i="94"/>
  <c r="G393" i="94"/>
  <c r="J393" i="94"/>
  <c r="F389" i="50"/>
  <c r="J389" i="50"/>
  <c r="F388" i="50"/>
  <c r="G388" i="50"/>
  <c r="J388" i="50"/>
  <c r="F23" i="101"/>
  <c r="F24" i="101"/>
  <c r="F25" i="101"/>
  <c r="F26" i="101"/>
  <c r="F27" i="101"/>
  <c r="F28" i="101"/>
  <c r="F29" i="101"/>
  <c r="F30" i="101"/>
  <c r="F31" i="101"/>
  <c r="F22" i="101"/>
  <c r="H16" i="101"/>
  <c r="O24" i="105" l="1"/>
  <c r="N24" i="105"/>
  <c r="P24" i="105" s="1"/>
  <c r="M26" i="103"/>
  <c r="G30" i="103"/>
  <c r="G25" i="103"/>
  <c r="O27" i="105"/>
  <c r="N31" i="105"/>
  <c r="P31" i="105" s="1"/>
  <c r="R27" i="105"/>
  <c r="S27" i="105" s="1"/>
  <c r="O31" i="105"/>
  <c r="R23" i="105"/>
  <c r="S23" i="105" s="1"/>
  <c r="R29" i="105"/>
  <c r="S29" i="105" s="1"/>
  <c r="O22" i="105"/>
  <c r="R28" i="105"/>
  <c r="S28" i="105" s="1"/>
  <c r="O29" i="105"/>
  <c r="N22" i="105"/>
  <c r="P22" i="105" s="1"/>
  <c r="O28" i="105"/>
  <c r="O30" i="105"/>
  <c r="R30" i="105"/>
  <c r="S30" i="105" s="1"/>
  <c r="N23" i="105"/>
  <c r="P23" i="105" s="1"/>
  <c r="G27" i="103"/>
  <c r="M27" i="103"/>
  <c r="M28" i="103"/>
  <c r="R28" i="103" s="1"/>
  <c r="S28" i="103" s="1"/>
  <c r="M22" i="103"/>
  <c r="N22" i="103" s="1"/>
  <c r="P22" i="103" s="1"/>
  <c r="M29" i="103"/>
  <c r="R29" i="103" s="1"/>
  <c r="S29" i="103" s="1"/>
  <c r="G23" i="103"/>
  <c r="M23" i="103"/>
  <c r="R23" i="103" s="1"/>
  <c r="S23" i="103" s="1"/>
  <c r="M30" i="103"/>
  <c r="M24" i="103"/>
  <c r="R30" i="103"/>
  <c r="S30" i="103" s="1"/>
  <c r="N30" i="103"/>
  <c r="P30" i="103" s="1"/>
  <c r="O30" i="103"/>
  <c r="R24" i="103"/>
  <c r="R25" i="103"/>
  <c r="S25" i="103" s="1"/>
  <c r="N25" i="103"/>
  <c r="P25" i="103" s="1"/>
  <c r="O25" i="103"/>
  <c r="O26" i="103"/>
  <c r="N26" i="103"/>
  <c r="P26" i="103" s="1"/>
  <c r="R26" i="103"/>
  <c r="S26" i="103" s="1"/>
  <c r="R27" i="103"/>
  <c r="S27" i="103" s="1"/>
  <c r="O27" i="103"/>
  <c r="N27" i="103"/>
  <c r="P27" i="103" s="1"/>
  <c r="G29" i="103"/>
  <c r="G22" i="103"/>
  <c r="G31" i="103"/>
  <c r="G24" i="103"/>
  <c r="M31" i="103"/>
  <c r="G26" i="103"/>
  <c r="G28" i="103"/>
  <c r="G23" i="101"/>
  <c r="F387" i="50"/>
  <c r="G387" i="50"/>
  <c r="J387" i="50"/>
  <c r="F391" i="94"/>
  <c r="G391" i="94"/>
  <c r="J391" i="94"/>
  <c r="F386" i="96"/>
  <c r="G386" i="96"/>
  <c r="J386" i="96"/>
  <c r="F385" i="96"/>
  <c r="G385" i="96"/>
  <c r="J385" i="96"/>
  <c r="F390" i="94"/>
  <c r="G390" i="94"/>
  <c r="J390" i="94"/>
  <c r="F386" i="50"/>
  <c r="G386" i="50"/>
  <c r="J386" i="50"/>
  <c r="J384" i="96"/>
  <c r="G384" i="96"/>
  <c r="F384" i="96"/>
  <c r="J389" i="94"/>
  <c r="G389" i="94"/>
  <c r="F389" i="94"/>
  <c r="J385" i="50"/>
  <c r="G385" i="50"/>
  <c r="F385" i="50"/>
  <c r="F383" i="96"/>
  <c r="G383" i="96"/>
  <c r="J383" i="96"/>
  <c r="F388" i="94"/>
  <c r="G388" i="94"/>
  <c r="J388" i="94"/>
  <c r="F384" i="50"/>
  <c r="G384" i="50"/>
  <c r="J384" i="50"/>
  <c r="F383" i="50"/>
  <c r="G383" i="50"/>
  <c r="J383" i="50"/>
  <c r="F387" i="94"/>
  <c r="G387" i="94"/>
  <c r="J387" i="94"/>
  <c r="F382" i="96"/>
  <c r="G382" i="96"/>
  <c r="J382" i="96"/>
  <c r="J386" i="94"/>
  <c r="J385" i="94"/>
  <c r="J384" i="94"/>
  <c r="J383" i="94"/>
  <c r="J382" i="94"/>
  <c r="J381" i="94"/>
  <c r="J380" i="94"/>
  <c r="J379" i="94"/>
  <c r="F381" i="96"/>
  <c r="G381" i="96"/>
  <c r="J381" i="96"/>
  <c r="F386" i="94"/>
  <c r="G386" i="94"/>
  <c r="F382" i="50"/>
  <c r="G382" i="50"/>
  <c r="J382" i="50"/>
  <c r="J379" i="50"/>
  <c r="J380" i="50"/>
  <c r="J381" i="50"/>
  <c r="F379" i="96"/>
  <c r="G379" i="96"/>
  <c r="J379" i="96"/>
  <c r="F380" i="96"/>
  <c r="G380" i="96"/>
  <c r="J380" i="96"/>
  <c r="F380" i="50"/>
  <c r="G380" i="50"/>
  <c r="F381" i="50"/>
  <c r="G381" i="50"/>
  <c r="F378" i="96"/>
  <c r="G378" i="96"/>
  <c r="J378" i="96"/>
  <c r="F379" i="50"/>
  <c r="G379" i="50"/>
  <c r="N28" i="103" l="1"/>
  <c r="P28" i="103" s="1"/>
  <c r="R22" i="103"/>
  <c r="S22" i="103" s="1"/>
  <c r="O28" i="103"/>
  <c r="O23" i="103"/>
  <c r="N23" i="103"/>
  <c r="P23" i="103" s="1"/>
  <c r="S24" i="103"/>
  <c r="N24" i="103"/>
  <c r="P24" i="103" s="1"/>
  <c r="N29" i="103"/>
  <c r="P29" i="103" s="1"/>
  <c r="O29" i="103"/>
  <c r="O22" i="103"/>
  <c r="O24" i="103"/>
  <c r="R31" i="103"/>
  <c r="S31" i="103" s="1"/>
  <c r="O31" i="103"/>
  <c r="N31" i="103"/>
  <c r="P31" i="103" s="1"/>
  <c r="G22" i="101"/>
  <c r="G31" i="101"/>
  <c r="G30" i="101"/>
  <c r="G29" i="101"/>
  <c r="G28" i="101"/>
  <c r="G27" i="101"/>
  <c r="G26" i="101"/>
  <c r="G25" i="101"/>
  <c r="G24" i="101"/>
  <c r="M23" i="101"/>
  <c r="O23" i="101" s="1"/>
  <c r="M28" i="101"/>
  <c r="O28" i="101" s="1"/>
  <c r="M30" i="101"/>
  <c r="M25" i="101"/>
  <c r="R25" i="101" s="1"/>
  <c r="N30" i="101"/>
  <c r="P30" i="101" s="1"/>
  <c r="M26" i="101"/>
  <c r="R26" i="101" s="1"/>
  <c r="M22" i="101"/>
  <c r="O22" i="101" s="1"/>
  <c r="M31" i="101"/>
  <c r="O31" i="101" s="1"/>
  <c r="M27" i="101"/>
  <c r="N27" i="101" s="1"/>
  <c r="P27" i="101" s="1"/>
  <c r="M29" i="101"/>
  <c r="M24" i="101"/>
  <c r="F384" i="94"/>
  <c r="G384" i="94"/>
  <c r="F385" i="94"/>
  <c r="G385" i="94"/>
  <c r="J371" i="94"/>
  <c r="H16" i="94"/>
  <c r="F383" i="94"/>
  <c r="G383" i="94"/>
  <c r="F377" i="96"/>
  <c r="G377" i="96"/>
  <c r="J377" i="96"/>
  <c r="F371" i="96"/>
  <c r="G371" i="96"/>
  <c r="J371" i="96"/>
  <c r="F372" i="96"/>
  <c r="G372" i="96"/>
  <c r="J372" i="96"/>
  <c r="F373" i="96"/>
  <c r="G373" i="96"/>
  <c r="J373" i="96"/>
  <c r="F374" i="96"/>
  <c r="G374" i="96"/>
  <c r="J374" i="96"/>
  <c r="F375" i="96"/>
  <c r="G375" i="96"/>
  <c r="J375" i="96"/>
  <c r="F376" i="96"/>
  <c r="G376" i="96"/>
  <c r="J376" i="96"/>
  <c r="J377" i="50"/>
  <c r="F372" i="50"/>
  <c r="G372" i="50"/>
  <c r="J372" i="50"/>
  <c r="F373" i="50"/>
  <c r="G373" i="50"/>
  <c r="J373" i="50"/>
  <c r="F374" i="50"/>
  <c r="G374" i="50"/>
  <c r="J374" i="50"/>
  <c r="F375" i="50"/>
  <c r="G375" i="50"/>
  <c r="J375" i="50"/>
  <c r="F376" i="50"/>
  <c r="G376" i="50"/>
  <c r="J376" i="50"/>
  <c r="F377" i="50"/>
  <c r="G377" i="50"/>
  <c r="F378" i="50"/>
  <c r="G378" i="50"/>
  <c r="J378" i="50"/>
  <c r="F370" i="96"/>
  <c r="G370" i="96"/>
  <c r="J370" i="96"/>
  <c r="F382" i="94"/>
  <c r="G382" i="94"/>
  <c r="F371" i="50"/>
  <c r="G371" i="50"/>
  <c r="J371" i="50"/>
  <c r="G381" i="94"/>
  <c r="F381" i="94"/>
  <c r="J369" i="96"/>
  <c r="G369" i="96"/>
  <c r="F369" i="96"/>
  <c r="J370" i="50"/>
  <c r="G370" i="50"/>
  <c r="F370" i="50"/>
  <c r="M389" i="94" l="1"/>
  <c r="O389" i="94" s="1"/>
  <c r="M396" i="94"/>
  <c r="M398" i="94"/>
  <c r="M400" i="94"/>
  <c r="M397" i="94"/>
  <c r="M399" i="94"/>
  <c r="M384" i="94"/>
  <c r="O384" i="94" s="1"/>
  <c r="M395" i="94"/>
  <c r="M388" i="94"/>
  <c r="O388" i="94" s="1"/>
  <c r="M382" i="94"/>
  <c r="R382" i="94" s="1"/>
  <c r="S382" i="94" s="1"/>
  <c r="M394" i="94"/>
  <c r="M393" i="94"/>
  <c r="M387" i="94"/>
  <c r="M386" i="94"/>
  <c r="M391" i="94"/>
  <c r="M390" i="94"/>
  <c r="M392" i="94"/>
  <c r="M383" i="94"/>
  <c r="O383" i="94" s="1"/>
  <c r="M385" i="94"/>
  <c r="O385" i="94" s="1"/>
  <c r="R22" i="101"/>
  <c r="S22" i="101" s="1"/>
  <c r="R23" i="101"/>
  <c r="S23" i="101" s="1"/>
  <c r="N23" i="101"/>
  <c r="P23" i="101" s="1"/>
  <c r="O25" i="101"/>
  <c r="S25" i="101"/>
  <c r="N25" i="101"/>
  <c r="P25" i="101" s="1"/>
  <c r="R28" i="101"/>
  <c r="S28" i="101" s="1"/>
  <c r="N28" i="101"/>
  <c r="P28" i="101" s="1"/>
  <c r="O27" i="101"/>
  <c r="N31" i="101"/>
  <c r="P31" i="101" s="1"/>
  <c r="R27" i="101"/>
  <c r="S27" i="101" s="1"/>
  <c r="R31" i="101"/>
  <c r="S31" i="101" s="1"/>
  <c r="R30" i="101"/>
  <c r="S30" i="101" s="1"/>
  <c r="O30" i="101"/>
  <c r="O26" i="101"/>
  <c r="N22" i="101"/>
  <c r="P22" i="101" s="1"/>
  <c r="S26" i="101"/>
  <c r="N26" i="101"/>
  <c r="P26" i="101" s="1"/>
  <c r="R29" i="101"/>
  <c r="S29" i="101" s="1"/>
  <c r="O29" i="101"/>
  <c r="N29" i="101"/>
  <c r="P29" i="101" s="1"/>
  <c r="O24" i="101"/>
  <c r="N24" i="101"/>
  <c r="P24" i="101" s="1"/>
  <c r="R24" i="101"/>
  <c r="S24" i="101" s="1"/>
  <c r="F368" i="96"/>
  <c r="G368" i="96"/>
  <c r="J368" i="96"/>
  <c r="F380" i="94"/>
  <c r="G380" i="94"/>
  <c r="F369" i="50"/>
  <c r="G369" i="50"/>
  <c r="J369" i="50"/>
  <c r="F367" i="96"/>
  <c r="G367" i="96"/>
  <c r="J367" i="96"/>
  <c r="F379" i="94"/>
  <c r="G379" i="94"/>
  <c r="F368" i="50"/>
  <c r="G368" i="50"/>
  <c r="J368" i="50"/>
  <c r="F366" i="96"/>
  <c r="G366" i="96"/>
  <c r="J366" i="96"/>
  <c r="F378" i="94"/>
  <c r="G378" i="94"/>
  <c r="J378" i="94"/>
  <c r="F367" i="50"/>
  <c r="G367" i="50"/>
  <c r="J367" i="50"/>
  <c r="F366" i="50"/>
  <c r="G366" i="50"/>
  <c r="J366" i="50"/>
  <c r="F377" i="94"/>
  <c r="G377" i="94"/>
  <c r="J377" i="94"/>
  <c r="F365" i="96"/>
  <c r="G365" i="96"/>
  <c r="J365" i="96"/>
  <c r="F364" i="96"/>
  <c r="G364" i="96"/>
  <c r="J364" i="96"/>
  <c r="F376" i="94"/>
  <c r="G376" i="94"/>
  <c r="J376" i="94"/>
  <c r="F365" i="50"/>
  <c r="G365" i="50"/>
  <c r="J365" i="50"/>
  <c r="F363" i="96"/>
  <c r="G363" i="96"/>
  <c r="J363" i="96"/>
  <c r="F375" i="94"/>
  <c r="G375" i="94"/>
  <c r="J375" i="94"/>
  <c r="F364" i="50"/>
  <c r="G364" i="50"/>
  <c r="J364" i="50"/>
  <c r="F374" i="94"/>
  <c r="G374" i="94"/>
  <c r="J374" i="94"/>
  <c r="F362" i="96"/>
  <c r="G362" i="96"/>
  <c r="J362" i="96"/>
  <c r="F373" i="94"/>
  <c r="G373" i="94"/>
  <c r="J373" i="94"/>
  <c r="F363" i="50"/>
  <c r="G363" i="50"/>
  <c r="J363" i="50"/>
  <c r="F361" i="96"/>
  <c r="G361" i="96"/>
  <c r="J361" i="96"/>
  <c r="F372" i="94"/>
  <c r="G372" i="94"/>
  <c r="J372" i="94"/>
  <c r="F362" i="50"/>
  <c r="G362" i="50"/>
  <c r="J362" i="50"/>
  <c r="F360" i="96"/>
  <c r="G360" i="96"/>
  <c r="J360" i="96"/>
  <c r="F371" i="94"/>
  <c r="G371" i="94"/>
  <c r="F361" i="50"/>
  <c r="G361" i="50"/>
  <c r="J361" i="50"/>
  <c r="F359" i="96"/>
  <c r="G359" i="96"/>
  <c r="J359" i="96"/>
  <c r="F370" i="94"/>
  <c r="G370" i="94"/>
  <c r="J370" i="94"/>
  <c r="F360" i="50"/>
  <c r="G360" i="50"/>
  <c r="J360" i="50"/>
  <c r="F358" i="96"/>
  <c r="G358" i="96"/>
  <c r="J358" i="96"/>
  <c r="F369" i="94"/>
  <c r="G369" i="94"/>
  <c r="J369" i="94"/>
  <c r="F359" i="50"/>
  <c r="G359" i="50"/>
  <c r="J359" i="50"/>
  <c r="F357" i="96"/>
  <c r="G357" i="96"/>
  <c r="J357" i="96"/>
  <c r="F368" i="94"/>
  <c r="G368" i="94"/>
  <c r="J368" i="94"/>
  <c r="F358" i="50"/>
  <c r="G358" i="50"/>
  <c r="J358" i="50"/>
  <c r="F356" i="96"/>
  <c r="G356" i="96"/>
  <c r="J356" i="96"/>
  <c r="F367" i="94"/>
  <c r="G367" i="94"/>
  <c r="J367" i="94"/>
  <c r="F357" i="50"/>
  <c r="G357" i="50"/>
  <c r="J357" i="50"/>
  <c r="F366" i="94"/>
  <c r="G366" i="94"/>
  <c r="J366" i="94"/>
  <c r="F355" i="96"/>
  <c r="G355" i="96"/>
  <c r="J355" i="96"/>
  <c r="F356" i="50"/>
  <c r="G356" i="50"/>
  <c r="J356" i="50"/>
  <c r="F354" i="96"/>
  <c r="G354" i="96"/>
  <c r="J354" i="96"/>
  <c r="G365" i="94"/>
  <c r="F365" i="94"/>
  <c r="J365" i="94"/>
  <c r="F355" i="50"/>
  <c r="G355" i="50"/>
  <c r="J355" i="50"/>
  <c r="F353" i="96"/>
  <c r="G353" i="96"/>
  <c r="J353" i="96"/>
  <c r="F364" i="94"/>
  <c r="G364" i="94"/>
  <c r="J364" i="94"/>
  <c r="F354" i="50"/>
  <c r="G354" i="50"/>
  <c r="J354" i="50"/>
  <c r="F352" i="96"/>
  <c r="G352" i="96"/>
  <c r="J352" i="96"/>
  <c r="F363" i="94"/>
  <c r="G363" i="94"/>
  <c r="J363" i="94"/>
  <c r="F353" i="50"/>
  <c r="G353" i="50"/>
  <c r="J353" i="50"/>
  <c r="F351" i="96"/>
  <c r="G351" i="96"/>
  <c r="J351" i="96"/>
  <c r="F362" i="94"/>
  <c r="G362" i="94"/>
  <c r="J362" i="94"/>
  <c r="F352" i="50"/>
  <c r="G352" i="50"/>
  <c r="J352" i="50"/>
  <c r="J336" i="96"/>
  <c r="J331" i="50"/>
  <c r="F350" i="96"/>
  <c r="G350" i="96"/>
  <c r="J350" i="96"/>
  <c r="F361" i="94"/>
  <c r="G361" i="94"/>
  <c r="J361" i="94"/>
  <c r="F351" i="50"/>
  <c r="G351" i="50"/>
  <c r="J351" i="50"/>
  <c r="F349" i="96"/>
  <c r="G349" i="96"/>
  <c r="J349" i="96"/>
  <c r="F360" i="94"/>
  <c r="G360" i="94"/>
  <c r="J360" i="94"/>
  <c r="F359" i="94"/>
  <c r="G359" i="94"/>
  <c r="J359" i="94"/>
  <c r="F350" i="50"/>
  <c r="G350" i="50"/>
  <c r="J350" i="50"/>
  <c r="J348" i="96"/>
  <c r="G348" i="96"/>
  <c r="F348" i="96"/>
  <c r="J347" i="96"/>
  <c r="G347" i="96"/>
  <c r="F347" i="96"/>
  <c r="J349" i="50"/>
  <c r="G349" i="50"/>
  <c r="F349" i="50"/>
  <c r="J348" i="50"/>
  <c r="G348" i="50"/>
  <c r="F348" i="50"/>
  <c r="F345" i="96"/>
  <c r="G345" i="96"/>
  <c r="J345" i="96"/>
  <c r="F346" i="96"/>
  <c r="G346" i="96"/>
  <c r="J346" i="96"/>
  <c r="F357" i="94"/>
  <c r="G357" i="94"/>
  <c r="J357" i="94"/>
  <c r="F358" i="94"/>
  <c r="G358" i="94"/>
  <c r="J358" i="94"/>
  <c r="F346" i="50"/>
  <c r="G346" i="50"/>
  <c r="J346" i="50"/>
  <c r="F347" i="50"/>
  <c r="G347" i="50"/>
  <c r="J347" i="50"/>
  <c r="F341" i="96"/>
  <c r="G341" i="96"/>
  <c r="J341" i="96"/>
  <c r="F342" i="96"/>
  <c r="G342" i="96"/>
  <c r="J342" i="96"/>
  <c r="F343" i="96"/>
  <c r="G343" i="96"/>
  <c r="J343" i="96"/>
  <c r="F344" i="96"/>
  <c r="G344" i="96"/>
  <c r="J344" i="96"/>
  <c r="F353" i="94"/>
  <c r="G353" i="94"/>
  <c r="J353" i="94"/>
  <c r="F354" i="94"/>
  <c r="G354" i="94"/>
  <c r="J354" i="94"/>
  <c r="F355" i="94"/>
  <c r="G355" i="94"/>
  <c r="J355" i="94"/>
  <c r="F356" i="94"/>
  <c r="G356" i="94"/>
  <c r="J356" i="94"/>
  <c r="F342" i="50"/>
  <c r="G342" i="50"/>
  <c r="J342" i="50"/>
  <c r="F343" i="50"/>
  <c r="G343" i="50"/>
  <c r="J343" i="50"/>
  <c r="F344" i="50"/>
  <c r="G344" i="50"/>
  <c r="J344" i="50"/>
  <c r="F345" i="50"/>
  <c r="G345" i="50"/>
  <c r="J345" i="50"/>
  <c r="R384" i="94" l="1"/>
  <c r="S384" i="94" s="1"/>
  <c r="U367" i="94"/>
  <c r="N384" i="94"/>
  <c r="P384" i="94" s="1"/>
  <c r="N399" i="94"/>
  <c r="P399" i="94" s="1"/>
  <c r="O399" i="94"/>
  <c r="R399" i="94"/>
  <c r="S399" i="94" s="1"/>
  <c r="N397" i="94"/>
  <c r="P397" i="94" s="1"/>
  <c r="O397" i="94"/>
  <c r="R397" i="94"/>
  <c r="S397" i="94" s="1"/>
  <c r="R389" i="94"/>
  <c r="S389" i="94" s="1"/>
  <c r="N400" i="94"/>
  <c r="P400" i="94" s="1"/>
  <c r="R400" i="94"/>
  <c r="S400" i="94" s="1"/>
  <c r="O400" i="94"/>
  <c r="R398" i="94"/>
  <c r="S398" i="94" s="1"/>
  <c r="N398" i="94"/>
  <c r="P398" i="94" s="1"/>
  <c r="O398" i="94"/>
  <c r="N389" i="94"/>
  <c r="P389" i="94" s="1"/>
  <c r="R388" i="94"/>
  <c r="S388" i="94" s="1"/>
  <c r="R396" i="94"/>
  <c r="S396" i="94" s="1"/>
  <c r="O396" i="94"/>
  <c r="N396" i="94"/>
  <c r="P396" i="94" s="1"/>
  <c r="N383" i="94"/>
  <c r="P383" i="94" s="1"/>
  <c r="N388" i="94"/>
  <c r="P388" i="94" s="1"/>
  <c r="O382" i="94"/>
  <c r="R383" i="94"/>
  <c r="S383" i="94" s="1"/>
  <c r="N382" i="94"/>
  <c r="P382" i="94" s="1"/>
  <c r="N395" i="94"/>
  <c r="P395" i="94" s="1"/>
  <c r="O395" i="94"/>
  <c r="R395" i="94"/>
  <c r="S395" i="94" s="1"/>
  <c r="N385" i="94"/>
  <c r="P385" i="94" s="1"/>
  <c r="N386" i="94"/>
  <c r="P386" i="94" s="1"/>
  <c r="R386" i="94"/>
  <c r="S386" i="94" s="1"/>
  <c r="O386" i="94"/>
  <c r="O391" i="94"/>
  <c r="R391" i="94"/>
  <c r="S391" i="94" s="1"/>
  <c r="N391" i="94"/>
  <c r="P391" i="94" s="1"/>
  <c r="R385" i="94"/>
  <c r="S385" i="94" s="1"/>
  <c r="N387" i="94"/>
  <c r="P387" i="94" s="1"/>
  <c r="R387" i="94"/>
  <c r="S387" i="94" s="1"/>
  <c r="O387" i="94"/>
  <c r="O393" i="94"/>
  <c r="N393" i="94"/>
  <c r="P393" i="94" s="1"/>
  <c r="R393" i="94"/>
  <c r="S393" i="94" s="1"/>
  <c r="N390" i="94"/>
  <c r="P390" i="94" s="1"/>
  <c r="R390" i="94"/>
  <c r="S390" i="94" s="1"/>
  <c r="O390" i="94"/>
  <c r="N394" i="94"/>
  <c r="P394" i="94" s="1"/>
  <c r="O394" i="94"/>
  <c r="R394" i="94"/>
  <c r="S394" i="94" s="1"/>
  <c r="N392" i="94"/>
  <c r="P392" i="94" s="1"/>
  <c r="O392" i="94"/>
  <c r="R392" i="94"/>
  <c r="S392" i="94" s="1"/>
  <c r="U368" i="94"/>
  <c r="U370" i="94"/>
  <c r="U374" i="94"/>
  <c r="U366" i="94"/>
  <c r="U373" i="94"/>
  <c r="U372" i="94"/>
  <c r="U371" i="94"/>
  <c r="U369" i="94"/>
  <c r="J352" i="94"/>
  <c r="G352" i="94"/>
  <c r="F352" i="94"/>
  <c r="J341" i="50"/>
  <c r="G341" i="50"/>
  <c r="F341" i="50"/>
  <c r="J340" i="96"/>
  <c r="G340" i="96"/>
  <c r="F340" i="96"/>
  <c r="J339" i="96" l="1"/>
  <c r="G339" i="96"/>
  <c r="F339" i="96"/>
  <c r="J340" i="50"/>
  <c r="G340" i="50"/>
  <c r="F340" i="50"/>
  <c r="J351" i="94"/>
  <c r="G351" i="94"/>
  <c r="F351" i="94"/>
  <c r="F350" i="94" l="1"/>
  <c r="G350" i="94"/>
  <c r="J350" i="94"/>
  <c r="F339" i="50"/>
  <c r="G339" i="50"/>
  <c r="J339" i="50"/>
  <c r="F338" i="96"/>
  <c r="G338" i="96"/>
  <c r="J338" i="96"/>
  <c r="F336" i="96" l="1"/>
  <c r="G336" i="96"/>
  <c r="F337" i="96"/>
  <c r="G337" i="96"/>
  <c r="J337" i="96"/>
  <c r="F348" i="94"/>
  <c r="G348" i="94"/>
  <c r="J348" i="94"/>
  <c r="F349" i="94"/>
  <c r="G349" i="94"/>
  <c r="J349" i="94"/>
  <c r="F337" i="50"/>
  <c r="G337" i="50"/>
  <c r="J337" i="50"/>
  <c r="F338" i="50"/>
  <c r="G338" i="50"/>
  <c r="J338" i="50"/>
  <c r="F332" i="96" l="1"/>
  <c r="G332" i="96"/>
  <c r="J332" i="96"/>
  <c r="F333" i="96"/>
  <c r="G333" i="96"/>
  <c r="J333" i="96"/>
  <c r="F334" i="96"/>
  <c r="G334" i="96"/>
  <c r="J334" i="96"/>
  <c r="F335" i="96"/>
  <c r="G335" i="96"/>
  <c r="J335" i="96"/>
  <c r="F331" i="50"/>
  <c r="G331" i="50"/>
  <c r="F343" i="94"/>
  <c r="G343" i="94"/>
  <c r="J343" i="94"/>
  <c r="F336" i="50"/>
  <c r="G336" i="50"/>
  <c r="J336" i="50"/>
  <c r="F344" i="94"/>
  <c r="G344" i="94"/>
  <c r="J344" i="94"/>
  <c r="F345" i="94"/>
  <c r="G345" i="94"/>
  <c r="J345" i="94"/>
  <c r="F346" i="94"/>
  <c r="G346" i="94"/>
  <c r="J346" i="94"/>
  <c r="F347" i="94"/>
  <c r="G347" i="94"/>
  <c r="J347" i="94"/>
  <c r="F332" i="50"/>
  <c r="G332" i="50"/>
  <c r="J332" i="50"/>
  <c r="F333" i="50"/>
  <c r="G333" i="50"/>
  <c r="J333" i="50"/>
  <c r="F334" i="50"/>
  <c r="G334" i="50"/>
  <c r="J334" i="50"/>
  <c r="F335" i="50"/>
  <c r="G335" i="50"/>
  <c r="J335" i="50"/>
  <c r="F321" i="96" l="1"/>
  <c r="G321" i="96"/>
  <c r="J321" i="96"/>
  <c r="F322" i="96"/>
  <c r="G322" i="96"/>
  <c r="J322" i="96"/>
  <c r="F323" i="96"/>
  <c r="G323" i="96"/>
  <c r="J323" i="96"/>
  <c r="F324" i="96"/>
  <c r="G324" i="96"/>
  <c r="J324" i="96"/>
  <c r="F325" i="96"/>
  <c r="G325" i="96"/>
  <c r="J325" i="96"/>
  <c r="F326" i="96"/>
  <c r="G326" i="96"/>
  <c r="J326" i="96"/>
  <c r="F327" i="96"/>
  <c r="G327" i="96"/>
  <c r="J327" i="96"/>
  <c r="F328" i="96"/>
  <c r="G328" i="96"/>
  <c r="J328" i="96"/>
  <c r="F329" i="96"/>
  <c r="G329" i="96"/>
  <c r="J329" i="96"/>
  <c r="F330" i="96"/>
  <c r="G330" i="96"/>
  <c r="J330" i="96"/>
  <c r="F331" i="96"/>
  <c r="G331" i="96"/>
  <c r="J331" i="96"/>
  <c r="F333" i="94" l="1"/>
  <c r="G333" i="94"/>
  <c r="J333" i="94"/>
  <c r="F334" i="94"/>
  <c r="G334" i="94"/>
  <c r="J334" i="94"/>
  <c r="F335" i="94"/>
  <c r="G335" i="94"/>
  <c r="J335" i="94"/>
  <c r="F336" i="94"/>
  <c r="G336" i="94"/>
  <c r="J336" i="94"/>
  <c r="F337" i="94"/>
  <c r="G337" i="94"/>
  <c r="J337" i="94"/>
  <c r="F338" i="94"/>
  <c r="G338" i="94"/>
  <c r="J338" i="94"/>
  <c r="F339" i="94"/>
  <c r="G339" i="94"/>
  <c r="J339" i="94"/>
  <c r="F340" i="94"/>
  <c r="G340" i="94"/>
  <c r="J340" i="94"/>
  <c r="F341" i="94"/>
  <c r="G341" i="94"/>
  <c r="J341" i="94"/>
  <c r="F342" i="94"/>
  <c r="G342" i="94"/>
  <c r="J342" i="94"/>
  <c r="F321" i="50"/>
  <c r="G321" i="50"/>
  <c r="J321" i="50"/>
  <c r="F322" i="50"/>
  <c r="G322" i="50"/>
  <c r="J322" i="50"/>
  <c r="F323" i="50"/>
  <c r="G323" i="50"/>
  <c r="J323" i="50"/>
  <c r="F324" i="50"/>
  <c r="G324" i="50"/>
  <c r="J324" i="50"/>
  <c r="F325" i="50"/>
  <c r="G325" i="50"/>
  <c r="J325" i="50"/>
  <c r="F326" i="50"/>
  <c r="G326" i="50"/>
  <c r="J326" i="50"/>
  <c r="F327" i="50"/>
  <c r="G327" i="50"/>
  <c r="J327" i="50"/>
  <c r="F328" i="50"/>
  <c r="G328" i="50"/>
  <c r="J328" i="50"/>
  <c r="F329" i="50"/>
  <c r="G329" i="50"/>
  <c r="J329" i="50"/>
  <c r="F330" i="50"/>
  <c r="G330" i="50"/>
  <c r="J330" i="50"/>
  <c r="F319" i="96" l="1"/>
  <c r="G319" i="96"/>
  <c r="J319" i="96"/>
  <c r="F320" i="96"/>
  <c r="G320" i="96"/>
  <c r="J320" i="96"/>
  <c r="F331" i="94"/>
  <c r="G331" i="94"/>
  <c r="J331" i="94"/>
  <c r="F332" i="94"/>
  <c r="G332" i="94"/>
  <c r="J332" i="94"/>
  <c r="F319" i="50"/>
  <c r="G319" i="50"/>
  <c r="J319" i="50"/>
  <c r="F320" i="50"/>
  <c r="G320" i="50"/>
  <c r="J320" i="50"/>
  <c r="F314" i="96" l="1"/>
  <c r="G314" i="96"/>
  <c r="J314" i="96"/>
  <c r="F315" i="96"/>
  <c r="G315" i="96"/>
  <c r="J315" i="96"/>
  <c r="F316" i="96"/>
  <c r="G316" i="96"/>
  <c r="J316" i="96"/>
  <c r="F317" i="96"/>
  <c r="G317" i="96"/>
  <c r="J317" i="96"/>
  <c r="F318" i="96"/>
  <c r="G318" i="96"/>
  <c r="J318" i="96"/>
  <c r="F326" i="94"/>
  <c r="G326" i="94"/>
  <c r="J326" i="94"/>
  <c r="F327" i="94"/>
  <c r="G327" i="94"/>
  <c r="J327" i="94"/>
  <c r="F328" i="94"/>
  <c r="G328" i="94"/>
  <c r="J328" i="94"/>
  <c r="F329" i="94"/>
  <c r="G329" i="94"/>
  <c r="J329" i="94"/>
  <c r="F330" i="94"/>
  <c r="G330" i="94"/>
  <c r="J330" i="94"/>
  <c r="F314" i="50"/>
  <c r="G314" i="50"/>
  <c r="J314" i="50"/>
  <c r="F315" i="50"/>
  <c r="G315" i="50"/>
  <c r="J315" i="50"/>
  <c r="F316" i="50"/>
  <c r="G316" i="50"/>
  <c r="J316" i="50"/>
  <c r="F317" i="50"/>
  <c r="G317" i="50"/>
  <c r="J317" i="50"/>
  <c r="F318" i="50"/>
  <c r="G318" i="50"/>
  <c r="J318" i="50"/>
  <c r="F312" i="96" l="1"/>
  <c r="G312" i="96"/>
  <c r="J312" i="96"/>
  <c r="F313" i="96"/>
  <c r="G313" i="96"/>
  <c r="J313" i="96"/>
  <c r="F324" i="94"/>
  <c r="G324" i="94"/>
  <c r="J324" i="94"/>
  <c r="F325" i="94"/>
  <c r="G325" i="94"/>
  <c r="J325" i="94"/>
  <c r="F312" i="50"/>
  <c r="G312" i="50"/>
  <c r="J312" i="50"/>
  <c r="F313" i="50"/>
  <c r="G313" i="50"/>
  <c r="J313" i="50"/>
  <c r="F310" i="96" l="1"/>
  <c r="G310" i="96"/>
  <c r="J310" i="96"/>
  <c r="F311" i="96"/>
  <c r="G311" i="96"/>
  <c r="J311" i="96"/>
  <c r="F306" i="96"/>
  <c r="G306" i="96"/>
  <c r="J306" i="96"/>
  <c r="F307" i="96"/>
  <c r="G307" i="96"/>
  <c r="J307" i="96"/>
  <c r="F308" i="96"/>
  <c r="G308" i="96"/>
  <c r="J308" i="96"/>
  <c r="F309" i="96"/>
  <c r="G309" i="96"/>
  <c r="J309" i="96"/>
  <c r="F322" i="94"/>
  <c r="G322" i="94"/>
  <c r="J322" i="94"/>
  <c r="F323" i="94"/>
  <c r="G323" i="94"/>
  <c r="J323" i="94"/>
  <c r="F318" i="94"/>
  <c r="G318" i="94"/>
  <c r="J318" i="94"/>
  <c r="F319" i="94"/>
  <c r="G319" i="94"/>
  <c r="J319" i="94"/>
  <c r="F320" i="94"/>
  <c r="G320" i="94"/>
  <c r="J320" i="94"/>
  <c r="F321" i="94"/>
  <c r="G321" i="94"/>
  <c r="J321" i="94"/>
  <c r="F310" i="50"/>
  <c r="G310" i="50"/>
  <c r="J310" i="50"/>
  <c r="F311" i="50"/>
  <c r="G311" i="50"/>
  <c r="J311" i="50"/>
  <c r="F309" i="50"/>
  <c r="G309" i="50"/>
  <c r="J309" i="50"/>
  <c r="F306" i="50"/>
  <c r="G306" i="50"/>
  <c r="J306" i="50"/>
  <c r="F307" i="50"/>
  <c r="G307" i="50"/>
  <c r="J307" i="50"/>
  <c r="F308" i="50"/>
  <c r="G308" i="50"/>
  <c r="J308" i="50"/>
  <c r="F305" i="96" l="1"/>
  <c r="G305" i="96"/>
  <c r="J305" i="96"/>
  <c r="F317" i="94"/>
  <c r="G317" i="94"/>
  <c r="J317" i="94"/>
  <c r="F305" i="50"/>
  <c r="G305" i="50"/>
  <c r="J305" i="50"/>
  <c r="F303" i="96" l="1"/>
  <c r="G303" i="96"/>
  <c r="J303" i="96"/>
  <c r="F304" i="96"/>
  <c r="G304" i="96"/>
  <c r="J304" i="96"/>
  <c r="F315" i="94"/>
  <c r="G315" i="94"/>
  <c r="J315" i="94"/>
  <c r="F316" i="94"/>
  <c r="G316" i="94"/>
  <c r="J316" i="94"/>
  <c r="F303" i="50"/>
  <c r="G303" i="50"/>
  <c r="J303" i="50"/>
  <c r="F304" i="50"/>
  <c r="G304" i="50"/>
  <c r="J304" i="50"/>
  <c r="F299" i="96"/>
  <c r="G299" i="96"/>
  <c r="J299" i="96"/>
  <c r="F300" i="96"/>
  <c r="G300" i="96"/>
  <c r="J300" i="96"/>
  <c r="F301" i="96"/>
  <c r="G301" i="96"/>
  <c r="J301" i="96"/>
  <c r="F302" i="96"/>
  <c r="G302" i="96"/>
  <c r="J302" i="96"/>
  <c r="F311" i="94"/>
  <c r="G311" i="94"/>
  <c r="J311" i="94"/>
  <c r="F312" i="94"/>
  <c r="G312" i="94"/>
  <c r="J312" i="94"/>
  <c r="F313" i="94"/>
  <c r="G313" i="94"/>
  <c r="J313" i="94"/>
  <c r="F314" i="94"/>
  <c r="G314" i="94"/>
  <c r="J314" i="94"/>
  <c r="F299" i="50"/>
  <c r="G299" i="50"/>
  <c r="J299" i="50"/>
  <c r="F300" i="50"/>
  <c r="G300" i="50"/>
  <c r="J300" i="50"/>
  <c r="F301" i="50"/>
  <c r="G301" i="50"/>
  <c r="J301" i="50"/>
  <c r="F302" i="50"/>
  <c r="G302" i="50"/>
  <c r="J302" i="50"/>
  <c r="F292" i="96"/>
  <c r="G292" i="96"/>
  <c r="J292" i="96"/>
  <c r="F293" i="96"/>
  <c r="G293" i="96"/>
  <c r="J293" i="96"/>
  <c r="F294" i="96"/>
  <c r="G294" i="96"/>
  <c r="J294" i="96"/>
  <c r="F295" i="96"/>
  <c r="G295" i="96"/>
  <c r="J295" i="96"/>
  <c r="F296" i="96"/>
  <c r="G296" i="96"/>
  <c r="J296" i="96"/>
  <c r="F297" i="96"/>
  <c r="G297" i="96"/>
  <c r="J297" i="96"/>
  <c r="F298" i="96"/>
  <c r="G298" i="96"/>
  <c r="J298" i="96"/>
  <c r="F304" i="94"/>
  <c r="G304" i="94"/>
  <c r="J304" i="94"/>
  <c r="F305" i="94"/>
  <c r="G305" i="94"/>
  <c r="J305" i="94"/>
  <c r="F306" i="94"/>
  <c r="G306" i="94"/>
  <c r="J306" i="94"/>
  <c r="F307" i="94"/>
  <c r="G307" i="94"/>
  <c r="J307" i="94"/>
  <c r="F308" i="94"/>
  <c r="G308" i="94"/>
  <c r="J308" i="94"/>
  <c r="F309" i="94"/>
  <c r="G309" i="94"/>
  <c r="J309" i="94"/>
  <c r="F310" i="94"/>
  <c r="G310" i="94"/>
  <c r="J310" i="94"/>
  <c r="F292" i="50"/>
  <c r="G292" i="50"/>
  <c r="J292" i="50"/>
  <c r="F293" i="50"/>
  <c r="G293" i="50"/>
  <c r="J293" i="50"/>
  <c r="F294" i="50"/>
  <c r="G294" i="50"/>
  <c r="J294" i="50"/>
  <c r="F295" i="50"/>
  <c r="G295" i="50"/>
  <c r="J295" i="50"/>
  <c r="F296" i="50"/>
  <c r="G296" i="50"/>
  <c r="J296" i="50"/>
  <c r="F297" i="50"/>
  <c r="G297" i="50"/>
  <c r="J297" i="50"/>
  <c r="F298" i="50"/>
  <c r="G298" i="50"/>
  <c r="J298" i="50"/>
  <c r="F289" i="96"/>
  <c r="G289" i="96"/>
  <c r="J289" i="96"/>
  <c r="F290" i="96"/>
  <c r="G290" i="96"/>
  <c r="J290" i="96"/>
  <c r="F291" i="96"/>
  <c r="G291" i="96"/>
  <c r="J291" i="96"/>
  <c r="F301" i="94"/>
  <c r="G301" i="94"/>
  <c r="J301" i="94"/>
  <c r="F302" i="94"/>
  <c r="G302" i="94"/>
  <c r="J302" i="94"/>
  <c r="F303" i="94"/>
  <c r="G303" i="94"/>
  <c r="J303" i="94"/>
  <c r="F289" i="50"/>
  <c r="G289" i="50"/>
  <c r="J289" i="50"/>
  <c r="F290" i="50"/>
  <c r="G290" i="50"/>
  <c r="J290" i="50"/>
  <c r="F291" i="50"/>
  <c r="G291" i="50"/>
  <c r="J291" i="50"/>
  <c r="F288" i="96"/>
  <c r="G288" i="96"/>
  <c r="J288" i="96"/>
  <c r="F286" i="96"/>
  <c r="G286" i="96"/>
  <c r="J286" i="96"/>
  <c r="F287" i="96"/>
  <c r="G287" i="96"/>
  <c r="J287" i="96"/>
  <c r="F298" i="94"/>
  <c r="G298" i="94"/>
  <c r="J298" i="94"/>
  <c r="F299" i="94"/>
  <c r="G299" i="94"/>
  <c r="J299" i="94"/>
  <c r="F300" i="94"/>
  <c r="G300" i="94"/>
  <c r="J300" i="94"/>
  <c r="F286" i="50"/>
  <c r="G286" i="50"/>
  <c r="J286" i="50"/>
  <c r="F287" i="50"/>
  <c r="G287" i="50"/>
  <c r="J287" i="50"/>
  <c r="F288" i="50"/>
  <c r="G288" i="50"/>
  <c r="J288" i="50"/>
  <c r="F279" i="96"/>
  <c r="G279" i="96"/>
  <c r="J279" i="96"/>
  <c r="F280" i="96"/>
  <c r="G280" i="96"/>
  <c r="J280" i="96"/>
  <c r="F281" i="96"/>
  <c r="G281" i="96"/>
  <c r="J281" i="96"/>
  <c r="F282" i="96"/>
  <c r="G282" i="96"/>
  <c r="J282" i="96"/>
  <c r="F283" i="96"/>
  <c r="G283" i="96"/>
  <c r="J283" i="96"/>
  <c r="F284" i="96"/>
  <c r="G284" i="96"/>
  <c r="J284" i="96"/>
  <c r="F285" i="96"/>
  <c r="G285" i="96"/>
  <c r="J285" i="96"/>
  <c r="F291" i="94"/>
  <c r="G291" i="94"/>
  <c r="J291" i="94"/>
  <c r="F292" i="94"/>
  <c r="G292" i="94"/>
  <c r="J292" i="94"/>
  <c r="F293" i="94"/>
  <c r="G293" i="94"/>
  <c r="J293" i="94"/>
  <c r="F294" i="94"/>
  <c r="G294" i="94"/>
  <c r="J294" i="94"/>
  <c r="F295" i="94"/>
  <c r="G295" i="94"/>
  <c r="J295" i="94"/>
  <c r="F296" i="94"/>
  <c r="G296" i="94"/>
  <c r="J296" i="94"/>
  <c r="F297" i="94"/>
  <c r="G297" i="94"/>
  <c r="J297" i="94"/>
  <c r="F279" i="50"/>
  <c r="G279" i="50"/>
  <c r="J279" i="50"/>
  <c r="F280" i="50"/>
  <c r="G280" i="50"/>
  <c r="J280" i="50"/>
  <c r="F281" i="50"/>
  <c r="G281" i="50"/>
  <c r="J281" i="50"/>
  <c r="F282" i="50"/>
  <c r="G282" i="50"/>
  <c r="J282" i="50"/>
  <c r="F283" i="50"/>
  <c r="G283" i="50"/>
  <c r="J283" i="50"/>
  <c r="F284" i="50"/>
  <c r="G284" i="50"/>
  <c r="J284" i="50"/>
  <c r="F285" i="50"/>
  <c r="G285" i="50"/>
  <c r="J285" i="50"/>
  <c r="F276" i="96"/>
  <c r="G276" i="96"/>
  <c r="J276" i="96"/>
  <c r="F277" i="96"/>
  <c r="G277" i="96"/>
  <c r="J277" i="96"/>
  <c r="F278" i="96"/>
  <c r="G278" i="96"/>
  <c r="J278" i="96"/>
  <c r="F273" i="96"/>
  <c r="G273" i="96"/>
  <c r="J273" i="96"/>
  <c r="F274" i="96"/>
  <c r="G274" i="96"/>
  <c r="J274" i="96"/>
  <c r="F275" i="96"/>
  <c r="G275" i="96"/>
  <c r="J275" i="96"/>
  <c r="F288" i="94"/>
  <c r="G288" i="94"/>
  <c r="J288" i="94"/>
  <c r="F289" i="94"/>
  <c r="G289" i="94"/>
  <c r="J289" i="94"/>
  <c r="F290" i="94"/>
  <c r="G290" i="94"/>
  <c r="J290" i="94"/>
  <c r="F285" i="94"/>
  <c r="G285" i="94"/>
  <c r="J285" i="94"/>
  <c r="F286" i="94"/>
  <c r="G286" i="94"/>
  <c r="J286" i="94"/>
  <c r="F287" i="94"/>
  <c r="G287" i="94"/>
  <c r="J287" i="94"/>
  <c r="F276" i="50"/>
  <c r="G276" i="50"/>
  <c r="J276" i="50"/>
  <c r="F277" i="50"/>
  <c r="G277" i="50"/>
  <c r="J277" i="50"/>
  <c r="F278" i="50"/>
  <c r="G278" i="50"/>
  <c r="J278" i="50"/>
  <c r="F273" i="50"/>
  <c r="G273" i="50"/>
  <c r="J273" i="50"/>
  <c r="F274" i="50"/>
  <c r="G274" i="50"/>
  <c r="J274" i="50"/>
  <c r="F275" i="50"/>
  <c r="G275" i="50"/>
  <c r="J275" i="50"/>
  <c r="F270" i="96"/>
  <c r="G270" i="96"/>
  <c r="J270" i="96"/>
  <c r="F271" i="96"/>
  <c r="G271" i="96"/>
  <c r="J271" i="96"/>
  <c r="F272" i="96"/>
  <c r="G272" i="96"/>
  <c r="J272" i="96"/>
  <c r="F282" i="94"/>
  <c r="G282" i="94"/>
  <c r="J282" i="94"/>
  <c r="F283" i="94"/>
  <c r="G283" i="94"/>
  <c r="J283" i="94"/>
  <c r="F284" i="94"/>
  <c r="G284" i="94"/>
  <c r="J284" i="94"/>
  <c r="F270" i="50"/>
  <c r="G270" i="50"/>
  <c r="J270" i="50"/>
  <c r="F271" i="50"/>
  <c r="G271" i="50"/>
  <c r="J271" i="50"/>
  <c r="F272" i="50"/>
  <c r="G272" i="50"/>
  <c r="J272" i="50"/>
  <c r="F267" i="96"/>
  <c r="G267" i="96"/>
  <c r="J267" i="96"/>
  <c r="F268" i="96"/>
  <c r="G268" i="96"/>
  <c r="J268" i="96"/>
  <c r="F269" i="96"/>
  <c r="G269" i="96"/>
  <c r="J269" i="96"/>
  <c r="F279" i="94"/>
  <c r="G279" i="94"/>
  <c r="J279" i="94"/>
  <c r="F280" i="94"/>
  <c r="G280" i="94"/>
  <c r="J280" i="94"/>
  <c r="F281" i="94"/>
  <c r="G281" i="94"/>
  <c r="J281" i="94"/>
  <c r="F267" i="50"/>
  <c r="G267" i="50"/>
  <c r="J267" i="50"/>
  <c r="F268" i="50"/>
  <c r="G268" i="50"/>
  <c r="J268" i="50"/>
  <c r="F269" i="50"/>
  <c r="G269" i="50"/>
  <c r="J269" i="50"/>
  <c r="F260" i="96"/>
  <c r="G260" i="96"/>
  <c r="J260" i="96"/>
  <c r="F261" i="96"/>
  <c r="G261" i="96"/>
  <c r="J261" i="96"/>
  <c r="F262" i="96"/>
  <c r="G262" i="96"/>
  <c r="J262" i="96"/>
  <c r="F263" i="96"/>
  <c r="G263" i="96"/>
  <c r="J263" i="96"/>
  <c r="F264" i="96"/>
  <c r="G264" i="96"/>
  <c r="J264" i="96"/>
  <c r="F265" i="96"/>
  <c r="G265" i="96"/>
  <c r="J265" i="96"/>
  <c r="F266" i="96"/>
  <c r="G266" i="96"/>
  <c r="J266" i="96"/>
  <c r="F272" i="94"/>
  <c r="G272" i="94"/>
  <c r="J272" i="94"/>
  <c r="F273" i="94"/>
  <c r="G273" i="94"/>
  <c r="J273" i="94"/>
  <c r="F274" i="94"/>
  <c r="G274" i="94"/>
  <c r="J274" i="94"/>
  <c r="F275" i="94"/>
  <c r="G275" i="94"/>
  <c r="J275" i="94"/>
  <c r="F276" i="94"/>
  <c r="G276" i="94"/>
  <c r="J276" i="94"/>
  <c r="F277" i="94"/>
  <c r="G277" i="94"/>
  <c r="J277" i="94"/>
  <c r="F278" i="94"/>
  <c r="G278" i="94"/>
  <c r="J278" i="94"/>
  <c r="F260" i="50"/>
  <c r="G260" i="50"/>
  <c r="J260" i="50"/>
  <c r="F261" i="50"/>
  <c r="G261" i="50"/>
  <c r="J261" i="50"/>
  <c r="F262" i="50"/>
  <c r="G262" i="50"/>
  <c r="J262" i="50"/>
  <c r="F263" i="50"/>
  <c r="G263" i="50"/>
  <c r="J263" i="50"/>
  <c r="F264" i="50"/>
  <c r="G264" i="50"/>
  <c r="J264" i="50"/>
  <c r="F265" i="50"/>
  <c r="G265" i="50"/>
  <c r="J265" i="50"/>
  <c r="F266" i="50"/>
  <c r="G266" i="50"/>
  <c r="J266" i="50"/>
  <c r="J259" i="96"/>
  <c r="G259" i="96"/>
  <c r="F259" i="96"/>
  <c r="J258" i="96"/>
  <c r="G258" i="96"/>
  <c r="F258" i="96"/>
  <c r="J257" i="96"/>
  <c r="G257" i="96"/>
  <c r="F257" i="96"/>
  <c r="J256" i="96"/>
  <c r="G256" i="96"/>
  <c r="F256" i="96"/>
  <c r="J255" i="96"/>
  <c r="G255" i="96"/>
  <c r="F255" i="96"/>
  <c r="J254" i="96"/>
  <c r="G254" i="96"/>
  <c r="F254" i="96"/>
  <c r="J253" i="96"/>
  <c r="G253" i="96"/>
  <c r="F253" i="96"/>
  <c r="J252" i="96"/>
  <c r="G252" i="96"/>
  <c r="F252" i="96"/>
  <c r="J251" i="96"/>
  <c r="G251" i="96"/>
  <c r="F251" i="96"/>
  <c r="J250" i="96"/>
  <c r="G250" i="96"/>
  <c r="F250" i="96"/>
  <c r="J249" i="96"/>
  <c r="G249" i="96"/>
  <c r="F249" i="96"/>
  <c r="J248" i="96"/>
  <c r="G248" i="96"/>
  <c r="F248" i="96"/>
  <c r="J247" i="96"/>
  <c r="G247" i="96"/>
  <c r="F247" i="96"/>
  <c r="J246" i="96"/>
  <c r="G246" i="96"/>
  <c r="F246" i="96"/>
  <c r="J245" i="96"/>
  <c r="G245" i="96"/>
  <c r="F245" i="96"/>
  <c r="J244" i="96"/>
  <c r="G244" i="96"/>
  <c r="F244" i="96"/>
  <c r="J243" i="96"/>
  <c r="G243" i="96"/>
  <c r="F243" i="96"/>
  <c r="J242" i="96"/>
  <c r="G242" i="96"/>
  <c r="F242" i="96"/>
  <c r="J241" i="96"/>
  <c r="G241" i="96"/>
  <c r="F241" i="96"/>
  <c r="J240" i="96"/>
  <c r="G240" i="96"/>
  <c r="F240" i="96"/>
  <c r="J239" i="96"/>
  <c r="G239" i="96"/>
  <c r="F239" i="96"/>
  <c r="J238" i="96"/>
  <c r="G238" i="96"/>
  <c r="F238" i="96"/>
  <c r="J237" i="96"/>
  <c r="G237" i="96"/>
  <c r="F237" i="96"/>
  <c r="J236" i="96"/>
  <c r="G236" i="96"/>
  <c r="F236" i="96"/>
  <c r="J235" i="96"/>
  <c r="G235" i="96"/>
  <c r="F235" i="96"/>
  <c r="J234" i="96"/>
  <c r="G234" i="96"/>
  <c r="F234" i="96"/>
  <c r="J233" i="96"/>
  <c r="G233" i="96"/>
  <c r="F233" i="96"/>
  <c r="J232" i="96"/>
  <c r="G232" i="96"/>
  <c r="F232" i="96"/>
  <c r="J231" i="96"/>
  <c r="G231" i="96"/>
  <c r="F231" i="96"/>
  <c r="J230" i="96"/>
  <c r="G230" i="96"/>
  <c r="F230" i="96"/>
  <c r="J229" i="96"/>
  <c r="G229" i="96"/>
  <c r="F229" i="96"/>
  <c r="J228" i="96"/>
  <c r="G228" i="96"/>
  <c r="F228" i="96"/>
  <c r="J227" i="96"/>
  <c r="G227" i="96"/>
  <c r="F227" i="96"/>
  <c r="J226" i="96"/>
  <c r="G226" i="96"/>
  <c r="F226" i="96"/>
  <c r="J225" i="96"/>
  <c r="G225" i="96"/>
  <c r="F225" i="96"/>
  <c r="J224" i="96"/>
  <c r="G224" i="96"/>
  <c r="F224" i="96"/>
  <c r="J223" i="96"/>
  <c r="G223" i="96"/>
  <c r="F223" i="96"/>
  <c r="J222" i="96"/>
  <c r="G222" i="96"/>
  <c r="F222" i="96"/>
  <c r="J221" i="96"/>
  <c r="G221" i="96"/>
  <c r="F221" i="96"/>
  <c r="J220" i="96"/>
  <c r="G220" i="96"/>
  <c r="F220" i="96"/>
  <c r="J219" i="96"/>
  <c r="G219" i="96"/>
  <c r="F219" i="96"/>
  <c r="J218" i="96"/>
  <c r="G218" i="96"/>
  <c r="F218" i="96"/>
  <c r="J217" i="96"/>
  <c r="G217" i="96"/>
  <c r="F217" i="96"/>
  <c r="J216" i="96"/>
  <c r="G216" i="96"/>
  <c r="F216" i="96"/>
  <c r="J215" i="96"/>
  <c r="G215" i="96"/>
  <c r="F215" i="96"/>
  <c r="J214" i="96"/>
  <c r="G214" i="96"/>
  <c r="F214" i="96"/>
  <c r="J213" i="96"/>
  <c r="G213" i="96"/>
  <c r="F213" i="96"/>
  <c r="J212" i="96"/>
  <c r="G212" i="96"/>
  <c r="F212" i="96"/>
  <c r="J211" i="96"/>
  <c r="G211" i="96"/>
  <c r="F211" i="96"/>
  <c r="J210" i="96"/>
  <c r="G210" i="96"/>
  <c r="F210" i="96"/>
  <c r="J209" i="96"/>
  <c r="G209" i="96"/>
  <c r="F209" i="96"/>
  <c r="J208" i="96"/>
  <c r="G208" i="96"/>
  <c r="F208" i="96"/>
  <c r="J207" i="96"/>
  <c r="G207" i="96"/>
  <c r="F207" i="96"/>
  <c r="J206" i="96"/>
  <c r="G206" i="96"/>
  <c r="F206" i="96"/>
  <c r="J205" i="96"/>
  <c r="G205" i="96"/>
  <c r="F205" i="96"/>
  <c r="J204" i="96"/>
  <c r="G204" i="96"/>
  <c r="F204" i="96"/>
  <c r="J203" i="96"/>
  <c r="G203" i="96"/>
  <c r="F203" i="96"/>
  <c r="J202" i="96"/>
  <c r="G202" i="96"/>
  <c r="F202" i="96"/>
  <c r="J201" i="96"/>
  <c r="G201" i="96"/>
  <c r="F201" i="96"/>
  <c r="J200" i="96"/>
  <c r="G200" i="96"/>
  <c r="F200" i="96"/>
  <c r="J199" i="96"/>
  <c r="G199" i="96"/>
  <c r="F199" i="96"/>
  <c r="J198" i="96"/>
  <c r="G198" i="96"/>
  <c r="F198" i="96"/>
  <c r="J197" i="96"/>
  <c r="G197" i="96"/>
  <c r="F197" i="96"/>
  <c r="J196" i="96"/>
  <c r="G196" i="96"/>
  <c r="F196" i="96"/>
  <c r="J195" i="96"/>
  <c r="G195" i="96"/>
  <c r="F195" i="96"/>
  <c r="J194" i="96"/>
  <c r="G194" i="96"/>
  <c r="F194" i="96"/>
  <c r="J193" i="96"/>
  <c r="G193" i="96"/>
  <c r="F193" i="96"/>
  <c r="J192" i="96"/>
  <c r="G192" i="96"/>
  <c r="F192" i="96"/>
  <c r="J191" i="96"/>
  <c r="G191" i="96"/>
  <c r="F191" i="96"/>
  <c r="J190" i="96"/>
  <c r="G190" i="96"/>
  <c r="F190" i="96"/>
  <c r="J189" i="96"/>
  <c r="G189" i="96"/>
  <c r="F189" i="96"/>
  <c r="J188" i="96"/>
  <c r="G188" i="96"/>
  <c r="F188" i="96"/>
  <c r="J187" i="96"/>
  <c r="G187" i="96"/>
  <c r="F187" i="96"/>
  <c r="J186" i="96"/>
  <c r="G186" i="96"/>
  <c r="F186" i="96"/>
  <c r="J185" i="96"/>
  <c r="G185" i="96"/>
  <c r="F185" i="96"/>
  <c r="J184" i="96"/>
  <c r="G184" i="96"/>
  <c r="F184" i="96"/>
  <c r="J183" i="96"/>
  <c r="G183" i="96"/>
  <c r="F183" i="96"/>
  <c r="J182" i="96"/>
  <c r="G182" i="96"/>
  <c r="F182" i="96"/>
  <c r="J181" i="96"/>
  <c r="G181" i="96"/>
  <c r="F181" i="96"/>
  <c r="J180" i="96"/>
  <c r="G180" i="96"/>
  <c r="F180" i="96"/>
  <c r="J179" i="96"/>
  <c r="G179" i="96"/>
  <c r="F179" i="96"/>
  <c r="J178" i="96"/>
  <c r="G178" i="96"/>
  <c r="F178" i="96"/>
  <c r="J177" i="96"/>
  <c r="G177" i="96"/>
  <c r="F177" i="96"/>
  <c r="J176" i="96"/>
  <c r="G176" i="96"/>
  <c r="F176" i="96"/>
  <c r="J175" i="96"/>
  <c r="G175" i="96"/>
  <c r="F175" i="96"/>
  <c r="J174" i="96"/>
  <c r="G174" i="96"/>
  <c r="F174" i="96"/>
  <c r="J173" i="96"/>
  <c r="G173" i="96"/>
  <c r="F173" i="96"/>
  <c r="J172" i="96"/>
  <c r="G172" i="96"/>
  <c r="F172" i="96"/>
  <c r="J171" i="96"/>
  <c r="G171" i="96"/>
  <c r="F171" i="96"/>
  <c r="J170" i="96"/>
  <c r="G170" i="96"/>
  <c r="F170" i="96"/>
  <c r="J169" i="96"/>
  <c r="G169" i="96"/>
  <c r="F169" i="96"/>
  <c r="J168" i="96"/>
  <c r="G168" i="96"/>
  <c r="F168" i="96"/>
  <c r="J167" i="96"/>
  <c r="G167" i="96"/>
  <c r="F167" i="96"/>
  <c r="J166" i="96"/>
  <c r="G166" i="96"/>
  <c r="F166" i="96"/>
  <c r="J165" i="96"/>
  <c r="G165" i="96"/>
  <c r="F165" i="96"/>
  <c r="J164" i="96"/>
  <c r="G164" i="96"/>
  <c r="F164" i="96"/>
  <c r="J163" i="96"/>
  <c r="G163" i="96"/>
  <c r="F163" i="96"/>
  <c r="J162" i="96"/>
  <c r="G162" i="96"/>
  <c r="F162" i="96"/>
  <c r="J161" i="96"/>
  <c r="G161" i="96"/>
  <c r="F161" i="96"/>
  <c r="J160" i="96"/>
  <c r="G160" i="96"/>
  <c r="F160" i="96"/>
  <c r="J159" i="96"/>
  <c r="G159" i="96"/>
  <c r="F159" i="96"/>
  <c r="J158" i="96"/>
  <c r="G158" i="96"/>
  <c r="F158" i="96"/>
  <c r="J157" i="96"/>
  <c r="G157" i="96"/>
  <c r="F157" i="96"/>
  <c r="J156" i="96"/>
  <c r="G156" i="96"/>
  <c r="F156" i="96"/>
  <c r="J155" i="96"/>
  <c r="G155" i="96"/>
  <c r="F155" i="96"/>
  <c r="J154" i="96"/>
  <c r="G154" i="96"/>
  <c r="F154" i="96"/>
  <c r="J153" i="96"/>
  <c r="G153" i="96"/>
  <c r="F153" i="96"/>
  <c r="J152" i="96"/>
  <c r="G152" i="96"/>
  <c r="F152" i="96"/>
  <c r="J151" i="96"/>
  <c r="G151" i="96"/>
  <c r="F151" i="96"/>
  <c r="J150" i="96"/>
  <c r="G150" i="96"/>
  <c r="F150" i="96"/>
  <c r="J149" i="96"/>
  <c r="G149" i="96"/>
  <c r="F149" i="96"/>
  <c r="J148" i="96"/>
  <c r="G148" i="96"/>
  <c r="F148" i="96"/>
  <c r="J147" i="96"/>
  <c r="G147" i="96"/>
  <c r="F147" i="96"/>
  <c r="J146" i="96"/>
  <c r="G146" i="96"/>
  <c r="F146" i="96"/>
  <c r="J145" i="96"/>
  <c r="G145" i="96"/>
  <c r="F145" i="96"/>
  <c r="J144" i="96"/>
  <c r="G144" i="96"/>
  <c r="F144" i="96"/>
  <c r="J143" i="96"/>
  <c r="G143" i="96"/>
  <c r="F143" i="96"/>
  <c r="J142" i="96"/>
  <c r="G142" i="96"/>
  <c r="F142" i="96"/>
  <c r="J141" i="96"/>
  <c r="G141" i="96"/>
  <c r="F141" i="96"/>
  <c r="J140" i="96"/>
  <c r="G140" i="96"/>
  <c r="F140" i="96"/>
  <c r="J139" i="96"/>
  <c r="G139" i="96"/>
  <c r="F139" i="96"/>
  <c r="J138" i="96"/>
  <c r="G138" i="96"/>
  <c r="F138" i="96"/>
  <c r="J137" i="96"/>
  <c r="G137" i="96"/>
  <c r="F137" i="96"/>
  <c r="J136" i="96"/>
  <c r="G136" i="96"/>
  <c r="F136" i="96"/>
  <c r="J135" i="96"/>
  <c r="G135" i="96"/>
  <c r="F135" i="96"/>
  <c r="J134" i="96"/>
  <c r="G134" i="96"/>
  <c r="F134" i="96"/>
  <c r="J133" i="96"/>
  <c r="G133" i="96"/>
  <c r="F133" i="96"/>
  <c r="J132" i="96"/>
  <c r="G132" i="96"/>
  <c r="F132" i="96"/>
  <c r="J131" i="96"/>
  <c r="G131" i="96"/>
  <c r="F131" i="96"/>
  <c r="J130" i="96"/>
  <c r="G130" i="96"/>
  <c r="F130" i="96"/>
  <c r="J129" i="96"/>
  <c r="G129" i="96"/>
  <c r="F129" i="96"/>
  <c r="J128" i="96"/>
  <c r="G128" i="96"/>
  <c r="F128" i="96"/>
  <c r="J127" i="96"/>
  <c r="G127" i="96"/>
  <c r="F127" i="96"/>
  <c r="J126" i="96"/>
  <c r="G126" i="96"/>
  <c r="F126" i="96"/>
  <c r="J125" i="96"/>
  <c r="G125" i="96"/>
  <c r="F125" i="96"/>
  <c r="J124" i="96"/>
  <c r="G124" i="96"/>
  <c r="F124" i="96"/>
  <c r="J123" i="96"/>
  <c r="G123" i="96"/>
  <c r="F123" i="96"/>
  <c r="J122" i="96"/>
  <c r="G122" i="96"/>
  <c r="F122" i="96"/>
  <c r="J121" i="96"/>
  <c r="G121" i="96"/>
  <c r="F121" i="96"/>
  <c r="J120" i="96"/>
  <c r="G120" i="96"/>
  <c r="F120" i="96"/>
  <c r="J119" i="96"/>
  <c r="G119" i="96"/>
  <c r="F119" i="96"/>
  <c r="J118" i="96"/>
  <c r="G118" i="96"/>
  <c r="F118" i="96"/>
  <c r="J117" i="96"/>
  <c r="G117" i="96"/>
  <c r="F117" i="96"/>
  <c r="J116" i="96"/>
  <c r="G116" i="96"/>
  <c r="F116" i="96"/>
  <c r="J115" i="96"/>
  <c r="G115" i="96"/>
  <c r="F115" i="96"/>
  <c r="J114" i="96"/>
  <c r="G114" i="96"/>
  <c r="F114" i="96"/>
  <c r="J113" i="96"/>
  <c r="G113" i="96"/>
  <c r="F113" i="96"/>
  <c r="J112" i="96"/>
  <c r="G112" i="96"/>
  <c r="F112" i="96"/>
  <c r="J111" i="96"/>
  <c r="G111" i="96"/>
  <c r="F111" i="96"/>
  <c r="J110" i="96"/>
  <c r="G110" i="96"/>
  <c r="F110" i="96"/>
  <c r="J109" i="96"/>
  <c r="G109" i="96"/>
  <c r="F109" i="96"/>
  <c r="J108" i="96"/>
  <c r="G108" i="96"/>
  <c r="F108" i="96"/>
  <c r="J107" i="96"/>
  <c r="G107" i="96"/>
  <c r="F107" i="96"/>
  <c r="J106" i="96"/>
  <c r="G106" i="96"/>
  <c r="F106" i="96"/>
  <c r="J105" i="96"/>
  <c r="G105" i="96"/>
  <c r="F105" i="96"/>
  <c r="J104" i="96"/>
  <c r="G104" i="96"/>
  <c r="F104" i="96"/>
  <c r="J103" i="96"/>
  <c r="G103" i="96"/>
  <c r="F103" i="96"/>
  <c r="J102" i="96"/>
  <c r="G102" i="96"/>
  <c r="F102" i="96"/>
  <c r="J101" i="96"/>
  <c r="G101" i="96"/>
  <c r="F101" i="96"/>
  <c r="J100" i="96"/>
  <c r="G100" i="96"/>
  <c r="F100" i="96"/>
  <c r="J99" i="96"/>
  <c r="G99" i="96"/>
  <c r="F99" i="96"/>
  <c r="J98" i="96"/>
  <c r="G98" i="96"/>
  <c r="F98" i="96"/>
  <c r="J97" i="96"/>
  <c r="G97" i="96"/>
  <c r="F97" i="96"/>
  <c r="J96" i="96"/>
  <c r="G96" i="96"/>
  <c r="F96" i="96"/>
  <c r="J95" i="96"/>
  <c r="G95" i="96"/>
  <c r="F95" i="96"/>
  <c r="J94" i="96"/>
  <c r="G94" i="96"/>
  <c r="F94" i="96"/>
  <c r="J93" i="96"/>
  <c r="G93" i="96"/>
  <c r="F93" i="96"/>
  <c r="J92" i="96"/>
  <c r="G92" i="96"/>
  <c r="F92" i="96"/>
  <c r="J91" i="96"/>
  <c r="G91" i="96"/>
  <c r="F91" i="96"/>
  <c r="J90" i="96"/>
  <c r="G90" i="96"/>
  <c r="F90" i="96"/>
  <c r="J89" i="96"/>
  <c r="G89" i="96"/>
  <c r="F89" i="96"/>
  <c r="J88" i="96"/>
  <c r="G88" i="96"/>
  <c r="F88" i="96"/>
  <c r="J87" i="96"/>
  <c r="G87" i="96"/>
  <c r="F87" i="96"/>
  <c r="J86" i="96"/>
  <c r="G86" i="96"/>
  <c r="F86" i="96"/>
  <c r="J85" i="96"/>
  <c r="G85" i="96"/>
  <c r="F85" i="96"/>
  <c r="J84" i="96"/>
  <c r="G84" i="96"/>
  <c r="F84" i="96"/>
  <c r="J83" i="96"/>
  <c r="G83" i="96"/>
  <c r="F83" i="96"/>
  <c r="J82" i="96"/>
  <c r="G82" i="96"/>
  <c r="F82" i="96"/>
  <c r="J81" i="96"/>
  <c r="G81" i="96"/>
  <c r="F81" i="96"/>
  <c r="J80" i="96"/>
  <c r="G80" i="96"/>
  <c r="F80" i="96"/>
  <c r="J79" i="96"/>
  <c r="G79" i="96"/>
  <c r="F79" i="96"/>
  <c r="J78" i="96"/>
  <c r="G78" i="96"/>
  <c r="F78" i="96"/>
  <c r="J77" i="96"/>
  <c r="G77" i="96"/>
  <c r="F77" i="96"/>
  <c r="J76" i="96"/>
  <c r="G76" i="96"/>
  <c r="F76" i="96"/>
  <c r="J75" i="96"/>
  <c r="G75" i="96"/>
  <c r="F75" i="96"/>
  <c r="J74" i="96"/>
  <c r="G74" i="96"/>
  <c r="F74" i="96"/>
  <c r="J73" i="96"/>
  <c r="G73" i="96"/>
  <c r="F73" i="96"/>
  <c r="J72" i="96"/>
  <c r="G72" i="96"/>
  <c r="F72" i="96"/>
  <c r="J71" i="96"/>
  <c r="G71" i="96"/>
  <c r="F71" i="96"/>
  <c r="J70" i="96"/>
  <c r="G70" i="96"/>
  <c r="F70" i="96"/>
  <c r="J69" i="96"/>
  <c r="G69" i="96"/>
  <c r="F69" i="96"/>
  <c r="J68" i="96"/>
  <c r="G68" i="96"/>
  <c r="F68" i="96"/>
  <c r="J67" i="96"/>
  <c r="G67" i="96"/>
  <c r="F67" i="96"/>
  <c r="J66" i="96"/>
  <c r="G66" i="96"/>
  <c r="F66" i="96"/>
  <c r="J65" i="96"/>
  <c r="G65" i="96"/>
  <c r="F65" i="96"/>
  <c r="J64" i="96"/>
  <c r="G64" i="96"/>
  <c r="F64" i="96"/>
  <c r="J63" i="96"/>
  <c r="G63" i="96"/>
  <c r="F63" i="96"/>
  <c r="J62" i="96"/>
  <c r="G62" i="96"/>
  <c r="F62" i="96"/>
  <c r="J61" i="96"/>
  <c r="G61" i="96"/>
  <c r="F61" i="96"/>
  <c r="J60" i="96"/>
  <c r="G60" i="96"/>
  <c r="F60" i="96"/>
  <c r="J59" i="96"/>
  <c r="G59" i="96"/>
  <c r="F59" i="96"/>
  <c r="J58" i="96"/>
  <c r="G58" i="96"/>
  <c r="F58" i="96"/>
  <c r="J57" i="96"/>
  <c r="G57" i="96"/>
  <c r="F57" i="96"/>
  <c r="J56" i="96"/>
  <c r="G56" i="96"/>
  <c r="F56" i="96"/>
  <c r="J55" i="96"/>
  <c r="G55" i="96"/>
  <c r="F55" i="96"/>
  <c r="J54" i="96"/>
  <c r="G54" i="96"/>
  <c r="F54" i="96"/>
  <c r="J53" i="96"/>
  <c r="G53" i="96"/>
  <c r="F53" i="96"/>
  <c r="J52" i="96"/>
  <c r="G52" i="96"/>
  <c r="F52" i="96"/>
  <c r="J51" i="96"/>
  <c r="G51" i="96"/>
  <c r="F51" i="96"/>
  <c r="J50" i="96"/>
  <c r="G50" i="96"/>
  <c r="F50" i="96"/>
  <c r="J49" i="96"/>
  <c r="G49" i="96"/>
  <c r="F49" i="96"/>
  <c r="J48" i="96"/>
  <c r="G48" i="96"/>
  <c r="F48" i="96"/>
  <c r="J47" i="96"/>
  <c r="G47" i="96"/>
  <c r="F47" i="96"/>
  <c r="J46" i="96"/>
  <c r="G46" i="96"/>
  <c r="F46" i="96"/>
  <c r="J45" i="96"/>
  <c r="G45" i="96"/>
  <c r="F45" i="96"/>
  <c r="J44" i="96"/>
  <c r="G44" i="96"/>
  <c r="F44" i="96"/>
  <c r="J43" i="96"/>
  <c r="G43" i="96"/>
  <c r="F43" i="96"/>
  <c r="J42" i="96"/>
  <c r="G42" i="96"/>
  <c r="F42" i="96"/>
  <c r="J41" i="96"/>
  <c r="G41" i="96"/>
  <c r="F41" i="96"/>
  <c r="J40" i="96"/>
  <c r="G40" i="96"/>
  <c r="F40" i="96"/>
  <c r="J39" i="96"/>
  <c r="G39" i="96"/>
  <c r="F39" i="96"/>
  <c r="J38" i="96"/>
  <c r="G38" i="96"/>
  <c r="F38" i="96"/>
  <c r="J37" i="96"/>
  <c r="G37" i="96"/>
  <c r="F37" i="96"/>
  <c r="J36" i="96"/>
  <c r="G36" i="96"/>
  <c r="F36" i="96"/>
  <c r="J35" i="96"/>
  <c r="G35" i="96"/>
  <c r="F35" i="96"/>
  <c r="J34" i="96"/>
  <c r="G34" i="96"/>
  <c r="F34" i="96"/>
  <c r="J33" i="96"/>
  <c r="G33" i="96"/>
  <c r="F33" i="96"/>
  <c r="J32" i="96"/>
  <c r="G32" i="96"/>
  <c r="F32" i="96"/>
  <c r="J31" i="96"/>
  <c r="G31" i="96"/>
  <c r="F31" i="96"/>
  <c r="J30" i="96"/>
  <c r="G30" i="96"/>
  <c r="F30" i="96"/>
  <c r="J29" i="96"/>
  <c r="G29" i="96"/>
  <c r="F29" i="96"/>
  <c r="J28" i="96"/>
  <c r="G28" i="96"/>
  <c r="F28" i="96"/>
  <c r="J27" i="96"/>
  <c r="G27" i="96"/>
  <c r="F27" i="96"/>
  <c r="J26" i="96"/>
  <c r="G26" i="96"/>
  <c r="F26" i="96"/>
  <c r="J25" i="96"/>
  <c r="G25" i="96"/>
  <c r="F25" i="96"/>
  <c r="J24" i="96"/>
  <c r="G24" i="96"/>
  <c r="F24" i="96"/>
  <c r="J23" i="96"/>
  <c r="G23" i="96"/>
  <c r="F23" i="96"/>
  <c r="J22" i="96"/>
  <c r="G22" i="96"/>
  <c r="F22" i="96"/>
  <c r="H16" i="96"/>
  <c r="J271" i="94"/>
  <c r="G271" i="94"/>
  <c r="F271" i="94"/>
  <c r="J270" i="94"/>
  <c r="G270" i="94"/>
  <c r="F270" i="94"/>
  <c r="J269" i="94"/>
  <c r="G269" i="94"/>
  <c r="F269" i="94"/>
  <c r="J268" i="94"/>
  <c r="G268" i="94"/>
  <c r="F268" i="94"/>
  <c r="J267" i="94"/>
  <c r="G267" i="94"/>
  <c r="F267" i="94"/>
  <c r="J266" i="94"/>
  <c r="G266" i="94"/>
  <c r="F266" i="94"/>
  <c r="J265" i="94"/>
  <c r="G265" i="94"/>
  <c r="F265" i="94"/>
  <c r="J264" i="94"/>
  <c r="G264" i="94"/>
  <c r="F264" i="94"/>
  <c r="J263" i="94"/>
  <c r="G263" i="94"/>
  <c r="F263" i="94"/>
  <c r="J262" i="94"/>
  <c r="G262" i="94"/>
  <c r="F262" i="94"/>
  <c r="J261" i="94"/>
  <c r="G261" i="94"/>
  <c r="F261" i="94"/>
  <c r="J260" i="94"/>
  <c r="G260" i="94"/>
  <c r="F260" i="94"/>
  <c r="J259" i="94"/>
  <c r="G259" i="94"/>
  <c r="F259" i="94"/>
  <c r="J258" i="94"/>
  <c r="G258" i="94"/>
  <c r="F258" i="94"/>
  <c r="J257" i="94"/>
  <c r="G257" i="94"/>
  <c r="F257" i="94"/>
  <c r="J256" i="94"/>
  <c r="G256" i="94"/>
  <c r="F256" i="94"/>
  <c r="J255" i="94"/>
  <c r="G255" i="94"/>
  <c r="F255" i="94"/>
  <c r="J254" i="94"/>
  <c r="G254" i="94"/>
  <c r="F254" i="94"/>
  <c r="J253" i="94"/>
  <c r="G253" i="94"/>
  <c r="F253" i="94"/>
  <c r="J252" i="94"/>
  <c r="G252" i="94"/>
  <c r="F252" i="94"/>
  <c r="J251" i="94"/>
  <c r="G251" i="94"/>
  <c r="F251" i="94"/>
  <c r="J250" i="94"/>
  <c r="G250" i="94"/>
  <c r="F250" i="94"/>
  <c r="J249" i="94"/>
  <c r="G249" i="94"/>
  <c r="F249" i="94"/>
  <c r="J248" i="94"/>
  <c r="G248" i="94"/>
  <c r="F248" i="94"/>
  <c r="J247" i="94"/>
  <c r="G247" i="94"/>
  <c r="F247" i="94"/>
  <c r="J246" i="94"/>
  <c r="G246" i="94"/>
  <c r="F246" i="94"/>
  <c r="J245" i="94"/>
  <c r="G245" i="94"/>
  <c r="F245" i="94"/>
  <c r="J244" i="94"/>
  <c r="G244" i="94"/>
  <c r="F244" i="94"/>
  <c r="J243" i="94"/>
  <c r="G243" i="94"/>
  <c r="F243" i="94"/>
  <c r="J242" i="94"/>
  <c r="G242" i="94"/>
  <c r="F242" i="94"/>
  <c r="J241" i="94"/>
  <c r="G241" i="94"/>
  <c r="F241" i="94"/>
  <c r="J240" i="94"/>
  <c r="G240" i="94"/>
  <c r="F240" i="94"/>
  <c r="J239" i="94"/>
  <c r="G239" i="94"/>
  <c r="F239" i="94"/>
  <c r="J238" i="94"/>
  <c r="G238" i="94"/>
  <c r="F238" i="94"/>
  <c r="J237" i="94"/>
  <c r="G237" i="94"/>
  <c r="F237" i="94"/>
  <c r="J236" i="94"/>
  <c r="G236" i="94"/>
  <c r="F236" i="94"/>
  <c r="J235" i="94"/>
  <c r="G235" i="94"/>
  <c r="F235" i="94"/>
  <c r="J234" i="94"/>
  <c r="G234" i="94"/>
  <c r="F234" i="94"/>
  <c r="J233" i="94"/>
  <c r="G233" i="94"/>
  <c r="F233" i="94"/>
  <c r="J232" i="94"/>
  <c r="G232" i="94"/>
  <c r="F232" i="94"/>
  <c r="J231" i="94"/>
  <c r="G231" i="94"/>
  <c r="F231" i="94"/>
  <c r="J230" i="94"/>
  <c r="G230" i="94"/>
  <c r="F230" i="94"/>
  <c r="J229" i="94"/>
  <c r="G229" i="94"/>
  <c r="F229" i="94"/>
  <c r="J228" i="94"/>
  <c r="G228" i="94"/>
  <c r="F228" i="94"/>
  <c r="J227" i="94"/>
  <c r="G227" i="94"/>
  <c r="F227" i="94"/>
  <c r="J226" i="94"/>
  <c r="G226" i="94"/>
  <c r="F226" i="94"/>
  <c r="J225" i="94"/>
  <c r="G225" i="94"/>
  <c r="F225" i="94"/>
  <c r="J224" i="94"/>
  <c r="G224" i="94"/>
  <c r="F224" i="94"/>
  <c r="J223" i="94"/>
  <c r="G223" i="94"/>
  <c r="F223" i="94"/>
  <c r="J222" i="94"/>
  <c r="G222" i="94"/>
  <c r="F222" i="94"/>
  <c r="J221" i="94"/>
  <c r="G221" i="94"/>
  <c r="F221" i="94"/>
  <c r="J220" i="94"/>
  <c r="G220" i="94"/>
  <c r="F220" i="94"/>
  <c r="J219" i="94"/>
  <c r="G219" i="94"/>
  <c r="F219" i="94"/>
  <c r="J218" i="94"/>
  <c r="G218" i="94"/>
  <c r="F218" i="94"/>
  <c r="J217" i="94"/>
  <c r="G217" i="94"/>
  <c r="F217" i="94"/>
  <c r="J216" i="94"/>
  <c r="G216" i="94"/>
  <c r="F216" i="94"/>
  <c r="J215" i="94"/>
  <c r="G215" i="94"/>
  <c r="F215" i="94"/>
  <c r="J214" i="94"/>
  <c r="G214" i="94"/>
  <c r="F214" i="94"/>
  <c r="J213" i="94"/>
  <c r="G213" i="94"/>
  <c r="F213" i="94"/>
  <c r="J212" i="94"/>
  <c r="G212" i="94"/>
  <c r="F212" i="94"/>
  <c r="J211" i="94"/>
  <c r="G211" i="94"/>
  <c r="F211" i="94"/>
  <c r="J210" i="94"/>
  <c r="G210" i="94"/>
  <c r="F210" i="94"/>
  <c r="J209" i="94"/>
  <c r="G209" i="94"/>
  <c r="F209" i="94"/>
  <c r="J208" i="94"/>
  <c r="G208" i="94"/>
  <c r="F208" i="94"/>
  <c r="J207" i="94"/>
  <c r="G207" i="94"/>
  <c r="F207" i="94"/>
  <c r="J206" i="94"/>
  <c r="G206" i="94"/>
  <c r="F206" i="94"/>
  <c r="J205" i="94"/>
  <c r="G205" i="94"/>
  <c r="F205" i="94"/>
  <c r="J204" i="94"/>
  <c r="G204" i="94"/>
  <c r="F204" i="94"/>
  <c r="J203" i="94"/>
  <c r="G203" i="94"/>
  <c r="F203" i="94"/>
  <c r="J202" i="94"/>
  <c r="G202" i="94"/>
  <c r="F202" i="94"/>
  <c r="J201" i="94"/>
  <c r="G201" i="94"/>
  <c r="F201" i="94"/>
  <c r="J200" i="94"/>
  <c r="G200" i="94"/>
  <c r="F200" i="94"/>
  <c r="J199" i="94"/>
  <c r="G199" i="94"/>
  <c r="F199" i="94"/>
  <c r="J198" i="94"/>
  <c r="G198" i="94"/>
  <c r="F198" i="94"/>
  <c r="J197" i="94"/>
  <c r="G197" i="94"/>
  <c r="F197" i="94"/>
  <c r="J196" i="94"/>
  <c r="G196" i="94"/>
  <c r="F196" i="94"/>
  <c r="J195" i="94"/>
  <c r="G195" i="94"/>
  <c r="F195" i="94"/>
  <c r="J194" i="94"/>
  <c r="G194" i="94"/>
  <c r="F194" i="94"/>
  <c r="J193" i="94"/>
  <c r="G193" i="94"/>
  <c r="F193" i="94"/>
  <c r="J192" i="94"/>
  <c r="G192" i="94"/>
  <c r="F192" i="94"/>
  <c r="J191" i="94"/>
  <c r="G191" i="94"/>
  <c r="F191" i="94"/>
  <c r="J190" i="94"/>
  <c r="G190" i="94"/>
  <c r="F190" i="94"/>
  <c r="J189" i="94"/>
  <c r="G189" i="94"/>
  <c r="F189" i="94"/>
  <c r="J188" i="94"/>
  <c r="G188" i="94"/>
  <c r="F188" i="94"/>
  <c r="J187" i="94"/>
  <c r="G187" i="94"/>
  <c r="F187" i="94"/>
  <c r="J186" i="94"/>
  <c r="G186" i="94"/>
  <c r="F186" i="94"/>
  <c r="J185" i="94"/>
  <c r="G185" i="94"/>
  <c r="F185" i="94"/>
  <c r="J184" i="94"/>
  <c r="G184" i="94"/>
  <c r="F184" i="94"/>
  <c r="J183" i="94"/>
  <c r="G183" i="94"/>
  <c r="F183" i="94"/>
  <c r="J182" i="94"/>
  <c r="G182" i="94"/>
  <c r="F182" i="94"/>
  <c r="J181" i="94"/>
  <c r="G181" i="94"/>
  <c r="F181" i="94"/>
  <c r="J180" i="94"/>
  <c r="G180" i="94"/>
  <c r="F180" i="94"/>
  <c r="J179" i="94"/>
  <c r="G179" i="94"/>
  <c r="F179" i="94"/>
  <c r="J178" i="94"/>
  <c r="G178" i="94"/>
  <c r="F178" i="94"/>
  <c r="J177" i="94"/>
  <c r="G177" i="94"/>
  <c r="F177" i="94"/>
  <c r="J176" i="94"/>
  <c r="G176" i="94"/>
  <c r="F176" i="94"/>
  <c r="J175" i="94"/>
  <c r="G175" i="94"/>
  <c r="F175" i="94"/>
  <c r="J174" i="94"/>
  <c r="G174" i="94"/>
  <c r="F174" i="94"/>
  <c r="J173" i="94"/>
  <c r="G173" i="94"/>
  <c r="F173" i="94"/>
  <c r="J172" i="94"/>
  <c r="G172" i="94"/>
  <c r="F172" i="94"/>
  <c r="J171" i="94"/>
  <c r="G171" i="94"/>
  <c r="F171" i="94"/>
  <c r="J170" i="94"/>
  <c r="G170" i="94"/>
  <c r="F170" i="94"/>
  <c r="J169" i="94"/>
  <c r="G169" i="94"/>
  <c r="F169" i="94"/>
  <c r="J168" i="94"/>
  <c r="G168" i="94"/>
  <c r="F168" i="94"/>
  <c r="J167" i="94"/>
  <c r="G167" i="94"/>
  <c r="F167" i="94"/>
  <c r="J166" i="94"/>
  <c r="G166" i="94"/>
  <c r="F166" i="94"/>
  <c r="J165" i="94"/>
  <c r="G165" i="94"/>
  <c r="F165" i="94"/>
  <c r="J164" i="94"/>
  <c r="G164" i="94"/>
  <c r="F164" i="94"/>
  <c r="J163" i="94"/>
  <c r="G163" i="94"/>
  <c r="F163" i="94"/>
  <c r="J162" i="94"/>
  <c r="G162" i="94"/>
  <c r="F162" i="94"/>
  <c r="J161" i="94"/>
  <c r="G161" i="94"/>
  <c r="F161" i="94"/>
  <c r="J160" i="94"/>
  <c r="G160" i="94"/>
  <c r="F160" i="94"/>
  <c r="J159" i="94"/>
  <c r="G159" i="94"/>
  <c r="F159" i="94"/>
  <c r="J158" i="94"/>
  <c r="G158" i="94"/>
  <c r="F158" i="94"/>
  <c r="J157" i="94"/>
  <c r="G157" i="94"/>
  <c r="F157" i="94"/>
  <c r="J156" i="94"/>
  <c r="G156" i="94"/>
  <c r="F156" i="94"/>
  <c r="J155" i="94"/>
  <c r="G155" i="94"/>
  <c r="F155" i="94"/>
  <c r="J154" i="94"/>
  <c r="G154" i="94"/>
  <c r="F154" i="94"/>
  <c r="J153" i="94"/>
  <c r="G153" i="94"/>
  <c r="F153" i="94"/>
  <c r="J152" i="94"/>
  <c r="G152" i="94"/>
  <c r="F152" i="94"/>
  <c r="J151" i="94"/>
  <c r="G151" i="94"/>
  <c r="F151" i="94"/>
  <c r="J150" i="94"/>
  <c r="G150" i="94"/>
  <c r="F150" i="94"/>
  <c r="J149" i="94"/>
  <c r="G149" i="94"/>
  <c r="F149" i="94"/>
  <c r="J148" i="94"/>
  <c r="G148" i="94"/>
  <c r="F148" i="94"/>
  <c r="J147" i="94"/>
  <c r="G147" i="94"/>
  <c r="F147" i="94"/>
  <c r="J146" i="94"/>
  <c r="G146" i="94"/>
  <c r="F146" i="94"/>
  <c r="J145" i="94"/>
  <c r="G145" i="94"/>
  <c r="F145" i="94"/>
  <c r="J144" i="94"/>
  <c r="G144" i="94"/>
  <c r="F144" i="94"/>
  <c r="J143" i="94"/>
  <c r="G143" i="94"/>
  <c r="F143" i="94"/>
  <c r="J142" i="94"/>
  <c r="G142" i="94"/>
  <c r="F142" i="94"/>
  <c r="J141" i="94"/>
  <c r="G141" i="94"/>
  <c r="F141" i="94"/>
  <c r="J140" i="94"/>
  <c r="G140" i="94"/>
  <c r="F140" i="94"/>
  <c r="J139" i="94"/>
  <c r="G139" i="94"/>
  <c r="F139" i="94"/>
  <c r="J138" i="94"/>
  <c r="G138" i="94"/>
  <c r="F138" i="94"/>
  <c r="J137" i="94"/>
  <c r="G137" i="94"/>
  <c r="F137" i="94"/>
  <c r="J136" i="94"/>
  <c r="G136" i="94"/>
  <c r="F136" i="94"/>
  <c r="J135" i="94"/>
  <c r="G135" i="94"/>
  <c r="F135" i="94"/>
  <c r="J134" i="94"/>
  <c r="G134" i="94"/>
  <c r="F134" i="94"/>
  <c r="J133" i="94"/>
  <c r="G133" i="94"/>
  <c r="F133" i="94"/>
  <c r="J132" i="94"/>
  <c r="G132" i="94"/>
  <c r="F132" i="94"/>
  <c r="J131" i="94"/>
  <c r="G131" i="94"/>
  <c r="F131" i="94"/>
  <c r="J130" i="94"/>
  <c r="G130" i="94"/>
  <c r="F130" i="94"/>
  <c r="J129" i="94"/>
  <c r="G129" i="94"/>
  <c r="F129" i="94"/>
  <c r="J128" i="94"/>
  <c r="G128" i="94"/>
  <c r="F128" i="94"/>
  <c r="J127" i="94"/>
  <c r="G127" i="94"/>
  <c r="F127" i="94"/>
  <c r="J126" i="94"/>
  <c r="G126" i="94"/>
  <c r="F126" i="94"/>
  <c r="J125" i="94"/>
  <c r="G125" i="94"/>
  <c r="F125" i="94"/>
  <c r="J124" i="94"/>
  <c r="G124" i="94"/>
  <c r="F124" i="94"/>
  <c r="J123" i="94"/>
  <c r="G123" i="94"/>
  <c r="F123" i="94"/>
  <c r="J122" i="94"/>
  <c r="G122" i="94"/>
  <c r="F122" i="94"/>
  <c r="J121" i="94"/>
  <c r="G121" i="94"/>
  <c r="F121" i="94"/>
  <c r="J120" i="94"/>
  <c r="G120" i="94"/>
  <c r="F120" i="94"/>
  <c r="J119" i="94"/>
  <c r="G119" i="94"/>
  <c r="F119" i="94"/>
  <c r="J118" i="94"/>
  <c r="G118" i="94"/>
  <c r="F118" i="94"/>
  <c r="J117" i="94"/>
  <c r="G117" i="94"/>
  <c r="F117" i="94"/>
  <c r="J116" i="94"/>
  <c r="G116" i="94"/>
  <c r="F116" i="94"/>
  <c r="J115" i="94"/>
  <c r="G115" i="94"/>
  <c r="F115" i="94"/>
  <c r="J114" i="94"/>
  <c r="G114" i="94"/>
  <c r="F114" i="94"/>
  <c r="J113" i="94"/>
  <c r="G113" i="94"/>
  <c r="F113" i="94"/>
  <c r="J112" i="94"/>
  <c r="G112" i="94"/>
  <c r="F112" i="94"/>
  <c r="J111" i="94"/>
  <c r="G111" i="94"/>
  <c r="F111" i="94"/>
  <c r="J110" i="94"/>
  <c r="G110" i="94"/>
  <c r="F110" i="94"/>
  <c r="J109" i="94"/>
  <c r="G109" i="94"/>
  <c r="F109" i="94"/>
  <c r="J108" i="94"/>
  <c r="G108" i="94"/>
  <c r="F108" i="94"/>
  <c r="J107" i="94"/>
  <c r="G107" i="94"/>
  <c r="F107" i="94"/>
  <c r="J106" i="94"/>
  <c r="G106" i="94"/>
  <c r="F106" i="94"/>
  <c r="J105" i="94"/>
  <c r="G105" i="94"/>
  <c r="F105" i="94"/>
  <c r="J104" i="94"/>
  <c r="G104" i="94"/>
  <c r="F104" i="94"/>
  <c r="J103" i="94"/>
  <c r="G103" i="94"/>
  <c r="F103" i="94"/>
  <c r="J102" i="94"/>
  <c r="G102" i="94"/>
  <c r="F102" i="94"/>
  <c r="J101" i="94"/>
  <c r="G101" i="94"/>
  <c r="F101" i="94"/>
  <c r="J100" i="94"/>
  <c r="G100" i="94"/>
  <c r="F100" i="94"/>
  <c r="J99" i="94"/>
  <c r="G99" i="94"/>
  <c r="F99" i="94"/>
  <c r="J98" i="94"/>
  <c r="G98" i="94"/>
  <c r="F98" i="94"/>
  <c r="J97" i="94"/>
  <c r="G97" i="94"/>
  <c r="F97" i="94"/>
  <c r="J96" i="94"/>
  <c r="G96" i="94"/>
  <c r="F96" i="94"/>
  <c r="J95" i="94"/>
  <c r="G95" i="94"/>
  <c r="F95" i="94"/>
  <c r="J94" i="94"/>
  <c r="G94" i="94"/>
  <c r="F94" i="94"/>
  <c r="J93" i="94"/>
  <c r="G93" i="94"/>
  <c r="F93" i="94"/>
  <c r="J92" i="94"/>
  <c r="G92" i="94"/>
  <c r="F92" i="94"/>
  <c r="J91" i="94"/>
  <c r="G91" i="94"/>
  <c r="F91" i="94"/>
  <c r="J90" i="94"/>
  <c r="G90" i="94"/>
  <c r="F90" i="94"/>
  <c r="J89" i="94"/>
  <c r="G89" i="94"/>
  <c r="F89" i="94"/>
  <c r="J88" i="94"/>
  <c r="G88" i="94"/>
  <c r="F88" i="94"/>
  <c r="J87" i="94"/>
  <c r="G87" i="94"/>
  <c r="F87" i="94"/>
  <c r="J86" i="94"/>
  <c r="G86" i="94"/>
  <c r="F86" i="94"/>
  <c r="J85" i="94"/>
  <c r="G85" i="94"/>
  <c r="F85" i="94"/>
  <c r="J84" i="94"/>
  <c r="G84" i="94"/>
  <c r="F84" i="94"/>
  <c r="J83" i="94"/>
  <c r="G83" i="94"/>
  <c r="F83" i="94"/>
  <c r="J82" i="94"/>
  <c r="G82" i="94"/>
  <c r="F82" i="94"/>
  <c r="J81" i="94"/>
  <c r="G81" i="94"/>
  <c r="F81" i="94"/>
  <c r="J80" i="94"/>
  <c r="G80" i="94"/>
  <c r="F80" i="94"/>
  <c r="J79" i="94"/>
  <c r="G79" i="94"/>
  <c r="F79" i="94"/>
  <c r="J78" i="94"/>
  <c r="G78" i="94"/>
  <c r="F78" i="94"/>
  <c r="J77" i="94"/>
  <c r="G77" i="94"/>
  <c r="F77" i="94"/>
  <c r="J76" i="94"/>
  <c r="G76" i="94"/>
  <c r="F76" i="94"/>
  <c r="J75" i="94"/>
  <c r="G75" i="94"/>
  <c r="F75" i="94"/>
  <c r="J74" i="94"/>
  <c r="G74" i="94"/>
  <c r="F74" i="94"/>
  <c r="J73" i="94"/>
  <c r="G73" i="94"/>
  <c r="F73" i="94"/>
  <c r="J72" i="94"/>
  <c r="G72" i="94"/>
  <c r="F72" i="94"/>
  <c r="J71" i="94"/>
  <c r="G71" i="94"/>
  <c r="F71" i="94"/>
  <c r="J70" i="94"/>
  <c r="G70" i="94"/>
  <c r="F70" i="94"/>
  <c r="J69" i="94"/>
  <c r="G69" i="94"/>
  <c r="F69" i="94"/>
  <c r="J68" i="94"/>
  <c r="G68" i="94"/>
  <c r="F68" i="94"/>
  <c r="J67" i="94"/>
  <c r="G67" i="94"/>
  <c r="F67" i="94"/>
  <c r="J66" i="94"/>
  <c r="G66" i="94"/>
  <c r="F66" i="94"/>
  <c r="J65" i="94"/>
  <c r="G65" i="94"/>
  <c r="F65" i="94"/>
  <c r="J64" i="94"/>
  <c r="G64" i="94"/>
  <c r="F64" i="94"/>
  <c r="J63" i="94"/>
  <c r="G63" i="94"/>
  <c r="F63" i="94"/>
  <c r="J62" i="94"/>
  <c r="G62" i="94"/>
  <c r="F62" i="94"/>
  <c r="J61" i="94"/>
  <c r="G61" i="94"/>
  <c r="F61" i="94"/>
  <c r="J60" i="94"/>
  <c r="G60" i="94"/>
  <c r="F60" i="94"/>
  <c r="J59" i="94"/>
  <c r="G59" i="94"/>
  <c r="F59" i="94"/>
  <c r="J58" i="94"/>
  <c r="G58" i="94"/>
  <c r="F58" i="94"/>
  <c r="J57" i="94"/>
  <c r="G57" i="94"/>
  <c r="F57" i="94"/>
  <c r="J56" i="94"/>
  <c r="G56" i="94"/>
  <c r="F56" i="94"/>
  <c r="J55" i="94"/>
  <c r="G55" i="94"/>
  <c r="F55" i="94"/>
  <c r="J54" i="94"/>
  <c r="G54" i="94"/>
  <c r="F54" i="94"/>
  <c r="J53" i="94"/>
  <c r="G53" i="94"/>
  <c r="F53" i="94"/>
  <c r="J52" i="94"/>
  <c r="G52" i="94"/>
  <c r="F52" i="94"/>
  <c r="J51" i="94"/>
  <c r="G51" i="94"/>
  <c r="F51" i="94"/>
  <c r="J50" i="94"/>
  <c r="G50" i="94"/>
  <c r="F50" i="94"/>
  <c r="J49" i="94"/>
  <c r="G49" i="94"/>
  <c r="F49" i="94"/>
  <c r="J48" i="94"/>
  <c r="G48" i="94"/>
  <c r="F48" i="94"/>
  <c r="J47" i="94"/>
  <c r="G47" i="94"/>
  <c r="F47" i="94"/>
  <c r="J46" i="94"/>
  <c r="G46" i="94"/>
  <c r="F46" i="94"/>
  <c r="J45" i="94"/>
  <c r="G45" i="94"/>
  <c r="F45" i="94"/>
  <c r="J44" i="94"/>
  <c r="G44" i="94"/>
  <c r="F44" i="94"/>
  <c r="J43" i="94"/>
  <c r="G43" i="94"/>
  <c r="F43" i="94"/>
  <c r="J42" i="94"/>
  <c r="G42" i="94"/>
  <c r="F42" i="94"/>
  <c r="J41" i="94"/>
  <c r="G41" i="94"/>
  <c r="F41" i="94"/>
  <c r="J40" i="94"/>
  <c r="G40" i="94"/>
  <c r="F40" i="94"/>
  <c r="J39" i="94"/>
  <c r="G39" i="94"/>
  <c r="F39" i="94"/>
  <c r="J38" i="94"/>
  <c r="G38" i="94"/>
  <c r="F38" i="94"/>
  <c r="J37" i="94"/>
  <c r="G37" i="94"/>
  <c r="F37" i="94"/>
  <c r="J36" i="94"/>
  <c r="G36" i="94"/>
  <c r="F36" i="94"/>
  <c r="J35" i="94"/>
  <c r="G35" i="94"/>
  <c r="F35" i="94"/>
  <c r="J34" i="94"/>
  <c r="G34" i="94"/>
  <c r="F34" i="94"/>
  <c r="J33" i="94"/>
  <c r="G33" i="94"/>
  <c r="F33" i="94"/>
  <c r="J32" i="94"/>
  <c r="G32" i="94"/>
  <c r="F32" i="94"/>
  <c r="J31" i="94"/>
  <c r="G31" i="94"/>
  <c r="F31" i="94"/>
  <c r="J30" i="94"/>
  <c r="G30" i="94"/>
  <c r="F30" i="94"/>
  <c r="J29" i="94"/>
  <c r="G29" i="94"/>
  <c r="F29" i="94"/>
  <c r="J28" i="94"/>
  <c r="G28" i="94"/>
  <c r="F28" i="94"/>
  <c r="J27" i="94"/>
  <c r="G27" i="94"/>
  <c r="F27" i="94"/>
  <c r="J26" i="94"/>
  <c r="G26" i="94"/>
  <c r="F26" i="94"/>
  <c r="J25" i="94"/>
  <c r="G25" i="94"/>
  <c r="F25" i="94"/>
  <c r="J24" i="94"/>
  <c r="G24" i="94"/>
  <c r="F24" i="94"/>
  <c r="J23" i="94"/>
  <c r="G23" i="94"/>
  <c r="F23" i="94"/>
  <c r="J22" i="94"/>
  <c r="G22" i="94"/>
  <c r="F22" i="94"/>
  <c r="J259" i="50"/>
  <c r="G259" i="50"/>
  <c r="F259" i="50"/>
  <c r="J258" i="50"/>
  <c r="G258" i="50"/>
  <c r="F258" i="50"/>
  <c r="J257" i="50"/>
  <c r="G257" i="50"/>
  <c r="F257" i="50"/>
  <c r="J256" i="50"/>
  <c r="G256" i="50"/>
  <c r="F256" i="50"/>
  <c r="J255" i="50"/>
  <c r="G255" i="50"/>
  <c r="F255" i="50"/>
  <c r="J254" i="50"/>
  <c r="G254" i="50"/>
  <c r="F254" i="50"/>
  <c r="J253" i="50"/>
  <c r="G253" i="50"/>
  <c r="F253" i="50"/>
  <c r="J252" i="50"/>
  <c r="G252" i="50"/>
  <c r="F252" i="50"/>
  <c r="J251" i="50"/>
  <c r="G251" i="50"/>
  <c r="F251" i="50"/>
  <c r="J250" i="50"/>
  <c r="G250" i="50"/>
  <c r="F250" i="50"/>
  <c r="J249" i="50"/>
  <c r="G249" i="50"/>
  <c r="F249" i="50"/>
  <c r="J248" i="50"/>
  <c r="G248" i="50"/>
  <c r="F248" i="50"/>
  <c r="J247" i="50"/>
  <c r="G247" i="50"/>
  <c r="F247" i="50"/>
  <c r="J246" i="50"/>
  <c r="G246" i="50"/>
  <c r="F246" i="50"/>
  <c r="J245" i="50"/>
  <c r="G245" i="50"/>
  <c r="F245" i="50"/>
  <c r="J244" i="50"/>
  <c r="G244" i="50"/>
  <c r="F244" i="50"/>
  <c r="J243" i="50"/>
  <c r="G243" i="50"/>
  <c r="F243" i="50"/>
  <c r="J242" i="50"/>
  <c r="G242" i="50"/>
  <c r="F242" i="50"/>
  <c r="J241" i="50"/>
  <c r="G241" i="50"/>
  <c r="F241" i="50"/>
  <c r="J240" i="50"/>
  <c r="G240" i="50"/>
  <c r="F240" i="50"/>
  <c r="J239" i="50"/>
  <c r="G239" i="50"/>
  <c r="F239" i="50"/>
  <c r="J238" i="50"/>
  <c r="G238" i="50"/>
  <c r="F238" i="50"/>
  <c r="J237" i="50"/>
  <c r="G237" i="50"/>
  <c r="F237" i="50"/>
  <c r="J236" i="50"/>
  <c r="G236" i="50"/>
  <c r="F236" i="50"/>
  <c r="J235" i="50"/>
  <c r="G235" i="50"/>
  <c r="F235" i="50"/>
  <c r="J234" i="50"/>
  <c r="G234" i="50"/>
  <c r="F234" i="50"/>
  <c r="J233" i="50"/>
  <c r="G233" i="50"/>
  <c r="F233" i="50"/>
  <c r="J232" i="50"/>
  <c r="G232" i="50"/>
  <c r="F232" i="50"/>
  <c r="J231" i="50"/>
  <c r="G231" i="50"/>
  <c r="F231" i="50"/>
  <c r="J230" i="50"/>
  <c r="G230" i="50"/>
  <c r="F230" i="50"/>
  <c r="J229" i="50"/>
  <c r="G229" i="50"/>
  <c r="F229" i="50"/>
  <c r="I228" i="50"/>
  <c r="J228" i="50" s="1"/>
  <c r="G228" i="50"/>
  <c r="F228" i="50"/>
  <c r="J227" i="50"/>
  <c r="G227" i="50"/>
  <c r="F227" i="50"/>
  <c r="J226" i="50"/>
  <c r="G226" i="50"/>
  <c r="F226" i="50"/>
  <c r="J225" i="50"/>
  <c r="G225" i="50"/>
  <c r="F225" i="50"/>
  <c r="J224" i="50"/>
  <c r="G224" i="50"/>
  <c r="F224" i="50"/>
  <c r="J223" i="50"/>
  <c r="G223" i="50"/>
  <c r="F223" i="50"/>
  <c r="J222" i="50"/>
  <c r="G222" i="50"/>
  <c r="F222" i="50"/>
  <c r="J221" i="50"/>
  <c r="G221" i="50"/>
  <c r="F221" i="50"/>
  <c r="J220" i="50"/>
  <c r="G220" i="50"/>
  <c r="F220" i="50"/>
  <c r="J219" i="50"/>
  <c r="G219" i="50"/>
  <c r="F219" i="50"/>
  <c r="J218" i="50"/>
  <c r="G218" i="50"/>
  <c r="F218" i="50"/>
  <c r="J217" i="50"/>
  <c r="G217" i="50"/>
  <c r="F217" i="50"/>
  <c r="J216" i="50"/>
  <c r="G216" i="50"/>
  <c r="F216" i="50"/>
  <c r="J215" i="50"/>
  <c r="G215" i="50"/>
  <c r="F215" i="50"/>
  <c r="J214" i="50"/>
  <c r="G214" i="50"/>
  <c r="F214" i="50"/>
  <c r="J213" i="50"/>
  <c r="G213" i="50"/>
  <c r="F213" i="50"/>
  <c r="J212" i="50"/>
  <c r="G212" i="50"/>
  <c r="F212" i="50"/>
  <c r="J211" i="50"/>
  <c r="G211" i="50"/>
  <c r="F211" i="50"/>
  <c r="J210" i="50"/>
  <c r="G210" i="50"/>
  <c r="F210" i="50"/>
  <c r="J209" i="50"/>
  <c r="G209" i="50"/>
  <c r="F209" i="50"/>
  <c r="J208" i="50"/>
  <c r="G208" i="50"/>
  <c r="F208" i="50"/>
  <c r="J207" i="50"/>
  <c r="G207" i="50"/>
  <c r="F207" i="50"/>
  <c r="J206" i="50"/>
  <c r="G206" i="50"/>
  <c r="F206" i="50"/>
  <c r="J205" i="50"/>
  <c r="G205" i="50"/>
  <c r="F205" i="50"/>
  <c r="J204" i="50"/>
  <c r="G204" i="50"/>
  <c r="F204" i="50"/>
  <c r="J203" i="50"/>
  <c r="G203" i="50"/>
  <c r="F203" i="50"/>
  <c r="J202" i="50"/>
  <c r="G202" i="50"/>
  <c r="F202" i="50"/>
  <c r="J201" i="50"/>
  <c r="G201" i="50"/>
  <c r="F201" i="50"/>
  <c r="J200" i="50"/>
  <c r="G200" i="50"/>
  <c r="F200" i="50"/>
  <c r="J199" i="50"/>
  <c r="G199" i="50"/>
  <c r="F199" i="50"/>
  <c r="J198" i="50"/>
  <c r="G198" i="50"/>
  <c r="F198" i="50"/>
  <c r="J197" i="50"/>
  <c r="G197" i="50"/>
  <c r="F197" i="50"/>
  <c r="J196" i="50"/>
  <c r="G196" i="50"/>
  <c r="F196" i="50"/>
  <c r="J195" i="50"/>
  <c r="G195" i="50"/>
  <c r="F195" i="50"/>
  <c r="J194" i="50"/>
  <c r="G194" i="50"/>
  <c r="F194" i="50"/>
  <c r="J193" i="50"/>
  <c r="G193" i="50"/>
  <c r="F193" i="50"/>
  <c r="J192" i="50"/>
  <c r="G192" i="50"/>
  <c r="F192" i="50"/>
  <c r="J191" i="50"/>
  <c r="G191" i="50"/>
  <c r="F191" i="50"/>
  <c r="J190" i="50"/>
  <c r="G190" i="50"/>
  <c r="F190" i="50"/>
  <c r="J189" i="50"/>
  <c r="G189" i="50"/>
  <c r="F189" i="50"/>
  <c r="J188" i="50"/>
  <c r="G188" i="50"/>
  <c r="F188" i="50"/>
  <c r="J187" i="50"/>
  <c r="G187" i="50"/>
  <c r="F187" i="50"/>
  <c r="J186" i="50"/>
  <c r="G186" i="50"/>
  <c r="F186" i="50"/>
  <c r="J185" i="50"/>
  <c r="G185" i="50"/>
  <c r="F185" i="50"/>
  <c r="J184" i="50"/>
  <c r="G184" i="50"/>
  <c r="F184" i="50"/>
  <c r="J183" i="50"/>
  <c r="G183" i="50"/>
  <c r="F183" i="50"/>
  <c r="J182" i="50"/>
  <c r="G182" i="50"/>
  <c r="F182" i="50"/>
  <c r="J181" i="50"/>
  <c r="G181" i="50"/>
  <c r="F181" i="50"/>
  <c r="J180" i="50"/>
  <c r="G180" i="50"/>
  <c r="F180" i="50"/>
  <c r="J179" i="50"/>
  <c r="G179" i="50"/>
  <c r="F179" i="50"/>
  <c r="J178" i="50"/>
  <c r="G178" i="50"/>
  <c r="F178" i="50"/>
  <c r="J177" i="50"/>
  <c r="G177" i="50"/>
  <c r="F177" i="50"/>
  <c r="J176" i="50"/>
  <c r="G176" i="50"/>
  <c r="F176" i="50"/>
  <c r="J175" i="50"/>
  <c r="G175" i="50"/>
  <c r="F175" i="50"/>
  <c r="J174" i="50"/>
  <c r="G174" i="50"/>
  <c r="F174" i="50"/>
  <c r="J173" i="50"/>
  <c r="G173" i="50"/>
  <c r="F173" i="50"/>
  <c r="J172" i="50"/>
  <c r="G172" i="50"/>
  <c r="F172" i="50"/>
  <c r="J171" i="50"/>
  <c r="G171" i="50"/>
  <c r="F171" i="50"/>
  <c r="J170" i="50"/>
  <c r="G170" i="50"/>
  <c r="F170" i="50"/>
  <c r="J169" i="50"/>
  <c r="G169" i="50"/>
  <c r="F169" i="50"/>
  <c r="J168" i="50"/>
  <c r="G168" i="50"/>
  <c r="F168" i="50"/>
  <c r="J167" i="50"/>
  <c r="G167" i="50"/>
  <c r="F167" i="50"/>
  <c r="J166" i="50"/>
  <c r="G166" i="50"/>
  <c r="F166" i="50"/>
  <c r="J165" i="50"/>
  <c r="G165" i="50"/>
  <c r="F165" i="50"/>
  <c r="J164" i="50"/>
  <c r="G164" i="50"/>
  <c r="F164" i="50"/>
  <c r="J163" i="50"/>
  <c r="G163" i="50"/>
  <c r="F163" i="50"/>
  <c r="J162" i="50"/>
  <c r="G162" i="50"/>
  <c r="F162" i="50"/>
  <c r="J161" i="50"/>
  <c r="G161" i="50"/>
  <c r="F161" i="50"/>
  <c r="J160" i="50"/>
  <c r="G160" i="50"/>
  <c r="F160" i="50"/>
  <c r="J159" i="50"/>
  <c r="G159" i="50"/>
  <c r="F159" i="50"/>
  <c r="J158" i="50"/>
  <c r="G158" i="50"/>
  <c r="F158" i="50"/>
  <c r="J157" i="50"/>
  <c r="G157" i="50"/>
  <c r="F157" i="50"/>
  <c r="J156" i="50"/>
  <c r="G156" i="50"/>
  <c r="F156" i="50"/>
  <c r="J155" i="50"/>
  <c r="G155" i="50"/>
  <c r="F155" i="50"/>
  <c r="J154" i="50"/>
  <c r="G154" i="50"/>
  <c r="F154" i="50"/>
  <c r="J153" i="50"/>
  <c r="G153" i="50"/>
  <c r="F153" i="50"/>
  <c r="J152" i="50"/>
  <c r="G152" i="50"/>
  <c r="F152" i="50"/>
  <c r="J151" i="50"/>
  <c r="G151" i="50"/>
  <c r="F151" i="50"/>
  <c r="J150" i="50"/>
  <c r="G150" i="50"/>
  <c r="F150" i="50"/>
  <c r="J149" i="50"/>
  <c r="G149" i="50"/>
  <c r="F149" i="50"/>
  <c r="J148" i="50"/>
  <c r="G148" i="50"/>
  <c r="F148" i="50"/>
  <c r="J147" i="50"/>
  <c r="G147" i="50"/>
  <c r="F147" i="50"/>
  <c r="J146" i="50"/>
  <c r="G146" i="50"/>
  <c r="F146" i="50"/>
  <c r="J145" i="50"/>
  <c r="G145" i="50"/>
  <c r="F145" i="50"/>
  <c r="J144" i="50"/>
  <c r="G144" i="50"/>
  <c r="F144" i="50"/>
  <c r="J143" i="50"/>
  <c r="G143" i="50"/>
  <c r="F143" i="50"/>
  <c r="J142" i="50"/>
  <c r="G142" i="50"/>
  <c r="F142" i="50"/>
  <c r="J141" i="50"/>
  <c r="G141" i="50"/>
  <c r="F141" i="50"/>
  <c r="J140" i="50"/>
  <c r="G140" i="50"/>
  <c r="F140" i="50"/>
  <c r="J139" i="50"/>
  <c r="G139" i="50"/>
  <c r="F139" i="50"/>
  <c r="J138" i="50"/>
  <c r="G138" i="50"/>
  <c r="F138" i="50"/>
  <c r="J137" i="50"/>
  <c r="G137" i="50"/>
  <c r="F137" i="50"/>
  <c r="J136" i="50"/>
  <c r="G136" i="50"/>
  <c r="F136" i="50"/>
  <c r="J135" i="50"/>
  <c r="G135" i="50"/>
  <c r="F135" i="50"/>
  <c r="J134" i="50"/>
  <c r="G134" i="50"/>
  <c r="F134" i="50"/>
  <c r="J133" i="50"/>
  <c r="G133" i="50"/>
  <c r="F133" i="50"/>
  <c r="J132" i="50"/>
  <c r="G132" i="50"/>
  <c r="F132" i="50"/>
  <c r="J131" i="50"/>
  <c r="G131" i="50"/>
  <c r="F131" i="50"/>
  <c r="J130" i="50"/>
  <c r="G130" i="50"/>
  <c r="F130" i="50"/>
  <c r="J129" i="50"/>
  <c r="G129" i="50"/>
  <c r="F129" i="50"/>
  <c r="J128" i="50"/>
  <c r="G128" i="50"/>
  <c r="F128" i="50"/>
  <c r="J127" i="50"/>
  <c r="G127" i="50"/>
  <c r="F127" i="50"/>
  <c r="J126" i="50"/>
  <c r="G126" i="50"/>
  <c r="F126" i="50"/>
  <c r="J125" i="50"/>
  <c r="G125" i="50"/>
  <c r="F125" i="50"/>
  <c r="J124" i="50"/>
  <c r="G124" i="50"/>
  <c r="F124" i="50"/>
  <c r="J123" i="50"/>
  <c r="G123" i="50"/>
  <c r="F123" i="50"/>
  <c r="J122" i="50"/>
  <c r="G122" i="50"/>
  <c r="F122" i="50"/>
  <c r="J121" i="50"/>
  <c r="G121" i="50"/>
  <c r="F121" i="50"/>
  <c r="J120" i="50"/>
  <c r="G120" i="50"/>
  <c r="F120" i="50"/>
  <c r="J119" i="50"/>
  <c r="G119" i="50"/>
  <c r="F119" i="50"/>
  <c r="J118" i="50"/>
  <c r="G118" i="50"/>
  <c r="F118" i="50"/>
  <c r="J117" i="50"/>
  <c r="G117" i="50"/>
  <c r="F117" i="50"/>
  <c r="J116" i="50"/>
  <c r="G116" i="50"/>
  <c r="F116" i="50"/>
  <c r="J115" i="50"/>
  <c r="G115" i="50"/>
  <c r="F115" i="50"/>
  <c r="J114" i="50"/>
  <c r="G114" i="50"/>
  <c r="F114" i="50"/>
  <c r="J113" i="50"/>
  <c r="G113" i="50"/>
  <c r="F113" i="50"/>
  <c r="J112" i="50"/>
  <c r="G112" i="50"/>
  <c r="F112" i="50"/>
  <c r="J111" i="50"/>
  <c r="G111" i="50"/>
  <c r="F111" i="50"/>
  <c r="J110" i="50"/>
  <c r="G110" i="50"/>
  <c r="F110" i="50"/>
  <c r="J109" i="50"/>
  <c r="G109" i="50"/>
  <c r="F109" i="50"/>
  <c r="J108" i="50"/>
  <c r="G108" i="50"/>
  <c r="F108" i="50"/>
  <c r="J107" i="50"/>
  <c r="G107" i="50"/>
  <c r="F107" i="50"/>
  <c r="J106" i="50"/>
  <c r="G106" i="50"/>
  <c r="F106" i="50"/>
  <c r="J105" i="50"/>
  <c r="G105" i="50"/>
  <c r="F105" i="50"/>
  <c r="J104" i="50"/>
  <c r="G104" i="50"/>
  <c r="F104" i="50"/>
  <c r="J103" i="50"/>
  <c r="G103" i="50"/>
  <c r="F103" i="50"/>
  <c r="J102" i="50"/>
  <c r="G102" i="50"/>
  <c r="F102" i="50"/>
  <c r="J101" i="50"/>
  <c r="G101" i="50"/>
  <c r="F101" i="50"/>
  <c r="J100" i="50"/>
  <c r="G100" i="50"/>
  <c r="F100" i="50"/>
  <c r="J99" i="50"/>
  <c r="G99" i="50"/>
  <c r="F99" i="50"/>
  <c r="J98" i="50"/>
  <c r="G98" i="50"/>
  <c r="F98" i="50"/>
  <c r="J97" i="50"/>
  <c r="G97" i="50"/>
  <c r="F97" i="50"/>
  <c r="J96" i="50"/>
  <c r="G96" i="50"/>
  <c r="F96" i="50"/>
  <c r="J95" i="50"/>
  <c r="G95" i="50"/>
  <c r="F95" i="50"/>
  <c r="J94" i="50"/>
  <c r="G94" i="50"/>
  <c r="F94" i="50"/>
  <c r="J93" i="50"/>
  <c r="G93" i="50"/>
  <c r="F93" i="50"/>
  <c r="J92" i="50"/>
  <c r="G92" i="50"/>
  <c r="F92" i="50"/>
  <c r="J91" i="50"/>
  <c r="G91" i="50"/>
  <c r="F91" i="50"/>
  <c r="J90" i="50"/>
  <c r="G90" i="50"/>
  <c r="F90" i="50"/>
  <c r="J89" i="50"/>
  <c r="G89" i="50"/>
  <c r="F89" i="50"/>
  <c r="J88" i="50"/>
  <c r="G88" i="50"/>
  <c r="F88" i="50"/>
  <c r="J87" i="50"/>
  <c r="G87" i="50"/>
  <c r="F87" i="50"/>
  <c r="J86" i="50"/>
  <c r="G86" i="50"/>
  <c r="F86" i="50"/>
  <c r="J85" i="50"/>
  <c r="G85" i="50"/>
  <c r="F85" i="50"/>
  <c r="J84" i="50"/>
  <c r="G84" i="50"/>
  <c r="F84" i="50"/>
  <c r="J83" i="50"/>
  <c r="G83" i="50"/>
  <c r="F83" i="50"/>
  <c r="J82" i="50"/>
  <c r="G82" i="50"/>
  <c r="F82" i="50"/>
  <c r="J81" i="50"/>
  <c r="G81" i="50"/>
  <c r="F81" i="50"/>
  <c r="J80" i="50"/>
  <c r="G80" i="50"/>
  <c r="F80" i="50"/>
  <c r="J79" i="50"/>
  <c r="G79" i="50"/>
  <c r="F79" i="50"/>
  <c r="J78" i="50"/>
  <c r="G78" i="50"/>
  <c r="F78" i="50"/>
  <c r="J77" i="50"/>
  <c r="G77" i="50"/>
  <c r="F77" i="50"/>
  <c r="J76" i="50"/>
  <c r="G76" i="50"/>
  <c r="F76" i="50"/>
  <c r="J75" i="50"/>
  <c r="G75" i="50"/>
  <c r="F75" i="50"/>
  <c r="J74" i="50"/>
  <c r="G74" i="50"/>
  <c r="F74" i="50"/>
  <c r="J73" i="50"/>
  <c r="G73" i="50"/>
  <c r="F73" i="50"/>
  <c r="J72" i="50"/>
  <c r="G72" i="50"/>
  <c r="F72" i="50"/>
  <c r="J71" i="50"/>
  <c r="G71" i="50"/>
  <c r="F71" i="50"/>
  <c r="J70" i="50"/>
  <c r="G70" i="50"/>
  <c r="F70" i="50"/>
  <c r="J69" i="50"/>
  <c r="G69" i="50"/>
  <c r="F69" i="50"/>
  <c r="J68" i="50"/>
  <c r="G68" i="50"/>
  <c r="F68" i="50"/>
  <c r="J67" i="50"/>
  <c r="G67" i="50"/>
  <c r="F67" i="50"/>
  <c r="J66" i="50"/>
  <c r="G66" i="50"/>
  <c r="F66" i="50"/>
  <c r="J65" i="50"/>
  <c r="G65" i="50"/>
  <c r="F65" i="50"/>
  <c r="J64" i="50"/>
  <c r="G64" i="50"/>
  <c r="F64" i="50"/>
  <c r="J63" i="50"/>
  <c r="G63" i="50"/>
  <c r="F63" i="50"/>
  <c r="J62" i="50"/>
  <c r="G62" i="50"/>
  <c r="F62" i="50"/>
  <c r="J61" i="50"/>
  <c r="G61" i="50"/>
  <c r="F61" i="50"/>
  <c r="J60" i="50"/>
  <c r="G60" i="50"/>
  <c r="F60" i="50"/>
  <c r="J59" i="50"/>
  <c r="G59" i="50"/>
  <c r="F59" i="50"/>
  <c r="J58" i="50"/>
  <c r="G58" i="50"/>
  <c r="F58" i="50"/>
  <c r="J57" i="50"/>
  <c r="G57" i="50"/>
  <c r="F57" i="50"/>
  <c r="J56" i="50"/>
  <c r="G56" i="50"/>
  <c r="F56" i="50"/>
  <c r="J55" i="50"/>
  <c r="G55" i="50"/>
  <c r="F55" i="50"/>
  <c r="J54" i="50"/>
  <c r="G54" i="50"/>
  <c r="F54" i="50"/>
  <c r="J53" i="50"/>
  <c r="G53" i="50"/>
  <c r="F53" i="50"/>
  <c r="J52" i="50"/>
  <c r="G52" i="50"/>
  <c r="F52" i="50"/>
  <c r="J51" i="50"/>
  <c r="G51" i="50"/>
  <c r="F51" i="50"/>
  <c r="J50" i="50"/>
  <c r="G50" i="50"/>
  <c r="F50" i="50"/>
  <c r="J49" i="50"/>
  <c r="G49" i="50"/>
  <c r="F49" i="50"/>
  <c r="J48" i="50"/>
  <c r="G48" i="50"/>
  <c r="F48" i="50"/>
  <c r="J47" i="50"/>
  <c r="G47" i="50"/>
  <c r="F47" i="50"/>
  <c r="J46" i="50"/>
  <c r="G46" i="50"/>
  <c r="F46" i="50"/>
  <c r="J45" i="50"/>
  <c r="G45" i="50"/>
  <c r="F45" i="50"/>
  <c r="J44" i="50"/>
  <c r="G44" i="50"/>
  <c r="F44" i="50"/>
  <c r="J43" i="50"/>
  <c r="G43" i="50"/>
  <c r="F43" i="50"/>
  <c r="J42" i="50"/>
  <c r="G42" i="50"/>
  <c r="F42" i="50"/>
  <c r="J41" i="50"/>
  <c r="G41" i="50"/>
  <c r="F41" i="50"/>
  <c r="J40" i="50"/>
  <c r="G40" i="50"/>
  <c r="F40" i="50"/>
  <c r="J39" i="50"/>
  <c r="G39" i="50"/>
  <c r="F39" i="50"/>
  <c r="J38" i="50"/>
  <c r="G38" i="50"/>
  <c r="F38" i="50"/>
  <c r="J37" i="50"/>
  <c r="G37" i="50"/>
  <c r="F37" i="50"/>
  <c r="J36" i="50"/>
  <c r="G36" i="50"/>
  <c r="F36" i="50"/>
  <c r="J35" i="50"/>
  <c r="G35" i="50"/>
  <c r="F35" i="50"/>
  <c r="J34" i="50"/>
  <c r="G34" i="50"/>
  <c r="F34" i="50"/>
  <c r="J33" i="50"/>
  <c r="G33" i="50"/>
  <c r="F33" i="50"/>
  <c r="J32" i="50"/>
  <c r="G32" i="50"/>
  <c r="F32" i="50"/>
  <c r="J31" i="50"/>
  <c r="G31" i="50"/>
  <c r="F31" i="50"/>
  <c r="J30" i="50"/>
  <c r="G30" i="50"/>
  <c r="F30" i="50"/>
  <c r="J29" i="50"/>
  <c r="G29" i="50"/>
  <c r="F29" i="50"/>
  <c r="J28" i="50"/>
  <c r="G28" i="50"/>
  <c r="F28" i="50"/>
  <c r="J27" i="50"/>
  <c r="G27" i="50"/>
  <c r="F27" i="50"/>
  <c r="J26" i="50"/>
  <c r="G26" i="50"/>
  <c r="F26" i="50"/>
  <c r="J25" i="50"/>
  <c r="G25" i="50"/>
  <c r="F25" i="50"/>
  <c r="J24" i="50"/>
  <c r="G24" i="50"/>
  <c r="F24" i="50"/>
  <c r="J23" i="50"/>
  <c r="G23" i="50"/>
  <c r="F23" i="50"/>
  <c r="J22" i="50"/>
  <c r="G22" i="50"/>
  <c r="F22" i="50"/>
  <c r="H16" i="50"/>
  <c r="M395" i="50" l="1"/>
  <c r="M394" i="50"/>
  <c r="M391" i="96"/>
  <c r="M394" i="96"/>
  <c r="M393" i="96"/>
  <c r="M390" i="96"/>
  <c r="M395" i="96"/>
  <c r="M392" i="96"/>
  <c r="M393" i="50"/>
  <c r="M392" i="50"/>
  <c r="M390" i="50"/>
  <c r="M391" i="50"/>
  <c r="M389" i="96"/>
  <c r="M388" i="96"/>
  <c r="M386" i="96"/>
  <c r="M385" i="96"/>
  <c r="M387" i="96"/>
  <c r="M380" i="96"/>
  <c r="M379" i="96"/>
  <c r="M373" i="96"/>
  <c r="M382" i="96"/>
  <c r="M374" i="96"/>
  <c r="M372" i="96"/>
  <c r="M384" i="96"/>
  <c r="M378" i="96"/>
  <c r="M383" i="96"/>
  <c r="M381" i="96"/>
  <c r="M375" i="96"/>
  <c r="M376" i="96"/>
  <c r="M371" i="96"/>
  <c r="M370" i="96"/>
  <c r="M377" i="96"/>
  <c r="M388" i="50"/>
  <c r="M389" i="50"/>
  <c r="M381" i="50"/>
  <c r="M384" i="50"/>
  <c r="M387" i="50"/>
  <c r="M375" i="50"/>
  <c r="M376" i="50"/>
  <c r="M385" i="50"/>
  <c r="M386" i="50"/>
  <c r="M383" i="50"/>
  <c r="M372" i="50"/>
  <c r="M371" i="50"/>
  <c r="M379" i="50"/>
  <c r="M382" i="50"/>
  <c r="M373" i="50"/>
  <c r="M380" i="50"/>
  <c r="M378" i="50"/>
  <c r="M374" i="50"/>
  <c r="M377" i="50"/>
  <c r="M381" i="94"/>
  <c r="M377" i="94"/>
  <c r="M367" i="94"/>
  <c r="M376" i="94"/>
  <c r="M378" i="94"/>
  <c r="M380" i="94"/>
  <c r="M366" i="94"/>
  <c r="M372" i="94"/>
  <c r="M375" i="94"/>
  <c r="M368" i="94"/>
  <c r="M370" i="94"/>
  <c r="M373" i="94"/>
  <c r="M369" i="94"/>
  <c r="M374" i="94"/>
  <c r="M379" i="94"/>
  <c r="M371" i="94"/>
  <c r="M354" i="96"/>
  <c r="M363" i="96"/>
  <c r="M360" i="96"/>
  <c r="M356" i="96"/>
  <c r="M369" i="96"/>
  <c r="M366" i="96"/>
  <c r="M365" i="96"/>
  <c r="M351" i="96"/>
  <c r="M358" i="96"/>
  <c r="M367" i="96"/>
  <c r="M364" i="96"/>
  <c r="M352" i="96"/>
  <c r="M348" i="96"/>
  <c r="M353" i="96"/>
  <c r="M349" i="96"/>
  <c r="M347" i="96"/>
  <c r="M346" i="96"/>
  <c r="M368" i="96"/>
  <c r="M355" i="96"/>
  <c r="M345" i="96"/>
  <c r="M362" i="96"/>
  <c r="M357" i="96"/>
  <c r="M361" i="96"/>
  <c r="M350" i="96"/>
  <c r="M359" i="96"/>
  <c r="M370" i="50"/>
  <c r="M364" i="50"/>
  <c r="M355" i="50"/>
  <c r="M354" i="50"/>
  <c r="M369" i="50"/>
  <c r="M352" i="50"/>
  <c r="M358" i="50"/>
  <c r="M357" i="50"/>
  <c r="M367" i="50"/>
  <c r="M368" i="50"/>
  <c r="M366" i="50"/>
  <c r="M346" i="50"/>
  <c r="M348" i="50"/>
  <c r="M349" i="50"/>
  <c r="M363" i="50"/>
  <c r="M365" i="50"/>
  <c r="M350" i="50"/>
  <c r="M362" i="50"/>
  <c r="M361" i="50"/>
  <c r="M347" i="50"/>
  <c r="M356" i="50"/>
  <c r="M353" i="50"/>
  <c r="M351" i="50"/>
  <c r="M360" i="50"/>
  <c r="M359" i="50"/>
  <c r="M362" i="94"/>
  <c r="M364" i="94"/>
  <c r="M365" i="94"/>
  <c r="M363" i="94"/>
  <c r="M361" i="94"/>
  <c r="M359" i="94"/>
  <c r="M360" i="94"/>
  <c r="M358" i="94"/>
  <c r="M357" i="94"/>
  <c r="M27" i="50"/>
  <c r="R27" i="50" s="1"/>
  <c r="M341" i="96"/>
  <c r="M343" i="96"/>
  <c r="M342" i="96"/>
  <c r="M344" i="96"/>
  <c r="M340" i="96"/>
  <c r="M339" i="96"/>
  <c r="M336" i="96"/>
  <c r="M338" i="96"/>
  <c r="M337" i="96"/>
  <c r="M335" i="96"/>
  <c r="M332" i="96"/>
  <c r="M334" i="96"/>
  <c r="M333" i="96"/>
  <c r="M297" i="96"/>
  <c r="N297" i="96" s="1"/>
  <c r="P297" i="96" s="1"/>
  <c r="M343" i="94"/>
  <c r="N343" i="94" s="1"/>
  <c r="P343" i="94" s="1"/>
  <c r="M356" i="94"/>
  <c r="M353" i="94"/>
  <c r="M355" i="94"/>
  <c r="M354" i="94"/>
  <c r="M352" i="94"/>
  <c r="M351" i="94"/>
  <c r="M350" i="94"/>
  <c r="M349" i="94"/>
  <c r="M348" i="94"/>
  <c r="M32" i="96"/>
  <c r="R32" i="96" s="1"/>
  <c r="S32" i="96" s="1"/>
  <c r="M27" i="96"/>
  <c r="O27" i="96" s="1"/>
  <c r="M336" i="50"/>
  <c r="O336" i="50" s="1"/>
  <c r="M345" i="50"/>
  <c r="M344" i="50"/>
  <c r="M343" i="50"/>
  <c r="R343" i="50" s="1"/>
  <c r="M342" i="50"/>
  <c r="M341" i="50"/>
  <c r="M340" i="50"/>
  <c r="M339" i="50"/>
  <c r="M338" i="50"/>
  <c r="M331" i="50"/>
  <c r="M337" i="50"/>
  <c r="M43" i="50"/>
  <c r="R43" i="50" s="1"/>
  <c r="M75" i="50"/>
  <c r="R75" i="50" s="1"/>
  <c r="S75" i="50" s="1"/>
  <c r="M345" i="94"/>
  <c r="M346" i="94"/>
  <c r="M344" i="94"/>
  <c r="M347" i="94"/>
  <c r="M333" i="94"/>
  <c r="M342" i="94"/>
  <c r="M339" i="94"/>
  <c r="M336" i="94"/>
  <c r="M341" i="94"/>
  <c r="M338" i="94"/>
  <c r="M335" i="94"/>
  <c r="M334" i="94"/>
  <c r="M337" i="94"/>
  <c r="M331" i="94"/>
  <c r="M340" i="94"/>
  <c r="M332" i="94"/>
  <c r="M326" i="94"/>
  <c r="M327" i="94"/>
  <c r="M328" i="94"/>
  <c r="M329" i="94"/>
  <c r="M330" i="94"/>
  <c r="M324" i="94"/>
  <c r="M325" i="94"/>
  <c r="M35" i="50"/>
  <c r="R35" i="50" s="1"/>
  <c r="M335" i="50"/>
  <c r="M332" i="50"/>
  <c r="M334" i="50"/>
  <c r="M333" i="50"/>
  <c r="M321" i="50"/>
  <c r="M325" i="50"/>
  <c r="M330" i="50"/>
  <c r="M328" i="50"/>
  <c r="M324" i="50"/>
  <c r="M322" i="50"/>
  <c r="M329" i="50"/>
  <c r="M326" i="50"/>
  <c r="M323" i="50"/>
  <c r="M327" i="50"/>
  <c r="M319" i="50"/>
  <c r="M320" i="50"/>
  <c r="M316" i="50"/>
  <c r="M317" i="50"/>
  <c r="M314" i="50"/>
  <c r="M318" i="50"/>
  <c r="M315" i="50"/>
  <c r="M312" i="50"/>
  <c r="M313" i="50"/>
  <c r="M204" i="96"/>
  <c r="O204" i="96" s="1"/>
  <c r="M22" i="96"/>
  <c r="O22" i="96" s="1"/>
  <c r="M26" i="96"/>
  <c r="R26" i="96" s="1"/>
  <c r="S26" i="96" s="1"/>
  <c r="M283" i="96"/>
  <c r="N283" i="96" s="1"/>
  <c r="P283" i="96" s="1"/>
  <c r="M330" i="96"/>
  <c r="M329" i="96"/>
  <c r="M321" i="96"/>
  <c r="M326" i="96"/>
  <c r="M325" i="96"/>
  <c r="M323" i="96"/>
  <c r="M327" i="96"/>
  <c r="M331" i="96"/>
  <c r="M328" i="96"/>
  <c r="M324" i="96"/>
  <c r="M322" i="96"/>
  <c r="M319" i="96"/>
  <c r="M320" i="96"/>
  <c r="M314" i="96"/>
  <c r="M317" i="96"/>
  <c r="M315" i="96"/>
  <c r="M318" i="96"/>
  <c r="M316" i="96"/>
  <c r="M312" i="96"/>
  <c r="M313" i="96"/>
  <c r="M98" i="96"/>
  <c r="R98" i="96" s="1"/>
  <c r="M66" i="96"/>
  <c r="R66" i="96" s="1"/>
  <c r="M273" i="96"/>
  <c r="N273" i="96" s="1"/>
  <c r="P273" i="96" s="1"/>
  <c r="M282" i="96"/>
  <c r="N282" i="96" s="1"/>
  <c r="P282" i="96" s="1"/>
  <c r="M290" i="96"/>
  <c r="N290" i="96" s="1"/>
  <c r="P290" i="96" s="1"/>
  <c r="M29" i="96"/>
  <c r="R29" i="96" s="1"/>
  <c r="M69" i="96"/>
  <c r="O69" i="96" s="1"/>
  <c r="M93" i="96"/>
  <c r="N93" i="96" s="1"/>
  <c r="P93" i="96" s="1"/>
  <c r="M106" i="96"/>
  <c r="R106" i="96" s="1"/>
  <c r="M114" i="96"/>
  <c r="R114" i="96" s="1"/>
  <c r="S114" i="96" s="1"/>
  <c r="M122" i="96"/>
  <c r="R122" i="96" s="1"/>
  <c r="M288" i="96"/>
  <c r="N288" i="96" s="1"/>
  <c r="P288" i="96" s="1"/>
  <c r="M43" i="96"/>
  <c r="N43" i="96" s="1"/>
  <c r="P43" i="96" s="1"/>
  <c r="M274" i="96"/>
  <c r="R274" i="96" s="1"/>
  <c r="S274" i="96" s="1"/>
  <c r="M301" i="96"/>
  <c r="R301" i="96" s="1"/>
  <c r="S301" i="96" s="1"/>
  <c r="M24" i="96"/>
  <c r="O24" i="96" s="1"/>
  <c r="M34" i="96"/>
  <c r="N34" i="96" s="1"/>
  <c r="P34" i="96" s="1"/>
  <c r="M42" i="96"/>
  <c r="N42" i="96" s="1"/>
  <c r="P42" i="96" s="1"/>
  <c r="M50" i="96"/>
  <c r="R50" i="96" s="1"/>
  <c r="M58" i="96"/>
  <c r="R58" i="96" s="1"/>
  <c r="M75" i="96"/>
  <c r="R75" i="96" s="1"/>
  <c r="S75" i="96" s="1"/>
  <c r="M83" i="96"/>
  <c r="R83" i="96" s="1"/>
  <c r="S83" i="96" s="1"/>
  <c r="M144" i="96"/>
  <c r="O144" i="96" s="1"/>
  <c r="M160" i="96"/>
  <c r="R160" i="96" s="1"/>
  <c r="S160" i="96" s="1"/>
  <c r="M295" i="96"/>
  <c r="O295" i="96" s="1"/>
  <c r="M25" i="96"/>
  <c r="O25" i="96" s="1"/>
  <c r="M51" i="96"/>
  <c r="N51" i="96" s="1"/>
  <c r="P51" i="96" s="1"/>
  <c r="M101" i="96"/>
  <c r="O101" i="96" s="1"/>
  <c r="M125" i="96"/>
  <c r="N125" i="96" s="1"/>
  <c r="P125" i="96" s="1"/>
  <c r="M23" i="96"/>
  <c r="O23" i="96" s="1"/>
  <c r="M28" i="96"/>
  <c r="N28" i="96" s="1"/>
  <c r="P28" i="96" s="1"/>
  <c r="M33" i="96"/>
  <c r="R33" i="96" s="1"/>
  <c r="M37" i="96"/>
  <c r="R37" i="96" s="1"/>
  <c r="S37" i="96" s="1"/>
  <c r="M61" i="96"/>
  <c r="O61" i="96" s="1"/>
  <c r="M74" i="96"/>
  <c r="R74" i="96" s="1"/>
  <c r="M82" i="96"/>
  <c r="R82" i="96" s="1"/>
  <c r="M90" i="96"/>
  <c r="R90" i="96" s="1"/>
  <c r="M107" i="96"/>
  <c r="O107" i="96" s="1"/>
  <c r="M115" i="96"/>
  <c r="N115" i="96" s="1"/>
  <c r="P115" i="96" s="1"/>
  <c r="M296" i="96"/>
  <c r="R296" i="96" s="1"/>
  <c r="S296" i="96" s="1"/>
  <c r="M263" i="96"/>
  <c r="O263" i="96" s="1"/>
  <c r="M267" i="96"/>
  <c r="N267" i="96" s="1"/>
  <c r="P267" i="96" s="1"/>
  <c r="M270" i="96"/>
  <c r="N270" i="96" s="1"/>
  <c r="P270" i="96" s="1"/>
  <c r="M275" i="96"/>
  <c r="R275" i="96" s="1"/>
  <c r="M276" i="96"/>
  <c r="N276" i="96" s="1"/>
  <c r="P276" i="96" s="1"/>
  <c r="M285" i="96"/>
  <c r="M284" i="96"/>
  <c r="R284" i="96" s="1"/>
  <c r="S284" i="96" s="1"/>
  <c r="M279" i="96"/>
  <c r="N279" i="96" s="1"/>
  <c r="P279" i="96" s="1"/>
  <c r="M286" i="96"/>
  <c r="N286" i="96" s="1"/>
  <c r="P286" i="96" s="1"/>
  <c r="M302" i="96"/>
  <c r="N302" i="96" s="1"/>
  <c r="P302" i="96" s="1"/>
  <c r="M303" i="96"/>
  <c r="R303" i="96" s="1"/>
  <c r="S303" i="96" s="1"/>
  <c r="M307" i="96"/>
  <c r="M308" i="96"/>
  <c r="M306" i="96"/>
  <c r="M309" i="96"/>
  <c r="M310" i="96"/>
  <c r="M311" i="96"/>
  <c r="M45" i="96"/>
  <c r="N45" i="96" s="1"/>
  <c r="P45" i="96" s="1"/>
  <c r="M59" i="96"/>
  <c r="O59" i="96" s="1"/>
  <c r="M77" i="96"/>
  <c r="N77" i="96" s="1"/>
  <c r="P77" i="96" s="1"/>
  <c r="M91" i="96"/>
  <c r="N91" i="96" s="1"/>
  <c r="P91" i="96" s="1"/>
  <c r="M109" i="96"/>
  <c r="R109" i="96" s="1"/>
  <c r="S109" i="96" s="1"/>
  <c r="M123" i="96"/>
  <c r="O123" i="96" s="1"/>
  <c r="M271" i="96"/>
  <c r="O271" i="96" s="1"/>
  <c r="M277" i="96"/>
  <c r="O277" i="96" s="1"/>
  <c r="M280" i="96"/>
  <c r="N280" i="96" s="1"/>
  <c r="P280" i="96" s="1"/>
  <c r="M287" i="96"/>
  <c r="R287" i="96" s="1"/>
  <c r="S287" i="96" s="1"/>
  <c r="M289" i="96"/>
  <c r="R289" i="96" s="1"/>
  <c r="S289" i="96" s="1"/>
  <c r="M293" i="96"/>
  <c r="N293" i="96" s="1"/>
  <c r="P293" i="96" s="1"/>
  <c r="M292" i="96"/>
  <c r="N292" i="96" s="1"/>
  <c r="P292" i="96" s="1"/>
  <c r="M299" i="96"/>
  <c r="N299" i="96" s="1"/>
  <c r="P299" i="96" s="1"/>
  <c r="M304" i="96"/>
  <c r="R304" i="96" s="1"/>
  <c r="S304" i="96" s="1"/>
  <c r="M30" i="96"/>
  <c r="N30" i="96" s="1"/>
  <c r="P30" i="96" s="1"/>
  <c r="M53" i="96"/>
  <c r="R53" i="96" s="1"/>
  <c r="S53" i="96" s="1"/>
  <c r="M67" i="96"/>
  <c r="N67" i="96" s="1"/>
  <c r="P67" i="96" s="1"/>
  <c r="M85" i="96"/>
  <c r="O85" i="96" s="1"/>
  <c r="M99" i="96"/>
  <c r="R99" i="96" s="1"/>
  <c r="S99" i="96" s="1"/>
  <c r="M117" i="96"/>
  <c r="N117" i="96" s="1"/>
  <c r="P117" i="96" s="1"/>
  <c r="M272" i="96"/>
  <c r="R272" i="96" s="1"/>
  <c r="M278" i="96"/>
  <c r="R278" i="96" s="1"/>
  <c r="S278" i="96" s="1"/>
  <c r="M281" i="96"/>
  <c r="N281" i="96" s="1"/>
  <c r="P281" i="96" s="1"/>
  <c r="M291" i="96"/>
  <c r="R291" i="96" s="1"/>
  <c r="S291" i="96" s="1"/>
  <c r="M298" i="96"/>
  <c r="N298" i="96" s="1"/>
  <c r="P298" i="96" s="1"/>
  <c r="M294" i="96"/>
  <c r="O294" i="96" s="1"/>
  <c r="M300" i="96"/>
  <c r="N300" i="96" s="1"/>
  <c r="P300" i="96" s="1"/>
  <c r="M305" i="96"/>
  <c r="M282" i="94"/>
  <c r="N282" i="94" s="1"/>
  <c r="P282" i="94" s="1"/>
  <c r="M304" i="94"/>
  <c r="N304" i="94" s="1"/>
  <c r="P304" i="94" s="1"/>
  <c r="M297" i="94"/>
  <c r="O297" i="94" s="1"/>
  <c r="M305" i="94"/>
  <c r="O305" i="94" s="1"/>
  <c r="M313" i="94"/>
  <c r="O313" i="94" s="1"/>
  <c r="M287" i="94"/>
  <c r="R287" i="94" s="1"/>
  <c r="S287" i="94" s="1"/>
  <c r="M289" i="94"/>
  <c r="R289" i="94" s="1"/>
  <c r="S289" i="94" s="1"/>
  <c r="M294" i="94"/>
  <c r="R294" i="94" s="1"/>
  <c r="S294" i="94" s="1"/>
  <c r="M303" i="94"/>
  <c r="N303" i="94" s="1"/>
  <c r="P303" i="94" s="1"/>
  <c r="M310" i="94"/>
  <c r="R310" i="94" s="1"/>
  <c r="M306" i="94"/>
  <c r="O306" i="94" s="1"/>
  <c r="M314" i="94"/>
  <c r="O314" i="94" s="1"/>
  <c r="M316" i="94"/>
  <c r="N316" i="94" s="1"/>
  <c r="P316" i="94" s="1"/>
  <c r="M148" i="94"/>
  <c r="O148" i="94" s="1"/>
  <c r="M320" i="94"/>
  <c r="M323" i="94"/>
  <c r="M322" i="94"/>
  <c r="M319" i="94"/>
  <c r="M318" i="94"/>
  <c r="M321" i="94"/>
  <c r="M286" i="94"/>
  <c r="R286" i="94" s="1"/>
  <c r="S286" i="94" s="1"/>
  <c r="M288" i="94"/>
  <c r="N288" i="94" s="1"/>
  <c r="P288" i="94" s="1"/>
  <c r="M293" i="94"/>
  <c r="R293" i="94" s="1"/>
  <c r="S293" i="94" s="1"/>
  <c r="M300" i="94"/>
  <c r="O300" i="94" s="1"/>
  <c r="M302" i="94"/>
  <c r="N302" i="94" s="1"/>
  <c r="P302" i="94" s="1"/>
  <c r="M309" i="94"/>
  <c r="N309" i="94" s="1"/>
  <c r="P309" i="94" s="1"/>
  <c r="M315" i="94"/>
  <c r="N315" i="94" s="1"/>
  <c r="P315" i="94" s="1"/>
  <c r="M23" i="94"/>
  <c r="O23" i="94" s="1"/>
  <c r="M27" i="94"/>
  <c r="N27" i="94" s="1"/>
  <c r="P27" i="94" s="1"/>
  <c r="M280" i="94"/>
  <c r="R280" i="94" s="1"/>
  <c r="S280" i="94" s="1"/>
  <c r="M283" i="94"/>
  <c r="R283" i="94" s="1"/>
  <c r="S283" i="94" s="1"/>
  <c r="M290" i="94"/>
  <c r="O290" i="94" s="1"/>
  <c r="M295" i="94"/>
  <c r="N295" i="94" s="1"/>
  <c r="P295" i="94" s="1"/>
  <c r="M291" i="94"/>
  <c r="N291" i="94" s="1"/>
  <c r="P291" i="94" s="1"/>
  <c r="M298" i="94"/>
  <c r="N298" i="94" s="1"/>
  <c r="P298" i="94" s="1"/>
  <c r="M307" i="94"/>
  <c r="R307" i="94" s="1"/>
  <c r="S307" i="94" s="1"/>
  <c r="M311" i="94"/>
  <c r="N311" i="94" s="1"/>
  <c r="P311" i="94" s="1"/>
  <c r="M284" i="94"/>
  <c r="R284" i="94" s="1"/>
  <c r="S284" i="94" s="1"/>
  <c r="M285" i="94"/>
  <c r="R285" i="94" s="1"/>
  <c r="S285" i="94" s="1"/>
  <c r="M296" i="94"/>
  <c r="O296" i="94" s="1"/>
  <c r="M292" i="94"/>
  <c r="N292" i="94" s="1"/>
  <c r="P292" i="94" s="1"/>
  <c r="M299" i="94"/>
  <c r="O299" i="94" s="1"/>
  <c r="M301" i="94"/>
  <c r="R301" i="94" s="1"/>
  <c r="S301" i="94" s="1"/>
  <c r="M308" i="94"/>
  <c r="N308" i="94" s="1"/>
  <c r="P308" i="94" s="1"/>
  <c r="M312" i="94"/>
  <c r="N312" i="94" s="1"/>
  <c r="P312" i="94" s="1"/>
  <c r="M317" i="94"/>
  <c r="M25" i="50"/>
  <c r="R25" i="50" s="1"/>
  <c r="M48" i="50"/>
  <c r="O48" i="50" s="1"/>
  <c r="M73" i="50"/>
  <c r="R73" i="50" s="1"/>
  <c r="M24" i="50"/>
  <c r="O24" i="50" s="1"/>
  <c r="M33" i="50"/>
  <c r="R33" i="50" s="1"/>
  <c r="S33" i="50" s="1"/>
  <c r="M47" i="50"/>
  <c r="N47" i="50" s="1"/>
  <c r="P47" i="50" s="1"/>
  <c r="M89" i="50"/>
  <c r="R89" i="50" s="1"/>
  <c r="M101" i="50"/>
  <c r="O101" i="50" s="1"/>
  <c r="M227" i="50"/>
  <c r="N227" i="50" s="1"/>
  <c r="P227" i="50" s="1"/>
  <c r="M309" i="50"/>
  <c r="M310" i="50"/>
  <c r="M311" i="50"/>
  <c r="M39" i="50"/>
  <c r="N39" i="50" s="1"/>
  <c r="P39" i="50" s="1"/>
  <c r="M298" i="50"/>
  <c r="R298" i="50" s="1"/>
  <c r="S298" i="50" s="1"/>
  <c r="M23" i="50"/>
  <c r="N23" i="50" s="1"/>
  <c r="P23" i="50" s="1"/>
  <c r="M41" i="50"/>
  <c r="N41" i="50" s="1"/>
  <c r="P41" i="50" s="1"/>
  <c r="M50" i="50"/>
  <c r="O50" i="50" s="1"/>
  <c r="M51" i="50"/>
  <c r="O51" i="50" s="1"/>
  <c r="M57" i="50"/>
  <c r="R57" i="50" s="1"/>
  <c r="M69" i="50"/>
  <c r="O69" i="50" s="1"/>
  <c r="M32" i="50"/>
  <c r="O32" i="50" s="1"/>
  <c r="M22" i="50"/>
  <c r="R22" i="50" s="1"/>
  <c r="M31" i="50"/>
  <c r="N31" i="50" s="1"/>
  <c r="P31" i="50" s="1"/>
  <c r="M40" i="50"/>
  <c r="O40" i="50" s="1"/>
  <c r="M49" i="50"/>
  <c r="R49" i="50" s="1"/>
  <c r="M74" i="50"/>
  <c r="O74" i="50" s="1"/>
  <c r="M83" i="50"/>
  <c r="R83" i="50" s="1"/>
  <c r="S83" i="50" s="1"/>
  <c r="M211" i="50"/>
  <c r="O211" i="50" s="1"/>
  <c r="M30" i="50"/>
  <c r="R30" i="50" s="1"/>
  <c r="M38" i="50"/>
  <c r="R38" i="50" s="1"/>
  <c r="M46" i="50"/>
  <c r="R46" i="50" s="1"/>
  <c r="M54" i="50"/>
  <c r="R54" i="50" s="1"/>
  <c r="S54" i="50" s="1"/>
  <c r="M72" i="50"/>
  <c r="R72" i="50" s="1"/>
  <c r="S72" i="50" s="1"/>
  <c r="M283" i="50"/>
  <c r="N283" i="50" s="1"/>
  <c r="P283" i="50" s="1"/>
  <c r="M29" i="50"/>
  <c r="N29" i="50" s="1"/>
  <c r="P29" i="50" s="1"/>
  <c r="M37" i="50"/>
  <c r="O37" i="50" s="1"/>
  <c r="M45" i="50"/>
  <c r="N45" i="50" s="1"/>
  <c r="P45" i="50" s="1"/>
  <c r="M58" i="50"/>
  <c r="O58" i="50" s="1"/>
  <c r="M59" i="50"/>
  <c r="N59" i="50" s="1"/>
  <c r="P59" i="50" s="1"/>
  <c r="M67" i="50"/>
  <c r="R67" i="50" s="1"/>
  <c r="M85" i="50"/>
  <c r="O85" i="50" s="1"/>
  <c r="M90" i="50"/>
  <c r="N90" i="50" s="1"/>
  <c r="P90" i="50" s="1"/>
  <c r="M91" i="50"/>
  <c r="O91" i="50" s="1"/>
  <c r="M99" i="50"/>
  <c r="O99" i="50" s="1"/>
  <c r="M28" i="50"/>
  <c r="O28" i="50" s="1"/>
  <c r="M36" i="50"/>
  <c r="O36" i="50" s="1"/>
  <c r="M44" i="50"/>
  <c r="O44" i="50" s="1"/>
  <c r="M56" i="50"/>
  <c r="O56" i="50" s="1"/>
  <c r="M88" i="50"/>
  <c r="R88" i="50" s="1"/>
  <c r="S88" i="50" s="1"/>
  <c r="M106" i="50"/>
  <c r="R106" i="50" s="1"/>
  <c r="M110" i="50"/>
  <c r="R110" i="50" s="1"/>
  <c r="M114" i="50"/>
  <c r="R114" i="50" s="1"/>
  <c r="M118" i="50"/>
  <c r="R118" i="50" s="1"/>
  <c r="M122" i="50"/>
  <c r="R122" i="50" s="1"/>
  <c r="M126" i="50"/>
  <c r="R126" i="50" s="1"/>
  <c r="M130" i="50"/>
  <c r="R130" i="50" s="1"/>
  <c r="M134" i="50"/>
  <c r="R134" i="50" s="1"/>
  <c r="M138" i="50"/>
  <c r="R138" i="50" s="1"/>
  <c r="M142" i="50"/>
  <c r="R142" i="50" s="1"/>
  <c r="M146" i="50"/>
  <c r="R146" i="50" s="1"/>
  <c r="M150" i="50"/>
  <c r="R150" i="50" s="1"/>
  <c r="M154" i="50"/>
  <c r="R154" i="50" s="1"/>
  <c r="M158" i="50"/>
  <c r="R158" i="50" s="1"/>
  <c r="M162" i="50"/>
  <c r="R162" i="50" s="1"/>
  <c r="M166" i="50"/>
  <c r="R166" i="50" s="1"/>
  <c r="M170" i="50"/>
  <c r="R170" i="50" s="1"/>
  <c r="M174" i="50"/>
  <c r="R174" i="50" s="1"/>
  <c r="O35" i="50"/>
  <c r="M209" i="50"/>
  <c r="R209" i="50" s="1"/>
  <c r="S209" i="50" s="1"/>
  <c r="M219" i="50"/>
  <c r="O219" i="50" s="1"/>
  <c r="M223" i="50"/>
  <c r="R223" i="50" s="1"/>
  <c r="M274" i="50"/>
  <c r="R274" i="50" s="1"/>
  <c r="S274" i="50" s="1"/>
  <c r="M276" i="50"/>
  <c r="R276" i="50" s="1"/>
  <c r="S276" i="50" s="1"/>
  <c r="M284" i="50"/>
  <c r="R284" i="50" s="1"/>
  <c r="S284" i="50" s="1"/>
  <c r="M279" i="50"/>
  <c r="R279" i="50" s="1"/>
  <c r="S279" i="50" s="1"/>
  <c r="M286" i="50"/>
  <c r="N286" i="50" s="1"/>
  <c r="P286" i="50" s="1"/>
  <c r="M61" i="50"/>
  <c r="N61" i="50" s="1"/>
  <c r="P61" i="50" s="1"/>
  <c r="M66" i="50"/>
  <c r="O66" i="50" s="1"/>
  <c r="M77" i="50"/>
  <c r="M81" i="50"/>
  <c r="N81" i="50" s="1"/>
  <c r="P81" i="50" s="1"/>
  <c r="M82" i="50"/>
  <c r="O82" i="50" s="1"/>
  <c r="M93" i="50"/>
  <c r="N93" i="50" s="1"/>
  <c r="P93" i="50" s="1"/>
  <c r="M96" i="50"/>
  <c r="R96" i="50" s="1"/>
  <c r="M97" i="50"/>
  <c r="N97" i="50" s="1"/>
  <c r="P97" i="50" s="1"/>
  <c r="M98" i="50"/>
  <c r="N98" i="50" s="1"/>
  <c r="P98" i="50" s="1"/>
  <c r="M104" i="50"/>
  <c r="R104" i="50" s="1"/>
  <c r="M108" i="50"/>
  <c r="R108" i="50" s="1"/>
  <c r="M112" i="50"/>
  <c r="R112" i="50" s="1"/>
  <c r="M116" i="50"/>
  <c r="R116" i="50" s="1"/>
  <c r="M120" i="50"/>
  <c r="R120" i="50" s="1"/>
  <c r="M124" i="50"/>
  <c r="R124" i="50" s="1"/>
  <c r="M128" i="50"/>
  <c r="R128" i="50" s="1"/>
  <c r="M132" i="50"/>
  <c r="R132" i="50" s="1"/>
  <c r="M136" i="50"/>
  <c r="R136" i="50" s="1"/>
  <c r="M140" i="50"/>
  <c r="R140" i="50" s="1"/>
  <c r="M144" i="50"/>
  <c r="R144" i="50" s="1"/>
  <c r="M148" i="50"/>
  <c r="R148" i="50" s="1"/>
  <c r="M152" i="50"/>
  <c r="R152" i="50" s="1"/>
  <c r="M156" i="50"/>
  <c r="R156" i="50" s="1"/>
  <c r="M160" i="50"/>
  <c r="R160" i="50" s="1"/>
  <c r="M164" i="50"/>
  <c r="R164" i="50" s="1"/>
  <c r="M168" i="50"/>
  <c r="R168" i="50" s="1"/>
  <c r="M172" i="50"/>
  <c r="R172" i="50" s="1"/>
  <c r="M217" i="50"/>
  <c r="R217" i="50" s="1"/>
  <c r="S217" i="50" s="1"/>
  <c r="M308" i="50"/>
  <c r="M306" i="50"/>
  <c r="M307" i="50"/>
  <c r="M305" i="50"/>
  <c r="M221" i="50"/>
  <c r="O221" i="50" s="1"/>
  <c r="M213" i="50"/>
  <c r="R213" i="50" s="1"/>
  <c r="M271" i="50"/>
  <c r="O271" i="50" s="1"/>
  <c r="M215" i="50"/>
  <c r="O215" i="50" s="1"/>
  <c r="M207" i="50"/>
  <c r="O207" i="50" s="1"/>
  <c r="M55" i="50"/>
  <c r="N55" i="50" s="1"/>
  <c r="P55" i="50" s="1"/>
  <c r="M301" i="50"/>
  <c r="O301" i="50" s="1"/>
  <c r="M294" i="50"/>
  <c r="O294" i="50" s="1"/>
  <c r="M296" i="50"/>
  <c r="O296" i="50" s="1"/>
  <c r="M63" i="50"/>
  <c r="N63" i="50" s="1"/>
  <c r="P63" i="50" s="1"/>
  <c r="M79" i="50"/>
  <c r="N79" i="50" s="1"/>
  <c r="P79" i="50" s="1"/>
  <c r="M95" i="50"/>
  <c r="N95" i="50" s="1"/>
  <c r="P95" i="50" s="1"/>
  <c r="M64" i="50"/>
  <c r="R64" i="50" s="1"/>
  <c r="S64" i="50" s="1"/>
  <c r="M65" i="50"/>
  <c r="M80" i="50"/>
  <c r="R80" i="50" s="1"/>
  <c r="M26" i="50"/>
  <c r="N26" i="50" s="1"/>
  <c r="P26" i="50" s="1"/>
  <c r="M34" i="50"/>
  <c r="N34" i="50" s="1"/>
  <c r="P34" i="50" s="1"/>
  <c r="M42" i="50"/>
  <c r="M53" i="50"/>
  <c r="N53" i="50" s="1"/>
  <c r="P53" i="50" s="1"/>
  <c r="M71" i="50"/>
  <c r="N71" i="50" s="1"/>
  <c r="P71" i="50" s="1"/>
  <c r="M87" i="50"/>
  <c r="N87" i="50" s="1"/>
  <c r="P87" i="50" s="1"/>
  <c r="M225" i="50"/>
  <c r="R225" i="50" s="1"/>
  <c r="M282" i="50"/>
  <c r="O282" i="50" s="1"/>
  <c r="M281" i="50"/>
  <c r="M297" i="50"/>
  <c r="N297" i="50" s="1"/>
  <c r="P297" i="50" s="1"/>
  <c r="M295" i="50"/>
  <c r="N295" i="50" s="1"/>
  <c r="P295" i="50" s="1"/>
  <c r="M293" i="50"/>
  <c r="N293" i="50" s="1"/>
  <c r="P293" i="50" s="1"/>
  <c r="M299" i="50"/>
  <c r="R299" i="50" s="1"/>
  <c r="S299" i="50" s="1"/>
  <c r="M303" i="50"/>
  <c r="N303" i="50" s="1"/>
  <c r="P303" i="50" s="1"/>
  <c r="M52" i="50"/>
  <c r="O52" i="50" s="1"/>
  <c r="M60" i="50"/>
  <c r="R60" i="50" s="1"/>
  <c r="S60" i="50" s="1"/>
  <c r="M68" i="50"/>
  <c r="R68" i="50" s="1"/>
  <c r="S68" i="50" s="1"/>
  <c r="M76" i="50"/>
  <c r="R76" i="50" s="1"/>
  <c r="S76" i="50" s="1"/>
  <c r="M84" i="50"/>
  <c r="R84" i="50" s="1"/>
  <c r="M92" i="50"/>
  <c r="R92" i="50" s="1"/>
  <c r="S92" i="50" s="1"/>
  <c r="M100" i="50"/>
  <c r="O100" i="50" s="1"/>
  <c r="M275" i="50"/>
  <c r="R275" i="50" s="1"/>
  <c r="S275" i="50" s="1"/>
  <c r="M277" i="50"/>
  <c r="O277" i="50" s="1"/>
  <c r="M285" i="50"/>
  <c r="O285" i="50" s="1"/>
  <c r="M280" i="50"/>
  <c r="R280" i="50" s="1"/>
  <c r="S280" i="50" s="1"/>
  <c r="M287" i="50"/>
  <c r="R287" i="50" s="1"/>
  <c r="S287" i="50" s="1"/>
  <c r="M289" i="50"/>
  <c r="N289" i="50" s="1"/>
  <c r="P289" i="50" s="1"/>
  <c r="M300" i="50"/>
  <c r="O300" i="50" s="1"/>
  <c r="M304" i="50"/>
  <c r="R304" i="50" s="1"/>
  <c r="S304" i="50" s="1"/>
  <c r="M62" i="50"/>
  <c r="O62" i="50" s="1"/>
  <c r="M70" i="50"/>
  <c r="N70" i="50" s="1"/>
  <c r="P70" i="50" s="1"/>
  <c r="M78" i="50"/>
  <c r="O78" i="50" s="1"/>
  <c r="M86" i="50"/>
  <c r="R86" i="50" s="1"/>
  <c r="S86" i="50" s="1"/>
  <c r="M94" i="50"/>
  <c r="O94" i="50" s="1"/>
  <c r="M102" i="50"/>
  <c r="R102" i="50" s="1"/>
  <c r="M270" i="50"/>
  <c r="O270" i="50" s="1"/>
  <c r="M278" i="50"/>
  <c r="N278" i="50" s="1"/>
  <c r="P278" i="50" s="1"/>
  <c r="M288" i="50"/>
  <c r="R288" i="50" s="1"/>
  <c r="M290" i="50"/>
  <c r="R290" i="50" s="1"/>
  <c r="S290" i="50" s="1"/>
  <c r="M302" i="50"/>
  <c r="O302" i="50" s="1"/>
  <c r="M269" i="50"/>
  <c r="R269" i="50" s="1"/>
  <c r="M272" i="50"/>
  <c r="N272" i="50" s="1"/>
  <c r="P272" i="50" s="1"/>
  <c r="M273" i="50"/>
  <c r="N273" i="50" s="1"/>
  <c r="P273" i="50" s="1"/>
  <c r="M291" i="50"/>
  <c r="N291" i="50" s="1"/>
  <c r="P291" i="50" s="1"/>
  <c r="M292" i="50"/>
  <c r="N292" i="50" s="1"/>
  <c r="P292" i="50" s="1"/>
  <c r="O299" i="50"/>
  <c r="R292" i="96"/>
  <c r="S292" i="96" s="1"/>
  <c r="O28" i="96"/>
  <c r="M258" i="96"/>
  <c r="M254" i="96"/>
  <c r="M250" i="96"/>
  <c r="M246" i="96"/>
  <c r="M242" i="96"/>
  <c r="M238" i="96"/>
  <c r="M230" i="96"/>
  <c r="M226" i="96"/>
  <c r="M222" i="96"/>
  <c r="M218" i="96"/>
  <c r="M214" i="96"/>
  <c r="M210" i="96"/>
  <c r="M206" i="96"/>
  <c r="M256" i="96"/>
  <c r="M248" i="96"/>
  <c r="M240" i="96"/>
  <c r="M232" i="96"/>
  <c r="M224" i="96"/>
  <c r="M216" i="96"/>
  <c r="M208" i="96"/>
  <c r="M202" i="96"/>
  <c r="M198" i="96"/>
  <c r="M194" i="96"/>
  <c r="M190" i="96"/>
  <c r="M186" i="96"/>
  <c r="M182" i="96"/>
  <c r="M178" i="96"/>
  <c r="M174" i="96"/>
  <c r="M252" i="96"/>
  <c r="M236" i="96"/>
  <c r="M220" i="96"/>
  <c r="M200" i="96"/>
  <c r="M192" i="96"/>
  <c r="M184" i="96"/>
  <c r="M176" i="96"/>
  <c r="M172" i="96"/>
  <c r="M170" i="96"/>
  <c r="M168" i="96"/>
  <c r="M166" i="96"/>
  <c r="M162" i="96"/>
  <c r="M158" i="96"/>
  <c r="M154" i="96"/>
  <c r="M150" i="96"/>
  <c r="M146" i="96"/>
  <c r="M142" i="96"/>
  <c r="M138" i="96"/>
  <c r="M134" i="96"/>
  <c r="M130" i="96"/>
  <c r="M244" i="96"/>
  <c r="M212" i="96"/>
  <c r="M196" i="96"/>
  <c r="M180" i="96"/>
  <c r="M164" i="96"/>
  <c r="M156" i="96"/>
  <c r="M148" i="96"/>
  <c r="M140" i="96"/>
  <c r="M132" i="96"/>
  <c r="M128" i="96"/>
  <c r="M124" i="96"/>
  <c r="M120" i="96"/>
  <c r="M116" i="96"/>
  <c r="M112" i="96"/>
  <c r="M108" i="96"/>
  <c r="M104" i="96"/>
  <c r="M100" i="96"/>
  <c r="M96" i="96"/>
  <c r="M92" i="96"/>
  <c r="M88" i="96"/>
  <c r="M84" i="96"/>
  <c r="M80" i="96"/>
  <c r="M76" i="96"/>
  <c r="M72" i="96"/>
  <c r="M68" i="96"/>
  <c r="M64" i="96"/>
  <c r="M60" i="96"/>
  <c r="M56" i="96"/>
  <c r="M52" i="96"/>
  <c r="M48" i="96"/>
  <c r="M44" i="96"/>
  <c r="M40" i="96"/>
  <c r="N29" i="96"/>
  <c r="P29" i="96" s="1"/>
  <c r="S29" i="96"/>
  <c r="N37" i="96"/>
  <c r="P37" i="96" s="1"/>
  <c r="N69" i="96"/>
  <c r="P69" i="96" s="1"/>
  <c r="M131" i="96"/>
  <c r="M137" i="96"/>
  <c r="M147" i="96"/>
  <c r="M153" i="96"/>
  <c r="M163" i="96"/>
  <c r="O98" i="96"/>
  <c r="S98" i="96"/>
  <c r="O29" i="96"/>
  <c r="M31" i="96"/>
  <c r="M35" i="96"/>
  <c r="M38" i="96"/>
  <c r="M39" i="96"/>
  <c r="M41" i="96"/>
  <c r="M46" i="96"/>
  <c r="M47" i="96"/>
  <c r="M49" i="96"/>
  <c r="M54" i="96"/>
  <c r="M55" i="96"/>
  <c r="M57" i="96"/>
  <c r="M62" i="96"/>
  <c r="M63" i="96"/>
  <c r="M65" i="96"/>
  <c r="M70" i="96"/>
  <c r="M71" i="96"/>
  <c r="M73" i="96"/>
  <c r="M78" i="96"/>
  <c r="M79" i="96"/>
  <c r="M81" i="96"/>
  <c r="M86" i="96"/>
  <c r="M87" i="96"/>
  <c r="M89" i="96"/>
  <c r="M94" i="96"/>
  <c r="M95" i="96"/>
  <c r="M97" i="96"/>
  <c r="M102" i="96"/>
  <c r="M103" i="96"/>
  <c r="M105" i="96"/>
  <c r="M110" i="96"/>
  <c r="M111" i="96"/>
  <c r="M113" i="96"/>
  <c r="M118" i="96"/>
  <c r="M119" i="96"/>
  <c r="M121" i="96"/>
  <c r="M126" i="96"/>
  <c r="M127" i="96"/>
  <c r="M136" i="96"/>
  <c r="M152" i="96"/>
  <c r="M188" i="96"/>
  <c r="M228" i="96"/>
  <c r="R69" i="96"/>
  <c r="S69" i="96" s="1"/>
  <c r="O83" i="96"/>
  <c r="N83" i="96"/>
  <c r="P83" i="96" s="1"/>
  <c r="N99" i="96"/>
  <c r="P99" i="96" s="1"/>
  <c r="M36" i="96"/>
  <c r="M139" i="96"/>
  <c r="M145" i="96"/>
  <c r="M155" i="96"/>
  <c r="M161" i="96"/>
  <c r="M175" i="96"/>
  <c r="M181" i="96"/>
  <c r="M191" i="96"/>
  <c r="M197" i="96"/>
  <c r="M133" i="96"/>
  <c r="M135" i="96"/>
  <c r="M141" i="96"/>
  <c r="M143" i="96"/>
  <c r="M149" i="96"/>
  <c r="M151" i="96"/>
  <c r="M157" i="96"/>
  <c r="M159" i="96"/>
  <c r="M165" i="96"/>
  <c r="M167" i="96"/>
  <c r="M129" i="96"/>
  <c r="M183" i="96"/>
  <c r="M189" i="96"/>
  <c r="M199" i="96"/>
  <c r="M205" i="96"/>
  <c r="M215" i="96"/>
  <c r="M221" i="96"/>
  <c r="M231" i="96"/>
  <c r="M237" i="96"/>
  <c r="M247" i="96"/>
  <c r="M253" i="96"/>
  <c r="M177" i="96"/>
  <c r="M179" i="96"/>
  <c r="M185" i="96"/>
  <c r="M187" i="96"/>
  <c r="M193" i="96"/>
  <c r="M195" i="96"/>
  <c r="M201" i="96"/>
  <c r="M203" i="96"/>
  <c r="M169" i="96"/>
  <c r="M171" i="96"/>
  <c r="M173" i="96"/>
  <c r="M207" i="96"/>
  <c r="M213" i="96"/>
  <c r="M223" i="96"/>
  <c r="M229" i="96"/>
  <c r="M239" i="96"/>
  <c r="M245" i="96"/>
  <c r="M255" i="96"/>
  <c r="M209" i="96"/>
  <c r="M211" i="96"/>
  <c r="M217" i="96"/>
  <c r="M219" i="96"/>
  <c r="M225" i="96"/>
  <c r="M227" i="96"/>
  <c r="M233" i="96"/>
  <c r="M234" i="96"/>
  <c r="M235" i="96"/>
  <c r="M241" i="96"/>
  <c r="M243" i="96"/>
  <c r="M249" i="96"/>
  <c r="M251" i="96"/>
  <c r="M257" i="96"/>
  <c r="M259" i="96"/>
  <c r="M264" i="96"/>
  <c r="N264" i="96" s="1"/>
  <c r="P264" i="96" s="1"/>
  <c r="M260" i="96"/>
  <c r="N260" i="96" s="1"/>
  <c r="P260" i="96" s="1"/>
  <c r="M268" i="96"/>
  <c r="N268" i="96" s="1"/>
  <c r="P268" i="96" s="1"/>
  <c r="M265" i="96"/>
  <c r="R265" i="96" s="1"/>
  <c r="S265" i="96" s="1"/>
  <c r="M261" i="96"/>
  <c r="O261" i="96" s="1"/>
  <c r="M269" i="96"/>
  <c r="R269" i="96" s="1"/>
  <c r="S269" i="96" s="1"/>
  <c r="M266" i="96"/>
  <c r="O266" i="96" s="1"/>
  <c r="M262" i="96"/>
  <c r="R262" i="96" s="1"/>
  <c r="S262" i="96" s="1"/>
  <c r="M25" i="94"/>
  <c r="O25" i="94" s="1"/>
  <c r="M279" i="94"/>
  <c r="O279" i="94" s="1"/>
  <c r="M281" i="94"/>
  <c r="N281" i="94" s="1"/>
  <c r="P281" i="94" s="1"/>
  <c r="R48" i="50"/>
  <c r="S48" i="50" s="1"/>
  <c r="N91" i="50"/>
  <c r="P91" i="50" s="1"/>
  <c r="S164" i="50"/>
  <c r="M256" i="50"/>
  <c r="M252" i="50"/>
  <c r="M248" i="50"/>
  <c r="M244" i="50"/>
  <c r="M240" i="50"/>
  <c r="M236" i="50"/>
  <c r="M232" i="50"/>
  <c r="M228" i="50"/>
  <c r="M265" i="50"/>
  <c r="N265" i="50" s="1"/>
  <c r="P265" i="50" s="1"/>
  <c r="M258" i="50"/>
  <c r="M254" i="50"/>
  <c r="M250" i="50"/>
  <c r="M246" i="50"/>
  <c r="M242" i="50"/>
  <c r="M238" i="50"/>
  <c r="M234" i="50"/>
  <c r="M230" i="50"/>
  <c r="M176" i="50"/>
  <c r="M180" i="50"/>
  <c r="M184" i="50"/>
  <c r="M188" i="50"/>
  <c r="M192" i="50"/>
  <c r="M196" i="50"/>
  <c r="M200" i="50"/>
  <c r="M204" i="50"/>
  <c r="M103" i="50"/>
  <c r="M105" i="50"/>
  <c r="M107" i="50"/>
  <c r="M109" i="50"/>
  <c r="M111" i="50"/>
  <c r="M113" i="50"/>
  <c r="M115" i="50"/>
  <c r="M117" i="50"/>
  <c r="M119" i="50"/>
  <c r="M121" i="50"/>
  <c r="M123" i="50"/>
  <c r="M125" i="50"/>
  <c r="M127" i="50"/>
  <c r="M129" i="50"/>
  <c r="M131" i="50"/>
  <c r="M133" i="50"/>
  <c r="M135" i="50"/>
  <c r="M137" i="50"/>
  <c r="M139" i="50"/>
  <c r="M141" i="50"/>
  <c r="M143" i="50"/>
  <c r="M145" i="50"/>
  <c r="M147" i="50"/>
  <c r="M149" i="50"/>
  <c r="M151" i="50"/>
  <c r="M153" i="50"/>
  <c r="M155" i="50"/>
  <c r="M157" i="50"/>
  <c r="M159" i="50"/>
  <c r="M161" i="50"/>
  <c r="M163" i="50"/>
  <c r="M165" i="50"/>
  <c r="M167" i="50"/>
  <c r="M169" i="50"/>
  <c r="M171" i="50"/>
  <c r="M173" i="50"/>
  <c r="M175" i="50"/>
  <c r="M178" i="50"/>
  <c r="M182" i="50"/>
  <c r="M186" i="50"/>
  <c r="M190" i="50"/>
  <c r="M194" i="50"/>
  <c r="M198" i="50"/>
  <c r="M202" i="50"/>
  <c r="M206" i="50"/>
  <c r="M177" i="50"/>
  <c r="M179" i="50"/>
  <c r="M181" i="50"/>
  <c r="M183" i="50"/>
  <c r="M185" i="50"/>
  <c r="M187" i="50"/>
  <c r="M189" i="50"/>
  <c r="M191" i="50"/>
  <c r="M193" i="50"/>
  <c r="M195" i="50"/>
  <c r="M197" i="50"/>
  <c r="M199" i="50"/>
  <c r="M201" i="50"/>
  <c r="M203" i="50"/>
  <c r="M205" i="50"/>
  <c r="M264" i="50"/>
  <c r="N264" i="50" s="1"/>
  <c r="P264" i="50" s="1"/>
  <c r="M262" i="50"/>
  <c r="N262" i="50" s="1"/>
  <c r="P262" i="50" s="1"/>
  <c r="M208" i="50"/>
  <c r="M210" i="50"/>
  <c r="M212" i="50"/>
  <c r="M214" i="50"/>
  <c r="M216" i="50"/>
  <c r="M218" i="50"/>
  <c r="M220" i="50"/>
  <c r="M222" i="50"/>
  <c r="M224" i="50"/>
  <c r="M226" i="50"/>
  <c r="M261" i="50"/>
  <c r="N261" i="50" s="1"/>
  <c r="P261" i="50" s="1"/>
  <c r="M229" i="50"/>
  <c r="M231" i="50"/>
  <c r="M233" i="50"/>
  <c r="M235" i="50"/>
  <c r="M237" i="50"/>
  <c r="M239" i="50"/>
  <c r="M241" i="50"/>
  <c r="M243" i="50"/>
  <c r="M245" i="50"/>
  <c r="M247" i="50"/>
  <c r="M249" i="50"/>
  <c r="M251" i="50"/>
  <c r="M253" i="50"/>
  <c r="M255" i="50"/>
  <c r="M257" i="50"/>
  <c r="M259" i="50"/>
  <c r="M263" i="50"/>
  <c r="N263" i="50" s="1"/>
  <c r="P263" i="50" s="1"/>
  <c r="M267" i="50"/>
  <c r="R267" i="50" s="1"/>
  <c r="S267" i="50" s="1"/>
  <c r="M268" i="50"/>
  <c r="N268" i="50" s="1"/>
  <c r="P268" i="50" s="1"/>
  <c r="M266" i="50"/>
  <c r="R266" i="50" s="1"/>
  <c r="S266" i="50" s="1"/>
  <c r="M260" i="50"/>
  <c r="N260" i="50" s="1"/>
  <c r="P260" i="50" s="1"/>
  <c r="M28" i="94"/>
  <c r="M32" i="94"/>
  <c r="M38" i="94"/>
  <c r="M46" i="94"/>
  <c r="M55" i="94"/>
  <c r="M65" i="94"/>
  <c r="M71" i="94"/>
  <c r="M78" i="94"/>
  <c r="M87" i="94"/>
  <c r="M94" i="94"/>
  <c r="M104" i="94"/>
  <c r="M110" i="94"/>
  <c r="M119" i="94"/>
  <c r="M152" i="94"/>
  <c r="M169" i="94"/>
  <c r="M271" i="94"/>
  <c r="M267" i="94"/>
  <c r="M263" i="94"/>
  <c r="M255" i="94"/>
  <c r="M251" i="94"/>
  <c r="M247" i="94"/>
  <c r="M243" i="94"/>
  <c r="M239" i="94"/>
  <c r="M235" i="94"/>
  <c r="M231" i="94"/>
  <c r="M227" i="94"/>
  <c r="M223" i="94"/>
  <c r="M219" i="94"/>
  <c r="M276" i="94"/>
  <c r="N276" i="94" s="1"/>
  <c r="P276" i="94" s="1"/>
  <c r="M258" i="94"/>
  <c r="M254" i="94"/>
  <c r="M230" i="94"/>
  <c r="M226" i="94"/>
  <c r="M222" i="94"/>
  <c r="M218" i="94"/>
  <c r="M272" i="94"/>
  <c r="O272" i="94" s="1"/>
  <c r="M268" i="94"/>
  <c r="M260" i="94"/>
  <c r="M252" i="94"/>
  <c r="M244" i="94"/>
  <c r="M236" i="94"/>
  <c r="M228" i="94"/>
  <c r="M220" i="94"/>
  <c r="M213" i="94"/>
  <c r="M209" i="94"/>
  <c r="M205" i="94"/>
  <c r="M201" i="94"/>
  <c r="M197" i="94"/>
  <c r="M193" i="94"/>
  <c r="M189" i="94"/>
  <c r="M185" i="94"/>
  <c r="M256" i="94"/>
  <c r="M240" i="94"/>
  <c r="M224" i="94"/>
  <c r="M215" i="94"/>
  <c r="M207" i="94"/>
  <c r="M199" i="94"/>
  <c r="M191" i="94"/>
  <c r="M264" i="94"/>
  <c r="M248" i="94"/>
  <c r="M232" i="94"/>
  <c r="M211" i="94"/>
  <c r="M203" i="94"/>
  <c r="M195" i="94"/>
  <c r="M187" i="94"/>
  <c r="M183" i="94"/>
  <c r="M182" i="94"/>
  <c r="M175" i="94"/>
  <c r="M167" i="94"/>
  <c r="M159" i="94"/>
  <c r="M151" i="94"/>
  <c r="M143" i="94"/>
  <c r="M181" i="94"/>
  <c r="M173" i="94"/>
  <c r="M163" i="94"/>
  <c r="M157" i="94"/>
  <c r="M147" i="94"/>
  <c r="M141" i="94"/>
  <c r="M133" i="94"/>
  <c r="M125" i="94"/>
  <c r="M117" i="94"/>
  <c r="M113" i="94"/>
  <c r="M109" i="94"/>
  <c r="M105" i="94"/>
  <c r="M101" i="94"/>
  <c r="M97" i="94"/>
  <c r="M93" i="94"/>
  <c r="M89" i="94"/>
  <c r="M85" i="94"/>
  <c r="M81" i="94"/>
  <c r="M77" i="94"/>
  <c r="M73" i="94"/>
  <c r="M61" i="94"/>
  <c r="M57" i="94"/>
  <c r="M53" i="94"/>
  <c r="M49" i="94"/>
  <c r="M45" i="94"/>
  <c r="M41" i="94"/>
  <c r="M37" i="94"/>
  <c r="M33" i="94"/>
  <c r="M29" i="94"/>
  <c r="M172" i="94"/>
  <c r="M156" i="94"/>
  <c r="M121" i="94"/>
  <c r="M40" i="94"/>
  <c r="M171" i="94"/>
  <c r="M165" i="94"/>
  <c r="M155" i="94"/>
  <c r="M149" i="94"/>
  <c r="M137" i="94"/>
  <c r="M129" i="94"/>
  <c r="M31" i="94"/>
  <c r="M39" i="94"/>
  <c r="M48" i="94"/>
  <c r="M56" i="94"/>
  <c r="M62" i="94"/>
  <c r="M64" i="94"/>
  <c r="M72" i="94"/>
  <c r="M79" i="94"/>
  <c r="M88" i="94"/>
  <c r="M96" i="94"/>
  <c r="M103" i="94"/>
  <c r="M112" i="94"/>
  <c r="M120" i="94"/>
  <c r="M24" i="94"/>
  <c r="M34" i="94"/>
  <c r="M35" i="94"/>
  <c r="M36" i="94"/>
  <c r="M42" i="94"/>
  <c r="M43" i="94"/>
  <c r="M44" i="94"/>
  <c r="M50" i="94"/>
  <c r="M51" i="94"/>
  <c r="M52" i="94"/>
  <c r="M58" i="94"/>
  <c r="M59" i="94"/>
  <c r="M60" i="94"/>
  <c r="M66" i="94"/>
  <c r="M67" i="94"/>
  <c r="M68" i="94"/>
  <c r="M69" i="94"/>
  <c r="M74" i="94"/>
  <c r="M75" i="94"/>
  <c r="M76" i="94"/>
  <c r="M82" i="94"/>
  <c r="M83" i="94"/>
  <c r="M84" i="94"/>
  <c r="M90" i="94"/>
  <c r="M91" i="94"/>
  <c r="M92" i="94"/>
  <c r="M98" i="94"/>
  <c r="M99" i="94"/>
  <c r="M100" i="94"/>
  <c r="M106" i="94"/>
  <c r="M107" i="94"/>
  <c r="M108" i="94"/>
  <c r="M114" i="94"/>
  <c r="M115" i="94"/>
  <c r="M116" i="94"/>
  <c r="M154" i="94"/>
  <c r="M164" i="94"/>
  <c r="M168" i="94"/>
  <c r="M22" i="94"/>
  <c r="M26" i="94"/>
  <c r="M30" i="94"/>
  <c r="M47" i="94"/>
  <c r="M54" i="94"/>
  <c r="M63" i="94"/>
  <c r="M70" i="94"/>
  <c r="M80" i="94"/>
  <c r="M86" i="94"/>
  <c r="M95" i="94"/>
  <c r="M102" i="94"/>
  <c r="M111" i="94"/>
  <c r="M118" i="94"/>
  <c r="M170" i="94"/>
  <c r="M153" i="94"/>
  <c r="M122" i="94"/>
  <c r="M123" i="94"/>
  <c r="M124" i="94"/>
  <c r="M130" i="94"/>
  <c r="M131" i="94"/>
  <c r="M132" i="94"/>
  <c r="M138" i="94"/>
  <c r="M139" i="94"/>
  <c r="M140" i="94"/>
  <c r="M144" i="94"/>
  <c r="M145" i="94"/>
  <c r="M146" i="94"/>
  <c r="M160" i="94"/>
  <c r="M161" i="94"/>
  <c r="M162" i="94"/>
  <c r="M176" i="94"/>
  <c r="M177" i="94"/>
  <c r="M178" i="94"/>
  <c r="M126" i="94"/>
  <c r="M127" i="94"/>
  <c r="M128" i="94"/>
  <c r="M134" i="94"/>
  <c r="M135" i="94"/>
  <c r="M136" i="94"/>
  <c r="M225" i="94"/>
  <c r="M241" i="94"/>
  <c r="M257" i="94"/>
  <c r="M142" i="94"/>
  <c r="M150" i="94"/>
  <c r="M158" i="94"/>
  <c r="M166" i="94"/>
  <c r="M174" i="94"/>
  <c r="M179" i="94"/>
  <c r="M180" i="94"/>
  <c r="M233" i="94"/>
  <c r="M249" i="94"/>
  <c r="M259" i="94"/>
  <c r="M265" i="94"/>
  <c r="M188" i="94"/>
  <c r="M190" i="94"/>
  <c r="M196" i="94"/>
  <c r="M198" i="94"/>
  <c r="M204" i="94"/>
  <c r="M206" i="94"/>
  <c r="M212" i="94"/>
  <c r="M214" i="94"/>
  <c r="M242" i="94"/>
  <c r="M184" i="94"/>
  <c r="M186" i="94"/>
  <c r="M192" i="94"/>
  <c r="M194" i="94"/>
  <c r="M200" i="94"/>
  <c r="M202" i="94"/>
  <c r="M208" i="94"/>
  <c r="M210" i="94"/>
  <c r="M216" i="94"/>
  <c r="M234" i="94"/>
  <c r="M250" i="94"/>
  <c r="M266" i="94"/>
  <c r="M278" i="94"/>
  <c r="R278" i="94" s="1"/>
  <c r="S278" i="94" s="1"/>
  <c r="M221" i="94"/>
  <c r="M229" i="94"/>
  <c r="M237" i="94"/>
  <c r="M238" i="94"/>
  <c r="M245" i="94"/>
  <c r="M246" i="94"/>
  <c r="M253" i="94"/>
  <c r="M261" i="94"/>
  <c r="M262" i="94"/>
  <c r="M269" i="94"/>
  <c r="M270" i="94"/>
  <c r="M217" i="94"/>
  <c r="M273" i="94"/>
  <c r="R273" i="94" s="1"/>
  <c r="S273" i="94" s="1"/>
  <c r="M274" i="94"/>
  <c r="N274" i="94" s="1"/>
  <c r="P274" i="94" s="1"/>
  <c r="M275" i="94"/>
  <c r="N275" i="94" s="1"/>
  <c r="P275" i="94" s="1"/>
  <c r="M277" i="94"/>
  <c r="R277" i="94" s="1"/>
  <c r="S277" i="94" s="1"/>
  <c r="R22" i="96" l="1"/>
  <c r="S22" i="96" s="1"/>
  <c r="R280" i="96"/>
  <c r="S280" i="96" s="1"/>
  <c r="N394" i="50"/>
  <c r="P394" i="50" s="1"/>
  <c r="O394" i="50"/>
  <c r="R394" i="50"/>
  <c r="S394" i="50" s="1"/>
  <c r="R395" i="50"/>
  <c r="N395" i="50"/>
  <c r="P395" i="50" s="1"/>
  <c r="S395" i="50"/>
  <c r="O395" i="50"/>
  <c r="O392" i="96"/>
  <c r="R392" i="96"/>
  <c r="S392" i="96" s="1"/>
  <c r="N392" i="96"/>
  <c r="P392" i="96" s="1"/>
  <c r="N26" i="96"/>
  <c r="P26" i="96" s="1"/>
  <c r="R395" i="96"/>
  <c r="S395" i="96" s="1"/>
  <c r="N395" i="96"/>
  <c r="P395" i="96" s="1"/>
  <c r="O395" i="96"/>
  <c r="R390" i="96"/>
  <c r="S390" i="96" s="1"/>
  <c r="O390" i="96"/>
  <c r="N390" i="96"/>
  <c r="P390" i="96" s="1"/>
  <c r="R394" i="96"/>
  <c r="O394" i="96"/>
  <c r="N394" i="96"/>
  <c r="P394" i="96" s="1"/>
  <c r="S394" i="96"/>
  <c r="O393" i="96"/>
  <c r="R393" i="96"/>
  <c r="S393" i="96" s="1"/>
  <c r="N393" i="96"/>
  <c r="P393" i="96" s="1"/>
  <c r="S33" i="96"/>
  <c r="R300" i="96"/>
  <c r="S300" i="96" s="1"/>
  <c r="O391" i="96"/>
  <c r="N391" i="96"/>
  <c r="P391" i="96" s="1"/>
  <c r="R391" i="96"/>
  <c r="S391" i="96"/>
  <c r="S73" i="50"/>
  <c r="N174" i="50"/>
  <c r="P174" i="50" s="1"/>
  <c r="N57" i="50"/>
  <c r="P57" i="50" s="1"/>
  <c r="N391" i="50"/>
  <c r="P391" i="50" s="1"/>
  <c r="O391" i="50"/>
  <c r="R391" i="50"/>
  <c r="S391" i="50" s="1"/>
  <c r="O72" i="50"/>
  <c r="N83" i="50"/>
  <c r="P83" i="50" s="1"/>
  <c r="N27" i="50"/>
  <c r="P27" i="50" s="1"/>
  <c r="N390" i="50"/>
  <c r="P390" i="50" s="1"/>
  <c r="O390" i="50"/>
  <c r="R390" i="50"/>
  <c r="S390" i="50" s="1"/>
  <c r="N392" i="50"/>
  <c r="P392" i="50" s="1"/>
  <c r="O392" i="50"/>
  <c r="R392" i="50"/>
  <c r="S392" i="50" s="1"/>
  <c r="S27" i="50"/>
  <c r="N393" i="50"/>
  <c r="P393" i="50" s="1"/>
  <c r="R393" i="50"/>
  <c r="S393" i="50" s="1"/>
  <c r="O393" i="50"/>
  <c r="N158" i="50"/>
  <c r="P158" i="50" s="1"/>
  <c r="O27" i="50"/>
  <c r="S150" i="50"/>
  <c r="S122" i="50"/>
  <c r="N101" i="50"/>
  <c r="P101" i="50" s="1"/>
  <c r="N266" i="50"/>
  <c r="P266" i="50" s="1"/>
  <c r="R98" i="50"/>
  <c r="S98" i="50" s="1"/>
  <c r="R41" i="50"/>
  <c r="S41" i="50" s="1"/>
  <c r="R381" i="96"/>
  <c r="S381" i="96" s="1"/>
  <c r="O381" i="96"/>
  <c r="N381" i="96"/>
  <c r="P381" i="96" s="1"/>
  <c r="O32" i="96"/>
  <c r="O383" i="96"/>
  <c r="N383" i="96"/>
  <c r="P383" i="96" s="1"/>
  <c r="R383" i="96"/>
  <c r="S383" i="96" s="1"/>
  <c r="N32" i="96"/>
  <c r="P32" i="96" s="1"/>
  <c r="O378" i="96"/>
  <c r="N378" i="96"/>
  <c r="P378" i="96" s="1"/>
  <c r="R378" i="96"/>
  <c r="S378" i="96" s="1"/>
  <c r="N22" i="96"/>
  <c r="P22" i="96" s="1"/>
  <c r="R372" i="96"/>
  <c r="S372" i="96" s="1"/>
  <c r="O372" i="96"/>
  <c r="N372" i="96"/>
  <c r="P372" i="96" s="1"/>
  <c r="O374" i="96"/>
  <c r="N374" i="96"/>
  <c r="P374" i="96" s="1"/>
  <c r="R374" i="96"/>
  <c r="S374" i="96" s="1"/>
  <c r="N384" i="96"/>
  <c r="P384" i="96" s="1"/>
  <c r="O384" i="96"/>
  <c r="R384" i="96"/>
  <c r="S384" i="96" s="1"/>
  <c r="N204" i="96"/>
  <c r="P204" i="96" s="1"/>
  <c r="O382" i="96"/>
  <c r="R382" i="96"/>
  <c r="S382" i="96" s="1"/>
  <c r="N382" i="96"/>
  <c r="P382" i="96" s="1"/>
  <c r="R373" i="96"/>
  <c r="S373" i="96" s="1"/>
  <c r="O373" i="96"/>
  <c r="N373" i="96"/>
  <c r="P373" i="96" s="1"/>
  <c r="S122" i="96"/>
  <c r="O292" i="96"/>
  <c r="R379" i="96"/>
  <c r="S379" i="96" s="1"/>
  <c r="O379" i="96"/>
  <c r="N379" i="96"/>
  <c r="P379" i="96" s="1"/>
  <c r="O122" i="96"/>
  <c r="R144" i="96"/>
  <c r="O380" i="96"/>
  <c r="N380" i="96"/>
  <c r="P380" i="96" s="1"/>
  <c r="R380" i="96"/>
  <c r="S380" i="96" s="1"/>
  <c r="O300" i="96"/>
  <c r="N387" i="96"/>
  <c r="P387" i="96" s="1"/>
  <c r="R387" i="96"/>
  <c r="S387" i="96" s="1"/>
  <c r="O387" i="96"/>
  <c r="N375" i="96"/>
  <c r="P375" i="96" s="1"/>
  <c r="O375" i="96"/>
  <c r="R375" i="96"/>
  <c r="S375" i="96" s="1"/>
  <c r="N122" i="96"/>
  <c r="P122" i="96" s="1"/>
  <c r="O115" i="96"/>
  <c r="O160" i="96"/>
  <c r="R123" i="96"/>
  <c r="S123" i="96" s="1"/>
  <c r="R107" i="96"/>
  <c r="S107" i="96" s="1"/>
  <c r="N114" i="96"/>
  <c r="P114" i="96" s="1"/>
  <c r="N377" i="96"/>
  <c r="P377" i="96" s="1"/>
  <c r="O377" i="96"/>
  <c r="R377" i="96"/>
  <c r="S377" i="96" s="1"/>
  <c r="R385" i="96"/>
  <c r="S385" i="96" s="1"/>
  <c r="O385" i="96"/>
  <c r="N385" i="96"/>
  <c r="P385" i="96" s="1"/>
  <c r="O26" i="96"/>
  <c r="O114" i="96"/>
  <c r="N370" i="96"/>
  <c r="P370" i="96" s="1"/>
  <c r="R370" i="96"/>
  <c r="S370" i="96" s="1"/>
  <c r="O370" i="96"/>
  <c r="O386" i="96"/>
  <c r="N386" i="96"/>
  <c r="P386" i="96" s="1"/>
  <c r="R386" i="96"/>
  <c r="S386" i="96" s="1"/>
  <c r="R371" i="96"/>
  <c r="S371" i="96" s="1"/>
  <c r="O371" i="96"/>
  <c r="N371" i="96"/>
  <c r="P371" i="96" s="1"/>
  <c r="R388" i="96"/>
  <c r="N388" i="96"/>
  <c r="P388" i="96" s="1"/>
  <c r="O388" i="96"/>
  <c r="S388" i="96"/>
  <c r="R267" i="96"/>
  <c r="S267" i="96" s="1"/>
  <c r="O90" i="96"/>
  <c r="N376" i="96"/>
  <c r="P376" i="96" s="1"/>
  <c r="R376" i="96"/>
  <c r="S376" i="96" s="1"/>
  <c r="O376" i="96"/>
  <c r="N389" i="96"/>
  <c r="P389" i="96" s="1"/>
  <c r="R389" i="96"/>
  <c r="S389" i="96"/>
  <c r="O389" i="96"/>
  <c r="R373" i="50"/>
  <c r="S373" i="50"/>
  <c r="N373" i="50"/>
  <c r="P373" i="50" s="1"/>
  <c r="O373" i="50"/>
  <c r="N382" i="50"/>
  <c r="P382" i="50" s="1"/>
  <c r="R382" i="50"/>
  <c r="S382" i="50" s="1"/>
  <c r="O382" i="50"/>
  <c r="N379" i="50"/>
  <c r="P379" i="50" s="1"/>
  <c r="R379" i="50"/>
  <c r="S379" i="50" s="1"/>
  <c r="O379" i="50"/>
  <c r="R380" i="50"/>
  <c r="S380" i="50" s="1"/>
  <c r="N380" i="50"/>
  <c r="P380" i="50" s="1"/>
  <c r="O380" i="50"/>
  <c r="R371" i="50"/>
  <c r="S371" i="50" s="1"/>
  <c r="O371" i="50"/>
  <c r="N371" i="50"/>
  <c r="P371" i="50" s="1"/>
  <c r="N134" i="50"/>
  <c r="P134" i="50" s="1"/>
  <c r="O372" i="50"/>
  <c r="R372" i="50"/>
  <c r="S372" i="50" s="1"/>
  <c r="N372" i="50"/>
  <c r="P372" i="50" s="1"/>
  <c r="O142" i="50"/>
  <c r="N383" i="50"/>
  <c r="P383" i="50" s="1"/>
  <c r="O383" i="50"/>
  <c r="R383" i="50"/>
  <c r="S383" i="50" s="1"/>
  <c r="R386" i="50"/>
  <c r="S386" i="50" s="1"/>
  <c r="O386" i="50"/>
  <c r="N386" i="50"/>
  <c r="P386" i="50" s="1"/>
  <c r="R277" i="50"/>
  <c r="S277" i="50" s="1"/>
  <c r="N385" i="50"/>
  <c r="P385" i="50" s="1"/>
  <c r="O385" i="50"/>
  <c r="R385" i="50"/>
  <c r="S385" i="50" s="1"/>
  <c r="N276" i="50"/>
  <c r="P276" i="50" s="1"/>
  <c r="R52" i="50"/>
  <c r="S52" i="50" s="1"/>
  <c r="O375" i="50"/>
  <c r="N375" i="50"/>
  <c r="P375" i="50" s="1"/>
  <c r="R375" i="50"/>
  <c r="S375" i="50" s="1"/>
  <c r="O64" i="50"/>
  <c r="N168" i="50"/>
  <c r="P168" i="50" s="1"/>
  <c r="O279" i="50"/>
  <c r="O164" i="50"/>
  <c r="O387" i="50"/>
  <c r="R387" i="50"/>
  <c r="S387" i="50" s="1"/>
  <c r="N387" i="50"/>
  <c r="P387" i="50" s="1"/>
  <c r="O276" i="50"/>
  <c r="N384" i="50"/>
  <c r="P384" i="50" s="1"/>
  <c r="O384" i="50"/>
  <c r="R384" i="50"/>
  <c r="S384" i="50" s="1"/>
  <c r="O160" i="50"/>
  <c r="R377" i="50"/>
  <c r="S377" i="50" s="1"/>
  <c r="O377" i="50"/>
  <c r="N377" i="50"/>
  <c r="P377" i="50" s="1"/>
  <c r="N381" i="50"/>
  <c r="P381" i="50" s="1"/>
  <c r="O381" i="50"/>
  <c r="R381" i="50"/>
  <c r="S381" i="50" s="1"/>
  <c r="O172" i="50"/>
  <c r="O376" i="50"/>
  <c r="N376" i="50"/>
  <c r="P376" i="50" s="1"/>
  <c r="R376" i="50"/>
  <c r="S376" i="50" s="1"/>
  <c r="O116" i="50"/>
  <c r="N374" i="50"/>
  <c r="P374" i="50" s="1"/>
  <c r="O374" i="50"/>
  <c r="R374" i="50"/>
  <c r="S374" i="50" s="1"/>
  <c r="N389" i="50"/>
  <c r="P389" i="50" s="1"/>
  <c r="O389" i="50"/>
  <c r="R389" i="50"/>
  <c r="S389" i="50" s="1"/>
  <c r="S116" i="50"/>
  <c r="O378" i="50"/>
  <c r="R378" i="50"/>
  <c r="S378" i="50" s="1"/>
  <c r="N378" i="50"/>
  <c r="P378" i="50" s="1"/>
  <c r="O388" i="50"/>
  <c r="N388" i="50"/>
  <c r="P388" i="50" s="1"/>
  <c r="R388" i="50"/>
  <c r="S388" i="50" s="1"/>
  <c r="N280" i="94"/>
  <c r="P280" i="94" s="1"/>
  <c r="R379" i="94"/>
  <c r="S379" i="94" s="1"/>
  <c r="N379" i="94"/>
  <c r="P379" i="94" s="1"/>
  <c r="O379" i="94"/>
  <c r="N368" i="94"/>
  <c r="P368" i="94" s="1"/>
  <c r="O368" i="94"/>
  <c r="R368" i="94"/>
  <c r="S368" i="94" s="1"/>
  <c r="O375" i="94"/>
  <c r="N375" i="94"/>
  <c r="P375" i="94" s="1"/>
  <c r="R375" i="94"/>
  <c r="S375" i="94" s="1"/>
  <c r="O372" i="94"/>
  <c r="N372" i="94"/>
  <c r="P372" i="94" s="1"/>
  <c r="R372" i="94"/>
  <c r="S372" i="94" s="1"/>
  <c r="N366" i="94"/>
  <c r="P366" i="94" s="1"/>
  <c r="R366" i="94"/>
  <c r="S366" i="94" s="1"/>
  <c r="O366" i="94"/>
  <c r="N380" i="94"/>
  <c r="P380" i="94" s="1"/>
  <c r="R380" i="94"/>
  <c r="S380" i="94" s="1"/>
  <c r="O380" i="94"/>
  <c r="R378" i="94"/>
  <c r="S378" i="94" s="1"/>
  <c r="N378" i="94"/>
  <c r="P378" i="94" s="1"/>
  <c r="O378" i="94"/>
  <c r="N371" i="94"/>
  <c r="P371" i="94" s="1"/>
  <c r="R371" i="94"/>
  <c r="S371" i="94" s="1"/>
  <c r="O371" i="94"/>
  <c r="N374" i="94"/>
  <c r="P374" i="94" s="1"/>
  <c r="R374" i="94"/>
  <c r="S374" i="94" s="1"/>
  <c r="O374" i="94"/>
  <c r="N369" i="94"/>
  <c r="P369" i="94" s="1"/>
  <c r="R369" i="94"/>
  <c r="S369" i="94" s="1"/>
  <c r="O369" i="94"/>
  <c r="O373" i="94"/>
  <c r="N373" i="94"/>
  <c r="P373" i="94" s="1"/>
  <c r="R373" i="94"/>
  <c r="S373" i="94" s="1"/>
  <c r="N376" i="94"/>
  <c r="P376" i="94" s="1"/>
  <c r="O376" i="94"/>
  <c r="R376" i="94"/>
  <c r="S376" i="94" s="1"/>
  <c r="N299" i="94"/>
  <c r="P299" i="94" s="1"/>
  <c r="N367" i="94"/>
  <c r="P367" i="94" s="1"/>
  <c r="R367" i="94"/>
  <c r="S367" i="94" s="1"/>
  <c r="O367" i="94"/>
  <c r="O280" i="94"/>
  <c r="R299" i="94"/>
  <c r="S299" i="94" s="1"/>
  <c r="N377" i="94"/>
  <c r="P377" i="94" s="1"/>
  <c r="O377" i="94"/>
  <c r="R377" i="94"/>
  <c r="S377" i="94" s="1"/>
  <c r="N370" i="94"/>
  <c r="P370" i="94" s="1"/>
  <c r="O370" i="94"/>
  <c r="R370" i="94"/>
  <c r="S370" i="94" s="1"/>
  <c r="R381" i="94"/>
  <c r="S381" i="94" s="1"/>
  <c r="O381" i="94"/>
  <c r="N381" i="94"/>
  <c r="P381" i="94" s="1"/>
  <c r="O347" i="96"/>
  <c r="N347" i="96"/>
  <c r="P347" i="96" s="1"/>
  <c r="R347" i="96"/>
  <c r="S347" i="96" s="1"/>
  <c r="R349" i="96"/>
  <c r="S349" i="96" s="1"/>
  <c r="N349" i="96"/>
  <c r="P349" i="96" s="1"/>
  <c r="O349" i="96"/>
  <c r="N353" i="96"/>
  <c r="P353" i="96" s="1"/>
  <c r="O353" i="96"/>
  <c r="R353" i="96"/>
  <c r="S353" i="96" s="1"/>
  <c r="N66" i="96"/>
  <c r="P66" i="96" s="1"/>
  <c r="S66" i="96"/>
  <c r="O303" i="96"/>
  <c r="O352" i="96"/>
  <c r="N352" i="96"/>
  <c r="P352" i="96" s="1"/>
  <c r="R352" i="96"/>
  <c r="S352" i="96" s="1"/>
  <c r="O66" i="96"/>
  <c r="N287" i="96"/>
  <c r="P287" i="96" s="1"/>
  <c r="N358" i="96"/>
  <c r="P358" i="96" s="1"/>
  <c r="O358" i="96"/>
  <c r="R358" i="96"/>
  <c r="S358" i="96" s="1"/>
  <c r="N350" i="96"/>
  <c r="P350" i="96" s="1"/>
  <c r="O350" i="96"/>
  <c r="R350" i="96"/>
  <c r="S350" i="96" s="1"/>
  <c r="R27" i="96"/>
  <c r="S27" i="96" s="1"/>
  <c r="N271" i="96"/>
  <c r="P271" i="96" s="1"/>
  <c r="R365" i="96"/>
  <c r="N365" i="96"/>
  <c r="P365" i="96" s="1"/>
  <c r="O365" i="96"/>
  <c r="S365" i="96"/>
  <c r="R23" i="96"/>
  <c r="S23" i="96" s="1"/>
  <c r="R67" i="96"/>
  <c r="S67" i="96" s="1"/>
  <c r="N366" i="96"/>
  <c r="P366" i="96" s="1"/>
  <c r="O366" i="96"/>
  <c r="R366" i="96"/>
  <c r="S366" i="96" s="1"/>
  <c r="R61" i="96"/>
  <c r="S61" i="96" s="1"/>
  <c r="R59" i="96"/>
  <c r="S59" i="96" s="1"/>
  <c r="R369" i="96"/>
  <c r="S369" i="96" s="1"/>
  <c r="O369" i="96"/>
  <c r="N369" i="96"/>
  <c r="P369" i="96" s="1"/>
  <c r="O117" i="96"/>
  <c r="N59" i="96"/>
  <c r="P59" i="96" s="1"/>
  <c r="N345" i="96"/>
  <c r="P345" i="96" s="1"/>
  <c r="O345" i="96"/>
  <c r="R345" i="96"/>
  <c r="S345" i="96" s="1"/>
  <c r="R117" i="96"/>
  <c r="S117" i="96" s="1"/>
  <c r="O273" i="96"/>
  <c r="O355" i="96"/>
  <c r="R355" i="96"/>
  <c r="S355" i="96" s="1"/>
  <c r="N355" i="96"/>
  <c r="P355" i="96" s="1"/>
  <c r="O43" i="96"/>
  <c r="N53" i="96"/>
  <c r="P53" i="96" s="1"/>
  <c r="R51" i="96"/>
  <c r="S51" i="96" s="1"/>
  <c r="O274" i="96"/>
  <c r="N296" i="96"/>
  <c r="P296" i="96" s="1"/>
  <c r="N368" i="96"/>
  <c r="P368" i="96" s="1"/>
  <c r="O368" i="96"/>
  <c r="R368" i="96"/>
  <c r="S368" i="96" s="1"/>
  <c r="O363" i="96"/>
  <c r="N363" i="96"/>
  <c r="P363" i="96" s="1"/>
  <c r="R363" i="96"/>
  <c r="S363" i="96" s="1"/>
  <c r="O348" i="96"/>
  <c r="R348" i="96"/>
  <c r="S348" i="96" s="1"/>
  <c r="N348" i="96"/>
  <c r="P348" i="96" s="1"/>
  <c r="R364" i="96"/>
  <c r="S364" i="96" s="1"/>
  <c r="N364" i="96"/>
  <c r="P364" i="96" s="1"/>
  <c r="O364" i="96"/>
  <c r="N50" i="96"/>
  <c r="P50" i="96" s="1"/>
  <c r="N123" i="96"/>
  <c r="P123" i="96" s="1"/>
  <c r="O287" i="96"/>
  <c r="N367" i="96"/>
  <c r="P367" i="96" s="1"/>
  <c r="R367" i="96"/>
  <c r="S367" i="96" s="1"/>
  <c r="O367" i="96"/>
  <c r="N359" i="96"/>
  <c r="P359" i="96" s="1"/>
  <c r="R359" i="96"/>
  <c r="S359" i="96" s="1"/>
  <c r="O359" i="96"/>
  <c r="O74" i="96"/>
  <c r="O291" i="96"/>
  <c r="O351" i="96"/>
  <c r="N351" i="96"/>
  <c r="P351" i="96" s="1"/>
  <c r="R351" i="96"/>
  <c r="S351" i="96" s="1"/>
  <c r="N291" i="96"/>
  <c r="P291" i="96" s="1"/>
  <c r="N361" i="96"/>
  <c r="P361" i="96" s="1"/>
  <c r="O361" i="96"/>
  <c r="R361" i="96"/>
  <c r="S361" i="96"/>
  <c r="N357" i="96"/>
  <c r="P357" i="96" s="1"/>
  <c r="O357" i="96"/>
  <c r="R357" i="96"/>
  <c r="S357" i="96" s="1"/>
  <c r="R362" i="96"/>
  <c r="S362" i="96" s="1"/>
  <c r="O362" i="96"/>
  <c r="N362" i="96"/>
  <c r="P362" i="96" s="1"/>
  <c r="O53" i="96"/>
  <c r="R273" i="96"/>
  <c r="S273" i="96" s="1"/>
  <c r="N356" i="96"/>
  <c r="P356" i="96" s="1"/>
  <c r="O356" i="96"/>
  <c r="R356" i="96"/>
  <c r="S356" i="96" s="1"/>
  <c r="N266" i="96"/>
  <c r="P266" i="96" s="1"/>
  <c r="N360" i="96"/>
  <c r="P360" i="96" s="1"/>
  <c r="O360" i="96"/>
  <c r="R360" i="96"/>
  <c r="S360" i="96" s="1"/>
  <c r="R266" i="96"/>
  <c r="S266" i="96" s="1"/>
  <c r="N27" i="96"/>
  <c r="P27" i="96" s="1"/>
  <c r="R204" i="96"/>
  <c r="S204" i="96" s="1"/>
  <c r="N107" i="96"/>
  <c r="P107" i="96" s="1"/>
  <c r="R42" i="96"/>
  <c r="S42" i="96" s="1"/>
  <c r="O42" i="96"/>
  <c r="N274" i="96"/>
  <c r="P274" i="96" s="1"/>
  <c r="O302" i="96"/>
  <c r="O297" i="96"/>
  <c r="R297" i="96"/>
  <c r="S297" i="96" s="1"/>
  <c r="O346" i="96"/>
  <c r="N346" i="96"/>
  <c r="P346" i="96" s="1"/>
  <c r="R346" i="96"/>
  <c r="S346" i="96" s="1"/>
  <c r="N354" i="96"/>
  <c r="P354" i="96" s="1"/>
  <c r="O354" i="96"/>
  <c r="R354" i="96"/>
  <c r="S354" i="96" s="1"/>
  <c r="R363" i="50"/>
  <c r="S363" i="50" s="1"/>
  <c r="N363" i="50"/>
  <c r="P363" i="50" s="1"/>
  <c r="O363" i="50"/>
  <c r="N336" i="50"/>
  <c r="P336" i="50" s="1"/>
  <c r="S110" i="50"/>
  <c r="R221" i="50"/>
  <c r="S221" i="50" s="1"/>
  <c r="R360" i="50"/>
  <c r="S360" i="50" s="1"/>
  <c r="O360" i="50"/>
  <c r="N360" i="50"/>
  <c r="P360" i="50" s="1"/>
  <c r="N132" i="50"/>
  <c r="P132" i="50" s="1"/>
  <c r="N351" i="50"/>
  <c r="P351" i="50" s="1"/>
  <c r="R351" i="50"/>
  <c r="S351" i="50" s="1"/>
  <c r="O351" i="50"/>
  <c r="R44" i="50"/>
  <c r="S44" i="50" s="1"/>
  <c r="N221" i="50"/>
  <c r="P221" i="50" s="1"/>
  <c r="N353" i="50"/>
  <c r="P353" i="50" s="1"/>
  <c r="R353" i="50"/>
  <c r="S353" i="50" s="1"/>
  <c r="O353" i="50"/>
  <c r="R36" i="50"/>
  <c r="S36" i="50" s="1"/>
  <c r="R211" i="50"/>
  <c r="S211" i="50" s="1"/>
  <c r="O75" i="50"/>
  <c r="O356" i="50"/>
  <c r="N356" i="50"/>
  <c r="P356" i="50" s="1"/>
  <c r="R356" i="50"/>
  <c r="S356" i="50" s="1"/>
  <c r="O369" i="50"/>
  <c r="N369" i="50"/>
  <c r="P369" i="50" s="1"/>
  <c r="R369" i="50"/>
  <c r="S369" i="50" s="1"/>
  <c r="R348" i="50"/>
  <c r="S348" i="50" s="1"/>
  <c r="O348" i="50"/>
  <c r="N348" i="50"/>
  <c r="P348" i="50" s="1"/>
  <c r="N368" i="50"/>
  <c r="P368" i="50" s="1"/>
  <c r="O368" i="50"/>
  <c r="R368" i="50"/>
  <c r="S368" i="50" s="1"/>
  <c r="N359" i="50"/>
  <c r="P359" i="50" s="1"/>
  <c r="R359" i="50"/>
  <c r="S359" i="50" s="1"/>
  <c r="O359" i="50"/>
  <c r="N88" i="50"/>
  <c r="P88" i="50" s="1"/>
  <c r="R357" i="50"/>
  <c r="S357" i="50" s="1"/>
  <c r="N357" i="50"/>
  <c r="P357" i="50" s="1"/>
  <c r="O357" i="50"/>
  <c r="N72" i="50"/>
  <c r="P72" i="50" s="1"/>
  <c r="O358" i="50"/>
  <c r="N358" i="50"/>
  <c r="P358" i="50" s="1"/>
  <c r="R358" i="50"/>
  <c r="S358" i="50" s="1"/>
  <c r="O128" i="50"/>
  <c r="O298" i="50"/>
  <c r="R352" i="50"/>
  <c r="S352" i="50" s="1"/>
  <c r="N352" i="50"/>
  <c r="P352" i="50" s="1"/>
  <c r="O352" i="50"/>
  <c r="O33" i="50"/>
  <c r="O209" i="50"/>
  <c r="N347" i="50"/>
  <c r="P347" i="50" s="1"/>
  <c r="O347" i="50"/>
  <c r="R347" i="50"/>
  <c r="S347" i="50" s="1"/>
  <c r="N354" i="50"/>
  <c r="P354" i="50" s="1"/>
  <c r="R354" i="50"/>
  <c r="S354" i="50" s="1"/>
  <c r="O354" i="50"/>
  <c r="R349" i="50"/>
  <c r="S349" i="50" s="1"/>
  <c r="O349" i="50"/>
  <c r="N349" i="50"/>
  <c r="P349" i="50" s="1"/>
  <c r="R336" i="50"/>
  <c r="S336" i="50" s="1"/>
  <c r="N346" i="50"/>
  <c r="P346" i="50" s="1"/>
  <c r="O346" i="50"/>
  <c r="R346" i="50"/>
  <c r="S346" i="50" s="1"/>
  <c r="O283" i="50"/>
  <c r="N367" i="50"/>
  <c r="P367" i="50" s="1"/>
  <c r="O367" i="50"/>
  <c r="R367" i="50"/>
  <c r="S367" i="50" s="1"/>
  <c r="N148" i="50"/>
  <c r="P148" i="50" s="1"/>
  <c r="R207" i="50"/>
  <c r="S207" i="50" s="1"/>
  <c r="N361" i="50"/>
  <c r="P361" i="50" s="1"/>
  <c r="O361" i="50"/>
  <c r="R361" i="50"/>
  <c r="S361" i="50" s="1"/>
  <c r="N362" i="50"/>
  <c r="P362" i="50" s="1"/>
  <c r="R362" i="50"/>
  <c r="S362" i="50" s="1"/>
  <c r="O362" i="50"/>
  <c r="O86" i="50"/>
  <c r="N207" i="50"/>
  <c r="P207" i="50" s="1"/>
  <c r="O350" i="50"/>
  <c r="N350" i="50"/>
  <c r="P350" i="50" s="1"/>
  <c r="R350" i="50"/>
  <c r="S350" i="50" s="1"/>
  <c r="O370" i="50"/>
  <c r="N370" i="50"/>
  <c r="P370" i="50" s="1"/>
  <c r="R370" i="50"/>
  <c r="S370" i="50" s="1"/>
  <c r="O29" i="50"/>
  <c r="N366" i="50"/>
  <c r="P366" i="50" s="1"/>
  <c r="O366" i="50"/>
  <c r="R366" i="50"/>
  <c r="S366" i="50" s="1"/>
  <c r="R24" i="50"/>
  <c r="S24" i="50" s="1"/>
  <c r="O156" i="50"/>
  <c r="R100" i="50"/>
  <c r="S100" i="50" s="1"/>
  <c r="R355" i="50"/>
  <c r="S355" i="50" s="1"/>
  <c r="O355" i="50"/>
  <c r="N355" i="50"/>
  <c r="P355" i="50" s="1"/>
  <c r="N364" i="50"/>
  <c r="P364" i="50" s="1"/>
  <c r="O364" i="50"/>
  <c r="R364" i="50"/>
  <c r="S364" i="50" s="1"/>
  <c r="R82" i="50"/>
  <c r="S82" i="50" s="1"/>
  <c r="N75" i="50"/>
  <c r="P75" i="50" s="1"/>
  <c r="S43" i="50"/>
  <c r="O43" i="50"/>
  <c r="N365" i="50"/>
  <c r="P365" i="50" s="1"/>
  <c r="R365" i="50"/>
  <c r="S365" i="50" s="1"/>
  <c r="O365" i="50"/>
  <c r="R364" i="94"/>
  <c r="S364" i="94" s="1"/>
  <c r="N364" i="94"/>
  <c r="P364" i="94" s="1"/>
  <c r="O364" i="94"/>
  <c r="N363" i="94"/>
  <c r="P363" i="94" s="1"/>
  <c r="O363" i="94"/>
  <c r="R363" i="94"/>
  <c r="S363" i="94" s="1"/>
  <c r="O365" i="94"/>
  <c r="N365" i="94"/>
  <c r="P365" i="94" s="1"/>
  <c r="R365" i="94"/>
  <c r="S365" i="94" s="1"/>
  <c r="O362" i="94"/>
  <c r="N362" i="94"/>
  <c r="P362" i="94" s="1"/>
  <c r="R362" i="94"/>
  <c r="S362" i="94" s="1"/>
  <c r="O284" i="94"/>
  <c r="N284" i="94"/>
  <c r="P284" i="94" s="1"/>
  <c r="O287" i="94"/>
  <c r="O288" i="94"/>
  <c r="O309" i="94"/>
  <c r="R288" i="94"/>
  <c r="S288" i="94" s="1"/>
  <c r="R360" i="94"/>
  <c r="S360" i="94" s="1"/>
  <c r="O360" i="94"/>
  <c r="N360" i="94"/>
  <c r="P360" i="94" s="1"/>
  <c r="R359" i="94"/>
  <c r="S359" i="94" s="1"/>
  <c r="O359" i="94"/>
  <c r="N359" i="94"/>
  <c r="P359" i="94" s="1"/>
  <c r="R306" i="94"/>
  <c r="S306" i="94" s="1"/>
  <c r="R361" i="94"/>
  <c r="S361" i="94" s="1"/>
  <c r="O361" i="94"/>
  <c r="N361" i="94"/>
  <c r="P361" i="94" s="1"/>
  <c r="R309" i="94"/>
  <c r="S309" i="94" s="1"/>
  <c r="R316" i="94"/>
  <c r="S316" i="94" s="1"/>
  <c r="O291" i="94"/>
  <c r="O295" i="94"/>
  <c r="R291" i="94"/>
  <c r="S291" i="94" s="1"/>
  <c r="R304" i="94"/>
  <c r="S304" i="94" s="1"/>
  <c r="O357" i="94"/>
  <c r="R357" i="94"/>
  <c r="S357" i="94" s="1"/>
  <c r="N357" i="94"/>
  <c r="P357" i="94" s="1"/>
  <c r="O304" i="94"/>
  <c r="N358" i="94"/>
  <c r="P358" i="94" s="1"/>
  <c r="O358" i="94"/>
  <c r="R358" i="94"/>
  <c r="S358" i="94" s="1"/>
  <c r="N265" i="96"/>
  <c r="P265" i="96" s="1"/>
  <c r="N289" i="96"/>
  <c r="P289" i="96" s="1"/>
  <c r="N82" i="96"/>
  <c r="P82" i="96" s="1"/>
  <c r="R101" i="96"/>
  <c r="S101" i="96" s="1"/>
  <c r="O37" i="96"/>
  <c r="N277" i="96"/>
  <c r="P277" i="96" s="1"/>
  <c r="O75" i="96"/>
  <c r="O34" i="96"/>
  <c r="R283" i="96"/>
  <c r="S283" i="96" s="1"/>
  <c r="O290" i="96"/>
  <c r="O299" i="96"/>
  <c r="O262" i="96"/>
  <c r="N98" i="96"/>
  <c r="P98" i="96" s="1"/>
  <c r="N342" i="50"/>
  <c r="P342" i="50" s="1"/>
  <c r="O342" i="50"/>
  <c r="R342" i="50"/>
  <c r="S342" i="50" s="1"/>
  <c r="N349" i="94"/>
  <c r="P349" i="94" s="1"/>
  <c r="R349" i="94"/>
  <c r="S349" i="94" s="1"/>
  <c r="O349" i="94"/>
  <c r="N336" i="96"/>
  <c r="P336" i="96" s="1"/>
  <c r="R336" i="96"/>
  <c r="S336" i="96" s="1"/>
  <c r="O336" i="96"/>
  <c r="S343" i="50"/>
  <c r="O343" i="50"/>
  <c r="N343" i="50"/>
  <c r="P343" i="50" s="1"/>
  <c r="N350" i="94"/>
  <c r="P350" i="94" s="1"/>
  <c r="O350" i="94"/>
  <c r="R350" i="94"/>
  <c r="S350" i="94" s="1"/>
  <c r="R339" i="96"/>
  <c r="S339" i="96" s="1"/>
  <c r="O339" i="96"/>
  <c r="N339" i="96"/>
  <c r="P339" i="96" s="1"/>
  <c r="N337" i="50"/>
  <c r="P337" i="50" s="1"/>
  <c r="R337" i="50"/>
  <c r="S337" i="50" s="1"/>
  <c r="O337" i="50"/>
  <c r="N344" i="50"/>
  <c r="P344" i="50" s="1"/>
  <c r="R344" i="50"/>
  <c r="S344" i="50" s="1"/>
  <c r="O344" i="50"/>
  <c r="N351" i="94"/>
  <c r="P351" i="94" s="1"/>
  <c r="R351" i="94"/>
  <c r="S351" i="94" s="1"/>
  <c r="O351" i="94"/>
  <c r="N333" i="96"/>
  <c r="P333" i="96" s="1"/>
  <c r="R333" i="96"/>
  <c r="S333" i="96" s="1"/>
  <c r="O333" i="96"/>
  <c r="N340" i="96"/>
  <c r="P340" i="96" s="1"/>
  <c r="O340" i="96"/>
  <c r="R340" i="96"/>
  <c r="S340" i="96" s="1"/>
  <c r="O331" i="50"/>
  <c r="R331" i="50"/>
  <c r="S331" i="50" s="1"/>
  <c r="N331" i="50"/>
  <c r="P331" i="50" s="1"/>
  <c r="O345" i="50"/>
  <c r="N345" i="50"/>
  <c r="P345" i="50" s="1"/>
  <c r="R345" i="50"/>
  <c r="S345" i="50" s="1"/>
  <c r="N352" i="94"/>
  <c r="P352" i="94" s="1"/>
  <c r="R352" i="94"/>
  <c r="S352" i="94" s="1"/>
  <c r="O352" i="94"/>
  <c r="N334" i="96"/>
  <c r="P334" i="96" s="1"/>
  <c r="O334" i="96"/>
  <c r="R334" i="96"/>
  <c r="S334" i="96" s="1"/>
  <c r="O344" i="96"/>
  <c r="R344" i="96"/>
  <c r="S344" i="96" s="1"/>
  <c r="N344" i="96"/>
  <c r="P344" i="96" s="1"/>
  <c r="O267" i="50"/>
  <c r="O338" i="50"/>
  <c r="N338" i="50"/>
  <c r="P338" i="50" s="1"/>
  <c r="R338" i="50"/>
  <c r="S338" i="50" s="1"/>
  <c r="N354" i="94"/>
  <c r="P354" i="94" s="1"/>
  <c r="O354" i="94"/>
  <c r="R354" i="94"/>
  <c r="S354" i="94" s="1"/>
  <c r="N332" i="96"/>
  <c r="P332" i="96" s="1"/>
  <c r="O332" i="96"/>
  <c r="R332" i="96"/>
  <c r="S332" i="96" s="1"/>
  <c r="N342" i="96"/>
  <c r="P342" i="96" s="1"/>
  <c r="O342" i="96"/>
  <c r="R342" i="96"/>
  <c r="S342" i="96" s="1"/>
  <c r="R343" i="94"/>
  <c r="S343" i="94" s="1"/>
  <c r="N339" i="50"/>
  <c r="P339" i="50" s="1"/>
  <c r="O339" i="50"/>
  <c r="R339" i="50"/>
  <c r="S339" i="50" s="1"/>
  <c r="N355" i="94"/>
  <c r="P355" i="94" s="1"/>
  <c r="O355" i="94"/>
  <c r="R355" i="94"/>
  <c r="S355" i="94" s="1"/>
  <c r="O335" i="96"/>
  <c r="R335" i="96"/>
  <c r="S335" i="96" s="1"/>
  <c r="N335" i="96"/>
  <c r="P335" i="96" s="1"/>
  <c r="N343" i="96"/>
  <c r="P343" i="96" s="1"/>
  <c r="O343" i="96"/>
  <c r="R343" i="96"/>
  <c r="S343" i="96" s="1"/>
  <c r="R91" i="50"/>
  <c r="S91" i="50" s="1"/>
  <c r="O343" i="94"/>
  <c r="N340" i="50"/>
  <c r="P340" i="50" s="1"/>
  <c r="O340" i="50"/>
  <c r="R340" i="50"/>
  <c r="S340" i="50" s="1"/>
  <c r="N353" i="94"/>
  <c r="P353" i="94" s="1"/>
  <c r="R353" i="94"/>
  <c r="S353" i="94" s="1"/>
  <c r="O353" i="94"/>
  <c r="R337" i="96"/>
  <c r="S337" i="96" s="1"/>
  <c r="O337" i="96"/>
  <c r="N337" i="96"/>
  <c r="P337" i="96" s="1"/>
  <c r="N341" i="96"/>
  <c r="P341" i="96" s="1"/>
  <c r="R341" i="96"/>
  <c r="S341" i="96" s="1"/>
  <c r="O341" i="96"/>
  <c r="R268" i="96"/>
  <c r="S268" i="96" s="1"/>
  <c r="N341" i="50"/>
  <c r="P341" i="50" s="1"/>
  <c r="R341" i="50"/>
  <c r="S341" i="50" s="1"/>
  <c r="O341" i="50"/>
  <c r="N348" i="94"/>
  <c r="P348" i="94" s="1"/>
  <c r="R348" i="94"/>
  <c r="S348" i="94" s="1"/>
  <c r="O348" i="94"/>
  <c r="O356" i="94"/>
  <c r="R356" i="94"/>
  <c r="S356" i="94" s="1"/>
  <c r="N356" i="94"/>
  <c r="P356" i="94" s="1"/>
  <c r="N338" i="96"/>
  <c r="P338" i="96" s="1"/>
  <c r="R338" i="96"/>
  <c r="S338" i="96" s="1"/>
  <c r="O338" i="96"/>
  <c r="R311" i="94"/>
  <c r="S311" i="94" s="1"/>
  <c r="N286" i="94"/>
  <c r="P286" i="94" s="1"/>
  <c r="R295" i="94"/>
  <c r="S295" i="94" s="1"/>
  <c r="R27" i="94"/>
  <c r="S27" i="94" s="1"/>
  <c r="R302" i="94"/>
  <c r="S302" i="94" s="1"/>
  <c r="O118" i="50"/>
  <c r="R45" i="50"/>
  <c r="S45" i="50" s="1"/>
  <c r="R28" i="50"/>
  <c r="S28" i="50" s="1"/>
  <c r="R90" i="50"/>
  <c r="S90" i="50" s="1"/>
  <c r="R50" i="50"/>
  <c r="S50" i="50" s="1"/>
  <c r="N85" i="50"/>
  <c r="P85" i="50" s="1"/>
  <c r="N33" i="50"/>
  <c r="P33" i="50" s="1"/>
  <c r="O274" i="50"/>
  <c r="R289" i="50"/>
  <c r="S289" i="50" s="1"/>
  <c r="R295" i="50"/>
  <c r="S295" i="50" s="1"/>
  <c r="O49" i="50"/>
  <c r="R264" i="50"/>
  <c r="S264" i="50" s="1"/>
  <c r="N138" i="50"/>
  <c r="P138" i="50" s="1"/>
  <c r="N102" i="50"/>
  <c r="P102" i="50" s="1"/>
  <c r="S25" i="50"/>
  <c r="O140" i="50"/>
  <c r="N43" i="50"/>
  <c r="P43" i="50" s="1"/>
  <c r="O312" i="94"/>
  <c r="O303" i="94"/>
  <c r="O27" i="94"/>
  <c r="R292" i="94"/>
  <c r="S292" i="94" s="1"/>
  <c r="R303" i="94"/>
  <c r="S303" i="94" s="1"/>
  <c r="N313" i="94"/>
  <c r="P313" i="94" s="1"/>
  <c r="O316" i="94"/>
  <c r="S170" i="50"/>
  <c r="N82" i="50"/>
  <c r="P82" i="50" s="1"/>
  <c r="N22" i="50"/>
  <c r="P22" i="50" s="1"/>
  <c r="O98" i="50"/>
  <c r="N164" i="50"/>
  <c r="P164" i="50" s="1"/>
  <c r="O148" i="50"/>
  <c r="O132" i="50"/>
  <c r="O124" i="50"/>
  <c r="O108" i="50"/>
  <c r="N219" i="50"/>
  <c r="P219" i="50" s="1"/>
  <c r="R272" i="50"/>
  <c r="S272" i="50" s="1"/>
  <c r="N285" i="50"/>
  <c r="P285" i="50" s="1"/>
  <c r="R297" i="50"/>
  <c r="S297" i="50" s="1"/>
  <c r="O287" i="50"/>
  <c r="O266" i="50"/>
  <c r="O154" i="50"/>
  <c r="N64" i="50"/>
  <c r="P64" i="50" s="1"/>
  <c r="R62" i="50"/>
  <c r="S62" i="50" s="1"/>
  <c r="S148" i="50"/>
  <c r="S132" i="50"/>
  <c r="N116" i="50"/>
  <c r="P116" i="50" s="1"/>
  <c r="O47" i="50"/>
  <c r="R286" i="50"/>
  <c r="S286" i="50" s="1"/>
  <c r="S174" i="50"/>
  <c r="S158" i="50"/>
  <c r="N142" i="50"/>
  <c r="P142" i="50" s="1"/>
  <c r="O126" i="50"/>
  <c r="N120" i="50"/>
  <c r="P120" i="50" s="1"/>
  <c r="N89" i="50"/>
  <c r="P89" i="50" s="1"/>
  <c r="S57" i="50"/>
  <c r="N35" i="50"/>
  <c r="P35" i="50" s="1"/>
  <c r="S35" i="50"/>
  <c r="O23" i="50"/>
  <c r="S46" i="50"/>
  <c r="O89" i="50"/>
  <c r="O59" i="50"/>
  <c r="S142" i="50"/>
  <c r="N126" i="50"/>
  <c r="P126" i="50" s="1"/>
  <c r="O110" i="50"/>
  <c r="N46" i="50"/>
  <c r="P46" i="50" s="1"/>
  <c r="O269" i="50"/>
  <c r="N152" i="50"/>
  <c r="P152" i="50" s="1"/>
  <c r="N104" i="50"/>
  <c r="P104" i="50" s="1"/>
  <c r="S89" i="50"/>
  <c r="N44" i="50"/>
  <c r="P44" i="50" s="1"/>
  <c r="O31" i="50"/>
  <c r="O57" i="50"/>
  <c r="R59" i="50"/>
  <c r="S59" i="50" s="1"/>
  <c r="O83" i="50"/>
  <c r="O174" i="50"/>
  <c r="O158" i="50"/>
  <c r="S126" i="50"/>
  <c r="N110" i="50"/>
  <c r="P110" i="50" s="1"/>
  <c r="R29" i="50"/>
  <c r="S29" i="50" s="1"/>
  <c r="N136" i="50"/>
  <c r="P136" i="50" s="1"/>
  <c r="N73" i="50"/>
  <c r="P73" i="50" s="1"/>
  <c r="R31" i="50"/>
  <c r="S31" i="50" s="1"/>
  <c r="R23" i="50"/>
  <c r="S23" i="50" s="1"/>
  <c r="O46" i="50"/>
  <c r="R273" i="50"/>
  <c r="S273" i="50" s="1"/>
  <c r="O280" i="50"/>
  <c r="O73" i="50"/>
  <c r="O286" i="94"/>
  <c r="O289" i="94"/>
  <c r="O292" i="94"/>
  <c r="O301" i="94"/>
  <c r="O311" i="94"/>
  <c r="R312" i="94"/>
  <c r="S312" i="94" s="1"/>
  <c r="N297" i="94"/>
  <c r="P297" i="94" s="1"/>
  <c r="O302" i="94"/>
  <c r="R313" i="94"/>
  <c r="S313" i="94" s="1"/>
  <c r="O294" i="94"/>
  <c r="N324" i="94"/>
  <c r="P324" i="94" s="1"/>
  <c r="O324" i="94"/>
  <c r="R324" i="94"/>
  <c r="S324" i="94" s="1"/>
  <c r="N327" i="94"/>
  <c r="P327" i="94" s="1"/>
  <c r="R327" i="94"/>
  <c r="S327" i="94" s="1"/>
  <c r="O327" i="94"/>
  <c r="N331" i="94"/>
  <c r="P331" i="94" s="1"/>
  <c r="R331" i="94"/>
  <c r="S331" i="94" s="1"/>
  <c r="O331" i="94"/>
  <c r="R338" i="94"/>
  <c r="S338" i="94" s="1"/>
  <c r="N338" i="94"/>
  <c r="P338" i="94" s="1"/>
  <c r="O338" i="94"/>
  <c r="O342" i="94"/>
  <c r="R342" i="94"/>
  <c r="S342" i="94" s="1"/>
  <c r="N342" i="94"/>
  <c r="P342" i="94" s="1"/>
  <c r="O282" i="94"/>
  <c r="R282" i="94"/>
  <c r="S282" i="94" s="1"/>
  <c r="N289" i="94"/>
  <c r="P289" i="94" s="1"/>
  <c r="N285" i="94"/>
  <c r="P285" i="94" s="1"/>
  <c r="R297" i="94"/>
  <c r="S297" i="94" s="1"/>
  <c r="N306" i="94"/>
  <c r="P306" i="94" s="1"/>
  <c r="R315" i="94"/>
  <c r="S315" i="94" s="1"/>
  <c r="N330" i="94"/>
  <c r="P330" i="94" s="1"/>
  <c r="O330" i="94"/>
  <c r="R330" i="94"/>
  <c r="S330" i="94" s="1"/>
  <c r="N326" i="94"/>
  <c r="P326" i="94" s="1"/>
  <c r="O326" i="94"/>
  <c r="R326" i="94"/>
  <c r="S326" i="94" s="1"/>
  <c r="R337" i="94"/>
  <c r="S337" i="94" s="1"/>
  <c r="N337" i="94"/>
  <c r="P337" i="94" s="1"/>
  <c r="O337" i="94"/>
  <c r="O341" i="94"/>
  <c r="N341" i="94"/>
  <c r="P341" i="94" s="1"/>
  <c r="R341" i="94"/>
  <c r="S341" i="94" s="1"/>
  <c r="N333" i="94"/>
  <c r="P333" i="94" s="1"/>
  <c r="O333" i="94"/>
  <c r="R333" i="94"/>
  <c r="S333" i="94" s="1"/>
  <c r="N346" i="94"/>
  <c r="P346" i="94" s="1"/>
  <c r="R346" i="94"/>
  <c r="S346" i="94" s="1"/>
  <c r="O346" i="94"/>
  <c r="O329" i="94"/>
  <c r="R329" i="94"/>
  <c r="S329" i="94" s="1"/>
  <c r="N329" i="94"/>
  <c r="P329" i="94" s="1"/>
  <c r="R332" i="94"/>
  <c r="S332" i="94" s="1"/>
  <c r="N332" i="94"/>
  <c r="P332" i="94" s="1"/>
  <c r="O332" i="94"/>
  <c r="N334" i="94"/>
  <c r="P334" i="94" s="1"/>
  <c r="O334" i="94"/>
  <c r="R334" i="94"/>
  <c r="S334" i="94" s="1"/>
  <c r="O336" i="94"/>
  <c r="N336" i="94"/>
  <c r="P336" i="94" s="1"/>
  <c r="R336" i="94"/>
  <c r="S336" i="94" s="1"/>
  <c r="N347" i="94"/>
  <c r="P347" i="94" s="1"/>
  <c r="O347" i="94"/>
  <c r="R347" i="94"/>
  <c r="S347" i="94" s="1"/>
  <c r="R298" i="94"/>
  <c r="S298" i="94" s="1"/>
  <c r="N325" i="94"/>
  <c r="P325" i="94" s="1"/>
  <c r="R325" i="94"/>
  <c r="S325" i="94" s="1"/>
  <c r="O325" i="94"/>
  <c r="O328" i="94"/>
  <c r="N328" i="94"/>
  <c r="P328" i="94" s="1"/>
  <c r="R328" i="94"/>
  <c r="S328" i="94" s="1"/>
  <c r="R340" i="94"/>
  <c r="S340" i="94" s="1"/>
  <c r="O340" i="94"/>
  <c r="N340" i="94"/>
  <c r="P340" i="94" s="1"/>
  <c r="N335" i="94"/>
  <c r="P335" i="94" s="1"/>
  <c r="O335" i="94"/>
  <c r="R335" i="94"/>
  <c r="S335" i="94" s="1"/>
  <c r="O339" i="94"/>
  <c r="R339" i="94"/>
  <c r="S339" i="94" s="1"/>
  <c r="N339" i="94"/>
  <c r="P339" i="94" s="1"/>
  <c r="N344" i="94"/>
  <c r="P344" i="94" s="1"/>
  <c r="O344" i="94"/>
  <c r="R344" i="94"/>
  <c r="S344" i="94" s="1"/>
  <c r="O345" i="94"/>
  <c r="N345" i="94"/>
  <c r="P345" i="94" s="1"/>
  <c r="R345" i="94"/>
  <c r="S345" i="94" s="1"/>
  <c r="N154" i="50"/>
  <c r="P154" i="50" s="1"/>
  <c r="S138" i="50"/>
  <c r="O106" i="50"/>
  <c r="N94" i="50"/>
  <c r="P94" i="50" s="1"/>
  <c r="N76" i="50"/>
  <c r="P76" i="50" s="1"/>
  <c r="N62" i="50"/>
  <c r="P62" i="50" s="1"/>
  <c r="O90" i="50"/>
  <c r="R74" i="50"/>
  <c r="S74" i="50" s="1"/>
  <c r="N51" i="50"/>
  <c r="P51" i="50" s="1"/>
  <c r="O217" i="50"/>
  <c r="O22" i="50"/>
  <c r="O272" i="50"/>
  <c r="N275" i="50"/>
  <c r="P275" i="50" s="1"/>
  <c r="O284" i="50"/>
  <c r="N288" i="50"/>
  <c r="P288" i="50" s="1"/>
  <c r="N287" i="50"/>
  <c r="P287" i="50" s="1"/>
  <c r="N298" i="50"/>
  <c r="P298" i="50" s="1"/>
  <c r="R51" i="50"/>
  <c r="S51" i="50" s="1"/>
  <c r="O170" i="50"/>
  <c r="S154" i="50"/>
  <c r="O122" i="50"/>
  <c r="N106" i="50"/>
  <c r="P106" i="50" s="1"/>
  <c r="N74" i="50"/>
  <c r="P74" i="50" s="1"/>
  <c r="N58" i="50"/>
  <c r="P58" i="50" s="1"/>
  <c r="R94" i="50"/>
  <c r="S94" i="50" s="1"/>
  <c r="R58" i="50"/>
  <c r="S58" i="50" s="1"/>
  <c r="S22" i="50"/>
  <c r="S144" i="50"/>
  <c r="S112" i="50"/>
  <c r="R47" i="50"/>
  <c r="S47" i="50" s="1"/>
  <c r="N36" i="50"/>
  <c r="P36" i="50" s="1"/>
  <c r="R219" i="50"/>
  <c r="S219" i="50" s="1"/>
  <c r="N215" i="50"/>
  <c r="P215" i="50" s="1"/>
  <c r="O76" i="50"/>
  <c r="S38" i="50"/>
  <c r="O275" i="50"/>
  <c r="N284" i="50"/>
  <c r="P284" i="50" s="1"/>
  <c r="S288" i="50"/>
  <c r="O297" i="50"/>
  <c r="O303" i="50"/>
  <c r="N170" i="50"/>
  <c r="P170" i="50" s="1"/>
  <c r="O138" i="50"/>
  <c r="N122" i="50"/>
  <c r="P122" i="50" s="1"/>
  <c r="S106" i="50"/>
  <c r="N48" i="50"/>
  <c r="P48" i="50" s="1"/>
  <c r="N38" i="50"/>
  <c r="P38" i="50" s="1"/>
  <c r="O38" i="50"/>
  <c r="R283" i="50"/>
  <c r="S283" i="50" s="1"/>
  <c r="O288" i="50"/>
  <c r="R303" i="50"/>
  <c r="S303" i="50" s="1"/>
  <c r="N312" i="50"/>
  <c r="P312" i="50" s="1"/>
  <c r="O312" i="50"/>
  <c r="R312" i="50"/>
  <c r="S312" i="50" s="1"/>
  <c r="N327" i="50"/>
  <c r="P327" i="50" s="1"/>
  <c r="R327" i="50"/>
  <c r="S327" i="50" s="1"/>
  <c r="O327" i="50"/>
  <c r="N325" i="50"/>
  <c r="P325" i="50" s="1"/>
  <c r="O325" i="50"/>
  <c r="R325" i="50"/>
  <c r="S325" i="50" s="1"/>
  <c r="O166" i="50"/>
  <c r="S134" i="50"/>
  <c r="N118" i="50"/>
  <c r="P118" i="50" s="1"/>
  <c r="N66" i="50"/>
  <c r="P66" i="50" s="1"/>
  <c r="N50" i="50"/>
  <c r="P50" i="50" s="1"/>
  <c r="N32" i="50"/>
  <c r="P32" i="50" s="1"/>
  <c r="O25" i="50"/>
  <c r="O88" i="50"/>
  <c r="S168" i="50"/>
  <c r="S152" i="50"/>
  <c r="S136" i="50"/>
  <c r="S120" i="50"/>
  <c r="S104" i="50"/>
  <c r="O45" i="50"/>
  <c r="R39" i="50"/>
  <c r="S39" i="50" s="1"/>
  <c r="N28" i="50"/>
  <c r="P28" i="50" s="1"/>
  <c r="R227" i="50"/>
  <c r="S227" i="50" s="1"/>
  <c r="N209" i="50"/>
  <c r="P209" i="50" s="1"/>
  <c r="O39" i="50"/>
  <c r="O30" i="50"/>
  <c r="S30" i="50"/>
  <c r="N270" i="50"/>
  <c r="P270" i="50" s="1"/>
  <c r="R293" i="50"/>
  <c r="S293" i="50" s="1"/>
  <c r="N300" i="50"/>
  <c r="P300" i="50" s="1"/>
  <c r="O315" i="50"/>
  <c r="N315" i="50"/>
  <c r="P315" i="50" s="1"/>
  <c r="R315" i="50"/>
  <c r="S315" i="50" s="1"/>
  <c r="R316" i="50"/>
  <c r="S316" i="50" s="1"/>
  <c r="N316" i="50"/>
  <c r="P316" i="50" s="1"/>
  <c r="O316" i="50"/>
  <c r="O323" i="50"/>
  <c r="N323" i="50"/>
  <c r="P323" i="50" s="1"/>
  <c r="R323" i="50"/>
  <c r="S323" i="50" s="1"/>
  <c r="O324" i="50"/>
  <c r="R324" i="50"/>
  <c r="S324" i="50" s="1"/>
  <c r="N324" i="50"/>
  <c r="P324" i="50" s="1"/>
  <c r="N321" i="50"/>
  <c r="P321" i="50" s="1"/>
  <c r="O321" i="50"/>
  <c r="R321" i="50"/>
  <c r="S321" i="50" s="1"/>
  <c r="N332" i="50"/>
  <c r="P332" i="50" s="1"/>
  <c r="R332" i="50"/>
  <c r="S332" i="50" s="1"/>
  <c r="O332" i="50"/>
  <c r="R317" i="50"/>
  <c r="S317" i="50" s="1"/>
  <c r="O317" i="50"/>
  <c r="N317" i="50"/>
  <c r="P317" i="50" s="1"/>
  <c r="O322" i="50"/>
  <c r="R322" i="50"/>
  <c r="S322" i="50" s="1"/>
  <c r="N322" i="50"/>
  <c r="P322" i="50" s="1"/>
  <c r="N334" i="50"/>
  <c r="P334" i="50" s="1"/>
  <c r="O334" i="50"/>
  <c r="R334" i="50"/>
  <c r="S334" i="50" s="1"/>
  <c r="N166" i="50"/>
  <c r="P166" i="50" s="1"/>
  <c r="O150" i="50"/>
  <c r="S118" i="50"/>
  <c r="N30" i="50"/>
  <c r="P30" i="50" s="1"/>
  <c r="O92" i="50"/>
  <c r="R66" i="50"/>
  <c r="S66" i="50" s="1"/>
  <c r="N49" i="50"/>
  <c r="P49" i="50" s="1"/>
  <c r="R32" i="50"/>
  <c r="S32" i="50" s="1"/>
  <c r="O227" i="50"/>
  <c r="O60" i="50"/>
  <c r="R85" i="50"/>
  <c r="S85" i="50" s="1"/>
  <c r="N318" i="50"/>
  <c r="P318" i="50" s="1"/>
  <c r="O318" i="50"/>
  <c r="R318" i="50"/>
  <c r="S318" i="50" s="1"/>
  <c r="R320" i="50"/>
  <c r="S320" i="50" s="1"/>
  <c r="N320" i="50"/>
  <c r="P320" i="50" s="1"/>
  <c r="O320" i="50"/>
  <c r="R326" i="50"/>
  <c r="S326" i="50" s="1"/>
  <c r="N326" i="50"/>
  <c r="P326" i="50" s="1"/>
  <c r="O326" i="50"/>
  <c r="O328" i="50"/>
  <c r="N328" i="50"/>
  <c r="P328" i="50" s="1"/>
  <c r="R328" i="50"/>
  <c r="S328" i="50" s="1"/>
  <c r="R333" i="50"/>
  <c r="S333" i="50" s="1"/>
  <c r="N333" i="50"/>
  <c r="P333" i="50" s="1"/>
  <c r="O333" i="50"/>
  <c r="O335" i="50"/>
  <c r="N335" i="50"/>
  <c r="P335" i="50" s="1"/>
  <c r="R335" i="50"/>
  <c r="S335" i="50" s="1"/>
  <c r="S166" i="50"/>
  <c r="N150" i="50"/>
  <c r="P150" i="50" s="1"/>
  <c r="O134" i="50"/>
  <c r="N25" i="50"/>
  <c r="P25" i="50" s="1"/>
  <c r="O168" i="50"/>
  <c r="O152" i="50"/>
  <c r="O136" i="50"/>
  <c r="O120" i="50"/>
  <c r="O104" i="50"/>
  <c r="S49" i="50"/>
  <c r="O313" i="50"/>
  <c r="R313" i="50"/>
  <c r="S313" i="50" s="1"/>
  <c r="N313" i="50"/>
  <c r="P313" i="50" s="1"/>
  <c r="N314" i="50"/>
  <c r="P314" i="50" s="1"/>
  <c r="R314" i="50"/>
  <c r="S314" i="50" s="1"/>
  <c r="O314" i="50"/>
  <c r="N319" i="50"/>
  <c r="P319" i="50" s="1"/>
  <c r="O319" i="50"/>
  <c r="R319" i="50"/>
  <c r="S319" i="50" s="1"/>
  <c r="N329" i="50"/>
  <c r="P329" i="50" s="1"/>
  <c r="R329" i="50"/>
  <c r="S329" i="50" s="1"/>
  <c r="O329" i="50"/>
  <c r="N330" i="50"/>
  <c r="P330" i="50" s="1"/>
  <c r="O330" i="50"/>
  <c r="R330" i="50"/>
  <c r="S330" i="50" s="1"/>
  <c r="O269" i="96"/>
  <c r="O313" i="96"/>
  <c r="R313" i="96"/>
  <c r="S313" i="96" s="1"/>
  <c r="N313" i="96"/>
  <c r="P313" i="96" s="1"/>
  <c r="N315" i="96"/>
  <c r="P315" i="96" s="1"/>
  <c r="R315" i="96"/>
  <c r="S315" i="96" s="1"/>
  <c r="O315" i="96"/>
  <c r="N319" i="96"/>
  <c r="P319" i="96" s="1"/>
  <c r="O319" i="96"/>
  <c r="R319" i="96"/>
  <c r="S319" i="96" s="1"/>
  <c r="R331" i="96"/>
  <c r="S331" i="96" s="1"/>
  <c r="N331" i="96"/>
  <c r="P331" i="96" s="1"/>
  <c r="O331" i="96"/>
  <c r="O77" i="96"/>
  <c r="O93" i="96"/>
  <c r="R24" i="96"/>
  <c r="S24" i="96" s="1"/>
  <c r="O282" i="96"/>
  <c r="N312" i="96"/>
  <c r="P312" i="96" s="1"/>
  <c r="O312" i="96"/>
  <c r="R312" i="96"/>
  <c r="S312" i="96" s="1"/>
  <c r="O317" i="96"/>
  <c r="N317" i="96"/>
  <c r="P317" i="96" s="1"/>
  <c r="R317" i="96"/>
  <c r="S317" i="96" s="1"/>
  <c r="O322" i="96"/>
  <c r="R322" i="96"/>
  <c r="S322" i="96" s="1"/>
  <c r="N322" i="96"/>
  <c r="P322" i="96" s="1"/>
  <c r="N327" i="96"/>
  <c r="P327" i="96" s="1"/>
  <c r="O327" i="96"/>
  <c r="R327" i="96"/>
  <c r="S327" i="96" s="1"/>
  <c r="N321" i="96"/>
  <c r="P321" i="96" s="1"/>
  <c r="R321" i="96"/>
  <c r="S321" i="96" s="1"/>
  <c r="O321" i="96"/>
  <c r="N326" i="96"/>
  <c r="P326" i="96" s="1"/>
  <c r="R326" i="96"/>
  <c r="S326" i="96" s="1"/>
  <c r="O326" i="96"/>
  <c r="N160" i="96"/>
  <c r="P160" i="96" s="1"/>
  <c r="R77" i="96"/>
  <c r="N58" i="96"/>
  <c r="P58" i="96" s="1"/>
  <c r="O283" i="96"/>
  <c r="R288" i="96"/>
  <c r="S288" i="96" s="1"/>
  <c r="O296" i="96"/>
  <c r="R316" i="96"/>
  <c r="S316" i="96" s="1"/>
  <c r="N316" i="96"/>
  <c r="P316" i="96" s="1"/>
  <c r="O316" i="96"/>
  <c r="N314" i="96"/>
  <c r="P314" i="96" s="1"/>
  <c r="O314" i="96"/>
  <c r="R314" i="96"/>
  <c r="S314" i="96" s="1"/>
  <c r="N324" i="96"/>
  <c r="P324" i="96" s="1"/>
  <c r="O324" i="96"/>
  <c r="R324" i="96"/>
  <c r="S324" i="96" s="1"/>
  <c r="R323" i="96"/>
  <c r="S323" i="96" s="1"/>
  <c r="N323" i="96"/>
  <c r="P323" i="96" s="1"/>
  <c r="O323" i="96"/>
  <c r="O329" i="96"/>
  <c r="R329" i="96"/>
  <c r="S329" i="96" s="1"/>
  <c r="N329" i="96"/>
  <c r="P329" i="96" s="1"/>
  <c r="N318" i="96"/>
  <c r="P318" i="96" s="1"/>
  <c r="O318" i="96"/>
  <c r="R318" i="96"/>
  <c r="S318" i="96" s="1"/>
  <c r="O320" i="96"/>
  <c r="N320" i="96"/>
  <c r="P320" i="96" s="1"/>
  <c r="R320" i="96"/>
  <c r="S320" i="96" s="1"/>
  <c r="O328" i="96"/>
  <c r="R328" i="96"/>
  <c r="S328" i="96" s="1"/>
  <c r="N328" i="96"/>
  <c r="P328" i="96" s="1"/>
  <c r="O325" i="96"/>
  <c r="N325" i="96"/>
  <c r="P325" i="96" s="1"/>
  <c r="R325" i="96"/>
  <c r="S325" i="96" s="1"/>
  <c r="N330" i="96"/>
  <c r="P330" i="96" s="1"/>
  <c r="R330" i="96"/>
  <c r="S330" i="96" s="1"/>
  <c r="O330" i="96"/>
  <c r="N263" i="96"/>
  <c r="P263" i="96" s="1"/>
  <c r="N106" i="96"/>
  <c r="P106" i="96" s="1"/>
  <c r="R91" i="96"/>
  <c r="S91" i="96" s="1"/>
  <c r="R290" i="96"/>
  <c r="S290" i="96" s="1"/>
  <c r="S272" i="96"/>
  <c r="R263" i="96"/>
  <c r="S263" i="96" s="1"/>
  <c r="S106" i="96"/>
  <c r="R43" i="96"/>
  <c r="S43" i="96" s="1"/>
  <c r="O33" i="96"/>
  <c r="O125" i="96"/>
  <c r="S82" i="96"/>
  <c r="S58" i="96"/>
  <c r="N33" i="96"/>
  <c r="P33" i="96" s="1"/>
  <c r="R93" i="96"/>
  <c r="S93" i="96" s="1"/>
  <c r="O67" i="96"/>
  <c r="R34" i="96"/>
  <c r="S34" i="96" s="1"/>
  <c r="N24" i="96"/>
  <c r="P24" i="96" s="1"/>
  <c r="N272" i="96"/>
  <c r="P272" i="96" s="1"/>
  <c r="R271" i="96"/>
  <c r="S271" i="96" s="1"/>
  <c r="R276" i="96"/>
  <c r="S276" i="96" s="1"/>
  <c r="O279" i="96"/>
  <c r="R282" i="96"/>
  <c r="S282" i="96" s="1"/>
  <c r="O288" i="96"/>
  <c r="O289" i="96"/>
  <c r="N295" i="96"/>
  <c r="P295" i="96" s="1"/>
  <c r="O298" i="96"/>
  <c r="O106" i="96"/>
  <c r="R125" i="96"/>
  <c r="S125" i="96" s="1"/>
  <c r="N90" i="96"/>
  <c r="P90" i="96" s="1"/>
  <c r="O82" i="96"/>
  <c r="O58" i="96"/>
  <c r="N101" i="96"/>
  <c r="P101" i="96" s="1"/>
  <c r="N75" i="96"/>
  <c r="P75" i="96" s="1"/>
  <c r="O272" i="96"/>
  <c r="O276" i="96"/>
  <c r="O275" i="96"/>
  <c r="R286" i="96"/>
  <c r="S286" i="96" s="1"/>
  <c r="R295" i="96"/>
  <c r="S295" i="96" s="1"/>
  <c r="R298" i="96"/>
  <c r="S298" i="96" s="1"/>
  <c r="R299" i="96"/>
  <c r="S299" i="96" s="1"/>
  <c r="N23" i="96"/>
  <c r="P23" i="96" s="1"/>
  <c r="O50" i="96"/>
  <c r="S144" i="96"/>
  <c r="R85" i="96"/>
  <c r="S85" i="96" s="1"/>
  <c r="O51" i="96"/>
  <c r="O30" i="96"/>
  <c r="R277" i="96"/>
  <c r="S277" i="96" s="1"/>
  <c r="O281" i="96"/>
  <c r="R302" i="96"/>
  <c r="S302" i="96" s="1"/>
  <c r="N301" i="96"/>
  <c r="P301" i="96" s="1"/>
  <c r="O304" i="96"/>
  <c r="O260" i="96"/>
  <c r="S50" i="96"/>
  <c r="N144" i="96"/>
  <c r="P144" i="96" s="1"/>
  <c r="R28" i="96"/>
  <c r="S28" i="96" s="1"/>
  <c r="O284" i="96"/>
  <c r="N294" i="96"/>
  <c r="P294" i="96" s="1"/>
  <c r="O301" i="96"/>
  <c r="N303" i="96"/>
  <c r="P303" i="96" s="1"/>
  <c r="R260" i="96"/>
  <c r="S260" i="96" s="1"/>
  <c r="O267" i="96"/>
  <c r="R115" i="96"/>
  <c r="S115" i="96" s="1"/>
  <c r="O91" i="96"/>
  <c r="N74" i="96"/>
  <c r="P74" i="96" s="1"/>
  <c r="N109" i="96"/>
  <c r="P109" i="96" s="1"/>
  <c r="N61" i="96"/>
  <c r="P61" i="96" s="1"/>
  <c r="O265" i="96"/>
  <c r="N269" i="96"/>
  <c r="P269" i="96" s="1"/>
  <c r="S74" i="96"/>
  <c r="S77" i="96"/>
  <c r="S90" i="96"/>
  <c r="O45" i="96"/>
  <c r="N25" i="96"/>
  <c r="P25" i="96" s="1"/>
  <c r="R25" i="96"/>
  <c r="S25" i="96" s="1"/>
  <c r="O278" i="96"/>
  <c r="O286" i="96"/>
  <c r="N304" i="96"/>
  <c r="P304" i="96" s="1"/>
  <c r="O307" i="96"/>
  <c r="N307" i="96"/>
  <c r="P307" i="96" s="1"/>
  <c r="R307" i="96"/>
  <c r="S307" i="96" s="1"/>
  <c r="S275" i="96"/>
  <c r="N275" i="96"/>
  <c r="P275" i="96" s="1"/>
  <c r="R281" i="96"/>
  <c r="S281" i="96" s="1"/>
  <c r="R294" i="96"/>
  <c r="S294" i="96" s="1"/>
  <c r="O306" i="96"/>
  <c r="N306" i="96"/>
  <c r="P306" i="96" s="1"/>
  <c r="R306" i="96"/>
  <c r="S306" i="96" s="1"/>
  <c r="O109" i="96"/>
  <c r="R30" i="96"/>
  <c r="S30" i="96" s="1"/>
  <c r="O270" i="96"/>
  <c r="N278" i="96"/>
  <c r="P278" i="96" s="1"/>
  <c r="R279" i="96"/>
  <c r="S279" i="96" s="1"/>
  <c r="O280" i="96"/>
  <c r="N284" i="96"/>
  <c r="P284" i="96" s="1"/>
  <c r="R293" i="96"/>
  <c r="S293" i="96" s="1"/>
  <c r="N305" i="96"/>
  <c r="P305" i="96" s="1"/>
  <c r="O305" i="96"/>
  <c r="R305" i="96"/>
  <c r="S305" i="96" s="1"/>
  <c r="O311" i="96"/>
  <c r="R311" i="96"/>
  <c r="S311" i="96" s="1"/>
  <c r="N311" i="96"/>
  <c r="P311" i="96" s="1"/>
  <c r="N308" i="96"/>
  <c r="P308" i="96" s="1"/>
  <c r="R308" i="96"/>
  <c r="S308" i="96" s="1"/>
  <c r="O308" i="96"/>
  <c r="N285" i="96"/>
  <c r="P285" i="96" s="1"/>
  <c r="R285" i="96"/>
  <c r="S285" i="96" s="1"/>
  <c r="O285" i="96"/>
  <c r="R309" i="96"/>
  <c r="S309" i="96" s="1"/>
  <c r="N309" i="96"/>
  <c r="P309" i="96" s="1"/>
  <c r="O309" i="96"/>
  <c r="O99" i="96"/>
  <c r="R45" i="96"/>
  <c r="S45" i="96" s="1"/>
  <c r="N262" i="96"/>
  <c r="P262" i="96" s="1"/>
  <c r="N261" i="96"/>
  <c r="P261" i="96" s="1"/>
  <c r="N85" i="96"/>
  <c r="P85" i="96" s="1"/>
  <c r="R270" i="96"/>
  <c r="S270" i="96" s="1"/>
  <c r="O293" i="96"/>
  <c r="R310" i="96"/>
  <c r="S310" i="96" s="1"/>
  <c r="N310" i="96"/>
  <c r="P310" i="96" s="1"/>
  <c r="O310" i="96"/>
  <c r="N296" i="94"/>
  <c r="P296" i="94" s="1"/>
  <c r="N307" i="94"/>
  <c r="P307" i="94" s="1"/>
  <c r="O283" i="94"/>
  <c r="O285" i="94"/>
  <c r="O293" i="94"/>
  <c r="O298" i="94"/>
  <c r="N301" i="94"/>
  <c r="P301" i="94" s="1"/>
  <c r="N305" i="94"/>
  <c r="P305" i="94" s="1"/>
  <c r="N314" i="94"/>
  <c r="P314" i="94" s="1"/>
  <c r="O315" i="94"/>
  <c r="N283" i="94"/>
  <c r="P283" i="94" s="1"/>
  <c r="N294" i="94"/>
  <c r="P294" i="94" s="1"/>
  <c r="N293" i="94"/>
  <c r="P293" i="94" s="1"/>
  <c r="R305" i="94"/>
  <c r="S305" i="94" s="1"/>
  <c r="R314" i="94"/>
  <c r="S314" i="94" s="1"/>
  <c r="S310" i="94"/>
  <c r="N25" i="94"/>
  <c r="P25" i="94" s="1"/>
  <c r="R322" i="94"/>
  <c r="S322" i="94" s="1"/>
  <c r="N322" i="94"/>
  <c r="P322" i="94" s="1"/>
  <c r="O322" i="94"/>
  <c r="R23" i="94"/>
  <c r="S23" i="94" s="1"/>
  <c r="N148" i="94"/>
  <c r="P148" i="94" s="1"/>
  <c r="N290" i="94"/>
  <c r="P290" i="94" s="1"/>
  <c r="R296" i="94"/>
  <c r="S296" i="94" s="1"/>
  <c r="N300" i="94"/>
  <c r="P300" i="94" s="1"/>
  <c r="O308" i="94"/>
  <c r="O307" i="94"/>
  <c r="O310" i="94"/>
  <c r="O318" i="94"/>
  <c r="R318" i="94"/>
  <c r="S318" i="94" s="1"/>
  <c r="N318" i="94"/>
  <c r="P318" i="94" s="1"/>
  <c r="N23" i="94"/>
  <c r="P23" i="94" s="1"/>
  <c r="R148" i="94"/>
  <c r="S148" i="94" s="1"/>
  <c r="N287" i="94"/>
  <c r="P287" i="94" s="1"/>
  <c r="R290" i="94"/>
  <c r="S290" i="94" s="1"/>
  <c r="R300" i="94"/>
  <c r="S300" i="94" s="1"/>
  <c r="N310" i="94"/>
  <c r="P310" i="94" s="1"/>
  <c r="N317" i="94"/>
  <c r="P317" i="94" s="1"/>
  <c r="R317" i="94"/>
  <c r="S317" i="94" s="1"/>
  <c r="O317" i="94"/>
  <c r="N323" i="94"/>
  <c r="P323" i="94" s="1"/>
  <c r="R323" i="94"/>
  <c r="S323" i="94" s="1"/>
  <c r="O323" i="94"/>
  <c r="N321" i="94"/>
  <c r="P321" i="94" s="1"/>
  <c r="O321" i="94"/>
  <c r="R321" i="94"/>
  <c r="S321" i="94" s="1"/>
  <c r="R308" i="94"/>
  <c r="S308" i="94" s="1"/>
  <c r="R319" i="94"/>
  <c r="S319" i="94" s="1"/>
  <c r="O319" i="94"/>
  <c r="N319" i="94"/>
  <c r="P319" i="94" s="1"/>
  <c r="N320" i="94"/>
  <c r="P320" i="94" s="1"/>
  <c r="R320" i="94"/>
  <c r="S320" i="94" s="1"/>
  <c r="O320" i="94"/>
  <c r="R285" i="50"/>
  <c r="S285" i="50" s="1"/>
  <c r="O292" i="50"/>
  <c r="R300" i="50"/>
  <c r="S300" i="50" s="1"/>
  <c r="N301" i="50"/>
  <c r="P301" i="50" s="1"/>
  <c r="N310" i="50"/>
  <c r="P310" i="50" s="1"/>
  <c r="R310" i="50"/>
  <c r="S310" i="50" s="1"/>
  <c r="O310" i="50"/>
  <c r="O291" i="50"/>
  <c r="N92" i="50"/>
  <c r="P92" i="50" s="1"/>
  <c r="N60" i="50"/>
  <c r="P60" i="50" s="1"/>
  <c r="R78" i="50"/>
  <c r="S78" i="50" s="1"/>
  <c r="R56" i="50"/>
  <c r="S56" i="50" s="1"/>
  <c r="S80" i="50"/>
  <c r="N78" i="50"/>
  <c r="P78" i="50" s="1"/>
  <c r="N40" i="50"/>
  <c r="P40" i="50" s="1"/>
  <c r="N69" i="50"/>
  <c r="P69" i="50" s="1"/>
  <c r="N211" i="50"/>
  <c r="P211" i="50" s="1"/>
  <c r="O80" i="50"/>
  <c r="O54" i="50"/>
  <c r="R270" i="50"/>
  <c r="S270" i="50" s="1"/>
  <c r="R282" i="50"/>
  <c r="S282" i="50" s="1"/>
  <c r="R291" i="50"/>
  <c r="S291" i="50" s="1"/>
  <c r="R302" i="50"/>
  <c r="S302" i="50" s="1"/>
  <c r="R99" i="50"/>
  <c r="S99" i="50" s="1"/>
  <c r="N309" i="50"/>
  <c r="P309" i="50" s="1"/>
  <c r="R309" i="50"/>
  <c r="S309" i="50" s="1"/>
  <c r="O309" i="50"/>
  <c r="O311" i="50"/>
  <c r="R311" i="50"/>
  <c r="S311" i="50" s="1"/>
  <c r="N311" i="50"/>
  <c r="P311" i="50" s="1"/>
  <c r="S162" i="50"/>
  <c r="S130" i="50"/>
  <c r="N80" i="50"/>
  <c r="P80" i="50" s="1"/>
  <c r="O41" i="50"/>
  <c r="R40" i="50"/>
  <c r="S40" i="50" s="1"/>
  <c r="R271" i="50"/>
  <c r="S271" i="50" s="1"/>
  <c r="N271" i="50"/>
  <c r="P271" i="50" s="1"/>
  <c r="N267" i="50"/>
  <c r="P267" i="50" s="1"/>
  <c r="S146" i="50"/>
  <c r="S114" i="50"/>
  <c r="N96" i="50"/>
  <c r="P96" i="50" s="1"/>
  <c r="N54" i="50"/>
  <c r="P54" i="50" s="1"/>
  <c r="N24" i="50"/>
  <c r="P24" i="50" s="1"/>
  <c r="N67" i="50"/>
  <c r="P67" i="50" s="1"/>
  <c r="N282" i="50"/>
  <c r="P282" i="50" s="1"/>
  <c r="O293" i="50"/>
  <c r="N302" i="50"/>
  <c r="P302" i="50" s="1"/>
  <c r="R69" i="50"/>
  <c r="S69" i="50" s="1"/>
  <c r="R101" i="50"/>
  <c r="S101" i="50" s="1"/>
  <c r="N68" i="50"/>
  <c r="P68" i="50" s="1"/>
  <c r="R37" i="50"/>
  <c r="S37" i="50" s="1"/>
  <c r="N269" i="50"/>
  <c r="P269" i="50" s="1"/>
  <c r="N160" i="50"/>
  <c r="P160" i="50" s="1"/>
  <c r="N128" i="50"/>
  <c r="P128" i="50" s="1"/>
  <c r="S67" i="50"/>
  <c r="N217" i="50"/>
  <c r="P217" i="50" s="1"/>
  <c r="N37" i="50"/>
  <c r="P37" i="50" s="1"/>
  <c r="O68" i="50"/>
  <c r="N274" i="50"/>
  <c r="P274" i="50" s="1"/>
  <c r="R278" i="50"/>
  <c r="S278" i="50" s="1"/>
  <c r="N280" i="50"/>
  <c r="P280" i="50" s="1"/>
  <c r="O286" i="50"/>
  <c r="N299" i="50"/>
  <c r="P299" i="50" s="1"/>
  <c r="O304" i="50"/>
  <c r="S223" i="50"/>
  <c r="O67" i="50"/>
  <c r="O162" i="50"/>
  <c r="O146" i="50"/>
  <c r="O130" i="50"/>
  <c r="O114" i="50"/>
  <c r="N86" i="50"/>
  <c r="P86" i="50" s="1"/>
  <c r="S160" i="50"/>
  <c r="O144" i="50"/>
  <c r="S128" i="50"/>
  <c r="O112" i="50"/>
  <c r="R215" i="50"/>
  <c r="S215" i="50" s="1"/>
  <c r="O278" i="50"/>
  <c r="R292" i="50"/>
  <c r="S292" i="50" s="1"/>
  <c r="N304" i="50"/>
  <c r="P304" i="50" s="1"/>
  <c r="S225" i="50"/>
  <c r="S213" i="50"/>
  <c r="O265" i="50"/>
  <c r="R265" i="50"/>
  <c r="S265" i="50" s="1"/>
  <c r="R262" i="50"/>
  <c r="S262" i="50" s="1"/>
  <c r="S269" i="50"/>
  <c r="N162" i="50"/>
  <c r="P162" i="50" s="1"/>
  <c r="N146" i="50"/>
  <c r="P146" i="50" s="1"/>
  <c r="N130" i="50"/>
  <c r="P130" i="50" s="1"/>
  <c r="N114" i="50"/>
  <c r="P114" i="50" s="1"/>
  <c r="N100" i="50"/>
  <c r="P100" i="50" s="1"/>
  <c r="N56" i="50"/>
  <c r="P56" i="50" s="1"/>
  <c r="N144" i="50"/>
  <c r="P144" i="50" s="1"/>
  <c r="N112" i="50"/>
  <c r="P112" i="50" s="1"/>
  <c r="N99" i="50"/>
  <c r="P99" i="50" s="1"/>
  <c r="R301" i="50"/>
  <c r="S301" i="50" s="1"/>
  <c r="S102" i="50"/>
  <c r="N172" i="50"/>
  <c r="P172" i="50" s="1"/>
  <c r="N156" i="50"/>
  <c r="P156" i="50" s="1"/>
  <c r="N140" i="50"/>
  <c r="P140" i="50" s="1"/>
  <c r="N124" i="50"/>
  <c r="P124" i="50" s="1"/>
  <c r="N108" i="50"/>
  <c r="P108" i="50" s="1"/>
  <c r="N65" i="50"/>
  <c r="P65" i="50" s="1"/>
  <c r="O225" i="50"/>
  <c r="O223" i="50"/>
  <c r="O213" i="50"/>
  <c r="R70" i="50"/>
  <c r="S70" i="50" s="1"/>
  <c r="S84" i="50"/>
  <c r="O273" i="50"/>
  <c r="N279" i="50"/>
  <c r="P279" i="50" s="1"/>
  <c r="O290" i="50"/>
  <c r="O289" i="50"/>
  <c r="O295" i="50"/>
  <c r="O87" i="50"/>
  <c r="R87" i="50"/>
  <c r="S87" i="50" s="1"/>
  <c r="R34" i="50"/>
  <c r="S34" i="50" s="1"/>
  <c r="O34" i="50"/>
  <c r="N296" i="50"/>
  <c r="P296" i="50" s="1"/>
  <c r="R296" i="50"/>
  <c r="S296" i="50" s="1"/>
  <c r="O93" i="50"/>
  <c r="R93" i="50"/>
  <c r="S93" i="50" s="1"/>
  <c r="R79" i="50"/>
  <c r="S79" i="50" s="1"/>
  <c r="O79" i="50"/>
  <c r="R55" i="50"/>
  <c r="O55" i="50"/>
  <c r="O306" i="50"/>
  <c r="N306" i="50"/>
  <c r="P306" i="50" s="1"/>
  <c r="R306" i="50"/>
  <c r="S306" i="50" s="1"/>
  <c r="R260" i="50"/>
  <c r="S260" i="50" s="1"/>
  <c r="R261" i="50"/>
  <c r="S261" i="50" s="1"/>
  <c r="N84" i="50"/>
  <c r="P84" i="50" s="1"/>
  <c r="N52" i="50"/>
  <c r="P52" i="50" s="1"/>
  <c r="O96" i="50"/>
  <c r="O84" i="50"/>
  <c r="S172" i="50"/>
  <c r="S156" i="50"/>
  <c r="S140" i="50"/>
  <c r="S124" i="50"/>
  <c r="S108" i="50"/>
  <c r="S55" i="50"/>
  <c r="N225" i="50"/>
  <c r="P225" i="50" s="1"/>
  <c r="N223" i="50"/>
  <c r="P223" i="50" s="1"/>
  <c r="N213" i="50"/>
  <c r="P213" i="50" s="1"/>
  <c r="O70" i="50"/>
  <c r="S96" i="50"/>
  <c r="N277" i="50"/>
  <c r="P277" i="50" s="1"/>
  <c r="N290" i="50"/>
  <c r="P290" i="50" s="1"/>
  <c r="R281" i="50"/>
  <c r="S281" i="50" s="1"/>
  <c r="O281" i="50"/>
  <c r="N281" i="50"/>
  <c r="P281" i="50" s="1"/>
  <c r="O71" i="50"/>
  <c r="R71" i="50"/>
  <c r="S71" i="50" s="1"/>
  <c r="R26" i="50"/>
  <c r="S26" i="50" s="1"/>
  <c r="O26" i="50"/>
  <c r="R95" i="50"/>
  <c r="S95" i="50" s="1"/>
  <c r="O95" i="50"/>
  <c r="N294" i="50"/>
  <c r="P294" i="50" s="1"/>
  <c r="R294" i="50"/>
  <c r="S294" i="50" s="1"/>
  <c r="N305" i="50"/>
  <c r="P305" i="50" s="1"/>
  <c r="O305" i="50"/>
  <c r="R305" i="50"/>
  <c r="S305" i="50" s="1"/>
  <c r="N308" i="50"/>
  <c r="P308" i="50" s="1"/>
  <c r="O308" i="50"/>
  <c r="R308" i="50"/>
  <c r="S308" i="50" s="1"/>
  <c r="O61" i="50"/>
  <c r="R61" i="50"/>
  <c r="S61" i="50" s="1"/>
  <c r="R42" i="50"/>
  <c r="S42" i="50" s="1"/>
  <c r="O42" i="50"/>
  <c r="R65" i="50"/>
  <c r="S65" i="50" s="1"/>
  <c r="O65" i="50"/>
  <c r="O77" i="50"/>
  <c r="R77" i="50"/>
  <c r="S77" i="50" s="1"/>
  <c r="O102" i="50"/>
  <c r="O264" i="50"/>
  <c r="O261" i="50"/>
  <c r="O262" i="50"/>
  <c r="O263" i="50"/>
  <c r="N77" i="50"/>
  <c r="P77" i="50" s="1"/>
  <c r="N42" i="50"/>
  <c r="P42" i="50" s="1"/>
  <c r="R53" i="50"/>
  <c r="S53" i="50" s="1"/>
  <c r="O53" i="50"/>
  <c r="R63" i="50"/>
  <c r="S63" i="50" s="1"/>
  <c r="O63" i="50"/>
  <c r="N307" i="50"/>
  <c r="P307" i="50" s="1"/>
  <c r="R307" i="50"/>
  <c r="S307" i="50" s="1"/>
  <c r="O307" i="50"/>
  <c r="R97" i="50"/>
  <c r="S97" i="50" s="1"/>
  <c r="O97" i="50"/>
  <c r="R81" i="50"/>
  <c r="S81" i="50" s="1"/>
  <c r="O81" i="50"/>
  <c r="O268" i="96"/>
  <c r="N234" i="96"/>
  <c r="P234" i="96" s="1"/>
  <c r="R234" i="96"/>
  <c r="S234" i="96" s="1"/>
  <c r="O234" i="96"/>
  <c r="R255" i="96"/>
  <c r="S255" i="96" s="1"/>
  <c r="O255" i="96"/>
  <c r="N255" i="96"/>
  <c r="P255" i="96" s="1"/>
  <c r="R195" i="96"/>
  <c r="S195" i="96" s="1"/>
  <c r="O195" i="96"/>
  <c r="N195" i="96"/>
  <c r="P195" i="96" s="1"/>
  <c r="O129" i="96"/>
  <c r="R129" i="96"/>
  <c r="S129" i="96" s="1"/>
  <c r="N129" i="96"/>
  <c r="P129" i="96" s="1"/>
  <c r="R191" i="96"/>
  <c r="S191" i="96" s="1"/>
  <c r="O191" i="96"/>
  <c r="N191" i="96"/>
  <c r="P191" i="96" s="1"/>
  <c r="O136" i="96"/>
  <c r="N136" i="96"/>
  <c r="P136" i="96" s="1"/>
  <c r="R136" i="96"/>
  <c r="S136" i="96" s="1"/>
  <c r="R105" i="96"/>
  <c r="S105" i="96" s="1"/>
  <c r="O105" i="96"/>
  <c r="N105" i="96"/>
  <c r="P105" i="96" s="1"/>
  <c r="R81" i="96"/>
  <c r="S81" i="96" s="1"/>
  <c r="O81" i="96"/>
  <c r="N81" i="96"/>
  <c r="P81" i="96" s="1"/>
  <c r="O63" i="96"/>
  <c r="N63" i="96"/>
  <c r="P63" i="96" s="1"/>
  <c r="R63" i="96"/>
  <c r="S63" i="96" s="1"/>
  <c r="N80" i="96"/>
  <c r="P80" i="96" s="1"/>
  <c r="R80" i="96"/>
  <c r="S80" i="96" s="1"/>
  <c r="O80" i="96"/>
  <c r="N128" i="96"/>
  <c r="P128" i="96" s="1"/>
  <c r="O128" i="96"/>
  <c r="R128" i="96"/>
  <c r="S128" i="96" s="1"/>
  <c r="N138" i="96"/>
  <c r="P138" i="96" s="1"/>
  <c r="R138" i="96"/>
  <c r="S138" i="96" s="1"/>
  <c r="O138" i="96"/>
  <c r="O184" i="96"/>
  <c r="N184" i="96"/>
  <c r="P184" i="96" s="1"/>
  <c r="R184" i="96"/>
  <c r="S184" i="96" s="1"/>
  <c r="N198" i="96"/>
  <c r="P198" i="96" s="1"/>
  <c r="R198" i="96"/>
  <c r="S198" i="96" s="1"/>
  <c r="O198" i="96"/>
  <c r="O256" i="96"/>
  <c r="N256" i="96"/>
  <c r="P256" i="96" s="1"/>
  <c r="R256" i="96"/>
  <c r="S256" i="96" s="1"/>
  <c r="N254" i="96"/>
  <c r="P254" i="96" s="1"/>
  <c r="R254" i="96"/>
  <c r="S254" i="96" s="1"/>
  <c r="O254" i="96"/>
  <c r="R264" i="96"/>
  <c r="S264" i="96" s="1"/>
  <c r="R261" i="96"/>
  <c r="S261" i="96" s="1"/>
  <c r="R259" i="96"/>
  <c r="S259" i="96" s="1"/>
  <c r="O259" i="96"/>
  <c r="N259" i="96"/>
  <c r="P259" i="96" s="1"/>
  <c r="R243" i="96"/>
  <c r="S243" i="96" s="1"/>
  <c r="O243" i="96"/>
  <c r="N243" i="96"/>
  <c r="P243" i="96" s="1"/>
  <c r="O233" i="96"/>
  <c r="N233" i="96"/>
  <c r="P233" i="96" s="1"/>
  <c r="R233" i="96"/>
  <c r="S233" i="96" s="1"/>
  <c r="O217" i="96"/>
  <c r="N217" i="96"/>
  <c r="P217" i="96" s="1"/>
  <c r="R217" i="96"/>
  <c r="S217" i="96" s="1"/>
  <c r="O245" i="96"/>
  <c r="N245" i="96"/>
  <c r="P245" i="96" s="1"/>
  <c r="R245" i="96"/>
  <c r="S245" i="96" s="1"/>
  <c r="O213" i="96"/>
  <c r="N213" i="96"/>
  <c r="P213" i="96" s="1"/>
  <c r="R213" i="96"/>
  <c r="S213" i="96" s="1"/>
  <c r="O169" i="96"/>
  <c r="R169" i="96"/>
  <c r="S169" i="96" s="1"/>
  <c r="N169" i="96"/>
  <c r="P169" i="96" s="1"/>
  <c r="O193" i="96"/>
  <c r="N193" i="96"/>
  <c r="P193" i="96" s="1"/>
  <c r="R193" i="96"/>
  <c r="S193" i="96" s="1"/>
  <c r="O177" i="96"/>
  <c r="N177" i="96"/>
  <c r="P177" i="96" s="1"/>
  <c r="R177" i="96"/>
  <c r="S177" i="96" s="1"/>
  <c r="R231" i="96"/>
  <c r="S231" i="96" s="1"/>
  <c r="O231" i="96"/>
  <c r="N231" i="96"/>
  <c r="P231" i="96" s="1"/>
  <c r="R199" i="96"/>
  <c r="S199" i="96" s="1"/>
  <c r="O199" i="96"/>
  <c r="N199" i="96"/>
  <c r="P199" i="96" s="1"/>
  <c r="R167" i="96"/>
  <c r="S167" i="96" s="1"/>
  <c r="O167" i="96"/>
  <c r="N167" i="96"/>
  <c r="P167" i="96" s="1"/>
  <c r="R151" i="96"/>
  <c r="S151" i="96" s="1"/>
  <c r="O151" i="96"/>
  <c r="N151" i="96"/>
  <c r="P151" i="96" s="1"/>
  <c r="R135" i="96"/>
  <c r="S135" i="96" s="1"/>
  <c r="O135" i="96"/>
  <c r="N135" i="96"/>
  <c r="P135" i="96" s="1"/>
  <c r="O181" i="96"/>
  <c r="N181" i="96"/>
  <c r="P181" i="96" s="1"/>
  <c r="R181" i="96"/>
  <c r="S181" i="96" s="1"/>
  <c r="O145" i="96"/>
  <c r="N145" i="96"/>
  <c r="P145" i="96" s="1"/>
  <c r="R145" i="96"/>
  <c r="S145" i="96" s="1"/>
  <c r="O228" i="96"/>
  <c r="N228" i="96"/>
  <c r="P228" i="96" s="1"/>
  <c r="R228" i="96"/>
  <c r="S228" i="96" s="1"/>
  <c r="O127" i="96"/>
  <c r="N127" i="96"/>
  <c r="P127" i="96" s="1"/>
  <c r="R127" i="96"/>
  <c r="S127" i="96" s="1"/>
  <c r="O119" i="96"/>
  <c r="N119" i="96"/>
  <c r="P119" i="96" s="1"/>
  <c r="R119" i="96"/>
  <c r="S119" i="96" s="1"/>
  <c r="O111" i="96"/>
  <c r="N111" i="96"/>
  <c r="P111" i="96" s="1"/>
  <c r="R111" i="96"/>
  <c r="S111" i="96" s="1"/>
  <c r="O103" i="96"/>
  <c r="N103" i="96"/>
  <c r="P103" i="96" s="1"/>
  <c r="R103" i="96"/>
  <c r="S103" i="96" s="1"/>
  <c r="O95" i="96"/>
  <c r="N95" i="96"/>
  <c r="P95" i="96" s="1"/>
  <c r="R95" i="96"/>
  <c r="S95" i="96" s="1"/>
  <c r="O87" i="96"/>
  <c r="N87" i="96"/>
  <c r="P87" i="96" s="1"/>
  <c r="R87" i="96"/>
  <c r="S87" i="96" s="1"/>
  <c r="O79" i="96"/>
  <c r="N79" i="96"/>
  <c r="P79" i="96" s="1"/>
  <c r="R79" i="96"/>
  <c r="S79" i="96" s="1"/>
  <c r="O71" i="96"/>
  <c r="N71" i="96"/>
  <c r="P71" i="96" s="1"/>
  <c r="R71" i="96"/>
  <c r="S71" i="96" s="1"/>
  <c r="O62" i="96"/>
  <c r="N62" i="96"/>
  <c r="P62" i="96" s="1"/>
  <c r="R62" i="96"/>
  <c r="S62" i="96" s="1"/>
  <c r="R49" i="96"/>
  <c r="S49" i="96" s="1"/>
  <c r="O49" i="96"/>
  <c r="N49" i="96"/>
  <c r="P49" i="96" s="1"/>
  <c r="R41" i="96"/>
  <c r="S41" i="96" s="1"/>
  <c r="O41" i="96"/>
  <c r="N41" i="96"/>
  <c r="P41" i="96" s="1"/>
  <c r="N35" i="96"/>
  <c r="P35" i="96" s="1"/>
  <c r="R35" i="96"/>
  <c r="S35" i="96" s="1"/>
  <c r="O35" i="96"/>
  <c r="R163" i="96"/>
  <c r="S163" i="96" s="1"/>
  <c r="O163" i="96"/>
  <c r="N163" i="96"/>
  <c r="P163" i="96" s="1"/>
  <c r="R131" i="96"/>
  <c r="S131" i="96" s="1"/>
  <c r="O131" i="96"/>
  <c r="N131" i="96"/>
  <c r="P131" i="96" s="1"/>
  <c r="N52" i="96"/>
  <c r="P52" i="96" s="1"/>
  <c r="R52" i="96"/>
  <c r="S52" i="96" s="1"/>
  <c r="O52" i="96"/>
  <c r="N68" i="96"/>
  <c r="P68" i="96" s="1"/>
  <c r="R68" i="96"/>
  <c r="S68" i="96" s="1"/>
  <c r="O68" i="96"/>
  <c r="N84" i="96"/>
  <c r="P84" i="96" s="1"/>
  <c r="R84" i="96"/>
  <c r="S84" i="96" s="1"/>
  <c r="O84" i="96"/>
  <c r="N100" i="96"/>
  <c r="P100" i="96" s="1"/>
  <c r="R100" i="96"/>
  <c r="S100" i="96" s="1"/>
  <c r="O100" i="96"/>
  <c r="N116" i="96"/>
  <c r="P116" i="96" s="1"/>
  <c r="R116" i="96"/>
  <c r="S116" i="96" s="1"/>
  <c r="O116" i="96"/>
  <c r="O132" i="96"/>
  <c r="N132" i="96"/>
  <c r="P132" i="96" s="1"/>
  <c r="R132" i="96"/>
  <c r="S132" i="96" s="1"/>
  <c r="O164" i="96"/>
  <c r="N164" i="96"/>
  <c r="P164" i="96" s="1"/>
  <c r="R164" i="96"/>
  <c r="S164" i="96" s="1"/>
  <c r="O244" i="96"/>
  <c r="N244" i="96"/>
  <c r="P244" i="96" s="1"/>
  <c r="R244" i="96"/>
  <c r="S244" i="96" s="1"/>
  <c r="N142" i="96"/>
  <c r="P142" i="96" s="1"/>
  <c r="R142" i="96"/>
  <c r="S142" i="96" s="1"/>
  <c r="O142" i="96"/>
  <c r="N158" i="96"/>
  <c r="P158" i="96" s="1"/>
  <c r="R158" i="96"/>
  <c r="S158" i="96" s="1"/>
  <c r="O158" i="96"/>
  <c r="N170" i="96"/>
  <c r="P170" i="96" s="1"/>
  <c r="O170" i="96"/>
  <c r="R170" i="96"/>
  <c r="S170" i="96" s="1"/>
  <c r="O192" i="96"/>
  <c r="N192" i="96"/>
  <c r="P192" i="96" s="1"/>
  <c r="R192" i="96"/>
  <c r="S192" i="96" s="1"/>
  <c r="O252" i="96"/>
  <c r="N252" i="96"/>
  <c r="P252" i="96" s="1"/>
  <c r="R252" i="96"/>
  <c r="S252" i="96" s="1"/>
  <c r="N186" i="96"/>
  <c r="P186" i="96" s="1"/>
  <c r="R186" i="96"/>
  <c r="S186" i="96" s="1"/>
  <c r="O186" i="96"/>
  <c r="N202" i="96"/>
  <c r="P202" i="96" s="1"/>
  <c r="R202" i="96"/>
  <c r="S202" i="96" s="1"/>
  <c r="O202" i="96"/>
  <c r="O232" i="96"/>
  <c r="N232" i="96"/>
  <c r="P232" i="96" s="1"/>
  <c r="R232" i="96"/>
  <c r="S232" i="96" s="1"/>
  <c r="N206" i="96"/>
  <c r="P206" i="96" s="1"/>
  <c r="R206" i="96"/>
  <c r="S206" i="96" s="1"/>
  <c r="O206" i="96"/>
  <c r="N222" i="96"/>
  <c r="P222" i="96" s="1"/>
  <c r="R222" i="96"/>
  <c r="S222" i="96" s="1"/>
  <c r="O222" i="96"/>
  <c r="N242" i="96"/>
  <c r="P242" i="96" s="1"/>
  <c r="R242" i="96"/>
  <c r="S242" i="96" s="1"/>
  <c r="O242" i="96"/>
  <c r="N258" i="96"/>
  <c r="P258" i="96" s="1"/>
  <c r="R258" i="96"/>
  <c r="S258" i="96" s="1"/>
  <c r="O258" i="96"/>
  <c r="R219" i="96"/>
  <c r="S219" i="96" s="1"/>
  <c r="O219" i="96"/>
  <c r="N219" i="96"/>
  <c r="P219" i="96" s="1"/>
  <c r="R171" i="96"/>
  <c r="S171" i="96" s="1"/>
  <c r="O171" i="96"/>
  <c r="N171" i="96"/>
  <c r="P171" i="96" s="1"/>
  <c r="O237" i="96"/>
  <c r="N237" i="96"/>
  <c r="P237" i="96" s="1"/>
  <c r="R237" i="96"/>
  <c r="S237" i="96" s="1"/>
  <c r="O157" i="96"/>
  <c r="N157" i="96"/>
  <c r="P157" i="96" s="1"/>
  <c r="R157" i="96"/>
  <c r="S157" i="96" s="1"/>
  <c r="R113" i="96"/>
  <c r="S113" i="96" s="1"/>
  <c r="O113" i="96"/>
  <c r="N113" i="96"/>
  <c r="P113" i="96" s="1"/>
  <c r="R89" i="96"/>
  <c r="S89" i="96" s="1"/>
  <c r="O89" i="96"/>
  <c r="N89" i="96"/>
  <c r="P89" i="96" s="1"/>
  <c r="O54" i="96"/>
  <c r="N54" i="96"/>
  <c r="P54" i="96" s="1"/>
  <c r="R54" i="96"/>
  <c r="S54" i="96" s="1"/>
  <c r="N48" i="96"/>
  <c r="P48" i="96" s="1"/>
  <c r="R48" i="96"/>
  <c r="S48" i="96" s="1"/>
  <c r="O48" i="96"/>
  <c r="N96" i="96"/>
  <c r="P96" i="96" s="1"/>
  <c r="R96" i="96"/>
  <c r="S96" i="96" s="1"/>
  <c r="O96" i="96"/>
  <c r="O156" i="96"/>
  <c r="N156" i="96"/>
  <c r="P156" i="96" s="1"/>
  <c r="R156" i="96"/>
  <c r="S156" i="96" s="1"/>
  <c r="N168" i="96"/>
  <c r="P168" i="96" s="1"/>
  <c r="O168" i="96"/>
  <c r="R168" i="96"/>
  <c r="S168" i="96" s="1"/>
  <c r="N182" i="96"/>
  <c r="P182" i="96" s="1"/>
  <c r="R182" i="96"/>
  <c r="S182" i="96" s="1"/>
  <c r="O182" i="96"/>
  <c r="N238" i="96"/>
  <c r="P238" i="96" s="1"/>
  <c r="R238" i="96"/>
  <c r="S238" i="96" s="1"/>
  <c r="O238" i="96"/>
  <c r="O257" i="96"/>
  <c r="N257" i="96"/>
  <c r="P257" i="96" s="1"/>
  <c r="R257" i="96"/>
  <c r="S257" i="96" s="1"/>
  <c r="O241" i="96"/>
  <c r="N241" i="96"/>
  <c r="P241" i="96" s="1"/>
  <c r="R241" i="96"/>
  <c r="S241" i="96" s="1"/>
  <c r="R227" i="96"/>
  <c r="S227" i="96" s="1"/>
  <c r="O227" i="96"/>
  <c r="N227" i="96"/>
  <c r="P227" i="96" s="1"/>
  <c r="R211" i="96"/>
  <c r="S211" i="96" s="1"/>
  <c r="O211" i="96"/>
  <c r="N211" i="96"/>
  <c r="P211" i="96" s="1"/>
  <c r="R239" i="96"/>
  <c r="S239" i="96" s="1"/>
  <c r="O239" i="96"/>
  <c r="N239" i="96"/>
  <c r="P239" i="96" s="1"/>
  <c r="R207" i="96"/>
  <c r="S207" i="96" s="1"/>
  <c r="O207" i="96"/>
  <c r="N207" i="96"/>
  <c r="P207" i="96" s="1"/>
  <c r="R203" i="96"/>
  <c r="S203" i="96" s="1"/>
  <c r="O203" i="96"/>
  <c r="N203" i="96"/>
  <c r="P203" i="96" s="1"/>
  <c r="R187" i="96"/>
  <c r="S187" i="96" s="1"/>
  <c r="O187" i="96"/>
  <c r="N187" i="96"/>
  <c r="P187" i="96" s="1"/>
  <c r="O253" i="96"/>
  <c r="N253" i="96"/>
  <c r="P253" i="96" s="1"/>
  <c r="R253" i="96"/>
  <c r="S253" i="96" s="1"/>
  <c r="O221" i="96"/>
  <c r="N221" i="96"/>
  <c r="P221" i="96" s="1"/>
  <c r="R221" i="96"/>
  <c r="S221" i="96" s="1"/>
  <c r="O189" i="96"/>
  <c r="N189" i="96"/>
  <c r="P189" i="96" s="1"/>
  <c r="R189" i="96"/>
  <c r="S189" i="96" s="1"/>
  <c r="O165" i="96"/>
  <c r="N165" i="96"/>
  <c r="P165" i="96" s="1"/>
  <c r="R165" i="96"/>
  <c r="S165" i="96" s="1"/>
  <c r="O149" i="96"/>
  <c r="N149" i="96"/>
  <c r="P149" i="96" s="1"/>
  <c r="R149" i="96"/>
  <c r="S149" i="96" s="1"/>
  <c r="O133" i="96"/>
  <c r="N133" i="96"/>
  <c r="P133" i="96" s="1"/>
  <c r="R133" i="96"/>
  <c r="S133" i="96" s="1"/>
  <c r="R175" i="96"/>
  <c r="S175" i="96" s="1"/>
  <c r="O175" i="96"/>
  <c r="N175" i="96"/>
  <c r="P175" i="96" s="1"/>
  <c r="R139" i="96"/>
  <c r="S139" i="96" s="1"/>
  <c r="O139" i="96"/>
  <c r="N139" i="96"/>
  <c r="P139" i="96" s="1"/>
  <c r="O188" i="96"/>
  <c r="N188" i="96"/>
  <c r="P188" i="96" s="1"/>
  <c r="R188" i="96"/>
  <c r="S188" i="96" s="1"/>
  <c r="O126" i="96"/>
  <c r="N126" i="96"/>
  <c r="P126" i="96" s="1"/>
  <c r="R126" i="96"/>
  <c r="S126" i="96" s="1"/>
  <c r="O118" i="96"/>
  <c r="N118" i="96"/>
  <c r="P118" i="96" s="1"/>
  <c r="R118" i="96"/>
  <c r="S118" i="96" s="1"/>
  <c r="O110" i="96"/>
  <c r="N110" i="96"/>
  <c r="P110" i="96" s="1"/>
  <c r="R110" i="96"/>
  <c r="S110" i="96" s="1"/>
  <c r="O102" i="96"/>
  <c r="N102" i="96"/>
  <c r="P102" i="96" s="1"/>
  <c r="R102" i="96"/>
  <c r="S102" i="96" s="1"/>
  <c r="O94" i="96"/>
  <c r="N94" i="96"/>
  <c r="P94" i="96" s="1"/>
  <c r="R94" i="96"/>
  <c r="S94" i="96" s="1"/>
  <c r="O86" i="96"/>
  <c r="N86" i="96"/>
  <c r="P86" i="96" s="1"/>
  <c r="R86" i="96"/>
  <c r="S86" i="96" s="1"/>
  <c r="O78" i="96"/>
  <c r="N78" i="96"/>
  <c r="P78" i="96" s="1"/>
  <c r="R78" i="96"/>
  <c r="S78" i="96" s="1"/>
  <c r="O70" i="96"/>
  <c r="N70" i="96"/>
  <c r="P70" i="96" s="1"/>
  <c r="R70" i="96"/>
  <c r="S70" i="96" s="1"/>
  <c r="R57" i="96"/>
  <c r="S57" i="96" s="1"/>
  <c r="O57" i="96"/>
  <c r="N57" i="96"/>
  <c r="P57" i="96" s="1"/>
  <c r="O47" i="96"/>
  <c r="N47" i="96"/>
  <c r="P47" i="96" s="1"/>
  <c r="R47" i="96"/>
  <c r="S47" i="96" s="1"/>
  <c r="O39" i="96"/>
  <c r="N39" i="96"/>
  <c r="P39" i="96" s="1"/>
  <c r="R39" i="96"/>
  <c r="S39" i="96" s="1"/>
  <c r="O153" i="96"/>
  <c r="N153" i="96"/>
  <c r="P153" i="96" s="1"/>
  <c r="R153" i="96"/>
  <c r="S153" i="96" s="1"/>
  <c r="N40" i="96"/>
  <c r="P40" i="96" s="1"/>
  <c r="R40" i="96"/>
  <c r="S40" i="96" s="1"/>
  <c r="O40" i="96"/>
  <c r="N56" i="96"/>
  <c r="P56" i="96" s="1"/>
  <c r="R56" i="96"/>
  <c r="S56" i="96" s="1"/>
  <c r="O56" i="96"/>
  <c r="N72" i="96"/>
  <c r="P72" i="96" s="1"/>
  <c r="R72" i="96"/>
  <c r="S72" i="96" s="1"/>
  <c r="O72" i="96"/>
  <c r="N88" i="96"/>
  <c r="P88" i="96" s="1"/>
  <c r="R88" i="96"/>
  <c r="S88" i="96" s="1"/>
  <c r="O88" i="96"/>
  <c r="N104" i="96"/>
  <c r="P104" i="96" s="1"/>
  <c r="R104" i="96"/>
  <c r="S104" i="96" s="1"/>
  <c r="O104" i="96"/>
  <c r="N120" i="96"/>
  <c r="P120" i="96" s="1"/>
  <c r="R120" i="96"/>
  <c r="S120" i="96" s="1"/>
  <c r="O120" i="96"/>
  <c r="O140" i="96"/>
  <c r="N140" i="96"/>
  <c r="P140" i="96" s="1"/>
  <c r="R140" i="96"/>
  <c r="S140" i="96" s="1"/>
  <c r="O180" i="96"/>
  <c r="N180" i="96"/>
  <c r="P180" i="96" s="1"/>
  <c r="R180" i="96"/>
  <c r="S180" i="96" s="1"/>
  <c r="N130" i="96"/>
  <c r="P130" i="96" s="1"/>
  <c r="R130" i="96"/>
  <c r="S130" i="96" s="1"/>
  <c r="O130" i="96"/>
  <c r="N146" i="96"/>
  <c r="P146" i="96" s="1"/>
  <c r="R146" i="96"/>
  <c r="S146" i="96" s="1"/>
  <c r="O146" i="96"/>
  <c r="N162" i="96"/>
  <c r="P162" i="96" s="1"/>
  <c r="R162" i="96"/>
  <c r="S162" i="96" s="1"/>
  <c r="O162" i="96"/>
  <c r="N172" i="96"/>
  <c r="P172" i="96" s="1"/>
  <c r="O172" i="96"/>
  <c r="R172" i="96"/>
  <c r="S172" i="96" s="1"/>
  <c r="O200" i="96"/>
  <c r="N200" i="96"/>
  <c r="P200" i="96" s="1"/>
  <c r="R200" i="96"/>
  <c r="S200" i="96" s="1"/>
  <c r="N174" i="96"/>
  <c r="P174" i="96" s="1"/>
  <c r="R174" i="96"/>
  <c r="S174" i="96" s="1"/>
  <c r="O174" i="96"/>
  <c r="N190" i="96"/>
  <c r="P190" i="96" s="1"/>
  <c r="R190" i="96"/>
  <c r="S190" i="96" s="1"/>
  <c r="O190" i="96"/>
  <c r="O208" i="96"/>
  <c r="N208" i="96"/>
  <c r="P208" i="96" s="1"/>
  <c r="R208" i="96"/>
  <c r="S208" i="96" s="1"/>
  <c r="O240" i="96"/>
  <c r="N240" i="96"/>
  <c r="P240" i="96" s="1"/>
  <c r="R240" i="96"/>
  <c r="S240" i="96" s="1"/>
  <c r="N210" i="96"/>
  <c r="P210" i="96" s="1"/>
  <c r="R210" i="96"/>
  <c r="S210" i="96" s="1"/>
  <c r="O210" i="96"/>
  <c r="N226" i="96"/>
  <c r="P226" i="96" s="1"/>
  <c r="R226" i="96"/>
  <c r="S226" i="96" s="1"/>
  <c r="O226" i="96"/>
  <c r="N246" i="96"/>
  <c r="P246" i="96" s="1"/>
  <c r="R246" i="96"/>
  <c r="S246" i="96" s="1"/>
  <c r="O246" i="96"/>
  <c r="O249" i="96"/>
  <c r="N249" i="96"/>
  <c r="P249" i="96" s="1"/>
  <c r="R249" i="96"/>
  <c r="S249" i="96" s="1"/>
  <c r="R223" i="96"/>
  <c r="S223" i="96" s="1"/>
  <c r="O223" i="96"/>
  <c r="N223" i="96"/>
  <c r="P223" i="96" s="1"/>
  <c r="R179" i="96"/>
  <c r="S179" i="96" s="1"/>
  <c r="O179" i="96"/>
  <c r="N179" i="96"/>
  <c r="P179" i="96" s="1"/>
  <c r="O205" i="96"/>
  <c r="N205" i="96"/>
  <c r="P205" i="96" s="1"/>
  <c r="R205" i="96"/>
  <c r="S205" i="96" s="1"/>
  <c r="O141" i="96"/>
  <c r="N141" i="96"/>
  <c r="P141" i="96" s="1"/>
  <c r="R141" i="96"/>
  <c r="S141" i="96" s="1"/>
  <c r="R155" i="96"/>
  <c r="S155" i="96" s="1"/>
  <c r="O155" i="96"/>
  <c r="N155" i="96"/>
  <c r="P155" i="96" s="1"/>
  <c r="R121" i="96"/>
  <c r="S121" i="96" s="1"/>
  <c r="O121" i="96"/>
  <c r="N121" i="96"/>
  <c r="P121" i="96" s="1"/>
  <c r="R97" i="96"/>
  <c r="S97" i="96" s="1"/>
  <c r="O97" i="96"/>
  <c r="N97" i="96"/>
  <c r="P97" i="96" s="1"/>
  <c r="R73" i="96"/>
  <c r="S73" i="96" s="1"/>
  <c r="O73" i="96"/>
  <c r="N73" i="96"/>
  <c r="P73" i="96" s="1"/>
  <c r="O137" i="96"/>
  <c r="N137" i="96"/>
  <c r="P137" i="96" s="1"/>
  <c r="R137" i="96"/>
  <c r="S137" i="96" s="1"/>
  <c r="N64" i="96"/>
  <c r="P64" i="96" s="1"/>
  <c r="R64" i="96"/>
  <c r="S64" i="96" s="1"/>
  <c r="O64" i="96"/>
  <c r="N112" i="96"/>
  <c r="P112" i="96" s="1"/>
  <c r="R112" i="96"/>
  <c r="S112" i="96" s="1"/>
  <c r="O112" i="96"/>
  <c r="O212" i="96"/>
  <c r="N212" i="96"/>
  <c r="P212" i="96" s="1"/>
  <c r="R212" i="96"/>
  <c r="S212" i="96" s="1"/>
  <c r="N154" i="96"/>
  <c r="P154" i="96" s="1"/>
  <c r="R154" i="96"/>
  <c r="S154" i="96" s="1"/>
  <c r="O154" i="96"/>
  <c r="O236" i="96"/>
  <c r="N236" i="96"/>
  <c r="P236" i="96" s="1"/>
  <c r="R236" i="96"/>
  <c r="S236" i="96" s="1"/>
  <c r="O224" i="96"/>
  <c r="N224" i="96"/>
  <c r="P224" i="96" s="1"/>
  <c r="R224" i="96"/>
  <c r="S224" i="96" s="1"/>
  <c r="N218" i="96"/>
  <c r="P218" i="96" s="1"/>
  <c r="R218" i="96"/>
  <c r="S218" i="96" s="1"/>
  <c r="O218" i="96"/>
  <c r="O264" i="96"/>
  <c r="R251" i="96"/>
  <c r="S251" i="96" s="1"/>
  <c r="O251" i="96"/>
  <c r="N251" i="96"/>
  <c r="P251" i="96" s="1"/>
  <c r="R235" i="96"/>
  <c r="S235" i="96" s="1"/>
  <c r="O235" i="96"/>
  <c r="N235" i="96"/>
  <c r="P235" i="96" s="1"/>
  <c r="O225" i="96"/>
  <c r="N225" i="96"/>
  <c r="P225" i="96" s="1"/>
  <c r="R225" i="96"/>
  <c r="S225" i="96" s="1"/>
  <c r="O209" i="96"/>
  <c r="N209" i="96"/>
  <c r="P209" i="96" s="1"/>
  <c r="R209" i="96"/>
  <c r="S209" i="96" s="1"/>
  <c r="O229" i="96"/>
  <c r="N229" i="96"/>
  <c r="P229" i="96" s="1"/>
  <c r="R229" i="96"/>
  <c r="S229" i="96" s="1"/>
  <c r="O173" i="96"/>
  <c r="R173" i="96"/>
  <c r="S173" i="96" s="1"/>
  <c r="N173" i="96"/>
  <c r="P173" i="96" s="1"/>
  <c r="O201" i="96"/>
  <c r="N201" i="96"/>
  <c r="P201" i="96" s="1"/>
  <c r="R201" i="96"/>
  <c r="S201" i="96" s="1"/>
  <c r="O185" i="96"/>
  <c r="N185" i="96"/>
  <c r="P185" i="96" s="1"/>
  <c r="R185" i="96"/>
  <c r="S185" i="96" s="1"/>
  <c r="R247" i="96"/>
  <c r="S247" i="96" s="1"/>
  <c r="O247" i="96"/>
  <c r="N247" i="96"/>
  <c r="P247" i="96" s="1"/>
  <c r="R215" i="96"/>
  <c r="S215" i="96" s="1"/>
  <c r="O215" i="96"/>
  <c r="N215" i="96"/>
  <c r="P215" i="96" s="1"/>
  <c r="R183" i="96"/>
  <c r="S183" i="96" s="1"/>
  <c r="O183" i="96"/>
  <c r="N183" i="96"/>
  <c r="P183" i="96" s="1"/>
  <c r="R159" i="96"/>
  <c r="S159" i="96" s="1"/>
  <c r="O159" i="96"/>
  <c r="N159" i="96"/>
  <c r="P159" i="96" s="1"/>
  <c r="R143" i="96"/>
  <c r="S143" i="96" s="1"/>
  <c r="O143" i="96"/>
  <c r="N143" i="96"/>
  <c r="P143" i="96" s="1"/>
  <c r="O197" i="96"/>
  <c r="N197" i="96"/>
  <c r="P197" i="96" s="1"/>
  <c r="R197" i="96"/>
  <c r="S197" i="96" s="1"/>
  <c r="O161" i="96"/>
  <c r="N161" i="96"/>
  <c r="P161" i="96" s="1"/>
  <c r="R161" i="96"/>
  <c r="S161" i="96" s="1"/>
  <c r="N36" i="96"/>
  <c r="P36" i="96" s="1"/>
  <c r="O36" i="96"/>
  <c r="R36" i="96"/>
  <c r="S36" i="96" s="1"/>
  <c r="O152" i="96"/>
  <c r="N152" i="96"/>
  <c r="P152" i="96" s="1"/>
  <c r="R152" i="96"/>
  <c r="S152" i="96" s="1"/>
  <c r="R65" i="96"/>
  <c r="S65" i="96" s="1"/>
  <c r="O65" i="96"/>
  <c r="N65" i="96"/>
  <c r="P65" i="96" s="1"/>
  <c r="O55" i="96"/>
  <c r="N55" i="96"/>
  <c r="P55" i="96" s="1"/>
  <c r="R55" i="96"/>
  <c r="S55" i="96" s="1"/>
  <c r="O46" i="96"/>
  <c r="N46" i="96"/>
  <c r="P46" i="96" s="1"/>
  <c r="R46" i="96"/>
  <c r="S46" i="96" s="1"/>
  <c r="O38" i="96"/>
  <c r="N38" i="96"/>
  <c r="P38" i="96" s="1"/>
  <c r="R38" i="96"/>
  <c r="S38" i="96" s="1"/>
  <c r="N31" i="96"/>
  <c r="P31" i="96" s="1"/>
  <c r="R31" i="96"/>
  <c r="S31" i="96" s="1"/>
  <c r="O31" i="96"/>
  <c r="R147" i="96"/>
  <c r="S147" i="96" s="1"/>
  <c r="O147" i="96"/>
  <c r="N147" i="96"/>
  <c r="P147" i="96" s="1"/>
  <c r="N44" i="96"/>
  <c r="P44" i="96" s="1"/>
  <c r="R44" i="96"/>
  <c r="S44" i="96" s="1"/>
  <c r="O44" i="96"/>
  <c r="N60" i="96"/>
  <c r="P60" i="96" s="1"/>
  <c r="R60" i="96"/>
  <c r="S60" i="96" s="1"/>
  <c r="O60" i="96"/>
  <c r="N76" i="96"/>
  <c r="P76" i="96" s="1"/>
  <c r="R76" i="96"/>
  <c r="S76" i="96" s="1"/>
  <c r="O76" i="96"/>
  <c r="N92" i="96"/>
  <c r="P92" i="96" s="1"/>
  <c r="R92" i="96"/>
  <c r="S92" i="96" s="1"/>
  <c r="O92" i="96"/>
  <c r="N108" i="96"/>
  <c r="P108" i="96" s="1"/>
  <c r="R108" i="96"/>
  <c r="S108" i="96" s="1"/>
  <c r="O108" i="96"/>
  <c r="N124" i="96"/>
  <c r="P124" i="96" s="1"/>
  <c r="R124" i="96"/>
  <c r="S124" i="96" s="1"/>
  <c r="O124" i="96"/>
  <c r="O148" i="96"/>
  <c r="N148" i="96"/>
  <c r="P148" i="96" s="1"/>
  <c r="R148" i="96"/>
  <c r="S148" i="96" s="1"/>
  <c r="O196" i="96"/>
  <c r="N196" i="96"/>
  <c r="P196" i="96" s="1"/>
  <c r="R196" i="96"/>
  <c r="S196" i="96" s="1"/>
  <c r="N134" i="96"/>
  <c r="P134" i="96" s="1"/>
  <c r="R134" i="96"/>
  <c r="S134" i="96" s="1"/>
  <c r="O134" i="96"/>
  <c r="N150" i="96"/>
  <c r="P150" i="96" s="1"/>
  <c r="R150" i="96"/>
  <c r="S150" i="96" s="1"/>
  <c r="O150" i="96"/>
  <c r="N166" i="96"/>
  <c r="P166" i="96" s="1"/>
  <c r="R166" i="96"/>
  <c r="S166" i="96" s="1"/>
  <c r="O166" i="96"/>
  <c r="O176" i="96"/>
  <c r="N176" i="96"/>
  <c r="P176" i="96" s="1"/>
  <c r="R176" i="96"/>
  <c r="S176" i="96" s="1"/>
  <c r="O220" i="96"/>
  <c r="N220" i="96"/>
  <c r="P220" i="96" s="1"/>
  <c r="R220" i="96"/>
  <c r="S220" i="96" s="1"/>
  <c r="N178" i="96"/>
  <c r="P178" i="96" s="1"/>
  <c r="R178" i="96"/>
  <c r="S178" i="96" s="1"/>
  <c r="O178" i="96"/>
  <c r="N194" i="96"/>
  <c r="P194" i="96" s="1"/>
  <c r="R194" i="96"/>
  <c r="S194" i="96" s="1"/>
  <c r="O194" i="96"/>
  <c r="O216" i="96"/>
  <c r="N216" i="96"/>
  <c r="P216" i="96" s="1"/>
  <c r="R216" i="96"/>
  <c r="S216" i="96" s="1"/>
  <c r="O248" i="96"/>
  <c r="N248" i="96"/>
  <c r="P248" i="96" s="1"/>
  <c r="R248" i="96"/>
  <c r="S248" i="96" s="1"/>
  <c r="N214" i="96"/>
  <c r="P214" i="96" s="1"/>
  <c r="R214" i="96"/>
  <c r="S214" i="96" s="1"/>
  <c r="O214" i="96"/>
  <c r="N230" i="96"/>
  <c r="P230" i="96" s="1"/>
  <c r="R230" i="96"/>
  <c r="S230" i="96" s="1"/>
  <c r="O230" i="96"/>
  <c r="N250" i="96"/>
  <c r="P250" i="96" s="1"/>
  <c r="R250" i="96"/>
  <c r="S250" i="96" s="1"/>
  <c r="O250" i="96"/>
  <c r="R281" i="94"/>
  <c r="S281" i="94" s="1"/>
  <c r="R25" i="94"/>
  <c r="S25" i="94" s="1"/>
  <c r="O281" i="94"/>
  <c r="N279" i="94"/>
  <c r="P279" i="94" s="1"/>
  <c r="R279" i="94"/>
  <c r="S279" i="94" s="1"/>
  <c r="O268" i="50"/>
  <c r="R268" i="50"/>
  <c r="S268" i="50" s="1"/>
  <c r="O253" i="50"/>
  <c r="R253" i="50"/>
  <c r="S253" i="50" s="1"/>
  <c r="N253" i="50"/>
  <c r="P253" i="50" s="1"/>
  <c r="O245" i="50"/>
  <c r="R245" i="50"/>
  <c r="S245" i="50" s="1"/>
  <c r="N245" i="50"/>
  <c r="P245" i="50" s="1"/>
  <c r="O237" i="50"/>
  <c r="R237" i="50"/>
  <c r="S237" i="50" s="1"/>
  <c r="N237" i="50"/>
  <c r="P237" i="50" s="1"/>
  <c r="O229" i="50"/>
  <c r="R229" i="50"/>
  <c r="S229" i="50" s="1"/>
  <c r="N229" i="50"/>
  <c r="P229" i="50" s="1"/>
  <c r="O222" i="50"/>
  <c r="R222" i="50"/>
  <c r="S222" i="50" s="1"/>
  <c r="N222" i="50"/>
  <c r="P222" i="50" s="1"/>
  <c r="O214" i="50"/>
  <c r="R214" i="50"/>
  <c r="S214" i="50" s="1"/>
  <c r="N214" i="50"/>
  <c r="P214" i="50" s="1"/>
  <c r="R201" i="50"/>
  <c r="S201" i="50" s="1"/>
  <c r="O201" i="50"/>
  <c r="N201" i="50"/>
  <c r="P201" i="50" s="1"/>
  <c r="R193" i="50"/>
  <c r="S193" i="50" s="1"/>
  <c r="O193" i="50"/>
  <c r="N193" i="50"/>
  <c r="P193" i="50" s="1"/>
  <c r="R185" i="50"/>
  <c r="S185" i="50" s="1"/>
  <c r="O185" i="50"/>
  <c r="N185" i="50"/>
  <c r="P185" i="50" s="1"/>
  <c r="R177" i="50"/>
  <c r="S177" i="50" s="1"/>
  <c r="O177" i="50"/>
  <c r="N177" i="50"/>
  <c r="P177" i="50" s="1"/>
  <c r="N194" i="50"/>
  <c r="P194" i="50" s="1"/>
  <c r="O194" i="50"/>
  <c r="R194" i="50"/>
  <c r="S194" i="50" s="1"/>
  <c r="N178" i="50"/>
  <c r="P178" i="50" s="1"/>
  <c r="O178" i="50"/>
  <c r="R178" i="50"/>
  <c r="S178" i="50" s="1"/>
  <c r="R169" i="50"/>
  <c r="S169" i="50" s="1"/>
  <c r="O169" i="50"/>
  <c r="N169" i="50"/>
  <c r="P169" i="50" s="1"/>
  <c r="R161" i="50"/>
  <c r="S161" i="50" s="1"/>
  <c r="O161" i="50"/>
  <c r="N161" i="50"/>
  <c r="P161" i="50" s="1"/>
  <c r="R153" i="50"/>
  <c r="S153" i="50" s="1"/>
  <c r="O153" i="50"/>
  <c r="N153" i="50"/>
  <c r="P153" i="50" s="1"/>
  <c r="R145" i="50"/>
  <c r="S145" i="50" s="1"/>
  <c r="O145" i="50"/>
  <c r="N145" i="50"/>
  <c r="P145" i="50" s="1"/>
  <c r="R137" i="50"/>
  <c r="S137" i="50" s="1"/>
  <c r="O137" i="50"/>
  <c r="N137" i="50"/>
  <c r="P137" i="50" s="1"/>
  <c r="R129" i="50"/>
  <c r="S129" i="50" s="1"/>
  <c r="O129" i="50"/>
  <c r="N129" i="50"/>
  <c r="P129" i="50" s="1"/>
  <c r="R121" i="50"/>
  <c r="S121" i="50" s="1"/>
  <c r="O121" i="50"/>
  <c r="N121" i="50"/>
  <c r="P121" i="50" s="1"/>
  <c r="R113" i="50"/>
  <c r="S113" i="50" s="1"/>
  <c r="O113" i="50"/>
  <c r="N113" i="50"/>
  <c r="P113" i="50" s="1"/>
  <c r="R105" i="50"/>
  <c r="S105" i="50" s="1"/>
  <c r="O105" i="50"/>
  <c r="N105" i="50"/>
  <c r="P105" i="50" s="1"/>
  <c r="N196" i="50"/>
  <c r="P196" i="50" s="1"/>
  <c r="O196" i="50"/>
  <c r="R196" i="50"/>
  <c r="S196" i="50" s="1"/>
  <c r="N180" i="50"/>
  <c r="P180" i="50" s="1"/>
  <c r="O180" i="50"/>
  <c r="R180" i="50"/>
  <c r="S180" i="50" s="1"/>
  <c r="N238" i="50"/>
  <c r="P238" i="50" s="1"/>
  <c r="O238" i="50"/>
  <c r="R238" i="50"/>
  <c r="S238" i="50" s="1"/>
  <c r="N254" i="50"/>
  <c r="P254" i="50" s="1"/>
  <c r="O254" i="50"/>
  <c r="R254" i="50"/>
  <c r="S254" i="50" s="1"/>
  <c r="N232" i="50"/>
  <c r="P232" i="50" s="1"/>
  <c r="O232" i="50"/>
  <c r="R232" i="50"/>
  <c r="S232" i="50" s="1"/>
  <c r="N248" i="50"/>
  <c r="P248" i="50" s="1"/>
  <c r="O248" i="50"/>
  <c r="R248" i="50"/>
  <c r="S248" i="50" s="1"/>
  <c r="O260" i="50"/>
  <c r="R263" i="50"/>
  <c r="S263" i="50" s="1"/>
  <c r="R259" i="50"/>
  <c r="S259" i="50" s="1"/>
  <c r="O259" i="50"/>
  <c r="N259" i="50"/>
  <c r="P259" i="50" s="1"/>
  <c r="R251" i="50"/>
  <c r="S251" i="50" s="1"/>
  <c r="O251" i="50"/>
  <c r="N251" i="50"/>
  <c r="P251" i="50" s="1"/>
  <c r="R243" i="50"/>
  <c r="S243" i="50" s="1"/>
  <c r="O243" i="50"/>
  <c r="N243" i="50"/>
  <c r="P243" i="50" s="1"/>
  <c r="R235" i="50"/>
  <c r="S235" i="50" s="1"/>
  <c r="O235" i="50"/>
  <c r="N235" i="50"/>
  <c r="P235" i="50" s="1"/>
  <c r="R220" i="50"/>
  <c r="S220" i="50" s="1"/>
  <c r="O220" i="50"/>
  <c r="N220" i="50"/>
  <c r="P220" i="50" s="1"/>
  <c r="R212" i="50"/>
  <c r="S212" i="50" s="1"/>
  <c r="O212" i="50"/>
  <c r="N212" i="50"/>
  <c r="P212" i="50" s="1"/>
  <c r="O199" i="50"/>
  <c r="R199" i="50"/>
  <c r="S199" i="50" s="1"/>
  <c r="N199" i="50"/>
  <c r="P199" i="50" s="1"/>
  <c r="O191" i="50"/>
  <c r="R191" i="50"/>
  <c r="S191" i="50" s="1"/>
  <c r="N191" i="50"/>
  <c r="P191" i="50" s="1"/>
  <c r="O183" i="50"/>
  <c r="R183" i="50"/>
  <c r="S183" i="50" s="1"/>
  <c r="N183" i="50"/>
  <c r="P183" i="50" s="1"/>
  <c r="O206" i="50"/>
  <c r="R206" i="50"/>
  <c r="S206" i="50" s="1"/>
  <c r="N206" i="50"/>
  <c r="P206" i="50" s="1"/>
  <c r="N190" i="50"/>
  <c r="P190" i="50" s="1"/>
  <c r="O190" i="50"/>
  <c r="R190" i="50"/>
  <c r="S190" i="50" s="1"/>
  <c r="O175" i="50"/>
  <c r="R175" i="50"/>
  <c r="S175" i="50" s="1"/>
  <c r="N175" i="50"/>
  <c r="P175" i="50" s="1"/>
  <c r="O167" i="50"/>
  <c r="R167" i="50"/>
  <c r="S167" i="50" s="1"/>
  <c r="N167" i="50"/>
  <c r="P167" i="50" s="1"/>
  <c r="O159" i="50"/>
  <c r="R159" i="50"/>
  <c r="S159" i="50" s="1"/>
  <c r="N159" i="50"/>
  <c r="P159" i="50" s="1"/>
  <c r="O151" i="50"/>
  <c r="R151" i="50"/>
  <c r="S151" i="50" s="1"/>
  <c r="N151" i="50"/>
  <c r="P151" i="50" s="1"/>
  <c r="O143" i="50"/>
  <c r="R143" i="50"/>
  <c r="S143" i="50" s="1"/>
  <c r="N143" i="50"/>
  <c r="P143" i="50" s="1"/>
  <c r="O135" i="50"/>
  <c r="R135" i="50"/>
  <c r="S135" i="50" s="1"/>
  <c r="N135" i="50"/>
  <c r="P135" i="50" s="1"/>
  <c r="O127" i="50"/>
  <c r="R127" i="50"/>
  <c r="S127" i="50" s="1"/>
  <c r="N127" i="50"/>
  <c r="P127" i="50" s="1"/>
  <c r="O119" i="50"/>
  <c r="R119" i="50"/>
  <c r="S119" i="50" s="1"/>
  <c r="N119" i="50"/>
  <c r="P119" i="50" s="1"/>
  <c r="O111" i="50"/>
  <c r="R111" i="50"/>
  <c r="S111" i="50" s="1"/>
  <c r="N111" i="50"/>
  <c r="P111" i="50" s="1"/>
  <c r="O103" i="50"/>
  <c r="R103" i="50"/>
  <c r="S103" i="50" s="1"/>
  <c r="N103" i="50"/>
  <c r="P103" i="50" s="1"/>
  <c r="N192" i="50"/>
  <c r="P192" i="50" s="1"/>
  <c r="O192" i="50"/>
  <c r="R192" i="50"/>
  <c r="S192" i="50" s="1"/>
  <c r="N176" i="50"/>
  <c r="P176" i="50" s="1"/>
  <c r="O176" i="50"/>
  <c r="R176" i="50"/>
  <c r="S176" i="50" s="1"/>
  <c r="N242" i="50"/>
  <c r="P242" i="50" s="1"/>
  <c r="O242" i="50"/>
  <c r="R242" i="50"/>
  <c r="S242" i="50" s="1"/>
  <c r="N258" i="50"/>
  <c r="P258" i="50" s="1"/>
  <c r="O258" i="50"/>
  <c r="R258" i="50"/>
  <c r="S258" i="50" s="1"/>
  <c r="N236" i="50"/>
  <c r="P236" i="50" s="1"/>
  <c r="O236" i="50"/>
  <c r="R236" i="50"/>
  <c r="S236" i="50" s="1"/>
  <c r="N252" i="50"/>
  <c r="P252" i="50" s="1"/>
  <c r="O252" i="50"/>
  <c r="R252" i="50"/>
  <c r="S252" i="50" s="1"/>
  <c r="O257" i="50"/>
  <c r="R257" i="50"/>
  <c r="S257" i="50" s="1"/>
  <c r="N257" i="50"/>
  <c r="P257" i="50" s="1"/>
  <c r="O249" i="50"/>
  <c r="R249" i="50"/>
  <c r="S249" i="50" s="1"/>
  <c r="N249" i="50"/>
  <c r="P249" i="50" s="1"/>
  <c r="O241" i="50"/>
  <c r="R241" i="50"/>
  <c r="S241" i="50" s="1"/>
  <c r="N241" i="50"/>
  <c r="P241" i="50" s="1"/>
  <c r="O233" i="50"/>
  <c r="R233" i="50"/>
  <c r="S233" i="50" s="1"/>
  <c r="N233" i="50"/>
  <c r="P233" i="50" s="1"/>
  <c r="O226" i="50"/>
  <c r="R226" i="50"/>
  <c r="S226" i="50" s="1"/>
  <c r="N226" i="50"/>
  <c r="P226" i="50" s="1"/>
  <c r="O218" i="50"/>
  <c r="R218" i="50"/>
  <c r="S218" i="50" s="1"/>
  <c r="N218" i="50"/>
  <c r="P218" i="50" s="1"/>
  <c r="O210" i="50"/>
  <c r="R210" i="50"/>
  <c r="S210" i="50" s="1"/>
  <c r="N210" i="50"/>
  <c r="P210" i="50" s="1"/>
  <c r="R205" i="50"/>
  <c r="S205" i="50" s="1"/>
  <c r="O205" i="50"/>
  <c r="N205" i="50"/>
  <c r="P205" i="50" s="1"/>
  <c r="R197" i="50"/>
  <c r="S197" i="50" s="1"/>
  <c r="O197" i="50"/>
  <c r="N197" i="50"/>
  <c r="P197" i="50" s="1"/>
  <c r="R189" i="50"/>
  <c r="S189" i="50" s="1"/>
  <c r="O189" i="50"/>
  <c r="N189" i="50"/>
  <c r="P189" i="50" s="1"/>
  <c r="R181" i="50"/>
  <c r="S181" i="50" s="1"/>
  <c r="O181" i="50"/>
  <c r="N181" i="50"/>
  <c r="P181" i="50" s="1"/>
  <c r="N202" i="50"/>
  <c r="P202" i="50" s="1"/>
  <c r="O202" i="50"/>
  <c r="R202" i="50"/>
  <c r="S202" i="50" s="1"/>
  <c r="N186" i="50"/>
  <c r="P186" i="50" s="1"/>
  <c r="O186" i="50"/>
  <c r="R186" i="50"/>
  <c r="S186" i="50" s="1"/>
  <c r="R173" i="50"/>
  <c r="S173" i="50" s="1"/>
  <c r="O173" i="50"/>
  <c r="N173" i="50"/>
  <c r="P173" i="50" s="1"/>
  <c r="R165" i="50"/>
  <c r="S165" i="50" s="1"/>
  <c r="O165" i="50"/>
  <c r="N165" i="50"/>
  <c r="P165" i="50" s="1"/>
  <c r="R157" i="50"/>
  <c r="S157" i="50" s="1"/>
  <c r="O157" i="50"/>
  <c r="N157" i="50"/>
  <c r="P157" i="50" s="1"/>
  <c r="R149" i="50"/>
  <c r="S149" i="50" s="1"/>
  <c r="O149" i="50"/>
  <c r="N149" i="50"/>
  <c r="P149" i="50" s="1"/>
  <c r="R141" i="50"/>
  <c r="S141" i="50" s="1"/>
  <c r="O141" i="50"/>
  <c r="N141" i="50"/>
  <c r="P141" i="50" s="1"/>
  <c r="R133" i="50"/>
  <c r="S133" i="50" s="1"/>
  <c r="O133" i="50"/>
  <c r="N133" i="50"/>
  <c r="P133" i="50" s="1"/>
  <c r="R125" i="50"/>
  <c r="S125" i="50" s="1"/>
  <c r="O125" i="50"/>
  <c r="N125" i="50"/>
  <c r="P125" i="50" s="1"/>
  <c r="R117" i="50"/>
  <c r="S117" i="50" s="1"/>
  <c r="O117" i="50"/>
  <c r="N117" i="50"/>
  <c r="P117" i="50" s="1"/>
  <c r="R109" i="50"/>
  <c r="S109" i="50" s="1"/>
  <c r="O109" i="50"/>
  <c r="N109" i="50"/>
  <c r="P109" i="50" s="1"/>
  <c r="N204" i="50"/>
  <c r="P204" i="50" s="1"/>
  <c r="O204" i="50"/>
  <c r="R204" i="50"/>
  <c r="S204" i="50" s="1"/>
  <c r="N188" i="50"/>
  <c r="P188" i="50" s="1"/>
  <c r="O188" i="50"/>
  <c r="R188" i="50"/>
  <c r="S188" i="50" s="1"/>
  <c r="N230" i="50"/>
  <c r="P230" i="50" s="1"/>
  <c r="O230" i="50"/>
  <c r="R230" i="50"/>
  <c r="S230" i="50" s="1"/>
  <c r="N246" i="50"/>
  <c r="P246" i="50" s="1"/>
  <c r="O246" i="50"/>
  <c r="R246" i="50"/>
  <c r="S246" i="50" s="1"/>
  <c r="N240" i="50"/>
  <c r="P240" i="50" s="1"/>
  <c r="O240" i="50"/>
  <c r="R240" i="50"/>
  <c r="S240" i="50" s="1"/>
  <c r="N256" i="50"/>
  <c r="P256" i="50" s="1"/>
  <c r="O256" i="50"/>
  <c r="R256" i="50"/>
  <c r="S256" i="50" s="1"/>
  <c r="R255" i="50"/>
  <c r="S255" i="50" s="1"/>
  <c r="O255" i="50"/>
  <c r="N255" i="50"/>
  <c r="P255" i="50" s="1"/>
  <c r="R247" i="50"/>
  <c r="S247" i="50" s="1"/>
  <c r="O247" i="50"/>
  <c r="N247" i="50"/>
  <c r="P247" i="50" s="1"/>
  <c r="R239" i="50"/>
  <c r="S239" i="50" s="1"/>
  <c r="O239" i="50"/>
  <c r="N239" i="50"/>
  <c r="P239" i="50" s="1"/>
  <c r="R231" i="50"/>
  <c r="S231" i="50" s="1"/>
  <c r="O231" i="50"/>
  <c r="N231" i="50"/>
  <c r="P231" i="50" s="1"/>
  <c r="R224" i="50"/>
  <c r="S224" i="50" s="1"/>
  <c r="O224" i="50"/>
  <c r="N224" i="50"/>
  <c r="P224" i="50" s="1"/>
  <c r="R216" i="50"/>
  <c r="S216" i="50" s="1"/>
  <c r="O216" i="50"/>
  <c r="N216" i="50"/>
  <c r="P216" i="50" s="1"/>
  <c r="R208" i="50"/>
  <c r="S208" i="50" s="1"/>
  <c r="O208" i="50"/>
  <c r="N208" i="50"/>
  <c r="P208" i="50" s="1"/>
  <c r="O203" i="50"/>
  <c r="R203" i="50"/>
  <c r="S203" i="50" s="1"/>
  <c r="N203" i="50"/>
  <c r="P203" i="50" s="1"/>
  <c r="O195" i="50"/>
  <c r="R195" i="50"/>
  <c r="S195" i="50" s="1"/>
  <c r="N195" i="50"/>
  <c r="P195" i="50" s="1"/>
  <c r="O187" i="50"/>
  <c r="R187" i="50"/>
  <c r="S187" i="50" s="1"/>
  <c r="N187" i="50"/>
  <c r="P187" i="50" s="1"/>
  <c r="O179" i="50"/>
  <c r="R179" i="50"/>
  <c r="S179" i="50" s="1"/>
  <c r="N179" i="50"/>
  <c r="P179" i="50" s="1"/>
  <c r="N198" i="50"/>
  <c r="P198" i="50" s="1"/>
  <c r="O198" i="50"/>
  <c r="R198" i="50"/>
  <c r="S198" i="50" s="1"/>
  <c r="N182" i="50"/>
  <c r="P182" i="50" s="1"/>
  <c r="O182" i="50"/>
  <c r="R182" i="50"/>
  <c r="S182" i="50" s="1"/>
  <c r="O171" i="50"/>
  <c r="R171" i="50"/>
  <c r="S171" i="50" s="1"/>
  <c r="N171" i="50"/>
  <c r="P171" i="50" s="1"/>
  <c r="O163" i="50"/>
  <c r="R163" i="50"/>
  <c r="S163" i="50" s="1"/>
  <c r="N163" i="50"/>
  <c r="P163" i="50" s="1"/>
  <c r="O155" i="50"/>
  <c r="R155" i="50"/>
  <c r="S155" i="50" s="1"/>
  <c r="N155" i="50"/>
  <c r="P155" i="50" s="1"/>
  <c r="O147" i="50"/>
  <c r="R147" i="50"/>
  <c r="S147" i="50" s="1"/>
  <c r="N147" i="50"/>
  <c r="P147" i="50" s="1"/>
  <c r="O139" i="50"/>
  <c r="R139" i="50"/>
  <c r="S139" i="50" s="1"/>
  <c r="N139" i="50"/>
  <c r="P139" i="50" s="1"/>
  <c r="O131" i="50"/>
  <c r="R131" i="50"/>
  <c r="S131" i="50" s="1"/>
  <c r="N131" i="50"/>
  <c r="P131" i="50" s="1"/>
  <c r="O123" i="50"/>
  <c r="R123" i="50"/>
  <c r="S123" i="50" s="1"/>
  <c r="N123" i="50"/>
  <c r="P123" i="50" s="1"/>
  <c r="O115" i="50"/>
  <c r="R115" i="50"/>
  <c r="S115" i="50" s="1"/>
  <c r="N115" i="50"/>
  <c r="P115" i="50" s="1"/>
  <c r="O107" i="50"/>
  <c r="R107" i="50"/>
  <c r="S107" i="50" s="1"/>
  <c r="N107" i="50"/>
  <c r="P107" i="50" s="1"/>
  <c r="N200" i="50"/>
  <c r="P200" i="50" s="1"/>
  <c r="O200" i="50"/>
  <c r="R200" i="50"/>
  <c r="S200" i="50" s="1"/>
  <c r="N184" i="50"/>
  <c r="P184" i="50" s="1"/>
  <c r="O184" i="50"/>
  <c r="R184" i="50"/>
  <c r="S184" i="50" s="1"/>
  <c r="N234" i="50"/>
  <c r="P234" i="50" s="1"/>
  <c r="O234" i="50"/>
  <c r="R234" i="50"/>
  <c r="S234" i="50" s="1"/>
  <c r="N250" i="50"/>
  <c r="P250" i="50" s="1"/>
  <c r="O250" i="50"/>
  <c r="R250" i="50"/>
  <c r="S250" i="50" s="1"/>
  <c r="N228" i="50"/>
  <c r="P228" i="50" s="1"/>
  <c r="O228" i="50"/>
  <c r="R228" i="50"/>
  <c r="S228" i="50" s="1"/>
  <c r="N244" i="50"/>
  <c r="P244" i="50" s="1"/>
  <c r="O244" i="50"/>
  <c r="R244" i="50"/>
  <c r="S244" i="50" s="1"/>
  <c r="O278" i="94"/>
  <c r="O277" i="94"/>
  <c r="O276" i="94"/>
  <c r="R276" i="94"/>
  <c r="S276" i="94" s="1"/>
  <c r="O275" i="94"/>
  <c r="R275" i="94"/>
  <c r="S275" i="94" s="1"/>
  <c r="N273" i="94"/>
  <c r="P273" i="94" s="1"/>
  <c r="R274" i="94"/>
  <c r="S274" i="94" s="1"/>
  <c r="O274" i="94"/>
  <c r="O221" i="94"/>
  <c r="N221" i="94"/>
  <c r="P221" i="94" s="1"/>
  <c r="R221" i="94"/>
  <c r="S221" i="94" s="1"/>
  <c r="O186" i="94"/>
  <c r="R186" i="94"/>
  <c r="S186" i="94" s="1"/>
  <c r="N186" i="94"/>
  <c r="P186" i="94" s="1"/>
  <c r="R259" i="94"/>
  <c r="S259" i="94" s="1"/>
  <c r="O259" i="94"/>
  <c r="N259" i="94"/>
  <c r="P259" i="94" s="1"/>
  <c r="R150" i="94"/>
  <c r="S150" i="94" s="1"/>
  <c r="N150" i="94"/>
  <c r="P150" i="94" s="1"/>
  <c r="O150" i="94"/>
  <c r="N177" i="94"/>
  <c r="P177" i="94" s="1"/>
  <c r="O177" i="94"/>
  <c r="R177" i="94"/>
  <c r="S177" i="94" s="1"/>
  <c r="N131" i="94"/>
  <c r="P131" i="94" s="1"/>
  <c r="R131" i="94"/>
  <c r="S131" i="94" s="1"/>
  <c r="O131" i="94"/>
  <c r="O111" i="94"/>
  <c r="N111" i="94"/>
  <c r="P111" i="94" s="1"/>
  <c r="R111" i="94"/>
  <c r="S111" i="94" s="1"/>
  <c r="O168" i="94"/>
  <c r="N168" i="94"/>
  <c r="P168" i="94" s="1"/>
  <c r="R168" i="94"/>
  <c r="S168" i="94" s="1"/>
  <c r="N92" i="94"/>
  <c r="P92" i="94" s="1"/>
  <c r="R92" i="94"/>
  <c r="S92" i="94" s="1"/>
  <c r="O92" i="94"/>
  <c r="N52" i="94"/>
  <c r="P52" i="94" s="1"/>
  <c r="R52" i="94"/>
  <c r="S52" i="94" s="1"/>
  <c r="O52" i="94"/>
  <c r="O103" i="94"/>
  <c r="N103" i="94"/>
  <c r="P103" i="94" s="1"/>
  <c r="R103" i="94"/>
  <c r="S103" i="94" s="1"/>
  <c r="N48" i="94"/>
  <c r="P48" i="94" s="1"/>
  <c r="R48" i="94"/>
  <c r="S48" i="94" s="1"/>
  <c r="O48" i="94"/>
  <c r="O172" i="94"/>
  <c r="R172" i="94"/>
  <c r="S172" i="94" s="1"/>
  <c r="N172" i="94"/>
  <c r="P172" i="94" s="1"/>
  <c r="R81" i="94"/>
  <c r="S81" i="94" s="1"/>
  <c r="O81" i="94"/>
  <c r="N81" i="94"/>
  <c r="P81" i="94" s="1"/>
  <c r="N141" i="94"/>
  <c r="P141" i="94" s="1"/>
  <c r="R141" i="94"/>
  <c r="S141" i="94" s="1"/>
  <c r="O141" i="94"/>
  <c r="N211" i="94"/>
  <c r="P211" i="94" s="1"/>
  <c r="O211" i="94"/>
  <c r="R211" i="94"/>
  <c r="S211" i="94" s="1"/>
  <c r="N189" i="94"/>
  <c r="P189" i="94" s="1"/>
  <c r="R189" i="94"/>
  <c r="S189" i="94" s="1"/>
  <c r="O189" i="94"/>
  <c r="O228" i="94"/>
  <c r="N228" i="94"/>
  <c r="P228" i="94" s="1"/>
  <c r="R228" i="94"/>
  <c r="S228" i="94" s="1"/>
  <c r="N258" i="94"/>
  <c r="P258" i="94" s="1"/>
  <c r="R258" i="94"/>
  <c r="S258" i="94" s="1"/>
  <c r="O258" i="94"/>
  <c r="R263" i="94"/>
  <c r="S263" i="94" s="1"/>
  <c r="O263" i="94"/>
  <c r="N263" i="94"/>
  <c r="P263" i="94" s="1"/>
  <c r="N32" i="94"/>
  <c r="P32" i="94" s="1"/>
  <c r="R32" i="94"/>
  <c r="S32" i="94" s="1"/>
  <c r="O32" i="94"/>
  <c r="N217" i="94"/>
  <c r="P217" i="94" s="1"/>
  <c r="R217" i="94"/>
  <c r="S217" i="94" s="1"/>
  <c r="O217" i="94"/>
  <c r="N277" i="94"/>
  <c r="P277" i="94" s="1"/>
  <c r="N278" i="94"/>
  <c r="P278" i="94" s="1"/>
  <c r="N270" i="94"/>
  <c r="P270" i="94" s="1"/>
  <c r="R270" i="94"/>
  <c r="S270" i="94" s="1"/>
  <c r="O270" i="94"/>
  <c r="O253" i="94"/>
  <c r="N253" i="94"/>
  <c r="P253" i="94" s="1"/>
  <c r="R253" i="94"/>
  <c r="S253" i="94" s="1"/>
  <c r="O237" i="94"/>
  <c r="N237" i="94"/>
  <c r="P237" i="94" s="1"/>
  <c r="R237" i="94"/>
  <c r="S237" i="94" s="1"/>
  <c r="N266" i="94"/>
  <c r="P266" i="94" s="1"/>
  <c r="R266" i="94"/>
  <c r="S266" i="94" s="1"/>
  <c r="O266" i="94"/>
  <c r="O210" i="94"/>
  <c r="R210" i="94"/>
  <c r="S210" i="94" s="1"/>
  <c r="N210" i="94"/>
  <c r="P210" i="94" s="1"/>
  <c r="O194" i="94"/>
  <c r="R194" i="94"/>
  <c r="S194" i="94" s="1"/>
  <c r="N194" i="94"/>
  <c r="P194" i="94" s="1"/>
  <c r="N242" i="94"/>
  <c r="P242" i="94" s="1"/>
  <c r="R242" i="94"/>
  <c r="S242" i="94" s="1"/>
  <c r="O242" i="94"/>
  <c r="R204" i="94"/>
  <c r="S204" i="94" s="1"/>
  <c r="O204" i="94"/>
  <c r="N204" i="94"/>
  <c r="P204" i="94" s="1"/>
  <c r="R188" i="94"/>
  <c r="S188" i="94" s="1"/>
  <c r="O188" i="94"/>
  <c r="N188" i="94"/>
  <c r="P188" i="94" s="1"/>
  <c r="O233" i="94"/>
  <c r="N233" i="94"/>
  <c r="P233" i="94" s="1"/>
  <c r="R233" i="94"/>
  <c r="S233" i="94" s="1"/>
  <c r="R166" i="94"/>
  <c r="S166" i="94" s="1"/>
  <c r="N166" i="94"/>
  <c r="P166" i="94" s="1"/>
  <c r="O166" i="94"/>
  <c r="O257" i="94"/>
  <c r="N257" i="94"/>
  <c r="P257" i="94" s="1"/>
  <c r="R257" i="94"/>
  <c r="S257" i="94" s="1"/>
  <c r="N135" i="94"/>
  <c r="P135" i="94" s="1"/>
  <c r="R135" i="94"/>
  <c r="S135" i="94" s="1"/>
  <c r="O135" i="94"/>
  <c r="O126" i="94"/>
  <c r="N126" i="94"/>
  <c r="P126" i="94" s="1"/>
  <c r="R126" i="94"/>
  <c r="S126" i="94" s="1"/>
  <c r="R162" i="94"/>
  <c r="S162" i="94" s="1"/>
  <c r="O162" i="94"/>
  <c r="N162" i="94"/>
  <c r="P162" i="94" s="1"/>
  <c r="N145" i="94"/>
  <c r="P145" i="94" s="1"/>
  <c r="O145" i="94"/>
  <c r="R145" i="94"/>
  <c r="S145" i="94" s="1"/>
  <c r="O138" i="94"/>
  <c r="N138" i="94"/>
  <c r="P138" i="94" s="1"/>
  <c r="R138" i="94"/>
  <c r="S138" i="94" s="1"/>
  <c r="R124" i="94"/>
  <c r="S124" i="94" s="1"/>
  <c r="O124" i="94"/>
  <c r="N124" i="94"/>
  <c r="P124" i="94" s="1"/>
  <c r="R170" i="94"/>
  <c r="S170" i="94" s="1"/>
  <c r="O170" i="94"/>
  <c r="N170" i="94"/>
  <c r="P170" i="94" s="1"/>
  <c r="O95" i="94"/>
  <c r="N95" i="94"/>
  <c r="P95" i="94" s="1"/>
  <c r="R95" i="94"/>
  <c r="S95" i="94" s="1"/>
  <c r="O63" i="94"/>
  <c r="N63" i="94"/>
  <c r="P63" i="94" s="1"/>
  <c r="R63" i="94"/>
  <c r="S63" i="94" s="1"/>
  <c r="O26" i="94"/>
  <c r="N26" i="94"/>
  <c r="P26" i="94" s="1"/>
  <c r="R26" i="94"/>
  <c r="S26" i="94" s="1"/>
  <c r="R154" i="94"/>
  <c r="S154" i="94" s="1"/>
  <c r="O154" i="94"/>
  <c r="N154" i="94"/>
  <c r="P154" i="94" s="1"/>
  <c r="N108" i="94"/>
  <c r="P108" i="94" s="1"/>
  <c r="R108" i="94"/>
  <c r="S108" i="94" s="1"/>
  <c r="O108" i="94"/>
  <c r="O99" i="94"/>
  <c r="N99" i="94"/>
  <c r="P99" i="94" s="1"/>
  <c r="R99" i="94"/>
  <c r="S99" i="94" s="1"/>
  <c r="O90" i="94"/>
  <c r="N90" i="94"/>
  <c r="P90" i="94" s="1"/>
  <c r="R90" i="94"/>
  <c r="S90" i="94" s="1"/>
  <c r="N76" i="94"/>
  <c r="P76" i="94" s="1"/>
  <c r="R76" i="94"/>
  <c r="S76" i="94" s="1"/>
  <c r="O76" i="94"/>
  <c r="N68" i="94"/>
  <c r="P68" i="94" s="1"/>
  <c r="R68" i="94"/>
  <c r="S68" i="94" s="1"/>
  <c r="O68" i="94"/>
  <c r="O59" i="94"/>
  <c r="N59" i="94"/>
  <c r="P59" i="94" s="1"/>
  <c r="R59" i="94"/>
  <c r="S59" i="94" s="1"/>
  <c r="O50" i="94"/>
  <c r="N50" i="94"/>
  <c r="P50" i="94" s="1"/>
  <c r="R50" i="94"/>
  <c r="S50" i="94" s="1"/>
  <c r="N36" i="94"/>
  <c r="P36" i="94" s="1"/>
  <c r="R36" i="94"/>
  <c r="S36" i="94" s="1"/>
  <c r="O36" i="94"/>
  <c r="R120" i="94"/>
  <c r="S120" i="94" s="1"/>
  <c r="N120" i="94"/>
  <c r="P120" i="94" s="1"/>
  <c r="O120" i="94"/>
  <c r="N88" i="94"/>
  <c r="P88" i="94" s="1"/>
  <c r="R88" i="94"/>
  <c r="S88" i="94" s="1"/>
  <c r="O88" i="94"/>
  <c r="O62" i="94"/>
  <c r="N62" i="94"/>
  <c r="P62" i="94" s="1"/>
  <c r="R62" i="94"/>
  <c r="S62" i="94" s="1"/>
  <c r="O31" i="94"/>
  <c r="N31" i="94"/>
  <c r="P31" i="94" s="1"/>
  <c r="R31" i="94"/>
  <c r="S31" i="94" s="1"/>
  <c r="R155" i="94"/>
  <c r="S155" i="94" s="1"/>
  <c r="O155" i="94"/>
  <c r="N155" i="94"/>
  <c r="P155" i="94" s="1"/>
  <c r="N121" i="94"/>
  <c r="P121" i="94" s="1"/>
  <c r="R121" i="94"/>
  <c r="S121" i="94" s="1"/>
  <c r="O121" i="94"/>
  <c r="R33" i="94"/>
  <c r="S33" i="94" s="1"/>
  <c r="O33" i="94"/>
  <c r="N33" i="94"/>
  <c r="P33" i="94" s="1"/>
  <c r="R49" i="94"/>
  <c r="S49" i="94" s="1"/>
  <c r="O49" i="94"/>
  <c r="N49" i="94"/>
  <c r="P49" i="94" s="1"/>
  <c r="R73" i="94"/>
  <c r="S73" i="94" s="1"/>
  <c r="O73" i="94"/>
  <c r="N73" i="94"/>
  <c r="P73" i="94" s="1"/>
  <c r="R89" i="94"/>
  <c r="S89" i="94" s="1"/>
  <c r="O89" i="94"/>
  <c r="N89" i="94"/>
  <c r="P89" i="94" s="1"/>
  <c r="R105" i="94"/>
  <c r="S105" i="94" s="1"/>
  <c r="O105" i="94"/>
  <c r="N105" i="94"/>
  <c r="P105" i="94" s="1"/>
  <c r="O125" i="94"/>
  <c r="N125" i="94"/>
  <c r="P125" i="94" s="1"/>
  <c r="R125" i="94"/>
  <c r="S125" i="94" s="1"/>
  <c r="N157" i="94"/>
  <c r="P157" i="94" s="1"/>
  <c r="R157" i="94"/>
  <c r="S157" i="94" s="1"/>
  <c r="O157" i="94"/>
  <c r="N143" i="94"/>
  <c r="P143" i="94" s="1"/>
  <c r="R143" i="94"/>
  <c r="S143" i="94" s="1"/>
  <c r="O143" i="94"/>
  <c r="N175" i="94"/>
  <c r="P175" i="94" s="1"/>
  <c r="R175" i="94"/>
  <c r="S175" i="94" s="1"/>
  <c r="O175" i="94"/>
  <c r="N195" i="94"/>
  <c r="P195" i="94" s="1"/>
  <c r="O195" i="94"/>
  <c r="R195" i="94"/>
  <c r="S195" i="94" s="1"/>
  <c r="O248" i="94"/>
  <c r="N248" i="94"/>
  <c r="P248" i="94" s="1"/>
  <c r="R248" i="94"/>
  <c r="S248" i="94" s="1"/>
  <c r="N207" i="94"/>
  <c r="P207" i="94" s="1"/>
  <c r="O207" i="94"/>
  <c r="R207" i="94"/>
  <c r="S207" i="94" s="1"/>
  <c r="O256" i="94"/>
  <c r="N256" i="94"/>
  <c r="P256" i="94" s="1"/>
  <c r="R256" i="94"/>
  <c r="S256" i="94" s="1"/>
  <c r="N197" i="94"/>
  <c r="P197" i="94" s="1"/>
  <c r="R197" i="94"/>
  <c r="S197" i="94" s="1"/>
  <c r="O197" i="94"/>
  <c r="N213" i="94"/>
  <c r="P213" i="94" s="1"/>
  <c r="R213" i="94"/>
  <c r="S213" i="94" s="1"/>
  <c r="O213" i="94"/>
  <c r="O244" i="94"/>
  <c r="N244" i="94"/>
  <c r="P244" i="94" s="1"/>
  <c r="R244" i="94"/>
  <c r="S244" i="94" s="1"/>
  <c r="N272" i="94"/>
  <c r="P272" i="94" s="1"/>
  <c r="R272" i="94"/>
  <c r="S272" i="94" s="1"/>
  <c r="N230" i="94"/>
  <c r="P230" i="94" s="1"/>
  <c r="R230" i="94"/>
  <c r="S230" i="94" s="1"/>
  <c r="O230" i="94"/>
  <c r="R219" i="94"/>
  <c r="S219" i="94" s="1"/>
  <c r="O219" i="94"/>
  <c r="N219" i="94"/>
  <c r="P219" i="94" s="1"/>
  <c r="R235" i="94"/>
  <c r="S235" i="94" s="1"/>
  <c r="O235" i="94"/>
  <c r="N235" i="94"/>
  <c r="P235" i="94" s="1"/>
  <c r="R251" i="94"/>
  <c r="S251" i="94" s="1"/>
  <c r="O251" i="94"/>
  <c r="N251" i="94"/>
  <c r="P251" i="94" s="1"/>
  <c r="R271" i="94"/>
  <c r="S271" i="94" s="1"/>
  <c r="O271" i="94"/>
  <c r="N271" i="94"/>
  <c r="P271" i="94" s="1"/>
  <c r="O110" i="94"/>
  <c r="N110" i="94"/>
  <c r="P110" i="94" s="1"/>
  <c r="R110" i="94"/>
  <c r="S110" i="94" s="1"/>
  <c r="O78" i="94"/>
  <c r="N78" i="94"/>
  <c r="P78" i="94" s="1"/>
  <c r="R78" i="94"/>
  <c r="S78" i="94" s="1"/>
  <c r="O46" i="94"/>
  <c r="N46" i="94"/>
  <c r="P46" i="94" s="1"/>
  <c r="R46" i="94"/>
  <c r="S46" i="94" s="1"/>
  <c r="O245" i="94"/>
  <c r="N245" i="94"/>
  <c r="P245" i="94" s="1"/>
  <c r="R245" i="94"/>
  <c r="S245" i="94" s="1"/>
  <c r="O202" i="94"/>
  <c r="R202" i="94"/>
  <c r="S202" i="94" s="1"/>
  <c r="N202" i="94"/>
  <c r="P202" i="94" s="1"/>
  <c r="R196" i="94"/>
  <c r="S196" i="94" s="1"/>
  <c r="O196" i="94"/>
  <c r="N196" i="94"/>
  <c r="P196" i="94" s="1"/>
  <c r="N179" i="94"/>
  <c r="P179" i="94" s="1"/>
  <c r="O179" i="94"/>
  <c r="R179" i="94"/>
  <c r="S179" i="94" s="1"/>
  <c r="R128" i="94"/>
  <c r="S128" i="94" s="1"/>
  <c r="O128" i="94"/>
  <c r="N128" i="94"/>
  <c r="P128" i="94" s="1"/>
  <c r="R140" i="94"/>
  <c r="S140" i="94" s="1"/>
  <c r="O140" i="94"/>
  <c r="N140" i="94"/>
  <c r="P140" i="94" s="1"/>
  <c r="N80" i="94"/>
  <c r="P80" i="94" s="1"/>
  <c r="R80" i="94"/>
  <c r="S80" i="94" s="1"/>
  <c r="O80" i="94"/>
  <c r="O115" i="94"/>
  <c r="N115" i="94"/>
  <c r="P115" i="94" s="1"/>
  <c r="R115" i="94"/>
  <c r="S115" i="94" s="1"/>
  <c r="O83" i="94"/>
  <c r="N83" i="94"/>
  <c r="P83" i="94" s="1"/>
  <c r="R83" i="94"/>
  <c r="S83" i="94" s="1"/>
  <c r="O66" i="94"/>
  <c r="N66" i="94"/>
  <c r="P66" i="94" s="1"/>
  <c r="R66" i="94"/>
  <c r="S66" i="94" s="1"/>
  <c r="O34" i="94"/>
  <c r="N34" i="94"/>
  <c r="P34" i="94" s="1"/>
  <c r="R34" i="94"/>
  <c r="S34" i="94" s="1"/>
  <c r="O137" i="94"/>
  <c r="N137" i="94"/>
  <c r="P137" i="94" s="1"/>
  <c r="R137" i="94"/>
  <c r="S137" i="94" s="1"/>
  <c r="R41" i="94"/>
  <c r="S41" i="94" s="1"/>
  <c r="O41" i="94"/>
  <c r="N41" i="94"/>
  <c r="P41" i="94" s="1"/>
  <c r="R97" i="94"/>
  <c r="S97" i="94" s="1"/>
  <c r="O97" i="94"/>
  <c r="N97" i="94"/>
  <c r="P97" i="94" s="1"/>
  <c r="N173" i="94"/>
  <c r="P173" i="94" s="1"/>
  <c r="R173" i="94"/>
  <c r="S173" i="94" s="1"/>
  <c r="O173" i="94"/>
  <c r="N183" i="94"/>
  <c r="P183" i="94" s="1"/>
  <c r="O183" i="94"/>
  <c r="R183" i="94"/>
  <c r="S183" i="94" s="1"/>
  <c r="O224" i="94"/>
  <c r="N224" i="94"/>
  <c r="P224" i="94" s="1"/>
  <c r="R224" i="94"/>
  <c r="S224" i="94" s="1"/>
  <c r="O260" i="94"/>
  <c r="N260" i="94"/>
  <c r="P260" i="94" s="1"/>
  <c r="R260" i="94"/>
  <c r="S260" i="94" s="1"/>
  <c r="R227" i="94"/>
  <c r="S227" i="94" s="1"/>
  <c r="O227" i="94"/>
  <c r="N227" i="94"/>
  <c r="P227" i="94" s="1"/>
  <c r="O152" i="94"/>
  <c r="N152" i="94"/>
  <c r="P152" i="94" s="1"/>
  <c r="R152" i="94"/>
  <c r="S152" i="94" s="1"/>
  <c r="R65" i="94"/>
  <c r="S65" i="94" s="1"/>
  <c r="O65" i="94"/>
  <c r="N65" i="94"/>
  <c r="P65" i="94" s="1"/>
  <c r="O273" i="94"/>
  <c r="O269" i="94"/>
  <c r="N269" i="94"/>
  <c r="P269" i="94" s="1"/>
  <c r="R269" i="94"/>
  <c r="S269" i="94" s="1"/>
  <c r="N246" i="94"/>
  <c r="P246" i="94" s="1"/>
  <c r="R246" i="94"/>
  <c r="S246" i="94" s="1"/>
  <c r="O246" i="94"/>
  <c r="O229" i="94"/>
  <c r="N229" i="94"/>
  <c r="P229" i="94" s="1"/>
  <c r="R229" i="94"/>
  <c r="S229" i="94" s="1"/>
  <c r="N250" i="94"/>
  <c r="P250" i="94" s="1"/>
  <c r="R250" i="94"/>
  <c r="S250" i="94" s="1"/>
  <c r="O250" i="94"/>
  <c r="R208" i="94"/>
  <c r="S208" i="94" s="1"/>
  <c r="O208" i="94"/>
  <c r="N208" i="94"/>
  <c r="P208" i="94" s="1"/>
  <c r="R192" i="94"/>
  <c r="S192" i="94" s="1"/>
  <c r="O192" i="94"/>
  <c r="N192" i="94"/>
  <c r="P192" i="94" s="1"/>
  <c r="O214" i="94"/>
  <c r="R214" i="94"/>
  <c r="S214" i="94" s="1"/>
  <c r="N214" i="94"/>
  <c r="P214" i="94" s="1"/>
  <c r="O198" i="94"/>
  <c r="R198" i="94"/>
  <c r="S198" i="94" s="1"/>
  <c r="N198" i="94"/>
  <c r="P198" i="94" s="1"/>
  <c r="O265" i="94"/>
  <c r="N265" i="94"/>
  <c r="P265" i="94" s="1"/>
  <c r="R265" i="94"/>
  <c r="S265" i="94" s="1"/>
  <c r="R180" i="94"/>
  <c r="S180" i="94" s="1"/>
  <c r="O180" i="94"/>
  <c r="N180" i="94"/>
  <c r="P180" i="94" s="1"/>
  <c r="R158" i="94"/>
  <c r="S158" i="94" s="1"/>
  <c r="N158" i="94"/>
  <c r="P158" i="94" s="1"/>
  <c r="O158" i="94"/>
  <c r="O241" i="94"/>
  <c r="N241" i="94"/>
  <c r="P241" i="94" s="1"/>
  <c r="R241" i="94"/>
  <c r="S241" i="94" s="1"/>
  <c r="O134" i="94"/>
  <c r="N134" i="94"/>
  <c r="P134" i="94" s="1"/>
  <c r="R134" i="94"/>
  <c r="S134" i="94" s="1"/>
  <c r="O178" i="94"/>
  <c r="R178" i="94"/>
  <c r="S178" i="94" s="1"/>
  <c r="N178" i="94"/>
  <c r="P178" i="94" s="1"/>
  <c r="N161" i="94"/>
  <c r="P161" i="94" s="1"/>
  <c r="O161" i="94"/>
  <c r="R161" i="94"/>
  <c r="S161" i="94" s="1"/>
  <c r="O144" i="94"/>
  <c r="N144" i="94"/>
  <c r="P144" i="94" s="1"/>
  <c r="R144" i="94"/>
  <c r="S144" i="94" s="1"/>
  <c r="R132" i="94"/>
  <c r="S132" i="94" s="1"/>
  <c r="O132" i="94"/>
  <c r="N132" i="94"/>
  <c r="P132" i="94" s="1"/>
  <c r="N123" i="94"/>
  <c r="P123" i="94" s="1"/>
  <c r="R123" i="94"/>
  <c r="S123" i="94" s="1"/>
  <c r="O123" i="94"/>
  <c r="O118" i="94"/>
  <c r="N118" i="94"/>
  <c r="P118" i="94" s="1"/>
  <c r="R118" i="94"/>
  <c r="S118" i="94" s="1"/>
  <c r="O86" i="94"/>
  <c r="N86" i="94"/>
  <c r="P86" i="94" s="1"/>
  <c r="R86" i="94"/>
  <c r="S86" i="94" s="1"/>
  <c r="O54" i="94"/>
  <c r="N54" i="94"/>
  <c r="P54" i="94" s="1"/>
  <c r="R54" i="94"/>
  <c r="S54" i="94" s="1"/>
  <c r="O22" i="94"/>
  <c r="N22" i="94"/>
  <c r="P22" i="94" s="1"/>
  <c r="R22" i="94"/>
  <c r="S22" i="94" s="1"/>
  <c r="N116" i="94"/>
  <c r="P116" i="94" s="1"/>
  <c r="R116" i="94"/>
  <c r="S116" i="94" s="1"/>
  <c r="O116" i="94"/>
  <c r="O107" i="94"/>
  <c r="N107" i="94"/>
  <c r="P107" i="94" s="1"/>
  <c r="R107" i="94"/>
  <c r="S107" i="94" s="1"/>
  <c r="O98" i="94"/>
  <c r="N98" i="94"/>
  <c r="P98" i="94" s="1"/>
  <c r="R98" i="94"/>
  <c r="S98" i="94" s="1"/>
  <c r="N84" i="94"/>
  <c r="P84" i="94" s="1"/>
  <c r="R84" i="94"/>
  <c r="S84" i="94" s="1"/>
  <c r="O84" i="94"/>
  <c r="O75" i="94"/>
  <c r="N75" i="94"/>
  <c r="P75" i="94" s="1"/>
  <c r="R75" i="94"/>
  <c r="S75" i="94" s="1"/>
  <c r="O67" i="94"/>
  <c r="N67" i="94"/>
  <c r="P67" i="94" s="1"/>
  <c r="R67" i="94"/>
  <c r="S67" i="94" s="1"/>
  <c r="O58" i="94"/>
  <c r="N58" i="94"/>
  <c r="P58" i="94" s="1"/>
  <c r="R58" i="94"/>
  <c r="S58" i="94" s="1"/>
  <c r="N44" i="94"/>
  <c r="P44" i="94" s="1"/>
  <c r="R44" i="94"/>
  <c r="S44" i="94" s="1"/>
  <c r="O44" i="94"/>
  <c r="O35" i="94"/>
  <c r="N35" i="94"/>
  <c r="P35" i="94" s="1"/>
  <c r="R35" i="94"/>
  <c r="S35" i="94" s="1"/>
  <c r="N112" i="94"/>
  <c r="P112" i="94" s="1"/>
  <c r="R112" i="94"/>
  <c r="S112" i="94" s="1"/>
  <c r="O112" i="94"/>
  <c r="O79" i="94"/>
  <c r="N79" i="94"/>
  <c r="P79" i="94" s="1"/>
  <c r="R79" i="94"/>
  <c r="S79" i="94" s="1"/>
  <c r="N56" i="94"/>
  <c r="P56" i="94" s="1"/>
  <c r="R56" i="94"/>
  <c r="S56" i="94" s="1"/>
  <c r="O56" i="94"/>
  <c r="O129" i="94"/>
  <c r="N129" i="94"/>
  <c r="P129" i="94" s="1"/>
  <c r="R129" i="94"/>
  <c r="S129" i="94" s="1"/>
  <c r="N165" i="94"/>
  <c r="P165" i="94" s="1"/>
  <c r="R165" i="94"/>
  <c r="S165" i="94" s="1"/>
  <c r="O165" i="94"/>
  <c r="O156" i="94"/>
  <c r="R156" i="94"/>
  <c r="S156" i="94" s="1"/>
  <c r="N156" i="94"/>
  <c r="P156" i="94" s="1"/>
  <c r="R37" i="94"/>
  <c r="S37" i="94" s="1"/>
  <c r="O37" i="94"/>
  <c r="N37" i="94"/>
  <c r="P37" i="94" s="1"/>
  <c r="R53" i="94"/>
  <c r="S53" i="94" s="1"/>
  <c r="O53" i="94"/>
  <c r="N53" i="94"/>
  <c r="P53" i="94" s="1"/>
  <c r="R77" i="94"/>
  <c r="S77" i="94" s="1"/>
  <c r="O77" i="94"/>
  <c r="N77" i="94"/>
  <c r="P77" i="94" s="1"/>
  <c r="R93" i="94"/>
  <c r="S93" i="94" s="1"/>
  <c r="O93" i="94"/>
  <c r="N93" i="94"/>
  <c r="P93" i="94" s="1"/>
  <c r="R109" i="94"/>
  <c r="S109" i="94" s="1"/>
  <c r="O109" i="94"/>
  <c r="N109" i="94"/>
  <c r="P109" i="94" s="1"/>
  <c r="O133" i="94"/>
  <c r="N133" i="94"/>
  <c r="P133" i="94" s="1"/>
  <c r="R133" i="94"/>
  <c r="S133" i="94" s="1"/>
  <c r="R163" i="94"/>
  <c r="S163" i="94" s="1"/>
  <c r="O163" i="94"/>
  <c r="N163" i="94"/>
  <c r="P163" i="94" s="1"/>
  <c r="N151" i="94"/>
  <c r="P151" i="94" s="1"/>
  <c r="R151" i="94"/>
  <c r="S151" i="94" s="1"/>
  <c r="O151" i="94"/>
  <c r="O182" i="94"/>
  <c r="N182" i="94"/>
  <c r="P182" i="94" s="1"/>
  <c r="R182" i="94"/>
  <c r="S182" i="94" s="1"/>
  <c r="N203" i="94"/>
  <c r="P203" i="94" s="1"/>
  <c r="O203" i="94"/>
  <c r="R203" i="94"/>
  <c r="S203" i="94" s="1"/>
  <c r="O264" i="94"/>
  <c r="N264" i="94"/>
  <c r="P264" i="94" s="1"/>
  <c r="R264" i="94"/>
  <c r="S264" i="94" s="1"/>
  <c r="N215" i="94"/>
  <c r="P215" i="94" s="1"/>
  <c r="O215" i="94"/>
  <c r="R215" i="94"/>
  <c r="S215" i="94" s="1"/>
  <c r="N185" i="94"/>
  <c r="P185" i="94" s="1"/>
  <c r="R185" i="94"/>
  <c r="S185" i="94" s="1"/>
  <c r="O185" i="94"/>
  <c r="N201" i="94"/>
  <c r="P201" i="94" s="1"/>
  <c r="R201" i="94"/>
  <c r="S201" i="94" s="1"/>
  <c r="O201" i="94"/>
  <c r="O220" i="94"/>
  <c r="N220" i="94"/>
  <c r="P220" i="94" s="1"/>
  <c r="R220" i="94"/>
  <c r="S220" i="94" s="1"/>
  <c r="O252" i="94"/>
  <c r="N252" i="94"/>
  <c r="P252" i="94" s="1"/>
  <c r="R252" i="94"/>
  <c r="S252" i="94" s="1"/>
  <c r="N218" i="94"/>
  <c r="P218" i="94" s="1"/>
  <c r="R218" i="94"/>
  <c r="S218" i="94" s="1"/>
  <c r="O218" i="94"/>
  <c r="N254" i="94"/>
  <c r="P254" i="94" s="1"/>
  <c r="R254" i="94"/>
  <c r="S254" i="94" s="1"/>
  <c r="O254" i="94"/>
  <c r="R223" i="94"/>
  <c r="S223" i="94" s="1"/>
  <c r="O223" i="94"/>
  <c r="N223" i="94"/>
  <c r="P223" i="94" s="1"/>
  <c r="R239" i="94"/>
  <c r="S239" i="94" s="1"/>
  <c r="O239" i="94"/>
  <c r="N239" i="94"/>
  <c r="P239" i="94" s="1"/>
  <c r="R255" i="94"/>
  <c r="S255" i="94" s="1"/>
  <c r="O255" i="94"/>
  <c r="N255" i="94"/>
  <c r="P255" i="94" s="1"/>
  <c r="N169" i="94"/>
  <c r="P169" i="94" s="1"/>
  <c r="O169" i="94"/>
  <c r="R169" i="94"/>
  <c r="S169" i="94" s="1"/>
  <c r="N104" i="94"/>
  <c r="P104" i="94" s="1"/>
  <c r="R104" i="94"/>
  <c r="S104" i="94" s="1"/>
  <c r="O104" i="94"/>
  <c r="O71" i="94"/>
  <c r="N71" i="94"/>
  <c r="P71" i="94" s="1"/>
  <c r="R71" i="94"/>
  <c r="S71" i="94" s="1"/>
  <c r="O38" i="94"/>
  <c r="N38" i="94"/>
  <c r="P38" i="94" s="1"/>
  <c r="R38" i="94"/>
  <c r="S38" i="94" s="1"/>
  <c r="N262" i="94"/>
  <c r="P262" i="94" s="1"/>
  <c r="R262" i="94"/>
  <c r="S262" i="94" s="1"/>
  <c r="O262" i="94"/>
  <c r="N234" i="94"/>
  <c r="P234" i="94" s="1"/>
  <c r="R234" i="94"/>
  <c r="S234" i="94" s="1"/>
  <c r="O234" i="94"/>
  <c r="R212" i="94"/>
  <c r="S212" i="94" s="1"/>
  <c r="O212" i="94"/>
  <c r="N212" i="94"/>
  <c r="P212" i="94" s="1"/>
  <c r="O225" i="94"/>
  <c r="N225" i="94"/>
  <c r="P225" i="94" s="1"/>
  <c r="R225" i="94"/>
  <c r="S225" i="94" s="1"/>
  <c r="O160" i="94"/>
  <c r="N160" i="94"/>
  <c r="P160" i="94" s="1"/>
  <c r="R160" i="94"/>
  <c r="S160" i="94" s="1"/>
  <c r="O122" i="94"/>
  <c r="N122" i="94"/>
  <c r="P122" i="94" s="1"/>
  <c r="R122" i="94"/>
  <c r="S122" i="94" s="1"/>
  <c r="O47" i="94"/>
  <c r="N47" i="94"/>
  <c r="P47" i="94" s="1"/>
  <c r="R47" i="94"/>
  <c r="S47" i="94" s="1"/>
  <c r="O106" i="94"/>
  <c r="N106" i="94"/>
  <c r="P106" i="94" s="1"/>
  <c r="R106" i="94"/>
  <c r="S106" i="94" s="1"/>
  <c r="O74" i="94"/>
  <c r="N74" i="94"/>
  <c r="P74" i="94" s="1"/>
  <c r="R74" i="94"/>
  <c r="S74" i="94" s="1"/>
  <c r="O43" i="94"/>
  <c r="N43" i="94"/>
  <c r="P43" i="94" s="1"/>
  <c r="R43" i="94"/>
  <c r="S43" i="94" s="1"/>
  <c r="N72" i="94"/>
  <c r="P72" i="94" s="1"/>
  <c r="R72" i="94"/>
  <c r="S72" i="94" s="1"/>
  <c r="O72" i="94"/>
  <c r="R171" i="94"/>
  <c r="S171" i="94" s="1"/>
  <c r="O171" i="94"/>
  <c r="N171" i="94"/>
  <c r="P171" i="94" s="1"/>
  <c r="R57" i="94"/>
  <c r="S57" i="94" s="1"/>
  <c r="O57" i="94"/>
  <c r="N57" i="94"/>
  <c r="P57" i="94" s="1"/>
  <c r="R113" i="94"/>
  <c r="S113" i="94" s="1"/>
  <c r="O113" i="94"/>
  <c r="N113" i="94"/>
  <c r="P113" i="94" s="1"/>
  <c r="N159" i="94"/>
  <c r="P159" i="94" s="1"/>
  <c r="R159" i="94"/>
  <c r="S159" i="94" s="1"/>
  <c r="O159" i="94"/>
  <c r="N191" i="94"/>
  <c r="P191" i="94" s="1"/>
  <c r="O191" i="94"/>
  <c r="R191" i="94"/>
  <c r="S191" i="94" s="1"/>
  <c r="N205" i="94"/>
  <c r="P205" i="94" s="1"/>
  <c r="R205" i="94"/>
  <c r="S205" i="94" s="1"/>
  <c r="O205" i="94"/>
  <c r="N222" i="94"/>
  <c r="P222" i="94" s="1"/>
  <c r="R222" i="94"/>
  <c r="S222" i="94" s="1"/>
  <c r="O222" i="94"/>
  <c r="R243" i="94"/>
  <c r="S243" i="94" s="1"/>
  <c r="O243" i="94"/>
  <c r="N243" i="94"/>
  <c r="P243" i="94" s="1"/>
  <c r="O94" i="94"/>
  <c r="N94" i="94"/>
  <c r="P94" i="94" s="1"/>
  <c r="R94" i="94"/>
  <c r="S94" i="94" s="1"/>
  <c r="O261" i="94"/>
  <c r="N261" i="94"/>
  <c r="P261" i="94" s="1"/>
  <c r="R261" i="94"/>
  <c r="S261" i="94" s="1"/>
  <c r="N238" i="94"/>
  <c r="P238" i="94" s="1"/>
  <c r="R238" i="94"/>
  <c r="S238" i="94" s="1"/>
  <c r="O238" i="94"/>
  <c r="N216" i="94"/>
  <c r="P216" i="94" s="1"/>
  <c r="O216" i="94"/>
  <c r="R216" i="94"/>
  <c r="S216" i="94" s="1"/>
  <c r="R200" i="94"/>
  <c r="S200" i="94" s="1"/>
  <c r="O200" i="94"/>
  <c r="N200" i="94"/>
  <c r="P200" i="94" s="1"/>
  <c r="R184" i="94"/>
  <c r="S184" i="94" s="1"/>
  <c r="O184" i="94"/>
  <c r="N184" i="94"/>
  <c r="P184" i="94" s="1"/>
  <c r="O206" i="94"/>
  <c r="R206" i="94"/>
  <c r="S206" i="94" s="1"/>
  <c r="N206" i="94"/>
  <c r="P206" i="94" s="1"/>
  <c r="O190" i="94"/>
  <c r="R190" i="94"/>
  <c r="S190" i="94" s="1"/>
  <c r="N190" i="94"/>
  <c r="P190" i="94" s="1"/>
  <c r="O249" i="94"/>
  <c r="N249" i="94"/>
  <c r="P249" i="94" s="1"/>
  <c r="R249" i="94"/>
  <c r="S249" i="94" s="1"/>
  <c r="R174" i="94"/>
  <c r="S174" i="94" s="1"/>
  <c r="N174" i="94"/>
  <c r="P174" i="94" s="1"/>
  <c r="O174" i="94"/>
  <c r="R142" i="94"/>
  <c r="S142" i="94" s="1"/>
  <c r="N142" i="94"/>
  <c r="P142" i="94" s="1"/>
  <c r="O142" i="94"/>
  <c r="R136" i="94"/>
  <c r="S136" i="94" s="1"/>
  <c r="O136" i="94"/>
  <c r="N136" i="94"/>
  <c r="P136" i="94" s="1"/>
  <c r="N127" i="94"/>
  <c r="P127" i="94" s="1"/>
  <c r="R127" i="94"/>
  <c r="S127" i="94" s="1"/>
  <c r="O127" i="94"/>
  <c r="O176" i="94"/>
  <c r="N176" i="94"/>
  <c r="P176" i="94" s="1"/>
  <c r="R176" i="94"/>
  <c r="S176" i="94" s="1"/>
  <c r="R146" i="94"/>
  <c r="S146" i="94" s="1"/>
  <c r="O146" i="94"/>
  <c r="N146" i="94"/>
  <c r="P146" i="94" s="1"/>
  <c r="N139" i="94"/>
  <c r="P139" i="94" s="1"/>
  <c r="R139" i="94"/>
  <c r="S139" i="94" s="1"/>
  <c r="O139" i="94"/>
  <c r="O130" i="94"/>
  <c r="N130" i="94"/>
  <c r="P130" i="94" s="1"/>
  <c r="R130" i="94"/>
  <c r="S130" i="94" s="1"/>
  <c r="N153" i="94"/>
  <c r="P153" i="94" s="1"/>
  <c r="O153" i="94"/>
  <c r="R153" i="94"/>
  <c r="S153" i="94" s="1"/>
  <c r="O102" i="94"/>
  <c r="N102" i="94"/>
  <c r="P102" i="94" s="1"/>
  <c r="R102" i="94"/>
  <c r="S102" i="94" s="1"/>
  <c r="O70" i="94"/>
  <c r="N70" i="94"/>
  <c r="P70" i="94" s="1"/>
  <c r="R70" i="94"/>
  <c r="S70" i="94" s="1"/>
  <c r="O30" i="94"/>
  <c r="N30" i="94"/>
  <c r="P30" i="94" s="1"/>
  <c r="R30" i="94"/>
  <c r="S30" i="94" s="1"/>
  <c r="O164" i="94"/>
  <c r="R164" i="94"/>
  <c r="S164" i="94" s="1"/>
  <c r="N164" i="94"/>
  <c r="P164" i="94" s="1"/>
  <c r="O114" i="94"/>
  <c r="N114" i="94"/>
  <c r="P114" i="94" s="1"/>
  <c r="R114" i="94"/>
  <c r="S114" i="94" s="1"/>
  <c r="N100" i="94"/>
  <c r="P100" i="94" s="1"/>
  <c r="R100" i="94"/>
  <c r="S100" i="94" s="1"/>
  <c r="O100" i="94"/>
  <c r="O91" i="94"/>
  <c r="N91" i="94"/>
  <c r="P91" i="94" s="1"/>
  <c r="R91" i="94"/>
  <c r="S91" i="94" s="1"/>
  <c r="O82" i="94"/>
  <c r="N82" i="94"/>
  <c r="P82" i="94" s="1"/>
  <c r="R82" i="94"/>
  <c r="S82" i="94" s="1"/>
  <c r="R69" i="94"/>
  <c r="S69" i="94" s="1"/>
  <c r="O69" i="94"/>
  <c r="N69" i="94"/>
  <c r="P69" i="94" s="1"/>
  <c r="N60" i="94"/>
  <c r="P60" i="94" s="1"/>
  <c r="R60" i="94"/>
  <c r="S60" i="94" s="1"/>
  <c r="O60" i="94"/>
  <c r="O51" i="94"/>
  <c r="N51" i="94"/>
  <c r="P51" i="94" s="1"/>
  <c r="R51" i="94"/>
  <c r="S51" i="94" s="1"/>
  <c r="O42" i="94"/>
  <c r="N42" i="94"/>
  <c r="P42" i="94" s="1"/>
  <c r="R42" i="94"/>
  <c r="S42" i="94" s="1"/>
  <c r="N24" i="94"/>
  <c r="P24" i="94" s="1"/>
  <c r="R24" i="94"/>
  <c r="S24" i="94" s="1"/>
  <c r="O24" i="94"/>
  <c r="N96" i="94"/>
  <c r="P96" i="94" s="1"/>
  <c r="R96" i="94"/>
  <c r="S96" i="94" s="1"/>
  <c r="O96" i="94"/>
  <c r="N64" i="94"/>
  <c r="P64" i="94" s="1"/>
  <c r="R64" i="94"/>
  <c r="S64" i="94" s="1"/>
  <c r="O64" i="94"/>
  <c r="O39" i="94"/>
  <c r="N39" i="94"/>
  <c r="P39" i="94" s="1"/>
  <c r="R39" i="94"/>
  <c r="S39" i="94" s="1"/>
  <c r="N149" i="94"/>
  <c r="P149" i="94" s="1"/>
  <c r="R149" i="94"/>
  <c r="S149" i="94" s="1"/>
  <c r="O149" i="94"/>
  <c r="N40" i="94"/>
  <c r="P40" i="94" s="1"/>
  <c r="R40" i="94"/>
  <c r="S40" i="94" s="1"/>
  <c r="O40" i="94"/>
  <c r="R29" i="94"/>
  <c r="S29" i="94" s="1"/>
  <c r="O29" i="94"/>
  <c r="N29" i="94"/>
  <c r="P29" i="94" s="1"/>
  <c r="R45" i="94"/>
  <c r="S45" i="94" s="1"/>
  <c r="O45" i="94"/>
  <c r="N45" i="94"/>
  <c r="P45" i="94" s="1"/>
  <c r="R61" i="94"/>
  <c r="S61" i="94" s="1"/>
  <c r="O61" i="94"/>
  <c r="N61" i="94"/>
  <c r="P61" i="94" s="1"/>
  <c r="R85" i="94"/>
  <c r="S85" i="94" s="1"/>
  <c r="O85" i="94"/>
  <c r="N85" i="94"/>
  <c r="P85" i="94" s="1"/>
  <c r="R101" i="94"/>
  <c r="S101" i="94" s="1"/>
  <c r="O101" i="94"/>
  <c r="N101" i="94"/>
  <c r="P101" i="94" s="1"/>
  <c r="R117" i="94"/>
  <c r="S117" i="94" s="1"/>
  <c r="O117" i="94"/>
  <c r="N117" i="94"/>
  <c r="P117" i="94" s="1"/>
  <c r="R147" i="94"/>
  <c r="S147" i="94" s="1"/>
  <c r="O147" i="94"/>
  <c r="N147" i="94"/>
  <c r="P147" i="94" s="1"/>
  <c r="N181" i="94"/>
  <c r="P181" i="94" s="1"/>
  <c r="R181" i="94"/>
  <c r="S181" i="94" s="1"/>
  <c r="O181" i="94"/>
  <c r="N167" i="94"/>
  <c r="P167" i="94" s="1"/>
  <c r="R167" i="94"/>
  <c r="S167" i="94" s="1"/>
  <c r="O167" i="94"/>
  <c r="N187" i="94"/>
  <c r="P187" i="94" s="1"/>
  <c r="O187" i="94"/>
  <c r="R187" i="94"/>
  <c r="S187" i="94" s="1"/>
  <c r="O232" i="94"/>
  <c r="N232" i="94"/>
  <c r="P232" i="94" s="1"/>
  <c r="R232" i="94"/>
  <c r="S232" i="94" s="1"/>
  <c r="N199" i="94"/>
  <c r="P199" i="94" s="1"/>
  <c r="O199" i="94"/>
  <c r="R199" i="94"/>
  <c r="S199" i="94" s="1"/>
  <c r="O240" i="94"/>
  <c r="N240" i="94"/>
  <c r="P240" i="94" s="1"/>
  <c r="R240" i="94"/>
  <c r="S240" i="94" s="1"/>
  <c r="N193" i="94"/>
  <c r="P193" i="94" s="1"/>
  <c r="R193" i="94"/>
  <c r="S193" i="94" s="1"/>
  <c r="O193" i="94"/>
  <c r="N209" i="94"/>
  <c r="P209" i="94" s="1"/>
  <c r="R209" i="94"/>
  <c r="S209" i="94" s="1"/>
  <c r="O209" i="94"/>
  <c r="O236" i="94"/>
  <c r="N236" i="94"/>
  <c r="P236" i="94" s="1"/>
  <c r="R236" i="94"/>
  <c r="S236" i="94" s="1"/>
  <c r="O268" i="94"/>
  <c r="N268" i="94"/>
  <c r="P268" i="94" s="1"/>
  <c r="R268" i="94"/>
  <c r="S268" i="94" s="1"/>
  <c r="N226" i="94"/>
  <c r="P226" i="94" s="1"/>
  <c r="R226" i="94"/>
  <c r="S226" i="94" s="1"/>
  <c r="O226" i="94"/>
  <c r="R231" i="94"/>
  <c r="S231" i="94" s="1"/>
  <c r="O231" i="94"/>
  <c r="N231" i="94"/>
  <c r="P231" i="94" s="1"/>
  <c r="R247" i="94"/>
  <c r="S247" i="94" s="1"/>
  <c r="O247" i="94"/>
  <c r="N247" i="94"/>
  <c r="P247" i="94" s="1"/>
  <c r="R267" i="94"/>
  <c r="S267" i="94" s="1"/>
  <c r="O267" i="94"/>
  <c r="N267" i="94"/>
  <c r="P267" i="94" s="1"/>
  <c r="O119" i="94"/>
  <c r="N119" i="94"/>
  <c r="P119" i="94" s="1"/>
  <c r="R119" i="94"/>
  <c r="S119" i="94" s="1"/>
  <c r="O87" i="94"/>
  <c r="N87" i="94"/>
  <c r="P87" i="94" s="1"/>
  <c r="R87" i="94"/>
  <c r="S87" i="94" s="1"/>
  <c r="O55" i="94"/>
  <c r="N55" i="94"/>
  <c r="P55" i="94" s="1"/>
  <c r="R55" i="94"/>
  <c r="S55" i="94" s="1"/>
  <c r="R28" i="94"/>
  <c r="S28" i="94" s="1"/>
  <c r="O28" i="94"/>
  <c r="N28" i="94"/>
  <c r="P28" i="94" s="1"/>
</calcChain>
</file>

<file path=xl/sharedStrings.xml><?xml version="1.0" encoding="utf-8"?>
<sst xmlns="http://schemas.openxmlformats.org/spreadsheetml/2006/main" count="271" uniqueCount="57">
  <si>
    <t>Sondaje</t>
  </si>
  <si>
    <t>Fecha</t>
  </si>
  <si>
    <t>Registro N°</t>
  </si>
  <si>
    <t>CORDENADAS</t>
  </si>
  <si>
    <t>N</t>
  </si>
  <si>
    <t>E</t>
  </si>
  <si>
    <t>SECTOR:</t>
  </si>
  <si>
    <t>COMPONENTE:</t>
  </si>
  <si>
    <t>Codigo</t>
  </si>
  <si>
    <t>Lectura</t>
  </si>
  <si>
    <t>Profundidad</t>
  </si>
  <si>
    <t>Z Collar</t>
  </si>
  <si>
    <t>Z Profundidad</t>
  </si>
  <si>
    <t>Altura PVC</t>
  </si>
  <si>
    <t>metros</t>
  </si>
  <si>
    <t>m.s.n.m.</t>
  </si>
  <si>
    <t>mH2O</t>
  </si>
  <si>
    <t>kPa</t>
  </si>
  <si>
    <t>PSI</t>
  </si>
  <si>
    <t>Kg/cm2</t>
  </si>
  <si>
    <t>Presión</t>
  </si>
  <si>
    <t>Litología</t>
  </si>
  <si>
    <t>γ</t>
  </si>
  <si>
    <t>Tn/m3</t>
  </si>
  <si>
    <t>σv</t>
  </si>
  <si>
    <t>Ru</t>
  </si>
  <si>
    <t>m</t>
  </si>
  <si>
    <t>Produndidad del Piezometro</t>
  </si>
  <si>
    <t>Nivel Piezometrico</t>
  </si>
  <si>
    <t>ROM</t>
  </si>
  <si>
    <t>Comentarios</t>
  </si>
  <si>
    <t>Hora</t>
  </si>
  <si>
    <t>Cota de la Superficie del Terreno</t>
  </si>
  <si>
    <t>Poza de Mayores Eventos</t>
  </si>
  <si>
    <t>Dique</t>
  </si>
  <si>
    <t>Poza de Sedimentos</t>
  </si>
  <si>
    <t>UNIDAD MINERA SHAHUINDO
POND LEACH SOLUTIONS 02 (PLS-02)
PIEZOMETRO DE TUBO ABIERTO PH-SH16-01</t>
  </si>
  <si>
    <t>UNIDAD MINERA SHAHUINDO
POZA DE MAYORES EVENTOS (PME)
PIEZOMETRO DE TUBO ABIERTO PH-SH16-02</t>
  </si>
  <si>
    <t>UNIDAD MINERA SHAHUINDO
POZA DE SEDIMENTOS (PSE)
PIEZOMETRO DE TUBO ABIERTO PH-SH16-03</t>
  </si>
  <si>
    <t>Z Collar - antiguo</t>
  </si>
  <si>
    <t>Piezómetro inundado</t>
  </si>
  <si>
    <t>Lectura Adisa</t>
  </si>
  <si>
    <t>PH-SH16-01</t>
  </si>
  <si>
    <t>PH-SH16-02</t>
  </si>
  <si>
    <t>PH-SH16-03</t>
  </si>
  <si>
    <t>Altura Recrecimiento</t>
  </si>
  <si>
    <t>Lectura nueva sonda</t>
  </si>
  <si>
    <t>Recrecimiento</t>
  </si>
  <si>
    <t>UNIDAD MINERA SHAHUINDO
DIQUE SAUCES
PIEZOMETRO DE TUBO ABIERTO PTA-SH19-201</t>
  </si>
  <si>
    <t>Dique Sauces</t>
  </si>
  <si>
    <t>PTA-SH19-201</t>
  </si>
  <si>
    <t>Seco</t>
  </si>
  <si>
    <t>UNIDAD MINERA SHAHUINDO
DIQUE SAUCES
PIEZOMETRO DE TUBO ABIERTO PTA-SH19-202</t>
  </si>
  <si>
    <t>PTA-SH19-202</t>
  </si>
  <si>
    <t>Desarenador</t>
  </si>
  <si>
    <t>Pad 2B</t>
  </si>
  <si>
    <t>UNIDAD MINERA SHAHUINDO
DESARENADOR
PIEZOMETRO DE TUBO ABIERTO PTA-SH19-203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</si>
</sst>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0"/>
    <numFmt numFmtId="166" formatCode="dd/mm/yyyy;@"/>
    <numFmt numFmtId="167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indexed="8"/>
      <name val="Calibri"/>
      <family val="2"/>
      <scheme val="minor"/>
    </font>
    <font>
      <b/>
      <sz val="20"/>
      <color theme="1"/>
      <name val="Arial"/>
      <family val="2"/>
    </font>
    <font>
      <b/>
      <sz val="12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/>
    <xf numFmtId="164" fontId="1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0" fontId="0" fillId="3" borderId="8" xfId="0" applyFill="1" applyBorder="1"/>
    <xf numFmtId="165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3" borderId="11" xfId="0" applyFont="1" applyFill="1" applyBorder="1"/>
    <xf numFmtId="0" fontId="2" fillId="3" borderId="16" xfId="0" applyFont="1" applyFill="1" applyBorder="1" applyAlignment="1">
      <alignment vertical="center"/>
    </xf>
    <xf numFmtId="0" fontId="2" fillId="3" borderId="16" xfId="0" applyFont="1" applyFill="1" applyBorder="1"/>
    <xf numFmtId="0" fontId="2" fillId="3" borderId="14" xfId="0" applyFont="1" applyFill="1" applyBorder="1"/>
    <xf numFmtId="14" fontId="2" fillId="0" borderId="0" xfId="0" applyNumberFormat="1" applyFont="1"/>
    <xf numFmtId="21" fontId="2" fillId="0" borderId="0" xfId="0" applyNumberFormat="1" applyFont="1"/>
    <xf numFmtId="0" fontId="2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6" fontId="0" fillId="0" borderId="0" xfId="0" applyNumberFormat="1"/>
    <xf numFmtId="166" fontId="2" fillId="0" borderId="0" xfId="0" applyNumberFormat="1" applyFont="1"/>
    <xf numFmtId="167" fontId="0" fillId="0" borderId="0" xfId="0" applyNumberFormat="1"/>
    <xf numFmtId="167" fontId="2" fillId="0" borderId="0" xfId="0" applyNumberFormat="1" applyFont="1"/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3" fillId="0" borderId="0" xfId="0" applyFont="1"/>
    <xf numFmtId="0" fontId="2" fillId="3" borderId="0" xfId="0" applyFont="1" applyFill="1"/>
    <xf numFmtId="0" fontId="2" fillId="3" borderId="9" xfId="0" applyFont="1" applyFill="1" applyBorder="1"/>
    <xf numFmtId="0" fontId="2" fillId="3" borderId="15" xfId="0" applyFont="1" applyFill="1" applyBorder="1"/>
    <xf numFmtId="0" fontId="6" fillId="0" borderId="24" xfId="0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166" fontId="4" fillId="0" borderId="0" xfId="0" applyNumberFormat="1" applyFont="1"/>
    <xf numFmtId="167" fontId="4" fillId="0" borderId="0" xfId="0" applyNumberFormat="1" applyFont="1"/>
    <xf numFmtId="0" fontId="4" fillId="0" borderId="0" xfId="0" applyFont="1"/>
    <xf numFmtId="0" fontId="0" fillId="0" borderId="0" xfId="0" applyAlignment="1">
      <alignment horizontal="left" vertical="center"/>
    </xf>
    <xf numFmtId="0" fontId="6" fillId="3" borderId="0" xfId="0" applyFont="1" applyFill="1"/>
    <xf numFmtId="0" fontId="4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9" fillId="3" borderId="0" xfId="0" applyFont="1" applyFill="1"/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5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10" fillId="3" borderId="10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horizontal="center" wrapText="1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165" fontId="3" fillId="0" borderId="23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2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2" fontId="2" fillId="0" borderId="4" xfId="0" applyNumberFormat="1" applyFont="1" applyBorder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2" fillId="0" borderId="26" xfId="0" applyNumberFormat="1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165" fontId="2" fillId="0" borderId="21" xfId="0" applyNumberFormat="1" applyFont="1" applyBorder="1" applyAlignment="1">
      <alignment horizontal="center" vertical="center"/>
    </xf>
    <xf numFmtId="0" fontId="0" fillId="0" borderId="2" xfId="0" applyBorder="1"/>
    <xf numFmtId="0" fontId="8" fillId="0" borderId="28" xfId="0" applyFont="1" applyBorder="1" applyAlignment="1">
      <alignment vertical="center" wrapText="1"/>
    </xf>
    <xf numFmtId="0" fontId="13" fillId="0" borderId="0" xfId="0" applyFont="1"/>
    <xf numFmtId="0" fontId="3" fillId="3" borderId="16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165" fontId="3" fillId="3" borderId="1" xfId="0" applyNumberFormat="1" applyFont="1" applyFill="1" applyBorder="1" applyAlignment="1">
      <alignment horizontal="center"/>
    </xf>
    <xf numFmtId="0" fontId="3" fillId="3" borderId="15" xfId="0" applyFont="1" applyFill="1" applyBorder="1"/>
    <xf numFmtId="165" fontId="7" fillId="0" borderId="0" xfId="0" applyNumberFormat="1" applyFont="1" applyAlignment="1">
      <alignment horizont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20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5" fillId="0" borderId="0" xfId="0" applyFont="1"/>
    <xf numFmtId="2" fontId="7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0" fillId="0" borderId="1" xfId="0" applyBorder="1"/>
    <xf numFmtId="2" fontId="5" fillId="3" borderId="0" xfId="0" applyNumberFormat="1" applyFont="1" applyFill="1" applyAlignment="1">
      <alignment horizontal="right" vertical="center"/>
    </xf>
    <xf numFmtId="165" fontId="2" fillId="2" borderId="26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2" fontId="2" fillId="2" borderId="3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31" xfId="0" applyFont="1" applyBorder="1" applyAlignment="1">
      <alignment horizontal="center"/>
    </xf>
  </cellXfs>
  <cellStyles count="4">
    <cellStyle name="Millares 2" xfId="3" xr:uid="{00000000-0005-0000-0000-000000000000}"/>
    <cellStyle name="Normal" xfId="0" builtinId="0"/>
    <cellStyle name="Normal 2" xfId="2" xr:uid="{00000000-0005-0000-0000-000002000000}"/>
    <cellStyle name="Normal 6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89011</xdr:rowOff>
    </xdr:from>
    <xdr:ext cx="1911969" cy="909525"/>
    <xdr:pic>
      <xdr:nvPicPr>
        <xdr:cNvPr id="2" name="Imagen 1">
          <a:extLst>
            <a:ext uri="{FF2B5EF4-FFF2-40B4-BE49-F238E27FC236}">
              <a16:creationId xmlns:a16="http://schemas.microsoft.com/office/drawing/2014/main" id="{D0D3F17C-9D77-4637-9FD6-B183345D3D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3" y="160449"/>
          <a:ext cx="1911969" cy="9095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89011</xdr:rowOff>
    </xdr:from>
    <xdr:ext cx="1911969" cy="909525"/>
    <xdr:pic>
      <xdr:nvPicPr>
        <xdr:cNvPr id="2" name="Imagen 1">
          <a:extLst>
            <a:ext uri="{FF2B5EF4-FFF2-40B4-BE49-F238E27FC236}">
              <a16:creationId xmlns:a16="http://schemas.microsoft.com/office/drawing/2014/main" id="{C9EE4B67-18D7-4B24-A633-5F8781565C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65211"/>
          <a:ext cx="1911969" cy="9095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89011</xdr:rowOff>
    </xdr:from>
    <xdr:ext cx="1911969" cy="909525"/>
    <xdr:pic>
      <xdr:nvPicPr>
        <xdr:cNvPr id="2" name="Imagen 1">
          <a:extLst>
            <a:ext uri="{FF2B5EF4-FFF2-40B4-BE49-F238E27FC236}">
              <a16:creationId xmlns:a16="http://schemas.microsoft.com/office/drawing/2014/main" id="{FA1396B5-4305-4602-923D-650E11AE4A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65211"/>
          <a:ext cx="1911969" cy="90952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89011</xdr:rowOff>
    </xdr:from>
    <xdr:ext cx="1911969" cy="909525"/>
    <xdr:pic>
      <xdr:nvPicPr>
        <xdr:cNvPr id="2" name="Imagen 1">
          <a:extLst>
            <a:ext uri="{FF2B5EF4-FFF2-40B4-BE49-F238E27FC236}">
              <a16:creationId xmlns:a16="http://schemas.microsoft.com/office/drawing/2014/main" id="{9EEA59D1-2D8E-489F-B033-CFFC089C5C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65211"/>
          <a:ext cx="1911969" cy="90952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89011</xdr:rowOff>
    </xdr:from>
    <xdr:ext cx="1911969" cy="909525"/>
    <xdr:pic>
      <xdr:nvPicPr>
        <xdr:cNvPr id="2" name="Imagen 1">
          <a:extLst>
            <a:ext uri="{FF2B5EF4-FFF2-40B4-BE49-F238E27FC236}">
              <a16:creationId xmlns:a16="http://schemas.microsoft.com/office/drawing/2014/main" id="{0591AA90-B8C6-40D6-A45B-552B156180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65211"/>
          <a:ext cx="1911969" cy="90952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89011</xdr:rowOff>
    </xdr:from>
    <xdr:ext cx="1911969" cy="909525"/>
    <xdr:pic>
      <xdr:nvPicPr>
        <xdr:cNvPr id="2" name="Imagen 1">
          <a:extLst>
            <a:ext uri="{FF2B5EF4-FFF2-40B4-BE49-F238E27FC236}">
              <a16:creationId xmlns:a16="http://schemas.microsoft.com/office/drawing/2014/main" id="{3D5B28BD-DE35-4229-BD97-AA8BB298D4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65211"/>
          <a:ext cx="1911969" cy="9095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B1:BM395"/>
  <sheetViews>
    <sheetView zoomScale="70" zoomScaleNormal="70" workbookViewId="0">
      <pane ySplit="21" topLeftCell="A371" activePane="bottomLeft" state="frozen"/>
      <selection pane="bottomLeft" activeCell="H16" sqref="H16"/>
    </sheetView>
  </sheetViews>
  <sheetFormatPr baseColWidth="10" defaultRowHeight="14.4" x14ac:dyDescent="0.3"/>
  <cols>
    <col min="1" max="1" width="1.109375" customWidth="1"/>
    <col min="2" max="3" width="4.6640625" customWidth="1"/>
    <col min="4" max="4" width="20.6640625" customWidth="1"/>
    <col min="5" max="6" width="15.6640625" customWidth="1"/>
    <col min="7" max="8" width="15.6640625" style="64" customWidth="1"/>
    <col min="9" max="10" width="15.6640625" customWidth="1"/>
    <col min="11" max="11" width="20.6640625" customWidth="1"/>
    <col min="12" max="12" width="1.109375" customWidth="1"/>
    <col min="13" max="16" width="10.6640625" customWidth="1"/>
    <col min="17" max="17" width="1.109375" customWidth="1"/>
    <col min="18" max="19" width="10.6640625" customWidth="1"/>
    <col min="21" max="21" width="13" style="14" bestFit="1" customWidth="1"/>
    <col min="22" max="22" width="13" style="16" bestFit="1" customWidth="1"/>
  </cols>
  <sheetData>
    <row r="1" spans="2:16" ht="6" customHeight="1" thickBot="1" x14ac:dyDescent="0.35"/>
    <row r="2" spans="2:16" ht="21" customHeight="1" x14ac:dyDescent="0.3">
      <c r="B2" s="70"/>
      <c r="C2" s="71"/>
      <c r="D2" s="72"/>
      <c r="E2" s="113" t="s">
        <v>36</v>
      </c>
      <c r="F2" s="114"/>
      <c r="G2" s="114"/>
      <c r="H2" s="114"/>
      <c r="I2" s="114"/>
      <c r="J2" s="114"/>
      <c r="K2" s="115"/>
    </row>
    <row r="3" spans="2:16" ht="21" customHeight="1" x14ac:dyDescent="0.3">
      <c r="B3" s="73"/>
      <c r="C3" s="74"/>
      <c r="D3" s="75"/>
      <c r="E3" s="116"/>
      <c r="F3" s="117"/>
      <c r="G3" s="117"/>
      <c r="H3" s="117"/>
      <c r="I3" s="117"/>
      <c r="J3" s="117"/>
      <c r="K3" s="118"/>
    </row>
    <row r="4" spans="2:16" ht="21" customHeight="1" x14ac:dyDescent="0.3">
      <c r="B4" s="73"/>
      <c r="C4" s="74"/>
      <c r="D4" s="75"/>
      <c r="E4" s="116"/>
      <c r="F4" s="117"/>
      <c r="G4" s="117"/>
      <c r="H4" s="117"/>
      <c r="I4" s="117"/>
      <c r="J4" s="117"/>
      <c r="K4" s="118"/>
    </row>
    <row r="5" spans="2:16" ht="21" customHeight="1" thickBot="1" x14ac:dyDescent="0.35">
      <c r="B5" s="76"/>
      <c r="C5" s="77"/>
      <c r="D5" s="78"/>
      <c r="E5" s="119"/>
      <c r="F5" s="120"/>
      <c r="G5" s="120"/>
      <c r="H5" s="120"/>
      <c r="I5" s="120"/>
      <c r="J5" s="120"/>
      <c r="K5" s="121"/>
    </row>
    <row r="6" spans="2:16" ht="15" customHeight="1" x14ac:dyDescent="0.3">
      <c r="B6" s="8"/>
      <c r="C6" s="7"/>
      <c r="D6" s="7"/>
      <c r="E6" s="6"/>
      <c r="F6" s="6"/>
      <c r="G6" s="65"/>
      <c r="H6" s="65"/>
      <c r="I6" s="6"/>
      <c r="J6" s="11"/>
      <c r="K6" s="47"/>
    </row>
    <row r="7" spans="2:16" ht="15" customHeight="1" x14ac:dyDescent="0.3">
      <c r="B7" s="5"/>
      <c r="C7" s="30" t="s">
        <v>7</v>
      </c>
      <c r="D7" s="21"/>
      <c r="E7" s="50" t="s">
        <v>33</v>
      </c>
      <c r="F7" s="31"/>
      <c r="G7" s="50"/>
      <c r="H7" s="50"/>
      <c r="I7" s="32"/>
      <c r="J7" s="32"/>
      <c r="K7" s="47"/>
    </row>
    <row r="8" spans="2:16" ht="15" customHeight="1" x14ac:dyDescent="0.3">
      <c r="B8" s="5"/>
      <c r="C8" s="30" t="s">
        <v>6</v>
      </c>
      <c r="D8" s="21"/>
      <c r="E8" s="50" t="s">
        <v>34</v>
      </c>
      <c r="F8" s="31"/>
      <c r="G8" s="50"/>
      <c r="H8" s="50"/>
      <c r="I8" s="48"/>
      <c r="J8" s="48"/>
      <c r="K8" s="47"/>
    </row>
    <row r="9" spans="2:16" ht="15" customHeight="1" x14ac:dyDescent="0.3">
      <c r="B9" s="5"/>
      <c r="C9" s="30"/>
      <c r="D9" s="21"/>
      <c r="E9" s="32"/>
      <c r="F9" s="32"/>
      <c r="G9" s="66"/>
      <c r="H9" s="66"/>
      <c r="I9" s="21"/>
      <c r="J9" s="21"/>
      <c r="K9" s="47"/>
    </row>
    <row r="10" spans="2:16" ht="15" customHeight="1" x14ac:dyDescent="0.3">
      <c r="B10" s="5"/>
      <c r="C10" s="30" t="s">
        <v>8</v>
      </c>
      <c r="D10" s="21"/>
      <c r="E10" s="51" t="s">
        <v>42</v>
      </c>
      <c r="F10" s="11"/>
      <c r="G10" s="50"/>
      <c r="H10" s="50"/>
      <c r="I10" s="21"/>
      <c r="J10" s="21"/>
      <c r="K10" s="47"/>
      <c r="N10" s="29" t="s">
        <v>21</v>
      </c>
      <c r="O10" s="56" t="s">
        <v>29</v>
      </c>
    </row>
    <row r="11" spans="2:16" ht="15" customHeight="1" x14ac:dyDescent="0.3">
      <c r="B11" s="5"/>
      <c r="C11" s="30" t="s">
        <v>0</v>
      </c>
      <c r="D11" s="21"/>
      <c r="E11" s="51"/>
      <c r="F11" s="11"/>
      <c r="G11" s="50"/>
      <c r="H11" s="50"/>
      <c r="I11" s="21"/>
      <c r="J11" s="21"/>
      <c r="K11" s="47"/>
      <c r="N11" s="29" t="s">
        <v>22</v>
      </c>
      <c r="O11" s="81">
        <v>2</v>
      </c>
      <c r="P11" s="29" t="s">
        <v>23</v>
      </c>
    </row>
    <row r="12" spans="2:16" ht="15" customHeight="1" x14ac:dyDescent="0.3">
      <c r="B12" s="5"/>
      <c r="C12" s="30" t="s">
        <v>10</v>
      </c>
      <c r="D12" s="21"/>
      <c r="E12" s="83">
        <v>60</v>
      </c>
      <c r="F12" s="43" t="s">
        <v>26</v>
      </c>
      <c r="G12" s="43"/>
      <c r="H12" s="43"/>
      <c r="I12" s="21"/>
      <c r="J12" s="21"/>
      <c r="K12" s="47"/>
      <c r="O12" s="49"/>
    </row>
    <row r="13" spans="2:16" ht="15" customHeight="1" x14ac:dyDescent="0.3">
      <c r="B13" s="5"/>
      <c r="C13" s="30" t="s">
        <v>13</v>
      </c>
      <c r="D13" s="21"/>
      <c r="E13" s="83">
        <v>0.5</v>
      </c>
      <c r="F13" s="43" t="s">
        <v>26</v>
      </c>
      <c r="G13" s="43"/>
      <c r="H13" s="43"/>
      <c r="I13" s="21"/>
      <c r="J13" s="21"/>
      <c r="K13" s="47"/>
    </row>
    <row r="14" spans="2:16" ht="15" customHeight="1" x14ac:dyDescent="0.3">
      <c r="B14" s="5"/>
      <c r="C14" s="30"/>
      <c r="D14" s="21"/>
      <c r="E14" s="32"/>
      <c r="F14" s="32"/>
      <c r="G14" s="66"/>
      <c r="H14" s="66"/>
      <c r="I14" s="21"/>
      <c r="J14" s="21"/>
      <c r="K14" s="47"/>
    </row>
    <row r="15" spans="2:16" ht="15" customHeight="1" x14ac:dyDescent="0.3">
      <c r="B15" s="5"/>
      <c r="C15" s="32"/>
      <c r="D15" s="21"/>
      <c r="E15" s="4" t="s">
        <v>5</v>
      </c>
      <c r="F15" s="4" t="s">
        <v>4</v>
      </c>
      <c r="G15" s="3" t="s">
        <v>11</v>
      </c>
      <c r="H15" s="3"/>
      <c r="I15" s="67" t="s">
        <v>12</v>
      </c>
      <c r="J15" s="58"/>
      <c r="K15" s="47"/>
    </row>
    <row r="16" spans="2:16" ht="15" customHeight="1" x14ac:dyDescent="0.3">
      <c r="B16" s="5"/>
      <c r="C16" s="33" t="s">
        <v>3</v>
      </c>
      <c r="D16" s="1"/>
      <c r="E16" s="45">
        <v>810597</v>
      </c>
      <c r="F16" s="45">
        <v>9157784</v>
      </c>
      <c r="G16" s="46">
        <v>2491</v>
      </c>
      <c r="H16" s="44">
        <f>G16-E12</f>
        <v>2431</v>
      </c>
      <c r="J16" s="69"/>
      <c r="K16" s="47"/>
    </row>
    <row r="17" spans="2:65" ht="16.2" thickBot="1" x14ac:dyDescent="0.35">
      <c r="B17" s="22"/>
      <c r="C17" s="23"/>
      <c r="D17" s="23"/>
      <c r="E17" s="23"/>
      <c r="F17" s="23"/>
      <c r="G17" s="68"/>
      <c r="H17" s="68"/>
      <c r="I17" s="23"/>
      <c r="J17" s="23"/>
      <c r="K17" s="2"/>
    </row>
    <row r="18" spans="2:65" ht="6" customHeight="1" thickBot="1" x14ac:dyDescent="0.35">
      <c r="B18" s="25"/>
      <c r="C18" s="25"/>
      <c r="D18" s="25"/>
      <c r="E18" s="25"/>
      <c r="F18" s="25"/>
      <c r="G18" s="19"/>
      <c r="H18" s="19"/>
      <c r="I18" s="25"/>
      <c r="J18" s="25"/>
      <c r="K18" s="63"/>
    </row>
    <row r="19" spans="2:65" ht="15.75" customHeight="1" x14ac:dyDescent="0.3">
      <c r="B19" s="106" t="s">
        <v>2</v>
      </c>
      <c r="C19" s="130"/>
      <c r="D19" s="135" t="s">
        <v>1</v>
      </c>
      <c r="E19" s="135" t="s">
        <v>31</v>
      </c>
      <c r="F19" s="106" t="s">
        <v>32</v>
      </c>
      <c r="G19" s="106" t="s">
        <v>27</v>
      </c>
      <c r="H19" s="96"/>
      <c r="I19" s="104" t="s">
        <v>9</v>
      </c>
      <c r="J19" s="111" t="s">
        <v>28</v>
      </c>
      <c r="K19" s="138" t="s">
        <v>30</v>
      </c>
      <c r="L19" s="19"/>
      <c r="M19" s="124" t="s">
        <v>20</v>
      </c>
      <c r="N19" s="125"/>
      <c r="O19" s="125"/>
      <c r="P19" s="126"/>
      <c r="R19" s="104" t="s">
        <v>24</v>
      </c>
      <c r="S19" s="108" t="s">
        <v>25</v>
      </c>
      <c r="U19"/>
      <c r="V19" s="14"/>
      <c r="W19" s="16"/>
    </row>
    <row r="20" spans="2:65" ht="16.2" thickBot="1" x14ac:dyDescent="0.35">
      <c r="B20" s="131"/>
      <c r="C20" s="132"/>
      <c r="D20" s="136"/>
      <c r="E20" s="136"/>
      <c r="F20" s="107"/>
      <c r="G20" s="107"/>
      <c r="H20" s="97"/>
      <c r="I20" s="105"/>
      <c r="J20" s="112"/>
      <c r="K20" s="139"/>
      <c r="L20" s="12"/>
      <c r="M20" s="127"/>
      <c r="N20" s="128"/>
      <c r="O20" s="128"/>
      <c r="P20" s="129"/>
      <c r="R20" s="122"/>
      <c r="S20" s="109"/>
      <c r="U20"/>
      <c r="V20" s="14"/>
      <c r="W20" s="16"/>
    </row>
    <row r="21" spans="2:65" ht="16.2" thickBot="1" x14ac:dyDescent="0.35">
      <c r="B21" s="133"/>
      <c r="C21" s="134"/>
      <c r="D21" s="137"/>
      <c r="E21" s="137"/>
      <c r="F21" s="55" t="s">
        <v>14</v>
      </c>
      <c r="G21" s="18" t="s">
        <v>14</v>
      </c>
      <c r="H21" s="18"/>
      <c r="I21" s="24" t="s">
        <v>14</v>
      </c>
      <c r="J21" s="60" t="s">
        <v>15</v>
      </c>
      <c r="K21" s="140"/>
      <c r="L21" s="13"/>
      <c r="M21" s="34" t="s">
        <v>16</v>
      </c>
      <c r="N21" s="36" t="s">
        <v>17</v>
      </c>
      <c r="O21" s="35" t="s">
        <v>18</v>
      </c>
      <c r="P21" s="36" t="s">
        <v>19</v>
      </c>
      <c r="R21" s="123"/>
      <c r="S21" s="110"/>
      <c r="U21"/>
      <c r="V21" s="14"/>
      <c r="W21" s="16"/>
    </row>
    <row r="22" spans="2:65" ht="15.6" x14ac:dyDescent="0.3">
      <c r="B22" s="102">
        <v>1</v>
      </c>
      <c r="C22" s="103"/>
      <c r="D22" s="80">
        <v>44734</v>
      </c>
      <c r="E22" s="79">
        <v>0.70138888888888884</v>
      </c>
      <c r="F22" s="54">
        <f t="shared" ref="F22:F53" si="0">G$16</f>
        <v>2491</v>
      </c>
      <c r="G22" s="52">
        <f t="shared" ref="G22:G53" si="1">G$16-E$12</f>
        <v>2431</v>
      </c>
      <c r="H22" s="98"/>
      <c r="I22" s="41">
        <v>-47.44</v>
      </c>
      <c r="J22" s="61">
        <f t="shared" ref="J22:J53" si="2">(G$16+E$13)+I22</f>
        <v>2444.06</v>
      </c>
      <c r="K22" s="84"/>
      <c r="L22" s="20"/>
      <c r="M22" s="37">
        <f t="shared" ref="M22:M85" si="3">+J22-$H$16</f>
        <v>13.059999999999945</v>
      </c>
      <c r="N22" s="41">
        <f t="shared" ref="N22:N84" si="4">M22*0.10197/1</f>
        <v>1.3317281999999946</v>
      </c>
      <c r="O22" s="37">
        <f t="shared" ref="O22:O84" si="5">M22*0.701432/1</f>
        <v>9.160701919999962</v>
      </c>
      <c r="P22" s="37">
        <f t="shared" ref="P22:P84" si="6">+N22*0.01019716/1</f>
        <v>1.3579845531911945E-2</v>
      </c>
      <c r="R22" s="57">
        <f t="shared" ref="R22:R84" si="7">+$O$11*(M22-I22)</f>
        <v>120.99999999999989</v>
      </c>
      <c r="S22" s="39">
        <f t="shared" ref="S22:S84" si="8">M22/R22</f>
        <v>0.10793388429752031</v>
      </c>
      <c r="T22" s="9"/>
      <c r="U22" s="10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2:65" ht="15.6" x14ac:dyDescent="0.3">
      <c r="B23" s="100">
        <v>2</v>
      </c>
      <c r="C23" s="101"/>
      <c r="D23" s="80">
        <v>44735</v>
      </c>
      <c r="E23" s="79">
        <v>0.4513888888888889</v>
      </c>
      <c r="F23" s="53">
        <f t="shared" si="0"/>
        <v>2491</v>
      </c>
      <c r="G23" s="52">
        <f t="shared" si="1"/>
        <v>2431</v>
      </c>
      <c r="H23" s="99"/>
      <c r="I23" s="42">
        <v>-47.45</v>
      </c>
      <c r="J23" s="59">
        <f t="shared" si="2"/>
        <v>2444.0500000000002</v>
      </c>
      <c r="K23" s="84"/>
      <c r="L23" s="20"/>
      <c r="M23" s="38">
        <f t="shared" si="3"/>
        <v>13.050000000000182</v>
      </c>
      <c r="N23" s="42">
        <f t="shared" si="4"/>
        <v>1.3307085000000187</v>
      </c>
      <c r="O23" s="38">
        <f t="shared" si="5"/>
        <v>9.1536876000001275</v>
      </c>
      <c r="P23" s="38">
        <f t="shared" si="6"/>
        <v>1.3569447487860192E-2</v>
      </c>
      <c r="R23" s="40">
        <f t="shared" si="7"/>
        <v>121.00000000000037</v>
      </c>
      <c r="S23" s="40">
        <f t="shared" si="8"/>
        <v>0.10785123966942266</v>
      </c>
      <c r="T23" s="9"/>
      <c r="U23" s="10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2:65" ht="15.6" x14ac:dyDescent="0.3">
      <c r="B24" s="102">
        <v>3</v>
      </c>
      <c r="C24" s="103"/>
      <c r="D24" s="80">
        <v>44736</v>
      </c>
      <c r="E24" s="79">
        <v>0.4694444444444445</v>
      </c>
      <c r="F24" s="53">
        <f t="shared" si="0"/>
        <v>2491</v>
      </c>
      <c r="G24" s="52">
        <f t="shared" si="1"/>
        <v>2431</v>
      </c>
      <c r="H24" s="99"/>
      <c r="I24" s="42">
        <v>-47.46</v>
      </c>
      <c r="J24" s="59">
        <f t="shared" si="2"/>
        <v>2444.04</v>
      </c>
      <c r="K24" s="84"/>
      <c r="L24" s="20"/>
      <c r="M24" s="38">
        <f t="shared" si="3"/>
        <v>13.039999999999964</v>
      </c>
      <c r="N24" s="42">
        <f t="shared" si="4"/>
        <v>1.3296887999999965</v>
      </c>
      <c r="O24" s="38">
        <f t="shared" si="5"/>
        <v>9.146673279999975</v>
      </c>
      <c r="P24" s="38">
        <f t="shared" si="6"/>
        <v>1.3559049443807964E-2</v>
      </c>
      <c r="Q24" s="1"/>
      <c r="R24" s="40">
        <f t="shared" si="7"/>
        <v>120.99999999999993</v>
      </c>
      <c r="S24" s="40">
        <f t="shared" si="8"/>
        <v>0.10776859504132208</v>
      </c>
      <c r="T24" s="9"/>
      <c r="U24" s="10"/>
      <c r="V24" s="15"/>
      <c r="W24" s="17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2:65" ht="15.6" x14ac:dyDescent="0.3">
      <c r="B25" s="100">
        <v>4</v>
      </c>
      <c r="C25" s="101"/>
      <c r="D25" s="80">
        <v>44737</v>
      </c>
      <c r="E25" s="79">
        <v>0.4826388888888889</v>
      </c>
      <c r="F25" s="53">
        <f t="shared" si="0"/>
        <v>2491</v>
      </c>
      <c r="G25" s="52">
        <f t="shared" si="1"/>
        <v>2431</v>
      </c>
      <c r="H25" s="99"/>
      <c r="I25" s="42">
        <v>-47.47</v>
      </c>
      <c r="J25" s="59">
        <f t="shared" si="2"/>
        <v>2444.0300000000002</v>
      </c>
      <c r="K25" s="84"/>
      <c r="L25" s="20"/>
      <c r="M25" s="38">
        <f t="shared" si="3"/>
        <v>13.0300000000002</v>
      </c>
      <c r="N25" s="42">
        <f t="shared" si="4"/>
        <v>1.3286691000000204</v>
      </c>
      <c r="O25" s="38">
        <f t="shared" si="5"/>
        <v>9.1396589600001406</v>
      </c>
      <c r="P25" s="38">
        <f t="shared" si="6"/>
        <v>1.3548651399756207E-2</v>
      </c>
      <c r="Q25" s="1"/>
      <c r="R25" s="40">
        <f t="shared" si="7"/>
        <v>121.0000000000004</v>
      </c>
      <c r="S25" s="40">
        <f t="shared" si="8"/>
        <v>0.10768595041322444</v>
      </c>
      <c r="T25" s="9"/>
      <c r="U25" s="10"/>
      <c r="V25" s="26"/>
      <c r="W25" s="27"/>
      <c r="X25" s="28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2:65" ht="15.6" x14ac:dyDescent="0.3">
      <c r="B26" s="100">
        <v>5</v>
      </c>
      <c r="C26" s="101"/>
      <c r="D26" s="80">
        <v>44738</v>
      </c>
      <c r="E26" s="79">
        <v>0.45902777777777781</v>
      </c>
      <c r="F26" s="53">
        <f t="shared" si="0"/>
        <v>2491</v>
      </c>
      <c r="G26" s="52">
        <f t="shared" si="1"/>
        <v>2431</v>
      </c>
      <c r="H26" s="99"/>
      <c r="I26" s="42">
        <v>-47.46</v>
      </c>
      <c r="J26" s="59">
        <f t="shared" si="2"/>
        <v>2444.04</v>
      </c>
      <c r="K26" s="84"/>
      <c r="L26" s="20"/>
      <c r="M26" s="38">
        <f t="shared" si="3"/>
        <v>13.039999999999964</v>
      </c>
      <c r="N26" s="42">
        <f t="shared" si="4"/>
        <v>1.3296887999999965</v>
      </c>
      <c r="O26" s="38">
        <f t="shared" si="5"/>
        <v>9.146673279999975</v>
      </c>
      <c r="P26" s="38">
        <f t="shared" si="6"/>
        <v>1.3559049443807964E-2</v>
      </c>
      <c r="Q26" s="1"/>
      <c r="R26" s="40">
        <f t="shared" si="7"/>
        <v>120.99999999999993</v>
      </c>
      <c r="S26" s="40">
        <f t="shared" si="8"/>
        <v>0.10776859504132208</v>
      </c>
      <c r="T26" s="9"/>
      <c r="U26" s="10"/>
      <c r="V26" s="26"/>
      <c r="W26" s="27"/>
      <c r="X26" s="28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2:65" ht="15.6" x14ac:dyDescent="0.3">
      <c r="B27" s="102">
        <v>6</v>
      </c>
      <c r="C27" s="103"/>
      <c r="D27" s="80">
        <v>44739</v>
      </c>
      <c r="E27" s="79">
        <v>0.44444444444444442</v>
      </c>
      <c r="F27" s="53">
        <f t="shared" si="0"/>
        <v>2491</v>
      </c>
      <c r="G27" s="52">
        <f t="shared" si="1"/>
        <v>2431</v>
      </c>
      <c r="H27" s="99"/>
      <c r="I27" s="42">
        <v>-47.49</v>
      </c>
      <c r="J27" s="59">
        <f t="shared" si="2"/>
        <v>2444.0100000000002</v>
      </c>
      <c r="K27" s="84"/>
      <c r="L27" s="20"/>
      <c r="M27" s="38">
        <f t="shared" si="3"/>
        <v>13.010000000000218</v>
      </c>
      <c r="N27" s="42">
        <f t="shared" si="4"/>
        <v>1.3266297000000222</v>
      </c>
      <c r="O27" s="38">
        <f t="shared" si="5"/>
        <v>9.1256303200001536</v>
      </c>
      <c r="P27" s="38">
        <f t="shared" si="6"/>
        <v>1.3527855311652227E-2</v>
      </c>
      <c r="Q27" s="1"/>
      <c r="R27" s="40">
        <f t="shared" si="7"/>
        <v>121.00000000000044</v>
      </c>
      <c r="S27" s="40">
        <f t="shared" si="8"/>
        <v>0.1075206611570262</v>
      </c>
      <c r="T27" s="9"/>
      <c r="U27" s="10"/>
      <c r="V27" s="15"/>
      <c r="W27" s="17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2:65" ht="15.6" x14ac:dyDescent="0.3">
      <c r="B28" s="100">
        <v>7</v>
      </c>
      <c r="C28" s="101"/>
      <c r="D28" s="80">
        <v>44740</v>
      </c>
      <c r="E28" s="79">
        <v>0.67499999999999993</v>
      </c>
      <c r="F28" s="53">
        <f t="shared" si="0"/>
        <v>2491</v>
      </c>
      <c r="G28" s="52">
        <f t="shared" si="1"/>
        <v>2431</v>
      </c>
      <c r="H28" s="99"/>
      <c r="I28" s="42">
        <v>-47.48</v>
      </c>
      <c r="J28" s="59">
        <f t="shared" si="2"/>
        <v>2444.02</v>
      </c>
      <c r="K28" s="84"/>
      <c r="L28" s="20"/>
      <c r="M28" s="38">
        <f t="shared" si="3"/>
        <v>13.019999999999982</v>
      </c>
      <c r="N28" s="42">
        <f t="shared" si="4"/>
        <v>1.3276493999999983</v>
      </c>
      <c r="O28" s="38">
        <f t="shared" si="5"/>
        <v>9.1326446399999881</v>
      </c>
      <c r="P28" s="38">
        <f t="shared" si="6"/>
        <v>1.3538253355703984E-2</v>
      </c>
      <c r="Q28" s="1"/>
      <c r="R28" s="40">
        <f t="shared" si="7"/>
        <v>120.99999999999996</v>
      </c>
      <c r="S28" s="40">
        <f t="shared" si="8"/>
        <v>0.10760330578512385</v>
      </c>
      <c r="T28" s="9"/>
      <c r="U28" s="10"/>
      <c r="V28" s="15"/>
      <c r="W28" s="17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2:65" ht="15.6" x14ac:dyDescent="0.3">
      <c r="B29" s="100">
        <v>8</v>
      </c>
      <c r="C29" s="101"/>
      <c r="D29" s="80">
        <v>44741</v>
      </c>
      <c r="E29" s="79">
        <v>0.68333333333333324</v>
      </c>
      <c r="F29" s="53">
        <f t="shared" si="0"/>
        <v>2491</v>
      </c>
      <c r="G29" s="52">
        <f t="shared" si="1"/>
        <v>2431</v>
      </c>
      <c r="H29" s="99"/>
      <c r="I29" s="42">
        <v>-47.48</v>
      </c>
      <c r="J29" s="59">
        <f t="shared" si="2"/>
        <v>2444.02</v>
      </c>
      <c r="K29" s="84"/>
      <c r="L29" s="20"/>
      <c r="M29" s="38">
        <f t="shared" si="3"/>
        <v>13.019999999999982</v>
      </c>
      <c r="N29" s="42">
        <f t="shared" si="4"/>
        <v>1.3276493999999983</v>
      </c>
      <c r="O29" s="38">
        <f t="shared" si="5"/>
        <v>9.1326446399999881</v>
      </c>
      <c r="P29" s="38">
        <f t="shared" si="6"/>
        <v>1.3538253355703984E-2</v>
      </c>
      <c r="Q29" s="1"/>
      <c r="R29" s="40">
        <f t="shared" si="7"/>
        <v>120.99999999999996</v>
      </c>
      <c r="S29" s="40">
        <f t="shared" si="8"/>
        <v>0.10760330578512385</v>
      </c>
      <c r="T29" s="9"/>
      <c r="U29" s="10"/>
      <c r="V29" s="15"/>
      <c r="W29" s="17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2:65" ht="15.6" x14ac:dyDescent="0.3">
      <c r="B30" s="102">
        <v>9</v>
      </c>
      <c r="C30" s="103"/>
      <c r="D30" s="80">
        <v>44742</v>
      </c>
      <c r="E30" s="79">
        <v>0.71180555555555547</v>
      </c>
      <c r="F30" s="53">
        <f t="shared" si="0"/>
        <v>2491</v>
      </c>
      <c r="G30" s="52">
        <f t="shared" si="1"/>
        <v>2431</v>
      </c>
      <c r="H30" s="99"/>
      <c r="I30" s="42">
        <v>-47.47</v>
      </c>
      <c r="J30" s="59">
        <f t="shared" si="2"/>
        <v>2444.0300000000002</v>
      </c>
      <c r="K30" s="84"/>
      <c r="L30" s="20"/>
      <c r="M30" s="38">
        <f t="shared" si="3"/>
        <v>13.0300000000002</v>
      </c>
      <c r="N30" s="42">
        <f t="shared" si="4"/>
        <v>1.3286691000000204</v>
      </c>
      <c r="O30" s="38">
        <f t="shared" si="5"/>
        <v>9.1396589600001406</v>
      </c>
      <c r="P30" s="38">
        <f t="shared" si="6"/>
        <v>1.3548651399756207E-2</v>
      </c>
      <c r="Q30" s="1"/>
      <c r="R30" s="40">
        <f t="shared" si="7"/>
        <v>121.0000000000004</v>
      </c>
      <c r="S30" s="40">
        <f t="shared" si="8"/>
        <v>0.10768595041322444</v>
      </c>
      <c r="T30" s="9"/>
      <c r="U30" s="10"/>
      <c r="V30" s="15"/>
      <c r="W30" s="17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2:65" ht="15.6" x14ac:dyDescent="0.3">
      <c r="B31" s="100">
        <v>10</v>
      </c>
      <c r="C31" s="101"/>
      <c r="D31" s="80">
        <v>44743</v>
      </c>
      <c r="E31" s="79">
        <v>0.34027777777777773</v>
      </c>
      <c r="F31" s="53">
        <f t="shared" si="0"/>
        <v>2491</v>
      </c>
      <c r="G31" s="52">
        <f t="shared" si="1"/>
        <v>2431</v>
      </c>
      <c r="H31" s="99"/>
      <c r="I31" s="42">
        <v>-47.47</v>
      </c>
      <c r="J31" s="59">
        <f t="shared" si="2"/>
        <v>2444.0300000000002</v>
      </c>
      <c r="K31" s="84"/>
      <c r="L31" s="1"/>
      <c r="M31" s="38">
        <f t="shared" si="3"/>
        <v>13.0300000000002</v>
      </c>
      <c r="N31" s="42">
        <f t="shared" si="4"/>
        <v>1.3286691000000204</v>
      </c>
      <c r="O31" s="38">
        <f t="shared" si="5"/>
        <v>9.1396589600001406</v>
      </c>
      <c r="P31" s="38">
        <f t="shared" si="6"/>
        <v>1.3548651399756207E-2</v>
      </c>
      <c r="Q31" s="1"/>
      <c r="R31" s="40">
        <f t="shared" si="7"/>
        <v>121.0000000000004</v>
      </c>
      <c r="S31" s="40">
        <f t="shared" si="8"/>
        <v>0.10768595041322444</v>
      </c>
      <c r="T31" s="9"/>
      <c r="U31" s="10"/>
      <c r="V31" s="15"/>
      <c r="W31" s="17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2:65" ht="15.6" x14ac:dyDescent="0.3">
      <c r="B32" s="100">
        <v>11</v>
      </c>
      <c r="C32" s="101"/>
      <c r="D32" s="80">
        <v>44744</v>
      </c>
      <c r="E32" s="79">
        <v>0.47222222222222227</v>
      </c>
      <c r="F32" s="53">
        <f t="shared" si="0"/>
        <v>2491</v>
      </c>
      <c r="G32" s="52">
        <f t="shared" si="1"/>
        <v>2431</v>
      </c>
      <c r="H32" s="99"/>
      <c r="I32" s="42">
        <v>-47.48</v>
      </c>
      <c r="J32" s="59">
        <f t="shared" si="2"/>
        <v>2444.02</v>
      </c>
      <c r="K32" s="84"/>
      <c r="L32" s="1"/>
      <c r="M32" s="38">
        <f t="shared" si="3"/>
        <v>13.019999999999982</v>
      </c>
      <c r="N32" s="42">
        <f t="shared" si="4"/>
        <v>1.3276493999999983</v>
      </c>
      <c r="O32" s="38">
        <f t="shared" si="5"/>
        <v>9.1326446399999881</v>
      </c>
      <c r="P32" s="38">
        <f t="shared" si="6"/>
        <v>1.3538253355703984E-2</v>
      </c>
      <c r="Q32" s="1"/>
      <c r="R32" s="40">
        <f t="shared" si="7"/>
        <v>120.99999999999996</v>
      </c>
      <c r="S32" s="40">
        <f t="shared" si="8"/>
        <v>0.10760330578512385</v>
      </c>
      <c r="T32" s="9"/>
      <c r="U32" s="10"/>
      <c r="V32" s="15"/>
      <c r="W32" s="17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2:65" ht="15.6" x14ac:dyDescent="0.3">
      <c r="B33" s="102">
        <v>12</v>
      </c>
      <c r="C33" s="103"/>
      <c r="D33" s="80">
        <v>44745</v>
      </c>
      <c r="E33" s="79">
        <v>0.38472222222222219</v>
      </c>
      <c r="F33" s="53">
        <f t="shared" si="0"/>
        <v>2491</v>
      </c>
      <c r="G33" s="52">
        <f t="shared" si="1"/>
        <v>2431</v>
      </c>
      <c r="H33" s="99"/>
      <c r="I33" s="42">
        <v>-47.48</v>
      </c>
      <c r="J33" s="59">
        <f t="shared" si="2"/>
        <v>2444.02</v>
      </c>
      <c r="K33" s="84"/>
      <c r="L33" s="1"/>
      <c r="M33" s="38">
        <f t="shared" si="3"/>
        <v>13.019999999999982</v>
      </c>
      <c r="N33" s="42">
        <f t="shared" si="4"/>
        <v>1.3276493999999983</v>
      </c>
      <c r="O33" s="38">
        <f t="shared" si="5"/>
        <v>9.1326446399999881</v>
      </c>
      <c r="P33" s="38">
        <f t="shared" si="6"/>
        <v>1.3538253355703984E-2</v>
      </c>
      <c r="Q33" s="1"/>
      <c r="R33" s="40">
        <f t="shared" si="7"/>
        <v>120.99999999999996</v>
      </c>
      <c r="S33" s="40">
        <f t="shared" si="8"/>
        <v>0.10760330578512385</v>
      </c>
      <c r="T33" s="9"/>
      <c r="U33" s="10"/>
      <c r="V33" s="15"/>
      <c r="W33" s="17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2:65" ht="15.6" x14ac:dyDescent="0.3">
      <c r="B34" s="100">
        <v>13</v>
      </c>
      <c r="C34" s="101"/>
      <c r="D34" s="80">
        <v>44746</v>
      </c>
      <c r="E34" s="79">
        <v>0.37361111111111112</v>
      </c>
      <c r="F34" s="53">
        <f t="shared" si="0"/>
        <v>2491</v>
      </c>
      <c r="G34" s="52">
        <f t="shared" si="1"/>
        <v>2431</v>
      </c>
      <c r="H34" s="99"/>
      <c r="I34" s="42">
        <v>-47.48</v>
      </c>
      <c r="J34" s="59">
        <f t="shared" si="2"/>
        <v>2444.02</v>
      </c>
      <c r="K34" s="84"/>
      <c r="L34" s="1"/>
      <c r="M34" s="38">
        <f t="shared" si="3"/>
        <v>13.019999999999982</v>
      </c>
      <c r="N34" s="42">
        <f t="shared" si="4"/>
        <v>1.3276493999999983</v>
      </c>
      <c r="O34" s="38">
        <f t="shared" si="5"/>
        <v>9.1326446399999881</v>
      </c>
      <c r="P34" s="38">
        <f t="shared" si="6"/>
        <v>1.3538253355703984E-2</v>
      </c>
      <c r="Q34" s="1"/>
      <c r="R34" s="40">
        <f t="shared" si="7"/>
        <v>120.99999999999996</v>
      </c>
      <c r="S34" s="40">
        <f t="shared" si="8"/>
        <v>0.10760330578512385</v>
      </c>
      <c r="T34" s="9"/>
      <c r="U34" s="10"/>
      <c r="V34" s="15"/>
      <c r="W34" s="17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2:65" ht="15.6" x14ac:dyDescent="0.3">
      <c r="B35" s="100">
        <v>14</v>
      </c>
      <c r="C35" s="101"/>
      <c r="D35" s="80">
        <v>44747</v>
      </c>
      <c r="E35" s="79">
        <v>0.72777777777777775</v>
      </c>
      <c r="F35" s="53">
        <f t="shared" si="0"/>
        <v>2491</v>
      </c>
      <c r="G35" s="52">
        <f t="shared" si="1"/>
        <v>2431</v>
      </c>
      <c r="H35" s="99"/>
      <c r="I35" s="42">
        <v>-47.48</v>
      </c>
      <c r="J35" s="59">
        <f t="shared" si="2"/>
        <v>2444.02</v>
      </c>
      <c r="K35" s="84"/>
      <c r="L35" s="1"/>
      <c r="M35" s="38">
        <f t="shared" si="3"/>
        <v>13.019999999999982</v>
      </c>
      <c r="N35" s="42">
        <f t="shared" si="4"/>
        <v>1.3276493999999983</v>
      </c>
      <c r="O35" s="38">
        <f t="shared" si="5"/>
        <v>9.1326446399999881</v>
      </c>
      <c r="P35" s="38">
        <f t="shared" si="6"/>
        <v>1.3538253355703984E-2</v>
      </c>
      <c r="Q35" s="1"/>
      <c r="R35" s="40">
        <f t="shared" si="7"/>
        <v>120.99999999999996</v>
      </c>
      <c r="S35" s="40">
        <f t="shared" si="8"/>
        <v>0.10760330578512385</v>
      </c>
      <c r="T35" s="9"/>
      <c r="U35" s="10"/>
      <c r="V35" s="15"/>
      <c r="W35" s="17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2:65" ht="15.6" x14ac:dyDescent="0.3">
      <c r="B36" s="102">
        <v>15</v>
      </c>
      <c r="C36" s="103"/>
      <c r="D36" s="80">
        <v>44748</v>
      </c>
      <c r="E36" s="79">
        <v>0.35833333333333334</v>
      </c>
      <c r="F36" s="53">
        <f t="shared" si="0"/>
        <v>2491</v>
      </c>
      <c r="G36" s="52">
        <f t="shared" si="1"/>
        <v>2431</v>
      </c>
      <c r="H36" s="99"/>
      <c r="I36" s="42">
        <v>-47.48</v>
      </c>
      <c r="J36" s="59">
        <f t="shared" si="2"/>
        <v>2444.02</v>
      </c>
      <c r="K36" s="84"/>
      <c r="L36" s="1"/>
      <c r="M36" s="38">
        <f t="shared" si="3"/>
        <v>13.019999999999982</v>
      </c>
      <c r="N36" s="42">
        <f t="shared" si="4"/>
        <v>1.3276493999999983</v>
      </c>
      <c r="O36" s="38">
        <f t="shared" si="5"/>
        <v>9.1326446399999881</v>
      </c>
      <c r="P36" s="38">
        <f t="shared" si="6"/>
        <v>1.3538253355703984E-2</v>
      </c>
      <c r="Q36" s="1"/>
      <c r="R36" s="40">
        <f t="shared" si="7"/>
        <v>120.99999999999996</v>
      </c>
      <c r="S36" s="40">
        <f t="shared" si="8"/>
        <v>0.10760330578512385</v>
      </c>
      <c r="T36" s="9"/>
      <c r="U36" s="10"/>
      <c r="V36" s="15"/>
      <c r="W36" s="17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2:65" ht="15.6" x14ac:dyDescent="0.3">
      <c r="B37" s="100">
        <v>16</v>
      </c>
      <c r="C37" s="101"/>
      <c r="D37" s="80">
        <v>44749</v>
      </c>
      <c r="E37" s="79">
        <v>0.34583333333333338</v>
      </c>
      <c r="F37" s="53">
        <f t="shared" si="0"/>
        <v>2491</v>
      </c>
      <c r="G37" s="52">
        <f t="shared" si="1"/>
        <v>2431</v>
      </c>
      <c r="H37" s="99"/>
      <c r="I37" s="42">
        <v>-47.48</v>
      </c>
      <c r="J37" s="59">
        <f t="shared" si="2"/>
        <v>2444.02</v>
      </c>
      <c r="K37" s="84"/>
      <c r="L37" s="1"/>
      <c r="M37" s="38">
        <f t="shared" si="3"/>
        <v>13.019999999999982</v>
      </c>
      <c r="N37" s="42">
        <f t="shared" si="4"/>
        <v>1.3276493999999983</v>
      </c>
      <c r="O37" s="38">
        <f t="shared" si="5"/>
        <v>9.1326446399999881</v>
      </c>
      <c r="P37" s="38">
        <f t="shared" si="6"/>
        <v>1.3538253355703984E-2</v>
      </c>
      <c r="Q37" s="1"/>
      <c r="R37" s="40">
        <f t="shared" si="7"/>
        <v>120.99999999999996</v>
      </c>
      <c r="S37" s="40">
        <f t="shared" si="8"/>
        <v>0.10760330578512385</v>
      </c>
      <c r="T37" s="9"/>
      <c r="U37" s="10"/>
      <c r="V37" s="15"/>
      <c r="W37" s="17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2:65" ht="15.6" x14ac:dyDescent="0.3">
      <c r="B38" s="100">
        <v>17</v>
      </c>
      <c r="C38" s="101"/>
      <c r="D38" s="80">
        <v>44750</v>
      </c>
      <c r="E38" s="79">
        <v>0.69097222222222221</v>
      </c>
      <c r="F38" s="53">
        <f t="shared" si="0"/>
        <v>2491</v>
      </c>
      <c r="G38" s="52">
        <f t="shared" si="1"/>
        <v>2431</v>
      </c>
      <c r="H38" s="99"/>
      <c r="I38" s="42">
        <v>-47.48</v>
      </c>
      <c r="J38" s="59">
        <f t="shared" si="2"/>
        <v>2444.02</v>
      </c>
      <c r="K38" s="84"/>
      <c r="L38" s="1"/>
      <c r="M38" s="38">
        <f t="shared" si="3"/>
        <v>13.019999999999982</v>
      </c>
      <c r="N38" s="42">
        <f t="shared" si="4"/>
        <v>1.3276493999999983</v>
      </c>
      <c r="O38" s="38">
        <f t="shared" si="5"/>
        <v>9.1326446399999881</v>
      </c>
      <c r="P38" s="38">
        <f t="shared" si="6"/>
        <v>1.3538253355703984E-2</v>
      </c>
      <c r="Q38" s="1"/>
      <c r="R38" s="40">
        <f t="shared" si="7"/>
        <v>120.99999999999996</v>
      </c>
      <c r="S38" s="40">
        <f t="shared" si="8"/>
        <v>0.10760330578512385</v>
      </c>
      <c r="T38" s="9"/>
      <c r="U38" s="10"/>
      <c r="V38" s="15"/>
      <c r="W38" s="17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2:65" ht="15.6" x14ac:dyDescent="0.3">
      <c r="B39" s="102">
        <v>18</v>
      </c>
      <c r="C39" s="103"/>
      <c r="D39" s="80">
        <v>44751</v>
      </c>
      <c r="E39" s="79">
        <v>0.4597222222222222</v>
      </c>
      <c r="F39" s="53">
        <f t="shared" si="0"/>
        <v>2491</v>
      </c>
      <c r="G39" s="52">
        <f t="shared" si="1"/>
        <v>2431</v>
      </c>
      <c r="H39" s="99"/>
      <c r="I39" s="42">
        <v>-47.48</v>
      </c>
      <c r="J39" s="59">
        <f t="shared" si="2"/>
        <v>2444.02</v>
      </c>
      <c r="K39" s="84"/>
      <c r="L39" s="1"/>
      <c r="M39" s="38">
        <f t="shared" si="3"/>
        <v>13.019999999999982</v>
      </c>
      <c r="N39" s="42">
        <f t="shared" si="4"/>
        <v>1.3276493999999983</v>
      </c>
      <c r="O39" s="38">
        <f t="shared" si="5"/>
        <v>9.1326446399999881</v>
      </c>
      <c r="P39" s="38">
        <f t="shared" si="6"/>
        <v>1.3538253355703984E-2</v>
      </c>
      <c r="Q39" s="1"/>
      <c r="R39" s="40">
        <f t="shared" si="7"/>
        <v>120.99999999999996</v>
      </c>
      <c r="S39" s="40">
        <f t="shared" si="8"/>
        <v>0.10760330578512385</v>
      </c>
      <c r="T39" s="9"/>
      <c r="U39" s="10"/>
      <c r="V39" s="15"/>
      <c r="W39" s="17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2:65" ht="15.6" x14ac:dyDescent="0.3">
      <c r="B40" s="100">
        <v>19</v>
      </c>
      <c r="C40" s="101"/>
      <c r="D40" s="80">
        <v>44752</v>
      </c>
      <c r="E40" s="79">
        <v>0.46319444444444446</v>
      </c>
      <c r="F40" s="53">
        <f t="shared" si="0"/>
        <v>2491</v>
      </c>
      <c r="G40" s="52">
        <f t="shared" si="1"/>
        <v>2431</v>
      </c>
      <c r="H40" s="99"/>
      <c r="I40" s="42">
        <v>-47.47</v>
      </c>
      <c r="J40" s="59">
        <f t="shared" si="2"/>
        <v>2444.0300000000002</v>
      </c>
      <c r="K40" s="84"/>
      <c r="L40" s="1"/>
      <c r="M40" s="38">
        <f t="shared" si="3"/>
        <v>13.0300000000002</v>
      </c>
      <c r="N40" s="42">
        <f t="shared" si="4"/>
        <v>1.3286691000000204</v>
      </c>
      <c r="O40" s="38">
        <f t="shared" si="5"/>
        <v>9.1396589600001406</v>
      </c>
      <c r="P40" s="38">
        <f t="shared" si="6"/>
        <v>1.3548651399756207E-2</v>
      </c>
      <c r="Q40" s="1"/>
      <c r="R40" s="40">
        <f t="shared" si="7"/>
        <v>121.0000000000004</v>
      </c>
      <c r="S40" s="40">
        <f t="shared" si="8"/>
        <v>0.10768595041322444</v>
      </c>
      <c r="T40" s="9"/>
      <c r="U40" s="10"/>
      <c r="V40" s="15"/>
      <c r="W40" s="17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2:65" ht="15.6" x14ac:dyDescent="0.3">
      <c r="B41" s="100">
        <v>20</v>
      </c>
      <c r="C41" s="101"/>
      <c r="D41" s="80">
        <v>44753</v>
      </c>
      <c r="E41" s="79">
        <v>0.45277777777777778</v>
      </c>
      <c r="F41" s="53">
        <f t="shared" si="0"/>
        <v>2491</v>
      </c>
      <c r="G41" s="52">
        <f t="shared" si="1"/>
        <v>2431</v>
      </c>
      <c r="H41" s="99"/>
      <c r="I41" s="42">
        <v>-47.46</v>
      </c>
      <c r="J41" s="59">
        <f t="shared" si="2"/>
        <v>2444.04</v>
      </c>
      <c r="K41" s="84"/>
      <c r="L41" s="1"/>
      <c r="M41" s="38">
        <f t="shared" si="3"/>
        <v>13.039999999999964</v>
      </c>
      <c r="N41" s="42">
        <f t="shared" si="4"/>
        <v>1.3296887999999965</v>
      </c>
      <c r="O41" s="38">
        <f t="shared" si="5"/>
        <v>9.146673279999975</v>
      </c>
      <c r="P41" s="38">
        <f t="shared" si="6"/>
        <v>1.3559049443807964E-2</v>
      </c>
      <c r="Q41" s="1"/>
      <c r="R41" s="40">
        <f t="shared" si="7"/>
        <v>120.99999999999993</v>
      </c>
      <c r="S41" s="40">
        <f t="shared" si="8"/>
        <v>0.10776859504132208</v>
      </c>
      <c r="T41" s="9"/>
      <c r="U41" s="10"/>
      <c r="V41" s="15"/>
      <c r="W41" s="17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2:65" ht="15.6" x14ac:dyDescent="0.3">
      <c r="B42" s="102">
        <v>21</v>
      </c>
      <c r="C42" s="103"/>
      <c r="D42" s="80">
        <v>44754</v>
      </c>
      <c r="E42" s="79">
        <v>16.41</v>
      </c>
      <c r="F42" s="53">
        <f t="shared" si="0"/>
        <v>2491</v>
      </c>
      <c r="G42" s="52">
        <f t="shared" si="1"/>
        <v>2431</v>
      </c>
      <c r="H42" s="99"/>
      <c r="I42" s="42">
        <v>-47.47</v>
      </c>
      <c r="J42" s="59">
        <f t="shared" si="2"/>
        <v>2444.0300000000002</v>
      </c>
      <c r="K42" s="84"/>
      <c r="L42" s="1"/>
      <c r="M42" s="38">
        <f t="shared" si="3"/>
        <v>13.0300000000002</v>
      </c>
      <c r="N42" s="42">
        <f t="shared" si="4"/>
        <v>1.3286691000000204</v>
      </c>
      <c r="O42" s="38">
        <f t="shared" si="5"/>
        <v>9.1396589600001406</v>
      </c>
      <c r="P42" s="38">
        <f t="shared" si="6"/>
        <v>1.3548651399756207E-2</v>
      </c>
      <c r="Q42" s="1"/>
      <c r="R42" s="40">
        <f t="shared" si="7"/>
        <v>121.0000000000004</v>
      </c>
      <c r="S42" s="40">
        <f t="shared" si="8"/>
        <v>0.10768595041322444</v>
      </c>
      <c r="T42" s="1"/>
      <c r="U42" s="1"/>
      <c r="V42" s="15"/>
      <c r="W42" s="17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2:65" ht="15.6" x14ac:dyDescent="0.3">
      <c r="B43" s="100">
        <v>22</v>
      </c>
      <c r="C43" s="101"/>
      <c r="D43" s="80">
        <v>44755</v>
      </c>
      <c r="E43" s="79">
        <v>0.70347222222222217</v>
      </c>
      <c r="F43" s="53">
        <f t="shared" si="0"/>
        <v>2491</v>
      </c>
      <c r="G43" s="52">
        <f t="shared" si="1"/>
        <v>2431</v>
      </c>
      <c r="H43" s="99"/>
      <c r="I43" s="42">
        <v>-47.48</v>
      </c>
      <c r="J43" s="59">
        <f t="shared" si="2"/>
        <v>2444.02</v>
      </c>
      <c r="K43" s="84"/>
      <c r="L43" s="1"/>
      <c r="M43" s="38">
        <f t="shared" si="3"/>
        <v>13.019999999999982</v>
      </c>
      <c r="N43" s="42">
        <f t="shared" si="4"/>
        <v>1.3276493999999983</v>
      </c>
      <c r="O43" s="38">
        <f t="shared" si="5"/>
        <v>9.1326446399999881</v>
      </c>
      <c r="P43" s="38">
        <f t="shared" si="6"/>
        <v>1.3538253355703984E-2</v>
      </c>
      <c r="Q43" s="1"/>
      <c r="R43" s="40">
        <f t="shared" si="7"/>
        <v>120.99999999999996</v>
      </c>
      <c r="S43" s="40">
        <f t="shared" si="8"/>
        <v>0.10760330578512385</v>
      </c>
      <c r="T43" s="1"/>
      <c r="U43" s="1"/>
      <c r="V43" s="15"/>
      <c r="W43" s="17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2:65" ht="15.6" x14ac:dyDescent="0.3">
      <c r="B44" s="100">
        <v>23</v>
      </c>
      <c r="C44" s="101"/>
      <c r="D44" s="80">
        <v>44756</v>
      </c>
      <c r="E44" s="79">
        <v>0.37222222222222223</v>
      </c>
      <c r="F44" s="53">
        <f t="shared" si="0"/>
        <v>2491</v>
      </c>
      <c r="G44" s="52">
        <f t="shared" si="1"/>
        <v>2431</v>
      </c>
      <c r="H44" s="99"/>
      <c r="I44" s="42">
        <v>-47.48</v>
      </c>
      <c r="J44" s="59">
        <f t="shared" si="2"/>
        <v>2444.02</v>
      </c>
      <c r="K44" s="84"/>
      <c r="L44" s="1"/>
      <c r="M44" s="38">
        <f t="shared" si="3"/>
        <v>13.019999999999982</v>
      </c>
      <c r="N44" s="42">
        <f t="shared" si="4"/>
        <v>1.3276493999999983</v>
      </c>
      <c r="O44" s="38">
        <f t="shared" si="5"/>
        <v>9.1326446399999881</v>
      </c>
      <c r="P44" s="38">
        <f t="shared" si="6"/>
        <v>1.3538253355703984E-2</v>
      </c>
      <c r="Q44" s="1"/>
      <c r="R44" s="40">
        <f t="shared" si="7"/>
        <v>120.99999999999996</v>
      </c>
      <c r="S44" s="40">
        <f t="shared" si="8"/>
        <v>0.10760330578512385</v>
      </c>
      <c r="T44" s="1"/>
      <c r="U44" s="1"/>
      <c r="V44" s="15"/>
      <c r="W44" s="17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2:65" ht="15.6" x14ac:dyDescent="0.3">
      <c r="B45" s="102">
        <v>24</v>
      </c>
      <c r="C45" s="103"/>
      <c r="D45" s="80">
        <v>44757</v>
      </c>
      <c r="E45" s="79">
        <v>0.46388888888888885</v>
      </c>
      <c r="F45" s="53">
        <f t="shared" si="0"/>
        <v>2491</v>
      </c>
      <c r="G45" s="52">
        <f t="shared" si="1"/>
        <v>2431</v>
      </c>
      <c r="H45" s="99"/>
      <c r="I45" s="42">
        <v>-47.47</v>
      </c>
      <c r="J45" s="59">
        <f t="shared" si="2"/>
        <v>2444.0300000000002</v>
      </c>
      <c r="K45" s="84"/>
      <c r="L45" s="1"/>
      <c r="M45" s="38">
        <f t="shared" si="3"/>
        <v>13.0300000000002</v>
      </c>
      <c r="N45" s="42">
        <f t="shared" si="4"/>
        <v>1.3286691000000204</v>
      </c>
      <c r="O45" s="38">
        <f t="shared" si="5"/>
        <v>9.1396589600001406</v>
      </c>
      <c r="P45" s="38">
        <f t="shared" si="6"/>
        <v>1.3548651399756207E-2</v>
      </c>
      <c r="Q45" s="1"/>
      <c r="R45" s="40">
        <f t="shared" si="7"/>
        <v>121.0000000000004</v>
      </c>
      <c r="S45" s="40">
        <f t="shared" si="8"/>
        <v>0.10768595041322444</v>
      </c>
      <c r="T45" s="1"/>
      <c r="U45" s="1"/>
      <c r="V45" s="15"/>
      <c r="W45" s="17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2:65" ht="15.6" x14ac:dyDescent="0.3">
      <c r="B46" s="100">
        <v>25</v>
      </c>
      <c r="C46" s="101"/>
      <c r="D46" s="80">
        <v>44758</v>
      </c>
      <c r="E46" s="79">
        <v>0.72777777777777775</v>
      </c>
      <c r="F46" s="53">
        <f t="shared" si="0"/>
        <v>2491</v>
      </c>
      <c r="G46" s="52">
        <f t="shared" si="1"/>
        <v>2431</v>
      </c>
      <c r="H46" s="99"/>
      <c r="I46" s="42">
        <v>-47.47</v>
      </c>
      <c r="J46" s="59">
        <f t="shared" si="2"/>
        <v>2444.0300000000002</v>
      </c>
      <c r="K46" s="84"/>
      <c r="L46" s="1"/>
      <c r="M46" s="38">
        <f t="shared" si="3"/>
        <v>13.0300000000002</v>
      </c>
      <c r="N46" s="42">
        <f t="shared" si="4"/>
        <v>1.3286691000000204</v>
      </c>
      <c r="O46" s="38">
        <f t="shared" si="5"/>
        <v>9.1396589600001406</v>
      </c>
      <c r="P46" s="38">
        <f t="shared" si="6"/>
        <v>1.3548651399756207E-2</v>
      </c>
      <c r="Q46" s="1"/>
      <c r="R46" s="40">
        <f t="shared" si="7"/>
        <v>121.0000000000004</v>
      </c>
      <c r="S46" s="40">
        <f t="shared" si="8"/>
        <v>0.10768595041322444</v>
      </c>
      <c r="T46" s="1"/>
      <c r="U46" s="1"/>
      <c r="V46" s="15"/>
      <c r="W46" s="17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2:65" ht="15.6" x14ac:dyDescent="0.3">
      <c r="B47" s="100">
        <v>26</v>
      </c>
      <c r="C47" s="101"/>
      <c r="D47" s="80">
        <v>44759</v>
      </c>
      <c r="E47" s="79">
        <v>0.68888888888888899</v>
      </c>
      <c r="F47" s="53">
        <f t="shared" si="0"/>
        <v>2491</v>
      </c>
      <c r="G47" s="52">
        <f t="shared" si="1"/>
        <v>2431</v>
      </c>
      <c r="H47" s="99"/>
      <c r="I47" s="42">
        <v>-47.47</v>
      </c>
      <c r="J47" s="59">
        <f t="shared" si="2"/>
        <v>2444.0300000000002</v>
      </c>
      <c r="K47" s="84"/>
      <c r="L47" s="1"/>
      <c r="M47" s="38">
        <f t="shared" si="3"/>
        <v>13.0300000000002</v>
      </c>
      <c r="N47" s="42">
        <f t="shared" si="4"/>
        <v>1.3286691000000204</v>
      </c>
      <c r="O47" s="38">
        <f t="shared" si="5"/>
        <v>9.1396589600001406</v>
      </c>
      <c r="P47" s="38">
        <f t="shared" si="6"/>
        <v>1.3548651399756207E-2</v>
      </c>
      <c r="Q47" s="1"/>
      <c r="R47" s="40">
        <f t="shared" si="7"/>
        <v>121.0000000000004</v>
      </c>
      <c r="S47" s="40">
        <f t="shared" si="8"/>
        <v>0.10768595041322444</v>
      </c>
      <c r="T47" s="1"/>
      <c r="U47" s="1"/>
      <c r="V47" s="15"/>
      <c r="W47" s="17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2:65" ht="15.6" x14ac:dyDescent="0.3">
      <c r="B48" s="102">
        <v>27</v>
      </c>
      <c r="C48" s="103"/>
      <c r="D48" s="80">
        <v>44760</v>
      </c>
      <c r="E48" s="79">
        <v>0.70000000000000007</v>
      </c>
      <c r="F48" s="53">
        <f t="shared" si="0"/>
        <v>2491</v>
      </c>
      <c r="G48" s="52">
        <f t="shared" si="1"/>
        <v>2431</v>
      </c>
      <c r="H48" s="99"/>
      <c r="I48" s="42">
        <v>-47.48</v>
      </c>
      <c r="J48" s="59">
        <f t="shared" si="2"/>
        <v>2444.02</v>
      </c>
      <c r="K48" s="84"/>
      <c r="L48" s="1"/>
      <c r="M48" s="38">
        <f t="shared" si="3"/>
        <v>13.019999999999982</v>
      </c>
      <c r="N48" s="42">
        <f t="shared" si="4"/>
        <v>1.3276493999999983</v>
      </c>
      <c r="O48" s="38">
        <f t="shared" si="5"/>
        <v>9.1326446399999881</v>
      </c>
      <c r="P48" s="38">
        <f t="shared" si="6"/>
        <v>1.3538253355703984E-2</v>
      </c>
      <c r="Q48" s="1"/>
      <c r="R48" s="40">
        <f t="shared" si="7"/>
        <v>120.99999999999996</v>
      </c>
      <c r="S48" s="40">
        <f t="shared" si="8"/>
        <v>0.10760330578512385</v>
      </c>
      <c r="T48" s="1"/>
      <c r="U48" s="1"/>
      <c r="V48" s="15"/>
      <c r="W48" s="17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2:65" ht="15.6" x14ac:dyDescent="0.3">
      <c r="B49" s="100">
        <v>28</v>
      </c>
      <c r="C49" s="101"/>
      <c r="D49" s="80">
        <v>44761</v>
      </c>
      <c r="E49" s="79">
        <v>0.73333333333333339</v>
      </c>
      <c r="F49" s="53">
        <f t="shared" si="0"/>
        <v>2491</v>
      </c>
      <c r="G49" s="52">
        <f t="shared" si="1"/>
        <v>2431</v>
      </c>
      <c r="H49" s="99"/>
      <c r="I49" s="42">
        <v>-47.49</v>
      </c>
      <c r="J49" s="59">
        <f t="shared" si="2"/>
        <v>2444.0100000000002</v>
      </c>
      <c r="K49" s="84"/>
      <c r="L49" s="1"/>
      <c r="M49" s="38">
        <f t="shared" si="3"/>
        <v>13.010000000000218</v>
      </c>
      <c r="N49" s="42">
        <f t="shared" si="4"/>
        <v>1.3266297000000222</v>
      </c>
      <c r="O49" s="38">
        <f t="shared" si="5"/>
        <v>9.1256303200001536</v>
      </c>
      <c r="P49" s="38">
        <f t="shared" si="6"/>
        <v>1.3527855311652227E-2</v>
      </c>
      <c r="Q49" s="1"/>
      <c r="R49" s="40">
        <f t="shared" si="7"/>
        <v>121.00000000000044</v>
      </c>
      <c r="S49" s="40">
        <f t="shared" si="8"/>
        <v>0.1075206611570262</v>
      </c>
      <c r="T49" s="1"/>
      <c r="U49" s="1"/>
      <c r="V49" s="15"/>
      <c r="W49" s="17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2:65" ht="15.6" x14ac:dyDescent="0.3">
      <c r="B50" s="100">
        <v>29</v>
      </c>
      <c r="C50" s="101"/>
      <c r="D50" s="80">
        <v>44762</v>
      </c>
      <c r="E50" s="79">
        <v>0.37083333333333335</v>
      </c>
      <c r="F50" s="53">
        <f t="shared" si="0"/>
        <v>2491</v>
      </c>
      <c r="G50" s="52">
        <f t="shared" si="1"/>
        <v>2431</v>
      </c>
      <c r="H50" s="99"/>
      <c r="I50" s="42">
        <v>-47.5</v>
      </c>
      <c r="J50" s="59">
        <f t="shared" si="2"/>
        <v>2444</v>
      </c>
      <c r="K50" s="84"/>
      <c r="L50" s="1"/>
      <c r="M50" s="38">
        <f t="shared" si="3"/>
        <v>13</v>
      </c>
      <c r="N50" s="42">
        <f t="shared" si="4"/>
        <v>1.3256100000000002</v>
      </c>
      <c r="O50" s="38">
        <f t="shared" si="5"/>
        <v>9.1186160000000012</v>
      </c>
      <c r="P50" s="38">
        <f t="shared" si="6"/>
        <v>1.3517457267600003E-2</v>
      </c>
      <c r="Q50" s="1"/>
      <c r="R50" s="40">
        <f t="shared" si="7"/>
        <v>121</v>
      </c>
      <c r="S50" s="40">
        <f t="shared" si="8"/>
        <v>0.10743801652892562</v>
      </c>
      <c r="T50" s="1"/>
      <c r="U50" s="1"/>
      <c r="V50" s="15"/>
      <c r="W50" s="17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2:65" ht="15.6" x14ac:dyDescent="0.3">
      <c r="B51" s="102">
        <v>30</v>
      </c>
      <c r="C51" s="103"/>
      <c r="D51" s="80">
        <v>44763</v>
      </c>
      <c r="E51" s="79">
        <v>0.7416666666666667</v>
      </c>
      <c r="F51" s="53">
        <f t="shared" si="0"/>
        <v>2491</v>
      </c>
      <c r="G51" s="52">
        <f t="shared" si="1"/>
        <v>2431</v>
      </c>
      <c r="H51" s="99"/>
      <c r="I51" s="42">
        <v>-47.5</v>
      </c>
      <c r="J51" s="59">
        <f t="shared" si="2"/>
        <v>2444</v>
      </c>
      <c r="K51" s="84"/>
      <c r="L51" s="1"/>
      <c r="M51" s="38">
        <f t="shared" si="3"/>
        <v>13</v>
      </c>
      <c r="N51" s="42">
        <f t="shared" si="4"/>
        <v>1.3256100000000002</v>
      </c>
      <c r="O51" s="38">
        <f t="shared" si="5"/>
        <v>9.1186160000000012</v>
      </c>
      <c r="P51" s="38">
        <f t="shared" si="6"/>
        <v>1.3517457267600003E-2</v>
      </c>
      <c r="Q51" s="1"/>
      <c r="R51" s="40">
        <f t="shared" si="7"/>
        <v>121</v>
      </c>
      <c r="S51" s="40">
        <f t="shared" si="8"/>
        <v>0.10743801652892562</v>
      </c>
      <c r="T51" s="1"/>
      <c r="U51" s="1"/>
      <c r="V51" s="15"/>
      <c r="W51" s="17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2:65" ht="15.6" x14ac:dyDescent="0.3">
      <c r="B52" s="100">
        <v>31</v>
      </c>
      <c r="C52" s="101"/>
      <c r="D52" s="80">
        <v>44764</v>
      </c>
      <c r="E52" s="79">
        <v>0.38958333333333334</v>
      </c>
      <c r="F52" s="53">
        <f t="shared" si="0"/>
        <v>2491</v>
      </c>
      <c r="G52" s="52">
        <f t="shared" si="1"/>
        <v>2431</v>
      </c>
      <c r="H52" s="99"/>
      <c r="I52" s="42">
        <v>-47.5</v>
      </c>
      <c r="J52" s="59">
        <f t="shared" si="2"/>
        <v>2444</v>
      </c>
      <c r="K52" s="84"/>
      <c r="L52" s="1"/>
      <c r="M52" s="38">
        <f t="shared" si="3"/>
        <v>13</v>
      </c>
      <c r="N52" s="42">
        <f t="shared" si="4"/>
        <v>1.3256100000000002</v>
      </c>
      <c r="O52" s="38">
        <f t="shared" si="5"/>
        <v>9.1186160000000012</v>
      </c>
      <c r="P52" s="38">
        <f t="shared" si="6"/>
        <v>1.3517457267600003E-2</v>
      </c>
      <c r="Q52" s="1"/>
      <c r="R52" s="40">
        <f t="shared" si="7"/>
        <v>121</v>
      </c>
      <c r="S52" s="40">
        <f t="shared" si="8"/>
        <v>0.10743801652892562</v>
      </c>
      <c r="T52" s="1"/>
      <c r="U52" s="1"/>
      <c r="V52" s="15"/>
      <c r="W52" s="17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2:65" ht="15.6" x14ac:dyDescent="0.3">
      <c r="B53" s="100">
        <v>32</v>
      </c>
      <c r="C53" s="101"/>
      <c r="D53" s="80">
        <v>44765</v>
      </c>
      <c r="E53" s="79">
        <v>0.71180555555555547</v>
      </c>
      <c r="F53" s="53">
        <f t="shared" si="0"/>
        <v>2491</v>
      </c>
      <c r="G53" s="52">
        <f t="shared" si="1"/>
        <v>2431</v>
      </c>
      <c r="H53" s="99"/>
      <c r="I53" s="42">
        <v>-47.5</v>
      </c>
      <c r="J53" s="59">
        <f t="shared" si="2"/>
        <v>2444</v>
      </c>
      <c r="K53" s="84"/>
      <c r="L53" s="1"/>
      <c r="M53" s="38">
        <f t="shared" si="3"/>
        <v>13</v>
      </c>
      <c r="N53" s="42">
        <f t="shared" si="4"/>
        <v>1.3256100000000002</v>
      </c>
      <c r="O53" s="38">
        <f t="shared" si="5"/>
        <v>9.1186160000000012</v>
      </c>
      <c r="P53" s="38">
        <f t="shared" si="6"/>
        <v>1.3517457267600003E-2</v>
      </c>
      <c r="Q53" s="1"/>
      <c r="R53" s="40">
        <f t="shared" si="7"/>
        <v>121</v>
      </c>
      <c r="S53" s="40">
        <f t="shared" si="8"/>
        <v>0.10743801652892562</v>
      </c>
      <c r="T53" s="1"/>
      <c r="U53" s="1"/>
      <c r="V53" s="15"/>
      <c r="W53" s="17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2:65" ht="15.6" x14ac:dyDescent="0.3">
      <c r="B54" s="102">
        <v>33</v>
      </c>
      <c r="C54" s="103"/>
      <c r="D54" s="80">
        <v>44766</v>
      </c>
      <c r="E54" s="79">
        <v>0.71666666666666667</v>
      </c>
      <c r="F54" s="53">
        <f t="shared" ref="F54:F84" si="9">G$16</f>
        <v>2491</v>
      </c>
      <c r="G54" s="52">
        <f t="shared" ref="G54:G88" si="10">G$16-E$12</f>
        <v>2431</v>
      </c>
      <c r="H54" s="99"/>
      <c r="I54" s="42">
        <v>-47.47</v>
      </c>
      <c r="J54" s="59">
        <f t="shared" ref="J54:J84" si="11">(G$16+E$13)+I54</f>
        <v>2444.0300000000002</v>
      </c>
      <c r="K54" s="84"/>
      <c r="L54" s="1"/>
      <c r="M54" s="38">
        <f t="shared" si="3"/>
        <v>13.0300000000002</v>
      </c>
      <c r="N54" s="42">
        <f t="shared" si="4"/>
        <v>1.3286691000000204</v>
      </c>
      <c r="O54" s="38">
        <f t="shared" si="5"/>
        <v>9.1396589600001406</v>
      </c>
      <c r="P54" s="38">
        <f t="shared" si="6"/>
        <v>1.3548651399756207E-2</v>
      </c>
      <c r="Q54" s="1"/>
      <c r="R54" s="40">
        <f t="shared" si="7"/>
        <v>121.0000000000004</v>
      </c>
      <c r="S54" s="40">
        <f t="shared" si="8"/>
        <v>0.10768595041322444</v>
      </c>
      <c r="T54" s="1"/>
      <c r="U54" s="1"/>
      <c r="V54" s="15"/>
      <c r="W54" s="17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2:65" ht="15.6" x14ac:dyDescent="0.3">
      <c r="B55" s="100">
        <v>34</v>
      </c>
      <c r="C55" s="101"/>
      <c r="D55" s="80">
        <v>44767</v>
      </c>
      <c r="E55" s="79">
        <v>0.74722222222222223</v>
      </c>
      <c r="F55" s="53">
        <f t="shared" si="9"/>
        <v>2491</v>
      </c>
      <c r="G55" s="52">
        <f t="shared" si="10"/>
        <v>2431</v>
      </c>
      <c r="H55" s="99"/>
      <c r="I55" s="42">
        <v>-47.49</v>
      </c>
      <c r="J55" s="59">
        <f t="shared" si="11"/>
        <v>2444.0100000000002</v>
      </c>
      <c r="K55" s="84"/>
      <c r="L55" s="1"/>
      <c r="M55" s="38">
        <f t="shared" si="3"/>
        <v>13.010000000000218</v>
      </c>
      <c r="N55" s="42">
        <f t="shared" si="4"/>
        <v>1.3266297000000222</v>
      </c>
      <c r="O55" s="38">
        <f t="shared" si="5"/>
        <v>9.1256303200001536</v>
      </c>
      <c r="P55" s="38">
        <f t="shared" si="6"/>
        <v>1.3527855311652227E-2</v>
      </c>
      <c r="Q55" s="1"/>
      <c r="R55" s="40">
        <f t="shared" si="7"/>
        <v>121.00000000000044</v>
      </c>
      <c r="S55" s="40">
        <f t="shared" si="8"/>
        <v>0.1075206611570262</v>
      </c>
      <c r="T55" s="1"/>
      <c r="U55" s="1"/>
      <c r="V55" s="15"/>
      <c r="W55" s="17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2:65" ht="15.6" x14ac:dyDescent="0.3">
      <c r="B56" s="100">
        <v>35</v>
      </c>
      <c r="C56" s="101"/>
      <c r="D56" s="80">
        <v>44768</v>
      </c>
      <c r="E56" s="79">
        <v>0.31944444444444448</v>
      </c>
      <c r="F56" s="53">
        <f t="shared" si="9"/>
        <v>2491</v>
      </c>
      <c r="G56" s="52">
        <f t="shared" si="10"/>
        <v>2431</v>
      </c>
      <c r="H56" s="99"/>
      <c r="I56" s="42">
        <v>-47.49</v>
      </c>
      <c r="J56" s="59">
        <f t="shared" si="11"/>
        <v>2444.0100000000002</v>
      </c>
      <c r="K56" s="84"/>
      <c r="L56" s="1"/>
      <c r="M56" s="38">
        <f t="shared" si="3"/>
        <v>13.010000000000218</v>
      </c>
      <c r="N56" s="42">
        <f t="shared" si="4"/>
        <v>1.3266297000000222</v>
      </c>
      <c r="O56" s="38">
        <f t="shared" si="5"/>
        <v>9.1256303200001536</v>
      </c>
      <c r="P56" s="38">
        <f t="shared" si="6"/>
        <v>1.3527855311652227E-2</v>
      </c>
      <c r="Q56" s="1"/>
      <c r="R56" s="40">
        <f t="shared" si="7"/>
        <v>121.00000000000044</v>
      </c>
      <c r="S56" s="40">
        <f t="shared" si="8"/>
        <v>0.1075206611570262</v>
      </c>
      <c r="T56" s="1"/>
      <c r="U56" s="1"/>
      <c r="V56" s="15"/>
      <c r="W56" s="17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2:65" ht="15.6" x14ac:dyDescent="0.3">
      <c r="B57" s="102">
        <v>36</v>
      </c>
      <c r="C57" s="103"/>
      <c r="D57" s="80">
        <v>44769</v>
      </c>
      <c r="E57" s="79">
        <v>0.63194444444444442</v>
      </c>
      <c r="F57" s="53">
        <f t="shared" si="9"/>
        <v>2491</v>
      </c>
      <c r="G57" s="52">
        <f t="shared" si="10"/>
        <v>2431</v>
      </c>
      <c r="H57" s="99"/>
      <c r="I57" s="42">
        <v>-47.49</v>
      </c>
      <c r="J57" s="59">
        <f t="shared" si="11"/>
        <v>2444.0100000000002</v>
      </c>
      <c r="K57" s="84"/>
      <c r="L57" s="1"/>
      <c r="M57" s="38">
        <f t="shared" si="3"/>
        <v>13.010000000000218</v>
      </c>
      <c r="N57" s="42">
        <f t="shared" si="4"/>
        <v>1.3266297000000222</v>
      </c>
      <c r="O57" s="38">
        <f t="shared" si="5"/>
        <v>9.1256303200001536</v>
      </c>
      <c r="P57" s="38">
        <f t="shared" si="6"/>
        <v>1.3527855311652227E-2</v>
      </c>
      <c r="Q57" s="1"/>
      <c r="R57" s="40">
        <f t="shared" si="7"/>
        <v>121.00000000000044</v>
      </c>
      <c r="S57" s="40">
        <f t="shared" si="8"/>
        <v>0.1075206611570262</v>
      </c>
      <c r="T57" s="1"/>
      <c r="U57" s="1"/>
      <c r="V57" s="15"/>
      <c r="W57" s="17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2:65" ht="15.6" x14ac:dyDescent="0.3">
      <c r="B58" s="100">
        <v>37</v>
      </c>
      <c r="C58" s="101"/>
      <c r="D58" s="80">
        <v>44770</v>
      </c>
      <c r="E58" s="79">
        <v>0.72499999999999998</v>
      </c>
      <c r="F58" s="53">
        <f t="shared" si="9"/>
        <v>2491</v>
      </c>
      <c r="G58" s="52">
        <f t="shared" si="10"/>
        <v>2431</v>
      </c>
      <c r="H58" s="99"/>
      <c r="I58" s="42">
        <v>-47.49</v>
      </c>
      <c r="J58" s="59">
        <f t="shared" si="11"/>
        <v>2444.0100000000002</v>
      </c>
      <c r="K58" s="84"/>
      <c r="L58" s="1"/>
      <c r="M58" s="38">
        <f t="shared" si="3"/>
        <v>13.010000000000218</v>
      </c>
      <c r="N58" s="42">
        <f t="shared" si="4"/>
        <v>1.3266297000000222</v>
      </c>
      <c r="O58" s="38">
        <f t="shared" si="5"/>
        <v>9.1256303200001536</v>
      </c>
      <c r="P58" s="38">
        <f t="shared" si="6"/>
        <v>1.3527855311652227E-2</v>
      </c>
      <c r="Q58" s="1"/>
      <c r="R58" s="40">
        <f t="shared" si="7"/>
        <v>121.00000000000044</v>
      </c>
      <c r="S58" s="40">
        <f t="shared" si="8"/>
        <v>0.1075206611570262</v>
      </c>
      <c r="T58" s="1"/>
      <c r="U58" s="1"/>
      <c r="V58" s="15"/>
      <c r="W58" s="17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2:65" ht="15.6" x14ac:dyDescent="0.3">
      <c r="B59" s="100">
        <v>38</v>
      </c>
      <c r="C59" s="101"/>
      <c r="D59" s="80">
        <v>44771</v>
      </c>
      <c r="E59" s="79">
        <v>0.6875</v>
      </c>
      <c r="F59" s="53">
        <f t="shared" si="9"/>
        <v>2491</v>
      </c>
      <c r="G59" s="52">
        <f t="shared" si="10"/>
        <v>2431</v>
      </c>
      <c r="H59" s="99"/>
      <c r="I59" s="42">
        <v>-47.49</v>
      </c>
      <c r="J59" s="59">
        <f t="shared" si="11"/>
        <v>2444.0100000000002</v>
      </c>
      <c r="K59" s="84"/>
      <c r="L59" s="1"/>
      <c r="M59" s="38">
        <f t="shared" si="3"/>
        <v>13.010000000000218</v>
      </c>
      <c r="N59" s="42">
        <f t="shared" si="4"/>
        <v>1.3266297000000222</v>
      </c>
      <c r="O59" s="38">
        <f t="shared" si="5"/>
        <v>9.1256303200001536</v>
      </c>
      <c r="P59" s="38">
        <f t="shared" si="6"/>
        <v>1.3527855311652227E-2</v>
      </c>
      <c r="Q59" s="1"/>
      <c r="R59" s="40">
        <f t="shared" si="7"/>
        <v>121.00000000000044</v>
      </c>
      <c r="S59" s="40">
        <f t="shared" si="8"/>
        <v>0.1075206611570262</v>
      </c>
      <c r="T59" s="1"/>
      <c r="U59" s="1"/>
      <c r="V59" s="15"/>
      <c r="W59" s="17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2:65" ht="15.6" x14ac:dyDescent="0.3">
      <c r="B60" s="102">
        <v>39</v>
      </c>
      <c r="C60" s="103"/>
      <c r="D60" s="80">
        <v>44772</v>
      </c>
      <c r="E60" s="79">
        <v>0.48819444444444443</v>
      </c>
      <c r="F60" s="53">
        <f t="shared" si="9"/>
        <v>2491</v>
      </c>
      <c r="G60" s="52">
        <f t="shared" si="10"/>
        <v>2431</v>
      </c>
      <c r="H60" s="99"/>
      <c r="I60" s="42">
        <v>-47.49</v>
      </c>
      <c r="J60" s="59">
        <f t="shared" si="11"/>
        <v>2444.0100000000002</v>
      </c>
      <c r="K60" s="84"/>
      <c r="L60" s="1"/>
      <c r="M60" s="38">
        <f t="shared" si="3"/>
        <v>13.010000000000218</v>
      </c>
      <c r="N60" s="42">
        <f t="shared" si="4"/>
        <v>1.3266297000000222</v>
      </c>
      <c r="O60" s="38">
        <f t="shared" si="5"/>
        <v>9.1256303200001536</v>
      </c>
      <c r="P60" s="38">
        <f t="shared" si="6"/>
        <v>1.3527855311652227E-2</v>
      </c>
      <c r="Q60" s="1"/>
      <c r="R60" s="40">
        <f t="shared" si="7"/>
        <v>121.00000000000044</v>
      </c>
      <c r="S60" s="40">
        <f t="shared" si="8"/>
        <v>0.1075206611570262</v>
      </c>
      <c r="T60" s="1"/>
      <c r="U60" s="1"/>
      <c r="V60" s="15"/>
      <c r="W60" s="17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2:65" ht="15.6" x14ac:dyDescent="0.3">
      <c r="B61" s="100">
        <v>40</v>
      </c>
      <c r="C61" s="101"/>
      <c r="D61" s="80">
        <v>44773</v>
      </c>
      <c r="E61" s="79">
        <v>0.3666666666666667</v>
      </c>
      <c r="F61" s="53">
        <f t="shared" si="9"/>
        <v>2491</v>
      </c>
      <c r="G61" s="52">
        <f t="shared" si="10"/>
        <v>2431</v>
      </c>
      <c r="H61" s="99"/>
      <c r="I61" s="42">
        <v>-47.5</v>
      </c>
      <c r="J61" s="59">
        <f t="shared" si="11"/>
        <v>2444</v>
      </c>
      <c r="K61" s="84"/>
      <c r="L61" s="1"/>
      <c r="M61" s="38">
        <f t="shared" si="3"/>
        <v>13</v>
      </c>
      <c r="N61" s="42">
        <f t="shared" si="4"/>
        <v>1.3256100000000002</v>
      </c>
      <c r="O61" s="38">
        <f t="shared" si="5"/>
        <v>9.1186160000000012</v>
      </c>
      <c r="P61" s="38">
        <f t="shared" si="6"/>
        <v>1.3517457267600003E-2</v>
      </c>
      <c r="Q61" s="1"/>
      <c r="R61" s="40">
        <f t="shared" si="7"/>
        <v>121</v>
      </c>
      <c r="S61" s="40">
        <f t="shared" si="8"/>
        <v>0.10743801652892562</v>
      </c>
      <c r="T61" s="1"/>
      <c r="U61" s="1"/>
      <c r="V61" s="15"/>
      <c r="W61" s="17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2:65" ht="15.6" x14ac:dyDescent="0.3">
      <c r="B62" s="100">
        <v>41</v>
      </c>
      <c r="C62" s="101"/>
      <c r="D62" s="80">
        <v>44774</v>
      </c>
      <c r="E62" s="79">
        <v>0.45</v>
      </c>
      <c r="F62" s="53">
        <f t="shared" si="9"/>
        <v>2491</v>
      </c>
      <c r="G62" s="52">
        <f t="shared" si="10"/>
        <v>2431</v>
      </c>
      <c r="H62" s="99"/>
      <c r="I62" s="42">
        <v>-47.5</v>
      </c>
      <c r="J62" s="59">
        <f t="shared" si="11"/>
        <v>2444</v>
      </c>
      <c r="K62" s="84"/>
      <c r="L62" s="1"/>
      <c r="M62" s="38">
        <f t="shared" si="3"/>
        <v>13</v>
      </c>
      <c r="N62" s="42">
        <f t="shared" si="4"/>
        <v>1.3256100000000002</v>
      </c>
      <c r="O62" s="38">
        <f t="shared" si="5"/>
        <v>9.1186160000000012</v>
      </c>
      <c r="P62" s="38">
        <f t="shared" si="6"/>
        <v>1.3517457267600003E-2</v>
      </c>
      <c r="Q62" s="1"/>
      <c r="R62" s="40">
        <f t="shared" si="7"/>
        <v>121</v>
      </c>
      <c r="S62" s="40">
        <f t="shared" si="8"/>
        <v>0.10743801652892562</v>
      </c>
      <c r="T62" s="1"/>
      <c r="U62" s="1"/>
      <c r="V62" s="15"/>
      <c r="W62" s="17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2:65" ht="15.6" x14ac:dyDescent="0.3">
      <c r="B63" s="102">
        <v>42</v>
      </c>
      <c r="C63" s="103"/>
      <c r="D63" s="80">
        <v>44775</v>
      </c>
      <c r="E63" s="79">
        <v>0.35416666666666669</v>
      </c>
      <c r="F63" s="53">
        <f t="shared" si="9"/>
        <v>2491</v>
      </c>
      <c r="G63" s="52">
        <f t="shared" si="10"/>
        <v>2431</v>
      </c>
      <c r="H63" s="99"/>
      <c r="I63" s="42">
        <v>-47.49</v>
      </c>
      <c r="J63" s="59">
        <f t="shared" si="11"/>
        <v>2444.0100000000002</v>
      </c>
      <c r="K63" s="84"/>
      <c r="L63" s="1"/>
      <c r="M63" s="38">
        <f t="shared" si="3"/>
        <v>13.010000000000218</v>
      </c>
      <c r="N63" s="42">
        <f t="shared" si="4"/>
        <v>1.3266297000000222</v>
      </c>
      <c r="O63" s="38">
        <f t="shared" si="5"/>
        <v>9.1256303200001536</v>
      </c>
      <c r="P63" s="38">
        <f t="shared" si="6"/>
        <v>1.3527855311652227E-2</v>
      </c>
      <c r="Q63" s="1"/>
      <c r="R63" s="40">
        <f t="shared" si="7"/>
        <v>121.00000000000044</v>
      </c>
      <c r="S63" s="40">
        <f t="shared" si="8"/>
        <v>0.1075206611570262</v>
      </c>
      <c r="T63" s="1"/>
      <c r="U63" s="1"/>
      <c r="V63" s="15"/>
      <c r="W63" s="17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2:65" ht="15.6" x14ac:dyDescent="0.3">
      <c r="B64" s="100">
        <v>43</v>
      </c>
      <c r="C64" s="101"/>
      <c r="D64" s="80">
        <v>44776</v>
      </c>
      <c r="E64" s="79">
        <v>0.4513888888888889</v>
      </c>
      <c r="F64" s="53">
        <f t="shared" si="9"/>
        <v>2491</v>
      </c>
      <c r="G64" s="52">
        <f t="shared" si="10"/>
        <v>2431</v>
      </c>
      <c r="H64" s="99"/>
      <c r="I64" s="42">
        <v>-47.5</v>
      </c>
      <c r="J64" s="59">
        <f t="shared" si="11"/>
        <v>2444</v>
      </c>
      <c r="K64" s="84"/>
      <c r="L64" s="1"/>
      <c r="M64" s="38">
        <f t="shared" si="3"/>
        <v>13</v>
      </c>
      <c r="N64" s="42">
        <f t="shared" si="4"/>
        <v>1.3256100000000002</v>
      </c>
      <c r="O64" s="38">
        <f t="shared" si="5"/>
        <v>9.1186160000000012</v>
      </c>
      <c r="P64" s="38">
        <f t="shared" si="6"/>
        <v>1.3517457267600003E-2</v>
      </c>
      <c r="Q64" s="1"/>
      <c r="R64" s="40">
        <f t="shared" si="7"/>
        <v>121</v>
      </c>
      <c r="S64" s="40">
        <f t="shared" si="8"/>
        <v>0.10743801652892562</v>
      </c>
      <c r="T64" s="1"/>
      <c r="U64" s="1"/>
      <c r="V64" s="15"/>
      <c r="W64" s="17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2:65" ht="15.6" x14ac:dyDescent="0.3">
      <c r="B65" s="100">
        <v>44</v>
      </c>
      <c r="C65" s="101"/>
      <c r="D65" s="80">
        <v>44777</v>
      </c>
      <c r="E65" s="79">
        <v>0.4597222222222222</v>
      </c>
      <c r="F65" s="53">
        <f t="shared" si="9"/>
        <v>2491</v>
      </c>
      <c r="G65" s="52">
        <f t="shared" si="10"/>
        <v>2431</v>
      </c>
      <c r="H65" s="99"/>
      <c r="I65" s="42">
        <v>-47.49</v>
      </c>
      <c r="J65" s="59">
        <f t="shared" si="11"/>
        <v>2444.0100000000002</v>
      </c>
      <c r="K65" s="84"/>
      <c r="L65" s="1"/>
      <c r="M65" s="38">
        <f t="shared" si="3"/>
        <v>13.010000000000218</v>
      </c>
      <c r="N65" s="42">
        <f t="shared" si="4"/>
        <v>1.3266297000000222</v>
      </c>
      <c r="O65" s="38">
        <f t="shared" si="5"/>
        <v>9.1256303200001536</v>
      </c>
      <c r="P65" s="38">
        <f t="shared" si="6"/>
        <v>1.3527855311652227E-2</v>
      </c>
      <c r="Q65" s="1"/>
      <c r="R65" s="40">
        <f t="shared" si="7"/>
        <v>121.00000000000044</v>
      </c>
      <c r="S65" s="40">
        <f t="shared" si="8"/>
        <v>0.1075206611570262</v>
      </c>
      <c r="T65" s="1"/>
      <c r="U65" s="1"/>
      <c r="V65" s="15"/>
      <c r="W65" s="17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2:65" ht="15.6" x14ac:dyDescent="0.3">
      <c r="B66" s="102">
        <v>45</v>
      </c>
      <c r="C66" s="103"/>
      <c r="D66" s="80">
        <v>44778</v>
      </c>
      <c r="E66" s="79">
        <v>0.46388888888888885</v>
      </c>
      <c r="F66" s="53">
        <f t="shared" si="9"/>
        <v>2491</v>
      </c>
      <c r="G66" s="52">
        <f t="shared" si="10"/>
        <v>2431</v>
      </c>
      <c r="H66" s="99"/>
      <c r="I66" s="42">
        <v>-47.5</v>
      </c>
      <c r="J66" s="59">
        <f t="shared" si="11"/>
        <v>2444</v>
      </c>
      <c r="K66" s="84"/>
      <c r="L66" s="1"/>
      <c r="M66" s="38">
        <f t="shared" si="3"/>
        <v>13</v>
      </c>
      <c r="N66" s="42">
        <f t="shared" si="4"/>
        <v>1.3256100000000002</v>
      </c>
      <c r="O66" s="38">
        <f t="shared" si="5"/>
        <v>9.1186160000000012</v>
      </c>
      <c r="P66" s="38">
        <f t="shared" si="6"/>
        <v>1.3517457267600003E-2</v>
      </c>
      <c r="Q66" s="1"/>
      <c r="R66" s="40">
        <f t="shared" si="7"/>
        <v>121</v>
      </c>
      <c r="S66" s="40">
        <f t="shared" si="8"/>
        <v>0.10743801652892562</v>
      </c>
      <c r="T66" s="1"/>
      <c r="U66" s="1"/>
      <c r="V66" s="15"/>
      <c r="W66" s="17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2:65" ht="15.6" x14ac:dyDescent="0.3">
      <c r="B67" s="100">
        <v>46</v>
      </c>
      <c r="C67" s="101"/>
      <c r="D67" s="80">
        <v>44779</v>
      </c>
      <c r="E67" s="79">
        <v>0.45347222222222222</v>
      </c>
      <c r="F67" s="53">
        <f t="shared" si="9"/>
        <v>2491</v>
      </c>
      <c r="G67" s="52">
        <f t="shared" si="10"/>
        <v>2431</v>
      </c>
      <c r="H67" s="99"/>
      <c r="I67" s="42">
        <v>-47.51</v>
      </c>
      <c r="J67" s="59">
        <f t="shared" si="11"/>
        <v>2443.9899999999998</v>
      </c>
      <c r="K67" s="84"/>
      <c r="L67" s="1"/>
      <c r="M67" s="38">
        <f t="shared" si="3"/>
        <v>12.989999999999782</v>
      </c>
      <c r="N67" s="42">
        <f t="shared" si="4"/>
        <v>1.3245902999999779</v>
      </c>
      <c r="O67" s="38">
        <f t="shared" si="5"/>
        <v>9.1116016799998469</v>
      </c>
      <c r="P67" s="38">
        <f t="shared" si="6"/>
        <v>1.3507059223547776E-2</v>
      </c>
      <c r="Q67" s="1"/>
      <c r="R67" s="40">
        <f t="shared" si="7"/>
        <v>120.99999999999956</v>
      </c>
      <c r="S67" s="40">
        <f t="shared" si="8"/>
        <v>0.10735537190082503</v>
      </c>
      <c r="T67" s="1"/>
      <c r="U67" s="1"/>
      <c r="V67" s="15"/>
      <c r="W67" s="17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2:65" ht="15.6" x14ac:dyDescent="0.3">
      <c r="B68" s="100">
        <v>47</v>
      </c>
      <c r="C68" s="101"/>
      <c r="D68" s="80">
        <v>44780</v>
      </c>
      <c r="E68" s="79">
        <v>0.71180555555555547</v>
      </c>
      <c r="F68" s="53">
        <f t="shared" si="9"/>
        <v>2491</v>
      </c>
      <c r="G68" s="52">
        <f t="shared" si="10"/>
        <v>2431</v>
      </c>
      <c r="H68" s="99"/>
      <c r="I68" s="42">
        <v>-47.51</v>
      </c>
      <c r="J68" s="59">
        <f t="shared" si="11"/>
        <v>2443.9899999999998</v>
      </c>
      <c r="K68" s="84"/>
      <c r="L68" s="1"/>
      <c r="M68" s="38">
        <f t="shared" si="3"/>
        <v>12.989999999999782</v>
      </c>
      <c r="N68" s="42">
        <f t="shared" si="4"/>
        <v>1.3245902999999779</v>
      </c>
      <c r="O68" s="38">
        <f t="shared" si="5"/>
        <v>9.1116016799998469</v>
      </c>
      <c r="P68" s="38">
        <f t="shared" si="6"/>
        <v>1.3507059223547776E-2</v>
      </c>
      <c r="Q68" s="1"/>
      <c r="R68" s="40">
        <f t="shared" si="7"/>
        <v>120.99999999999956</v>
      </c>
      <c r="S68" s="40">
        <f t="shared" si="8"/>
        <v>0.10735537190082503</v>
      </c>
      <c r="T68" s="1"/>
      <c r="U68" s="1"/>
      <c r="V68" s="15"/>
      <c r="W68" s="17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2:65" ht="15.6" x14ac:dyDescent="0.3">
      <c r="B69" s="102">
        <v>48</v>
      </c>
      <c r="C69" s="103"/>
      <c r="D69" s="80">
        <v>44781</v>
      </c>
      <c r="E69" s="79">
        <v>0.38472222222222219</v>
      </c>
      <c r="F69" s="53">
        <f t="shared" si="9"/>
        <v>2491</v>
      </c>
      <c r="G69" s="52">
        <f t="shared" si="10"/>
        <v>2431</v>
      </c>
      <c r="H69" s="99"/>
      <c r="I69" s="42">
        <v>-47.5</v>
      </c>
      <c r="J69" s="59">
        <f t="shared" si="11"/>
        <v>2444</v>
      </c>
      <c r="K69" s="84"/>
      <c r="L69" s="1"/>
      <c r="M69" s="38">
        <f t="shared" si="3"/>
        <v>13</v>
      </c>
      <c r="N69" s="42">
        <f t="shared" si="4"/>
        <v>1.3256100000000002</v>
      </c>
      <c r="O69" s="38">
        <f t="shared" si="5"/>
        <v>9.1186160000000012</v>
      </c>
      <c r="P69" s="38">
        <f t="shared" si="6"/>
        <v>1.3517457267600003E-2</v>
      </c>
      <c r="Q69" s="1"/>
      <c r="R69" s="40">
        <f t="shared" si="7"/>
        <v>121</v>
      </c>
      <c r="S69" s="40">
        <f t="shared" si="8"/>
        <v>0.10743801652892562</v>
      </c>
      <c r="T69" s="1"/>
      <c r="U69" s="1"/>
      <c r="V69" s="15"/>
      <c r="W69" s="17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2:65" ht="15.6" x14ac:dyDescent="0.3">
      <c r="B70" s="100">
        <v>49</v>
      </c>
      <c r="C70" s="101"/>
      <c r="D70" s="80">
        <v>44782</v>
      </c>
      <c r="E70" s="79">
        <v>0.34513888888888888</v>
      </c>
      <c r="F70" s="53">
        <f t="shared" si="9"/>
        <v>2491</v>
      </c>
      <c r="G70" s="52">
        <f t="shared" si="10"/>
        <v>2431</v>
      </c>
      <c r="H70" s="99"/>
      <c r="I70" s="42">
        <v>-47.5</v>
      </c>
      <c r="J70" s="59">
        <f t="shared" si="11"/>
        <v>2444</v>
      </c>
      <c r="K70" s="84"/>
      <c r="L70" s="1"/>
      <c r="M70" s="38">
        <f t="shared" si="3"/>
        <v>13</v>
      </c>
      <c r="N70" s="42">
        <f t="shared" si="4"/>
        <v>1.3256100000000002</v>
      </c>
      <c r="O70" s="38">
        <f t="shared" si="5"/>
        <v>9.1186160000000012</v>
      </c>
      <c r="P70" s="38">
        <f t="shared" si="6"/>
        <v>1.3517457267600003E-2</v>
      </c>
      <c r="Q70" s="1"/>
      <c r="R70" s="40">
        <f t="shared" si="7"/>
        <v>121</v>
      </c>
      <c r="S70" s="40">
        <f t="shared" si="8"/>
        <v>0.10743801652892562</v>
      </c>
      <c r="T70" s="1"/>
      <c r="U70" s="1"/>
      <c r="V70" s="15"/>
      <c r="W70" s="17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2:65" ht="15.6" x14ac:dyDescent="0.3">
      <c r="B71" s="100">
        <v>50</v>
      </c>
      <c r="C71" s="101"/>
      <c r="D71" s="80">
        <v>44783</v>
      </c>
      <c r="E71" s="79">
        <v>0.3833333333333333</v>
      </c>
      <c r="F71" s="53">
        <f t="shared" si="9"/>
        <v>2491</v>
      </c>
      <c r="G71" s="52">
        <f t="shared" si="10"/>
        <v>2431</v>
      </c>
      <c r="H71" s="99"/>
      <c r="I71" s="42">
        <v>-47.5</v>
      </c>
      <c r="J71" s="59">
        <f t="shared" si="11"/>
        <v>2444</v>
      </c>
      <c r="K71" s="84"/>
      <c r="L71" s="1"/>
      <c r="M71" s="38">
        <f t="shared" si="3"/>
        <v>13</v>
      </c>
      <c r="N71" s="42">
        <f t="shared" si="4"/>
        <v>1.3256100000000002</v>
      </c>
      <c r="O71" s="38">
        <f t="shared" si="5"/>
        <v>9.1186160000000012</v>
      </c>
      <c r="P71" s="38">
        <f t="shared" si="6"/>
        <v>1.3517457267600003E-2</v>
      </c>
      <c r="Q71" s="1"/>
      <c r="R71" s="40">
        <f t="shared" si="7"/>
        <v>121</v>
      </c>
      <c r="S71" s="40">
        <f t="shared" si="8"/>
        <v>0.10743801652892562</v>
      </c>
      <c r="T71" s="1"/>
      <c r="U71" s="1"/>
      <c r="V71" s="15"/>
      <c r="W71" s="17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2:65" ht="15.6" x14ac:dyDescent="0.3">
      <c r="B72" s="102">
        <v>51</v>
      </c>
      <c r="C72" s="103"/>
      <c r="D72" s="80">
        <v>44784</v>
      </c>
      <c r="E72" s="79">
        <v>0.4694444444444445</v>
      </c>
      <c r="F72" s="53">
        <f t="shared" si="9"/>
        <v>2491</v>
      </c>
      <c r="G72" s="52">
        <f t="shared" si="10"/>
        <v>2431</v>
      </c>
      <c r="H72" s="99"/>
      <c r="I72" s="42">
        <v>-47.51</v>
      </c>
      <c r="J72" s="59">
        <f t="shared" si="11"/>
        <v>2443.9899999999998</v>
      </c>
      <c r="K72" s="84"/>
      <c r="L72" s="1"/>
      <c r="M72" s="38">
        <f t="shared" si="3"/>
        <v>12.989999999999782</v>
      </c>
      <c r="N72" s="42">
        <f t="shared" si="4"/>
        <v>1.3245902999999779</v>
      </c>
      <c r="O72" s="38">
        <f t="shared" si="5"/>
        <v>9.1116016799998469</v>
      </c>
      <c r="P72" s="38">
        <f t="shared" si="6"/>
        <v>1.3507059223547776E-2</v>
      </c>
      <c r="Q72" s="1"/>
      <c r="R72" s="40">
        <f t="shared" si="7"/>
        <v>120.99999999999956</v>
      </c>
      <c r="S72" s="40">
        <f t="shared" si="8"/>
        <v>0.10735537190082503</v>
      </c>
      <c r="T72" s="1"/>
      <c r="U72" s="1"/>
      <c r="V72" s="15"/>
      <c r="W72" s="17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2:65" ht="15.6" x14ac:dyDescent="0.3">
      <c r="B73" s="100">
        <v>52</v>
      </c>
      <c r="C73" s="101"/>
      <c r="D73" s="80">
        <v>44785</v>
      </c>
      <c r="E73" s="79">
        <v>0.45555555555555555</v>
      </c>
      <c r="F73" s="53">
        <f t="shared" si="9"/>
        <v>2491</v>
      </c>
      <c r="G73" s="52">
        <f t="shared" si="10"/>
        <v>2431</v>
      </c>
      <c r="H73" s="99"/>
      <c r="I73" s="42">
        <v>-47.48</v>
      </c>
      <c r="J73" s="59">
        <f t="shared" si="11"/>
        <v>2444.02</v>
      </c>
      <c r="K73" s="84"/>
      <c r="L73" s="1"/>
      <c r="M73" s="38">
        <f t="shared" si="3"/>
        <v>13.019999999999982</v>
      </c>
      <c r="N73" s="42">
        <f t="shared" si="4"/>
        <v>1.3276493999999983</v>
      </c>
      <c r="O73" s="38">
        <f t="shared" si="5"/>
        <v>9.1326446399999881</v>
      </c>
      <c r="P73" s="38">
        <f t="shared" si="6"/>
        <v>1.3538253355703984E-2</v>
      </c>
      <c r="Q73" s="1"/>
      <c r="R73" s="40">
        <f t="shared" si="7"/>
        <v>120.99999999999996</v>
      </c>
      <c r="S73" s="40">
        <f t="shared" si="8"/>
        <v>0.10760330578512385</v>
      </c>
      <c r="T73" s="1"/>
      <c r="U73" s="1"/>
      <c r="V73" s="15"/>
      <c r="W73" s="17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2:65" ht="15.6" x14ac:dyDescent="0.3">
      <c r="B74" s="100">
        <v>53</v>
      </c>
      <c r="C74" s="101"/>
      <c r="D74" s="80">
        <v>44786</v>
      </c>
      <c r="E74" s="79">
        <v>0.48958333333333331</v>
      </c>
      <c r="F74" s="53">
        <f t="shared" si="9"/>
        <v>2491</v>
      </c>
      <c r="G74" s="52">
        <f t="shared" si="10"/>
        <v>2431</v>
      </c>
      <c r="H74" s="99"/>
      <c r="I74" s="42">
        <v>-47.46</v>
      </c>
      <c r="J74" s="59">
        <f t="shared" si="11"/>
        <v>2444.04</v>
      </c>
      <c r="K74" s="84"/>
      <c r="L74" s="1"/>
      <c r="M74" s="38">
        <f t="shared" si="3"/>
        <v>13.039999999999964</v>
      </c>
      <c r="N74" s="42">
        <f t="shared" si="4"/>
        <v>1.3296887999999965</v>
      </c>
      <c r="O74" s="38">
        <f t="shared" si="5"/>
        <v>9.146673279999975</v>
      </c>
      <c r="P74" s="38">
        <f t="shared" si="6"/>
        <v>1.3559049443807964E-2</v>
      </c>
      <c r="Q74" s="1"/>
      <c r="R74" s="40">
        <f t="shared" si="7"/>
        <v>120.99999999999993</v>
      </c>
      <c r="S74" s="40">
        <f t="shared" si="8"/>
        <v>0.10776859504132208</v>
      </c>
      <c r="T74" s="1"/>
      <c r="U74" s="1"/>
      <c r="V74" s="15"/>
      <c r="W74" s="17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2:65" ht="15.6" x14ac:dyDescent="0.3">
      <c r="B75" s="102">
        <v>54</v>
      </c>
      <c r="C75" s="103"/>
      <c r="D75" s="80">
        <v>44787</v>
      </c>
      <c r="E75" s="79">
        <v>0.36944444444444446</v>
      </c>
      <c r="F75" s="53">
        <f t="shared" si="9"/>
        <v>2491</v>
      </c>
      <c r="G75" s="52">
        <f t="shared" si="10"/>
        <v>2431</v>
      </c>
      <c r="H75" s="99"/>
      <c r="I75" s="42">
        <v>-47.45</v>
      </c>
      <c r="J75" s="59">
        <f t="shared" si="11"/>
        <v>2444.0500000000002</v>
      </c>
      <c r="K75" s="84"/>
      <c r="L75" s="1"/>
      <c r="M75" s="38">
        <f t="shared" si="3"/>
        <v>13.050000000000182</v>
      </c>
      <c r="N75" s="42">
        <f t="shared" si="4"/>
        <v>1.3307085000000187</v>
      </c>
      <c r="O75" s="38">
        <f t="shared" si="5"/>
        <v>9.1536876000001275</v>
      </c>
      <c r="P75" s="38">
        <f t="shared" si="6"/>
        <v>1.3569447487860192E-2</v>
      </c>
      <c r="Q75" s="1"/>
      <c r="R75" s="40">
        <f t="shared" si="7"/>
        <v>121.00000000000037</v>
      </c>
      <c r="S75" s="40">
        <f t="shared" si="8"/>
        <v>0.10785123966942266</v>
      </c>
      <c r="T75" s="1"/>
      <c r="U75" s="1"/>
      <c r="V75" s="15"/>
      <c r="W75" s="17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2:65" ht="15.6" x14ac:dyDescent="0.3">
      <c r="B76" s="100">
        <v>55</v>
      </c>
      <c r="C76" s="101"/>
      <c r="D76" s="80">
        <v>44788</v>
      </c>
      <c r="E76" s="79">
        <v>0.58194444444444449</v>
      </c>
      <c r="F76" s="53">
        <f t="shared" si="9"/>
        <v>2491</v>
      </c>
      <c r="G76" s="52">
        <f t="shared" si="10"/>
        <v>2431</v>
      </c>
      <c r="H76" s="99"/>
      <c r="I76" s="42">
        <v>-47.44</v>
      </c>
      <c r="J76" s="59">
        <f t="shared" si="11"/>
        <v>2444.06</v>
      </c>
      <c r="K76" s="84"/>
      <c r="L76" s="1"/>
      <c r="M76" s="38">
        <f t="shared" si="3"/>
        <v>13.059999999999945</v>
      </c>
      <c r="N76" s="42">
        <f t="shared" si="4"/>
        <v>1.3317281999999946</v>
      </c>
      <c r="O76" s="38">
        <f t="shared" si="5"/>
        <v>9.160701919999962</v>
      </c>
      <c r="P76" s="38">
        <f t="shared" si="6"/>
        <v>1.3579845531911945E-2</v>
      </c>
      <c r="Q76" s="1"/>
      <c r="R76" s="40">
        <f t="shared" si="7"/>
        <v>120.99999999999989</v>
      </c>
      <c r="S76" s="40">
        <f t="shared" si="8"/>
        <v>0.10793388429752031</v>
      </c>
      <c r="T76" s="1"/>
      <c r="U76" s="1"/>
      <c r="V76" s="15"/>
      <c r="W76" s="17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2:65" ht="15.6" x14ac:dyDescent="0.3">
      <c r="B77" s="100">
        <v>56</v>
      </c>
      <c r="C77" s="101"/>
      <c r="D77" s="80">
        <v>44789</v>
      </c>
      <c r="E77" s="79">
        <v>0.39305555555555555</v>
      </c>
      <c r="F77" s="53">
        <f t="shared" si="9"/>
        <v>2491</v>
      </c>
      <c r="G77" s="52">
        <f t="shared" si="10"/>
        <v>2431</v>
      </c>
      <c r="H77" s="99"/>
      <c r="I77" s="42">
        <v>-47.42</v>
      </c>
      <c r="J77" s="59">
        <f t="shared" si="11"/>
        <v>2444.08</v>
      </c>
      <c r="K77" s="84"/>
      <c r="L77" s="1"/>
      <c r="M77" s="38">
        <f t="shared" si="3"/>
        <v>13.079999999999927</v>
      </c>
      <c r="N77" s="42">
        <f t="shared" si="4"/>
        <v>1.3337675999999927</v>
      </c>
      <c r="O77" s="38">
        <f t="shared" si="5"/>
        <v>9.1747305599999489</v>
      </c>
      <c r="P77" s="38">
        <f t="shared" si="6"/>
        <v>1.3600641620015926E-2</v>
      </c>
      <c r="Q77" s="1"/>
      <c r="R77" s="40">
        <f t="shared" si="7"/>
        <v>120.99999999999986</v>
      </c>
      <c r="S77" s="40">
        <f t="shared" si="8"/>
        <v>0.10809917355371854</v>
      </c>
      <c r="T77" s="1"/>
      <c r="U77" s="1"/>
      <c r="V77" s="15"/>
      <c r="W77" s="17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2:65" ht="15.6" x14ac:dyDescent="0.3">
      <c r="B78" s="102">
        <v>57</v>
      </c>
      <c r="C78" s="103"/>
      <c r="D78" s="80">
        <v>44790</v>
      </c>
      <c r="E78" s="79">
        <v>0.65555555555555556</v>
      </c>
      <c r="F78" s="53">
        <f t="shared" si="9"/>
        <v>2491</v>
      </c>
      <c r="G78" s="52">
        <f t="shared" si="10"/>
        <v>2431</v>
      </c>
      <c r="H78" s="99"/>
      <c r="I78" s="42">
        <v>-47.42</v>
      </c>
      <c r="J78" s="59">
        <f t="shared" si="11"/>
        <v>2444.08</v>
      </c>
      <c r="K78" s="84"/>
      <c r="L78" s="1"/>
      <c r="M78" s="38">
        <f t="shared" si="3"/>
        <v>13.079999999999927</v>
      </c>
      <c r="N78" s="42">
        <f t="shared" si="4"/>
        <v>1.3337675999999927</v>
      </c>
      <c r="O78" s="38">
        <f t="shared" si="5"/>
        <v>9.1747305599999489</v>
      </c>
      <c r="P78" s="38">
        <f t="shared" si="6"/>
        <v>1.3600641620015926E-2</v>
      </c>
      <c r="Q78" s="1"/>
      <c r="R78" s="40">
        <f t="shared" si="7"/>
        <v>120.99999999999986</v>
      </c>
      <c r="S78" s="40">
        <f t="shared" si="8"/>
        <v>0.10809917355371854</v>
      </c>
      <c r="T78" s="1"/>
      <c r="U78" s="1"/>
      <c r="V78" s="15"/>
      <c r="W78" s="17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2:65" ht="15.6" x14ac:dyDescent="0.3">
      <c r="B79" s="100">
        <v>58</v>
      </c>
      <c r="C79" s="101"/>
      <c r="D79" s="80">
        <v>44791</v>
      </c>
      <c r="E79" s="79">
        <v>0.70763888888888893</v>
      </c>
      <c r="F79" s="53">
        <f t="shared" si="9"/>
        <v>2491</v>
      </c>
      <c r="G79" s="52">
        <f t="shared" si="10"/>
        <v>2431</v>
      </c>
      <c r="H79" s="99"/>
      <c r="I79" s="42">
        <v>-47.42</v>
      </c>
      <c r="J79" s="59">
        <f t="shared" si="11"/>
        <v>2444.08</v>
      </c>
      <c r="K79" s="84"/>
      <c r="L79" s="1"/>
      <c r="M79" s="38">
        <f t="shared" si="3"/>
        <v>13.079999999999927</v>
      </c>
      <c r="N79" s="42">
        <f t="shared" si="4"/>
        <v>1.3337675999999927</v>
      </c>
      <c r="O79" s="38">
        <f t="shared" si="5"/>
        <v>9.1747305599999489</v>
      </c>
      <c r="P79" s="38">
        <f t="shared" si="6"/>
        <v>1.3600641620015926E-2</v>
      </c>
      <c r="Q79" s="1"/>
      <c r="R79" s="40">
        <f t="shared" si="7"/>
        <v>120.99999999999986</v>
      </c>
      <c r="S79" s="40">
        <f t="shared" si="8"/>
        <v>0.10809917355371854</v>
      </c>
      <c r="T79" s="1"/>
      <c r="U79" s="1"/>
      <c r="V79" s="15"/>
      <c r="W79" s="17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2:65" ht="15.6" x14ac:dyDescent="0.3">
      <c r="B80" s="100">
        <v>59</v>
      </c>
      <c r="C80" s="101"/>
      <c r="D80" s="80">
        <v>44793</v>
      </c>
      <c r="E80" s="79">
        <v>0.6069444444444444</v>
      </c>
      <c r="F80" s="53">
        <f t="shared" si="9"/>
        <v>2491</v>
      </c>
      <c r="G80" s="52">
        <f t="shared" si="10"/>
        <v>2431</v>
      </c>
      <c r="H80" s="99"/>
      <c r="I80" s="42">
        <v>-47.43</v>
      </c>
      <c r="J80" s="59">
        <f t="shared" si="11"/>
        <v>2444.0700000000002</v>
      </c>
      <c r="K80" s="84"/>
      <c r="L80" s="1"/>
      <c r="M80" s="38">
        <f t="shared" si="3"/>
        <v>13.070000000000164</v>
      </c>
      <c r="N80" s="42">
        <f t="shared" si="4"/>
        <v>1.3327479000000169</v>
      </c>
      <c r="O80" s="38">
        <f t="shared" si="5"/>
        <v>9.1677162400001162</v>
      </c>
      <c r="P80" s="38">
        <f t="shared" si="6"/>
        <v>1.3590243575964172E-2</v>
      </c>
      <c r="Q80" s="1"/>
      <c r="R80" s="40">
        <f t="shared" si="7"/>
        <v>121.00000000000033</v>
      </c>
      <c r="S80" s="40">
        <f t="shared" si="8"/>
        <v>0.1080165289256209</v>
      </c>
      <c r="T80" s="1"/>
      <c r="U80" s="1"/>
      <c r="V80" s="15"/>
      <c r="W80" s="17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2:65" ht="15.6" x14ac:dyDescent="0.3">
      <c r="B81" s="102">
        <v>60</v>
      </c>
      <c r="C81" s="103"/>
      <c r="D81" s="80">
        <v>44794</v>
      </c>
      <c r="E81" s="79">
        <v>0.43611111111111112</v>
      </c>
      <c r="F81" s="53">
        <f t="shared" si="9"/>
        <v>2491</v>
      </c>
      <c r="G81" s="52">
        <f t="shared" si="10"/>
        <v>2431</v>
      </c>
      <c r="H81" s="99"/>
      <c r="I81" s="42">
        <v>-47.44</v>
      </c>
      <c r="J81" s="59">
        <f t="shared" si="11"/>
        <v>2444.06</v>
      </c>
      <c r="K81" s="84"/>
      <c r="L81" s="1"/>
      <c r="M81" s="38">
        <f t="shared" si="3"/>
        <v>13.059999999999945</v>
      </c>
      <c r="N81" s="42">
        <f t="shared" si="4"/>
        <v>1.3317281999999946</v>
      </c>
      <c r="O81" s="38">
        <f t="shared" si="5"/>
        <v>9.160701919999962</v>
      </c>
      <c r="P81" s="38">
        <f t="shared" si="6"/>
        <v>1.3579845531911945E-2</v>
      </c>
      <c r="Q81" s="1"/>
      <c r="R81" s="40">
        <f t="shared" si="7"/>
        <v>120.99999999999989</v>
      </c>
      <c r="S81" s="40">
        <f t="shared" si="8"/>
        <v>0.10793388429752031</v>
      </c>
      <c r="T81" s="1"/>
      <c r="U81" s="1"/>
      <c r="V81" s="15"/>
      <c r="W81" s="17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2:65" ht="15.6" x14ac:dyDescent="0.3">
      <c r="B82" s="100">
        <v>61</v>
      </c>
      <c r="C82" s="101"/>
      <c r="D82" s="80">
        <v>44795</v>
      </c>
      <c r="E82" s="79">
        <v>0.3576388888888889</v>
      </c>
      <c r="F82" s="53">
        <f t="shared" si="9"/>
        <v>2491</v>
      </c>
      <c r="G82" s="52">
        <f t="shared" si="10"/>
        <v>2431</v>
      </c>
      <c r="H82" s="99"/>
      <c r="I82" s="42">
        <v>-47.44</v>
      </c>
      <c r="J82" s="59">
        <f t="shared" si="11"/>
        <v>2444.06</v>
      </c>
      <c r="K82" s="84"/>
      <c r="M82" s="38">
        <f t="shared" si="3"/>
        <v>13.059999999999945</v>
      </c>
      <c r="N82" s="42">
        <f t="shared" si="4"/>
        <v>1.3317281999999946</v>
      </c>
      <c r="O82" s="38">
        <f t="shared" si="5"/>
        <v>9.160701919999962</v>
      </c>
      <c r="P82" s="38">
        <f t="shared" si="6"/>
        <v>1.3579845531911945E-2</v>
      </c>
      <c r="R82" s="40">
        <f t="shared" si="7"/>
        <v>120.99999999999989</v>
      </c>
      <c r="S82" s="40">
        <f t="shared" si="8"/>
        <v>0.10793388429752031</v>
      </c>
      <c r="U82"/>
      <c r="V82" s="14"/>
      <c r="W82" s="16"/>
      <c r="AC82" s="1"/>
    </row>
    <row r="83" spans="2:65" ht="15.6" x14ac:dyDescent="0.3">
      <c r="B83" s="100">
        <v>62</v>
      </c>
      <c r="C83" s="101"/>
      <c r="D83" s="80">
        <v>44796</v>
      </c>
      <c r="E83" s="79">
        <v>0.4465277777777778</v>
      </c>
      <c r="F83" s="53">
        <f t="shared" si="9"/>
        <v>2491</v>
      </c>
      <c r="G83" s="52">
        <f t="shared" si="10"/>
        <v>2431</v>
      </c>
      <c r="H83" s="99"/>
      <c r="I83" s="42">
        <v>-47.43</v>
      </c>
      <c r="J83" s="59">
        <f t="shared" si="11"/>
        <v>2444.0700000000002</v>
      </c>
      <c r="K83" s="84"/>
      <c r="M83" s="38">
        <f t="shared" si="3"/>
        <v>13.070000000000164</v>
      </c>
      <c r="N83" s="42">
        <f t="shared" si="4"/>
        <v>1.3327479000000169</v>
      </c>
      <c r="O83" s="38">
        <f t="shared" si="5"/>
        <v>9.1677162400001162</v>
      </c>
      <c r="P83" s="38">
        <f t="shared" si="6"/>
        <v>1.3590243575964172E-2</v>
      </c>
      <c r="R83" s="40">
        <f t="shared" si="7"/>
        <v>121.00000000000033</v>
      </c>
      <c r="S83" s="40">
        <f t="shared" si="8"/>
        <v>0.1080165289256209</v>
      </c>
      <c r="U83"/>
      <c r="V83" s="14"/>
      <c r="W83" s="16"/>
      <c r="AC83" s="1"/>
    </row>
    <row r="84" spans="2:65" ht="15.6" x14ac:dyDescent="0.3">
      <c r="B84" s="102">
        <v>63</v>
      </c>
      <c r="C84" s="103"/>
      <c r="D84" s="80">
        <v>44797</v>
      </c>
      <c r="E84" s="79">
        <v>0.6</v>
      </c>
      <c r="F84" s="53">
        <f t="shared" si="9"/>
        <v>2491</v>
      </c>
      <c r="G84" s="52">
        <f t="shared" si="10"/>
        <v>2431</v>
      </c>
      <c r="H84" s="99"/>
      <c r="I84" s="42">
        <v>-47.43</v>
      </c>
      <c r="J84" s="59">
        <f t="shared" si="11"/>
        <v>2444.0700000000002</v>
      </c>
      <c r="K84" s="84"/>
      <c r="M84" s="38">
        <f t="shared" si="3"/>
        <v>13.070000000000164</v>
      </c>
      <c r="N84" s="42">
        <f t="shared" si="4"/>
        <v>1.3327479000000169</v>
      </c>
      <c r="O84" s="38">
        <f t="shared" si="5"/>
        <v>9.1677162400001162</v>
      </c>
      <c r="P84" s="38">
        <f t="shared" si="6"/>
        <v>1.3590243575964172E-2</v>
      </c>
      <c r="R84" s="40">
        <f t="shared" si="7"/>
        <v>121.00000000000033</v>
      </c>
      <c r="S84" s="40">
        <f t="shared" si="8"/>
        <v>0.1080165289256209</v>
      </c>
      <c r="U84"/>
      <c r="V84" s="14"/>
      <c r="W84" s="16"/>
      <c r="AC84" s="1"/>
    </row>
    <row r="85" spans="2:65" ht="15.6" x14ac:dyDescent="0.3">
      <c r="B85" s="100">
        <v>64</v>
      </c>
      <c r="C85" s="101"/>
      <c r="D85" s="80">
        <v>44798</v>
      </c>
      <c r="E85" s="79">
        <v>0.48125000000000001</v>
      </c>
      <c r="F85" s="53">
        <f>G$16</f>
        <v>2491</v>
      </c>
      <c r="G85" s="52">
        <f t="shared" si="10"/>
        <v>2431</v>
      </c>
      <c r="H85" s="99"/>
      <c r="I85" s="42">
        <v>-47.41</v>
      </c>
      <c r="J85" s="59">
        <f>(G$16+E$13)+I85</f>
        <v>2444.09</v>
      </c>
      <c r="K85" s="84"/>
      <c r="M85" s="38">
        <f t="shared" si="3"/>
        <v>13.090000000000146</v>
      </c>
      <c r="N85" s="42">
        <f>M85*0.10197/1</f>
        <v>1.334787300000015</v>
      </c>
      <c r="O85" s="38">
        <f>M85*0.701432/1</f>
        <v>9.1817448800001031</v>
      </c>
      <c r="P85" s="38">
        <f>+N85*0.01019716/1</f>
        <v>1.3611039664068153E-2</v>
      </c>
      <c r="R85" s="40">
        <f>+$O$11*(M85-I85)</f>
        <v>121.00000000000028</v>
      </c>
      <c r="S85" s="40">
        <f>M85/R85</f>
        <v>0.10818181818181913</v>
      </c>
      <c r="U85"/>
      <c r="V85" s="14"/>
      <c r="W85" s="16"/>
      <c r="AC85" s="1"/>
    </row>
    <row r="86" spans="2:65" ht="15.6" x14ac:dyDescent="0.3">
      <c r="B86" s="100">
        <v>65</v>
      </c>
      <c r="C86" s="101"/>
      <c r="D86" s="80">
        <v>44799</v>
      </c>
      <c r="E86" s="79">
        <v>0.48472222222222222</v>
      </c>
      <c r="F86" s="53">
        <f>G$16</f>
        <v>2491</v>
      </c>
      <c r="G86" s="52">
        <f t="shared" si="10"/>
        <v>2431</v>
      </c>
      <c r="H86" s="99"/>
      <c r="I86" s="42">
        <v>-47.41</v>
      </c>
      <c r="J86" s="59">
        <f>(G$16+E$13)+I86</f>
        <v>2444.09</v>
      </c>
      <c r="K86" s="84"/>
      <c r="M86" s="38">
        <f t="shared" ref="M86:M149" si="12">+J86-$H$16</f>
        <v>13.090000000000146</v>
      </c>
      <c r="N86" s="42">
        <f>M86*0.10197/1</f>
        <v>1.334787300000015</v>
      </c>
      <c r="O86" s="38">
        <f>M86*0.701432/1</f>
        <v>9.1817448800001031</v>
      </c>
      <c r="P86" s="38">
        <f>+N86*0.01019716/1</f>
        <v>1.3611039664068153E-2</v>
      </c>
      <c r="R86" s="40">
        <f>+$O$11*(M86-I86)</f>
        <v>121.00000000000028</v>
      </c>
      <c r="S86" s="40">
        <f>M86/R86</f>
        <v>0.10818181818181913</v>
      </c>
      <c r="U86"/>
      <c r="V86" s="14"/>
      <c r="W86" s="16"/>
      <c r="AC86" s="1"/>
    </row>
    <row r="87" spans="2:65" ht="15.6" x14ac:dyDescent="0.3">
      <c r="B87" s="102">
        <v>66</v>
      </c>
      <c r="C87" s="103"/>
      <c r="D87" s="80">
        <v>44800</v>
      </c>
      <c r="E87" s="79">
        <v>0.4916666666666667</v>
      </c>
      <c r="F87" s="53">
        <f>G$16</f>
        <v>2491</v>
      </c>
      <c r="G87" s="52">
        <f t="shared" si="10"/>
        <v>2431</v>
      </c>
      <c r="H87" s="99"/>
      <c r="I87" s="42">
        <v>-47.4</v>
      </c>
      <c r="J87" s="59">
        <f>(G$16+E$13)+I87</f>
        <v>2444.1</v>
      </c>
      <c r="K87" s="84"/>
      <c r="M87" s="38">
        <f t="shared" si="12"/>
        <v>13.099999999999909</v>
      </c>
      <c r="N87" s="42">
        <f>M87*0.10197/1</f>
        <v>1.3358069999999909</v>
      </c>
      <c r="O87" s="38">
        <f>M87*0.701432/1</f>
        <v>9.1887591999999376</v>
      </c>
      <c r="P87" s="38">
        <f>+N87*0.01019716/1</f>
        <v>1.3621437708119907E-2</v>
      </c>
      <c r="R87" s="40">
        <f>+$O$11*(M87-I87)</f>
        <v>120.99999999999982</v>
      </c>
      <c r="S87" s="40">
        <f>M87/R87</f>
        <v>0.10826446280991676</v>
      </c>
      <c r="U87"/>
      <c r="V87" s="14"/>
      <c r="W87" s="16"/>
      <c r="AC87" s="1"/>
    </row>
    <row r="88" spans="2:65" ht="15.6" x14ac:dyDescent="0.3">
      <c r="B88" s="100">
        <v>67</v>
      </c>
      <c r="C88" s="101"/>
      <c r="D88" s="80">
        <v>44801</v>
      </c>
      <c r="E88" s="79">
        <v>0.49513888888888885</v>
      </c>
      <c r="F88" s="53">
        <f>G$16</f>
        <v>2491</v>
      </c>
      <c r="G88" s="52">
        <f t="shared" si="10"/>
        <v>2431</v>
      </c>
      <c r="H88" s="99"/>
      <c r="I88" s="42">
        <v>-47.42</v>
      </c>
      <c r="J88" s="59">
        <f>(G$16+E$13)+I88</f>
        <v>2444.08</v>
      </c>
      <c r="K88" s="84"/>
      <c r="M88" s="38">
        <f t="shared" si="12"/>
        <v>13.079999999999927</v>
      </c>
      <c r="N88" s="42">
        <f>M88*0.10197/1</f>
        <v>1.3337675999999927</v>
      </c>
      <c r="O88" s="38">
        <f>M88*0.701432/1</f>
        <v>9.1747305599999489</v>
      </c>
      <c r="P88" s="38">
        <f>+N88*0.01019716/1</f>
        <v>1.3600641620015926E-2</v>
      </c>
      <c r="R88" s="40">
        <f>+$O$11*(M88-I88)</f>
        <v>120.99999999999986</v>
      </c>
      <c r="S88" s="40">
        <f>M88/R88</f>
        <v>0.10809917355371854</v>
      </c>
      <c r="U88"/>
      <c r="V88" s="14"/>
      <c r="W88" s="16"/>
      <c r="AC88" s="1"/>
    </row>
    <row r="89" spans="2:65" ht="15.6" x14ac:dyDescent="0.3">
      <c r="B89" s="100">
        <v>68</v>
      </c>
      <c r="C89" s="101"/>
      <c r="D89" s="80">
        <v>44802</v>
      </c>
      <c r="E89" s="79">
        <v>0.49861111111111112</v>
      </c>
      <c r="F89" s="53">
        <f t="shared" ref="F89:F107" si="13">G$16</f>
        <v>2491</v>
      </c>
      <c r="G89" s="52">
        <f t="shared" ref="G89:G107" si="14">G$16-E$12</f>
        <v>2431</v>
      </c>
      <c r="H89" s="99"/>
      <c r="I89" s="42">
        <v>-47.41</v>
      </c>
      <c r="J89" s="59">
        <f t="shared" ref="J89:J107" si="15">(G$16+E$13)+I89</f>
        <v>2444.09</v>
      </c>
      <c r="K89" s="84"/>
      <c r="M89" s="38">
        <f t="shared" si="12"/>
        <v>13.090000000000146</v>
      </c>
      <c r="N89" s="42">
        <f t="shared" ref="N89:N107" si="16">M89*0.10197/1</f>
        <v>1.334787300000015</v>
      </c>
      <c r="O89" s="38">
        <f t="shared" ref="O89:O107" si="17">M89*0.701432/1</f>
        <v>9.1817448800001031</v>
      </c>
      <c r="P89" s="38">
        <f t="shared" ref="P89:P107" si="18">+N89*0.01019716/1</f>
        <v>1.3611039664068153E-2</v>
      </c>
      <c r="R89" s="40">
        <f t="shared" ref="R89:R107" si="19">+$O$11*(M89-I89)</f>
        <v>121.00000000000028</v>
      </c>
      <c r="S89" s="40">
        <f t="shared" ref="S89:S107" si="20">M89/R89</f>
        <v>0.10818181818181913</v>
      </c>
      <c r="AC89" s="1"/>
    </row>
    <row r="90" spans="2:65" ht="15.6" x14ac:dyDescent="0.3">
      <c r="B90" s="100">
        <v>69</v>
      </c>
      <c r="C90" s="101"/>
      <c r="D90" s="80">
        <v>44803</v>
      </c>
      <c r="E90" s="79">
        <v>0.4694444444444445</v>
      </c>
      <c r="F90" s="53">
        <f t="shared" si="13"/>
        <v>2491</v>
      </c>
      <c r="G90" s="52">
        <f t="shared" si="14"/>
        <v>2431</v>
      </c>
      <c r="H90" s="99"/>
      <c r="I90" s="42">
        <v>-47.41</v>
      </c>
      <c r="J90" s="59">
        <f t="shared" si="15"/>
        <v>2444.09</v>
      </c>
      <c r="K90" s="84"/>
      <c r="M90" s="38">
        <f t="shared" si="12"/>
        <v>13.090000000000146</v>
      </c>
      <c r="N90" s="42">
        <f t="shared" si="16"/>
        <v>1.334787300000015</v>
      </c>
      <c r="O90" s="38">
        <f t="shared" si="17"/>
        <v>9.1817448800001031</v>
      </c>
      <c r="P90" s="38">
        <f t="shared" si="18"/>
        <v>1.3611039664068153E-2</v>
      </c>
      <c r="R90" s="40">
        <f t="shared" si="19"/>
        <v>121.00000000000028</v>
      </c>
      <c r="S90" s="40">
        <f t="shared" si="20"/>
        <v>0.10818181818181913</v>
      </c>
      <c r="AC90" s="1"/>
    </row>
    <row r="91" spans="2:65" ht="15.6" x14ac:dyDescent="0.3">
      <c r="B91" s="100">
        <v>70</v>
      </c>
      <c r="C91" s="101"/>
      <c r="D91" s="80">
        <v>44804</v>
      </c>
      <c r="E91" s="79">
        <v>0.7631944444444444</v>
      </c>
      <c r="F91" s="53">
        <f t="shared" si="13"/>
        <v>2491</v>
      </c>
      <c r="G91" s="52">
        <f t="shared" si="14"/>
        <v>2431</v>
      </c>
      <c r="H91" s="99"/>
      <c r="I91" s="42">
        <v>-47.42</v>
      </c>
      <c r="J91" s="59">
        <f t="shared" si="15"/>
        <v>2444.08</v>
      </c>
      <c r="K91" s="84"/>
      <c r="M91" s="38">
        <f t="shared" si="12"/>
        <v>13.079999999999927</v>
      </c>
      <c r="N91" s="42">
        <f t="shared" si="16"/>
        <v>1.3337675999999927</v>
      </c>
      <c r="O91" s="38">
        <f t="shared" si="17"/>
        <v>9.1747305599999489</v>
      </c>
      <c r="P91" s="38">
        <f t="shared" si="18"/>
        <v>1.3600641620015926E-2</v>
      </c>
      <c r="R91" s="40">
        <f t="shared" si="19"/>
        <v>120.99999999999986</v>
      </c>
      <c r="S91" s="40">
        <f t="shared" si="20"/>
        <v>0.10809917355371854</v>
      </c>
    </row>
    <row r="92" spans="2:65" ht="15.6" x14ac:dyDescent="0.3">
      <c r="B92" s="100">
        <v>71</v>
      </c>
      <c r="C92" s="101"/>
      <c r="D92" s="80">
        <v>44805</v>
      </c>
      <c r="E92" s="79">
        <v>0.74930555555555556</v>
      </c>
      <c r="F92" s="53">
        <f t="shared" si="13"/>
        <v>2491</v>
      </c>
      <c r="G92" s="52">
        <f t="shared" si="14"/>
        <v>2431</v>
      </c>
      <c r="H92" s="99"/>
      <c r="I92" s="42">
        <v>-47.42</v>
      </c>
      <c r="J92" s="59">
        <f t="shared" si="15"/>
        <v>2444.08</v>
      </c>
      <c r="K92" s="84"/>
      <c r="M92" s="38">
        <f t="shared" si="12"/>
        <v>13.079999999999927</v>
      </c>
      <c r="N92" s="42">
        <f t="shared" si="16"/>
        <v>1.3337675999999927</v>
      </c>
      <c r="O92" s="38">
        <f t="shared" si="17"/>
        <v>9.1747305599999489</v>
      </c>
      <c r="P92" s="38">
        <f t="shared" si="18"/>
        <v>1.3600641620015926E-2</v>
      </c>
      <c r="R92" s="40">
        <f t="shared" si="19"/>
        <v>120.99999999999986</v>
      </c>
      <c r="S92" s="40">
        <f t="shared" si="20"/>
        <v>0.10809917355371854</v>
      </c>
    </row>
    <row r="93" spans="2:65" ht="15.6" x14ac:dyDescent="0.3">
      <c r="B93" s="100">
        <v>72</v>
      </c>
      <c r="C93" s="101"/>
      <c r="D93" s="80">
        <v>44806</v>
      </c>
      <c r="E93" s="79">
        <v>0.49444444444444446</v>
      </c>
      <c r="F93" s="53">
        <f t="shared" si="13"/>
        <v>2491</v>
      </c>
      <c r="G93" s="52">
        <f t="shared" si="14"/>
        <v>2431</v>
      </c>
      <c r="H93" s="99"/>
      <c r="I93" s="42">
        <v>-47.4</v>
      </c>
      <c r="J93" s="59">
        <f t="shared" si="15"/>
        <v>2444.1</v>
      </c>
      <c r="K93" s="84"/>
      <c r="M93" s="38">
        <f t="shared" si="12"/>
        <v>13.099999999999909</v>
      </c>
      <c r="N93" s="42">
        <f t="shared" si="16"/>
        <v>1.3358069999999909</v>
      </c>
      <c r="O93" s="38">
        <f t="shared" si="17"/>
        <v>9.1887591999999376</v>
      </c>
      <c r="P93" s="38">
        <f t="shared" si="18"/>
        <v>1.3621437708119907E-2</v>
      </c>
      <c r="R93" s="40">
        <f t="shared" si="19"/>
        <v>120.99999999999982</v>
      </c>
      <c r="S93" s="40">
        <f t="shared" si="20"/>
        <v>0.10826446280991676</v>
      </c>
    </row>
    <row r="94" spans="2:65" ht="15.6" x14ac:dyDescent="0.3">
      <c r="B94" s="100">
        <v>73</v>
      </c>
      <c r="C94" s="101"/>
      <c r="D94" s="80">
        <v>44807</v>
      </c>
      <c r="E94" s="79">
        <v>0.51527777777777783</v>
      </c>
      <c r="F94" s="53">
        <f t="shared" si="13"/>
        <v>2491</v>
      </c>
      <c r="G94" s="52">
        <f t="shared" si="14"/>
        <v>2431</v>
      </c>
      <c r="H94" s="99"/>
      <c r="I94" s="42">
        <v>-47.4</v>
      </c>
      <c r="J94" s="59">
        <f t="shared" si="15"/>
        <v>2444.1</v>
      </c>
      <c r="K94" s="84"/>
      <c r="M94" s="38">
        <f t="shared" si="12"/>
        <v>13.099999999999909</v>
      </c>
      <c r="N94" s="42">
        <f t="shared" si="16"/>
        <v>1.3358069999999909</v>
      </c>
      <c r="O94" s="38">
        <f t="shared" si="17"/>
        <v>9.1887591999999376</v>
      </c>
      <c r="P94" s="38">
        <f t="shared" si="18"/>
        <v>1.3621437708119907E-2</v>
      </c>
      <c r="R94" s="40">
        <f t="shared" si="19"/>
        <v>120.99999999999982</v>
      </c>
      <c r="S94" s="40">
        <f t="shared" si="20"/>
        <v>0.10826446280991676</v>
      </c>
    </row>
    <row r="95" spans="2:65" ht="15.6" x14ac:dyDescent="0.3">
      <c r="B95" s="100">
        <v>74</v>
      </c>
      <c r="C95" s="101"/>
      <c r="D95" s="80">
        <v>44808</v>
      </c>
      <c r="E95" s="79">
        <v>0.48472222222222222</v>
      </c>
      <c r="F95" s="53">
        <f t="shared" si="13"/>
        <v>2491</v>
      </c>
      <c r="G95" s="52">
        <f t="shared" si="14"/>
        <v>2431</v>
      </c>
      <c r="H95" s="99"/>
      <c r="I95" s="42">
        <v>-47.4</v>
      </c>
      <c r="J95" s="59">
        <f t="shared" si="15"/>
        <v>2444.1</v>
      </c>
      <c r="K95" s="84"/>
      <c r="M95" s="38">
        <f t="shared" si="12"/>
        <v>13.099999999999909</v>
      </c>
      <c r="N95" s="42">
        <f t="shared" si="16"/>
        <v>1.3358069999999909</v>
      </c>
      <c r="O95" s="38">
        <f t="shared" si="17"/>
        <v>9.1887591999999376</v>
      </c>
      <c r="P95" s="38">
        <f t="shared" si="18"/>
        <v>1.3621437708119907E-2</v>
      </c>
      <c r="R95" s="40">
        <f t="shared" si="19"/>
        <v>120.99999999999982</v>
      </c>
      <c r="S95" s="40">
        <f t="shared" si="20"/>
        <v>0.10826446280991676</v>
      </c>
    </row>
    <row r="96" spans="2:65" ht="15.6" x14ac:dyDescent="0.3">
      <c r="B96" s="100">
        <v>75</v>
      </c>
      <c r="C96" s="101"/>
      <c r="D96" s="80">
        <v>44809</v>
      </c>
      <c r="E96" s="79">
        <v>0.50347222222222221</v>
      </c>
      <c r="F96" s="53">
        <f t="shared" si="13"/>
        <v>2491</v>
      </c>
      <c r="G96" s="52">
        <f t="shared" si="14"/>
        <v>2431</v>
      </c>
      <c r="H96" s="99"/>
      <c r="I96" s="42">
        <v>-47.41</v>
      </c>
      <c r="J96" s="59">
        <f t="shared" si="15"/>
        <v>2444.09</v>
      </c>
      <c r="K96" s="84"/>
      <c r="M96" s="38">
        <f t="shared" si="12"/>
        <v>13.090000000000146</v>
      </c>
      <c r="N96" s="42">
        <f t="shared" si="16"/>
        <v>1.334787300000015</v>
      </c>
      <c r="O96" s="38">
        <f t="shared" si="17"/>
        <v>9.1817448800001031</v>
      </c>
      <c r="P96" s="38">
        <f t="shared" si="18"/>
        <v>1.3611039664068153E-2</v>
      </c>
      <c r="R96" s="40">
        <f t="shared" si="19"/>
        <v>121.00000000000028</v>
      </c>
      <c r="S96" s="40">
        <f t="shared" si="20"/>
        <v>0.10818181818181913</v>
      </c>
    </row>
    <row r="97" spans="2:19" ht="15.6" x14ac:dyDescent="0.3">
      <c r="B97" s="100">
        <v>76</v>
      </c>
      <c r="C97" s="101"/>
      <c r="D97" s="80">
        <v>44810</v>
      </c>
      <c r="E97" s="79">
        <v>0.51944444444444449</v>
      </c>
      <c r="F97" s="53">
        <f t="shared" si="13"/>
        <v>2491</v>
      </c>
      <c r="G97" s="52">
        <f t="shared" si="14"/>
        <v>2431</v>
      </c>
      <c r="H97" s="99"/>
      <c r="I97" s="42">
        <v>-47.42</v>
      </c>
      <c r="J97" s="59">
        <f t="shared" si="15"/>
        <v>2444.08</v>
      </c>
      <c r="K97" s="84"/>
      <c r="M97" s="38">
        <f t="shared" si="12"/>
        <v>13.079999999999927</v>
      </c>
      <c r="N97" s="42">
        <f t="shared" si="16"/>
        <v>1.3337675999999927</v>
      </c>
      <c r="O97" s="38">
        <f t="shared" si="17"/>
        <v>9.1747305599999489</v>
      </c>
      <c r="P97" s="38">
        <f t="shared" si="18"/>
        <v>1.3600641620015926E-2</v>
      </c>
      <c r="R97" s="40">
        <f t="shared" si="19"/>
        <v>120.99999999999986</v>
      </c>
      <c r="S97" s="40">
        <f t="shared" si="20"/>
        <v>0.10809917355371854</v>
      </c>
    </row>
    <row r="98" spans="2:19" ht="15.6" x14ac:dyDescent="0.3">
      <c r="B98" s="100">
        <v>77</v>
      </c>
      <c r="C98" s="101"/>
      <c r="D98" s="80">
        <v>44811</v>
      </c>
      <c r="E98" s="79">
        <v>0.50972222222222219</v>
      </c>
      <c r="F98" s="53">
        <f t="shared" si="13"/>
        <v>2491</v>
      </c>
      <c r="G98" s="52">
        <f t="shared" si="14"/>
        <v>2431</v>
      </c>
      <c r="H98" s="99"/>
      <c r="I98" s="42">
        <v>-47.42</v>
      </c>
      <c r="J98" s="59">
        <f t="shared" si="15"/>
        <v>2444.08</v>
      </c>
      <c r="K98" s="84"/>
      <c r="M98" s="38">
        <f t="shared" si="12"/>
        <v>13.079999999999927</v>
      </c>
      <c r="N98" s="42">
        <f t="shared" si="16"/>
        <v>1.3337675999999927</v>
      </c>
      <c r="O98" s="38">
        <f t="shared" si="17"/>
        <v>9.1747305599999489</v>
      </c>
      <c r="P98" s="38">
        <f t="shared" si="18"/>
        <v>1.3600641620015926E-2</v>
      </c>
      <c r="R98" s="40">
        <f t="shared" si="19"/>
        <v>120.99999999999986</v>
      </c>
      <c r="S98" s="40">
        <f t="shared" si="20"/>
        <v>0.10809917355371854</v>
      </c>
    </row>
    <row r="99" spans="2:19" ht="15.6" x14ac:dyDescent="0.3">
      <c r="B99" s="100">
        <v>78</v>
      </c>
      <c r="C99" s="101"/>
      <c r="D99" s="80">
        <v>44812</v>
      </c>
      <c r="E99" s="79">
        <v>0.49444444444444446</v>
      </c>
      <c r="F99" s="53">
        <f t="shared" si="13"/>
        <v>2491</v>
      </c>
      <c r="G99" s="52">
        <f t="shared" si="14"/>
        <v>2431</v>
      </c>
      <c r="H99" s="99"/>
      <c r="I99" s="42">
        <v>-47.42</v>
      </c>
      <c r="J99" s="59">
        <f t="shared" si="15"/>
        <v>2444.08</v>
      </c>
      <c r="K99" s="84"/>
      <c r="M99" s="38">
        <f t="shared" si="12"/>
        <v>13.079999999999927</v>
      </c>
      <c r="N99" s="42">
        <f t="shared" si="16"/>
        <v>1.3337675999999927</v>
      </c>
      <c r="O99" s="38">
        <f t="shared" si="17"/>
        <v>9.1747305599999489</v>
      </c>
      <c r="P99" s="38">
        <f t="shared" si="18"/>
        <v>1.3600641620015926E-2</v>
      </c>
      <c r="R99" s="40">
        <f t="shared" si="19"/>
        <v>120.99999999999986</v>
      </c>
      <c r="S99" s="40">
        <f t="shared" si="20"/>
        <v>0.10809917355371854</v>
      </c>
    </row>
    <row r="100" spans="2:19" ht="15.6" x14ac:dyDescent="0.3">
      <c r="B100" s="100">
        <v>79</v>
      </c>
      <c r="C100" s="101"/>
      <c r="D100" s="80">
        <v>44814</v>
      </c>
      <c r="E100" s="79">
        <v>0.4861111111111111</v>
      </c>
      <c r="F100" s="53">
        <f t="shared" si="13"/>
        <v>2491</v>
      </c>
      <c r="G100" s="52">
        <f t="shared" si="14"/>
        <v>2431</v>
      </c>
      <c r="H100" s="99"/>
      <c r="I100" s="42">
        <v>-47.42</v>
      </c>
      <c r="J100" s="59">
        <f t="shared" si="15"/>
        <v>2444.08</v>
      </c>
      <c r="K100" s="84"/>
      <c r="M100" s="38">
        <f t="shared" si="12"/>
        <v>13.079999999999927</v>
      </c>
      <c r="N100" s="42">
        <f t="shared" si="16"/>
        <v>1.3337675999999927</v>
      </c>
      <c r="O100" s="38">
        <f t="shared" si="17"/>
        <v>9.1747305599999489</v>
      </c>
      <c r="P100" s="38">
        <f t="shared" si="18"/>
        <v>1.3600641620015926E-2</v>
      </c>
      <c r="R100" s="40">
        <f t="shared" si="19"/>
        <v>120.99999999999986</v>
      </c>
      <c r="S100" s="40">
        <f t="shared" si="20"/>
        <v>0.10809917355371854</v>
      </c>
    </row>
    <row r="101" spans="2:19" ht="15.6" x14ac:dyDescent="0.3">
      <c r="B101" s="100">
        <v>80</v>
      </c>
      <c r="C101" s="101"/>
      <c r="D101" s="80">
        <v>44815</v>
      </c>
      <c r="E101" s="79">
        <v>0.59722222222222221</v>
      </c>
      <c r="F101" s="53">
        <f t="shared" si="13"/>
        <v>2491</v>
      </c>
      <c r="G101" s="52">
        <f t="shared" si="14"/>
        <v>2431</v>
      </c>
      <c r="H101" s="99"/>
      <c r="I101" s="42">
        <v>-47.41</v>
      </c>
      <c r="J101" s="59">
        <f t="shared" si="15"/>
        <v>2444.09</v>
      </c>
      <c r="K101" s="84"/>
      <c r="M101" s="38">
        <f t="shared" si="12"/>
        <v>13.090000000000146</v>
      </c>
      <c r="N101" s="42">
        <f t="shared" si="16"/>
        <v>1.334787300000015</v>
      </c>
      <c r="O101" s="38">
        <f t="shared" si="17"/>
        <v>9.1817448800001031</v>
      </c>
      <c r="P101" s="38">
        <f t="shared" si="18"/>
        <v>1.3611039664068153E-2</v>
      </c>
      <c r="R101" s="40">
        <f t="shared" si="19"/>
        <v>121.00000000000028</v>
      </c>
      <c r="S101" s="40">
        <f t="shared" si="20"/>
        <v>0.10818181818181913</v>
      </c>
    </row>
    <row r="102" spans="2:19" ht="15.6" x14ac:dyDescent="0.3">
      <c r="B102" s="100">
        <v>81</v>
      </c>
      <c r="C102" s="101"/>
      <c r="D102" s="80">
        <v>44816</v>
      </c>
      <c r="E102" s="79">
        <v>0.62777777777777777</v>
      </c>
      <c r="F102" s="53">
        <f t="shared" si="13"/>
        <v>2491</v>
      </c>
      <c r="G102" s="52">
        <f t="shared" si="14"/>
        <v>2431</v>
      </c>
      <c r="H102" s="99"/>
      <c r="I102" s="42">
        <v>-47.42</v>
      </c>
      <c r="J102" s="59">
        <f t="shared" si="15"/>
        <v>2444.08</v>
      </c>
      <c r="K102" s="84"/>
      <c r="M102" s="38">
        <f t="shared" si="12"/>
        <v>13.079999999999927</v>
      </c>
      <c r="N102" s="42">
        <f t="shared" si="16"/>
        <v>1.3337675999999927</v>
      </c>
      <c r="O102" s="38">
        <f t="shared" si="17"/>
        <v>9.1747305599999489</v>
      </c>
      <c r="P102" s="38">
        <f t="shared" si="18"/>
        <v>1.3600641620015926E-2</v>
      </c>
      <c r="R102" s="40">
        <f t="shared" si="19"/>
        <v>120.99999999999986</v>
      </c>
      <c r="S102" s="40">
        <f t="shared" si="20"/>
        <v>0.10809917355371854</v>
      </c>
    </row>
    <row r="103" spans="2:19" ht="15.6" x14ac:dyDescent="0.3">
      <c r="B103" s="100">
        <v>82</v>
      </c>
      <c r="C103" s="101"/>
      <c r="D103" s="80">
        <v>44817</v>
      </c>
      <c r="E103" s="79">
        <v>0.50555555555555554</v>
      </c>
      <c r="F103" s="53">
        <f t="shared" si="13"/>
        <v>2491</v>
      </c>
      <c r="G103" s="52">
        <f t="shared" si="14"/>
        <v>2431</v>
      </c>
      <c r="H103" s="99"/>
      <c r="I103" s="42">
        <v>-47.4</v>
      </c>
      <c r="J103" s="59">
        <f t="shared" si="15"/>
        <v>2444.1</v>
      </c>
      <c r="K103" s="84"/>
      <c r="M103" s="38">
        <f t="shared" si="12"/>
        <v>13.099999999999909</v>
      </c>
      <c r="N103" s="42">
        <f t="shared" si="16"/>
        <v>1.3358069999999909</v>
      </c>
      <c r="O103" s="38">
        <f t="shared" si="17"/>
        <v>9.1887591999999376</v>
      </c>
      <c r="P103" s="38">
        <f t="shared" si="18"/>
        <v>1.3621437708119907E-2</v>
      </c>
      <c r="R103" s="40">
        <f t="shared" si="19"/>
        <v>120.99999999999982</v>
      </c>
      <c r="S103" s="40">
        <f t="shared" si="20"/>
        <v>0.10826446280991676</v>
      </c>
    </row>
    <row r="104" spans="2:19" ht="15.6" x14ac:dyDescent="0.3">
      <c r="B104" s="100">
        <v>83</v>
      </c>
      <c r="C104" s="101"/>
      <c r="D104" s="80">
        <v>44819</v>
      </c>
      <c r="E104" s="79">
        <v>0.44791666666666669</v>
      </c>
      <c r="F104" s="53">
        <f t="shared" si="13"/>
        <v>2491</v>
      </c>
      <c r="G104" s="52">
        <f t="shared" si="14"/>
        <v>2431</v>
      </c>
      <c r="H104" s="99"/>
      <c r="I104" s="42">
        <v>-47.41</v>
      </c>
      <c r="J104" s="59">
        <f t="shared" si="15"/>
        <v>2444.09</v>
      </c>
      <c r="K104" s="84"/>
      <c r="M104" s="38">
        <f t="shared" si="12"/>
        <v>13.090000000000146</v>
      </c>
      <c r="N104" s="42">
        <f t="shared" si="16"/>
        <v>1.334787300000015</v>
      </c>
      <c r="O104" s="38">
        <f t="shared" si="17"/>
        <v>9.1817448800001031</v>
      </c>
      <c r="P104" s="38">
        <f t="shared" si="18"/>
        <v>1.3611039664068153E-2</v>
      </c>
      <c r="R104" s="40">
        <f t="shared" si="19"/>
        <v>121.00000000000028</v>
      </c>
      <c r="S104" s="40">
        <f t="shared" si="20"/>
        <v>0.10818181818181913</v>
      </c>
    </row>
    <row r="105" spans="2:19" ht="15.6" x14ac:dyDescent="0.3">
      <c r="B105" s="100">
        <v>84</v>
      </c>
      <c r="C105" s="101"/>
      <c r="D105" s="80">
        <v>44820</v>
      </c>
      <c r="E105" s="79">
        <v>0.70138888888888884</v>
      </c>
      <c r="F105" s="53">
        <f t="shared" si="13"/>
        <v>2491</v>
      </c>
      <c r="G105" s="52">
        <f t="shared" si="14"/>
        <v>2431</v>
      </c>
      <c r="H105" s="99"/>
      <c r="I105" s="42">
        <v>-47.41</v>
      </c>
      <c r="J105" s="59">
        <f t="shared" si="15"/>
        <v>2444.09</v>
      </c>
      <c r="K105" s="84"/>
      <c r="M105" s="38">
        <f t="shared" si="12"/>
        <v>13.090000000000146</v>
      </c>
      <c r="N105" s="42">
        <f t="shared" si="16"/>
        <v>1.334787300000015</v>
      </c>
      <c r="O105" s="38">
        <f t="shared" si="17"/>
        <v>9.1817448800001031</v>
      </c>
      <c r="P105" s="38">
        <f t="shared" si="18"/>
        <v>1.3611039664068153E-2</v>
      </c>
      <c r="R105" s="40">
        <f t="shared" si="19"/>
        <v>121.00000000000028</v>
      </c>
      <c r="S105" s="40">
        <f t="shared" si="20"/>
        <v>0.10818181818181913</v>
      </c>
    </row>
    <row r="106" spans="2:19" ht="15.6" x14ac:dyDescent="0.3">
      <c r="B106" s="100">
        <v>85</v>
      </c>
      <c r="C106" s="101"/>
      <c r="D106" s="80">
        <v>44821</v>
      </c>
      <c r="E106" s="79">
        <v>0.3659722222222222</v>
      </c>
      <c r="F106" s="53">
        <f t="shared" si="13"/>
        <v>2491</v>
      </c>
      <c r="G106" s="52">
        <f t="shared" si="14"/>
        <v>2431</v>
      </c>
      <c r="H106" s="99"/>
      <c r="I106" s="42">
        <v>-47.41</v>
      </c>
      <c r="J106" s="59">
        <f t="shared" si="15"/>
        <v>2444.09</v>
      </c>
      <c r="K106" s="84"/>
      <c r="M106" s="38">
        <f t="shared" si="12"/>
        <v>13.090000000000146</v>
      </c>
      <c r="N106" s="42">
        <f t="shared" si="16"/>
        <v>1.334787300000015</v>
      </c>
      <c r="O106" s="38">
        <f t="shared" si="17"/>
        <v>9.1817448800001031</v>
      </c>
      <c r="P106" s="38">
        <f t="shared" si="18"/>
        <v>1.3611039664068153E-2</v>
      </c>
      <c r="R106" s="40">
        <f t="shared" si="19"/>
        <v>121.00000000000028</v>
      </c>
      <c r="S106" s="40">
        <f t="shared" si="20"/>
        <v>0.10818181818181913</v>
      </c>
    </row>
    <row r="107" spans="2:19" ht="15.6" x14ac:dyDescent="0.3">
      <c r="B107" s="100">
        <v>86</v>
      </c>
      <c r="C107" s="101"/>
      <c r="D107" s="80">
        <v>44822</v>
      </c>
      <c r="E107" s="79">
        <v>0.35069444444444442</v>
      </c>
      <c r="F107" s="53">
        <f t="shared" si="13"/>
        <v>2491</v>
      </c>
      <c r="G107" s="52">
        <f t="shared" si="14"/>
        <v>2431</v>
      </c>
      <c r="H107" s="99"/>
      <c r="I107" s="42">
        <v>-47.41</v>
      </c>
      <c r="J107" s="59">
        <f t="shared" si="15"/>
        <v>2444.09</v>
      </c>
      <c r="K107" s="84"/>
      <c r="M107" s="38">
        <f t="shared" si="12"/>
        <v>13.090000000000146</v>
      </c>
      <c r="N107" s="42">
        <f t="shared" si="16"/>
        <v>1.334787300000015</v>
      </c>
      <c r="O107" s="38">
        <f t="shared" si="17"/>
        <v>9.1817448800001031</v>
      </c>
      <c r="P107" s="38">
        <f t="shared" si="18"/>
        <v>1.3611039664068153E-2</v>
      </c>
      <c r="R107" s="40">
        <f t="shared" si="19"/>
        <v>121.00000000000028</v>
      </c>
      <c r="S107" s="40">
        <f t="shared" si="20"/>
        <v>0.10818181818181913</v>
      </c>
    </row>
    <row r="108" spans="2:19" ht="15.6" x14ac:dyDescent="0.3">
      <c r="B108" s="100">
        <v>87</v>
      </c>
      <c r="C108" s="101"/>
      <c r="D108" s="80">
        <v>44823</v>
      </c>
      <c r="E108" s="79">
        <v>0.46388888888888885</v>
      </c>
      <c r="F108" s="53">
        <f t="shared" ref="F108:F114" si="21">G$16</f>
        <v>2491</v>
      </c>
      <c r="G108" s="52">
        <f t="shared" ref="G108:G114" si="22">G$16-E$12</f>
        <v>2431</v>
      </c>
      <c r="H108" s="99"/>
      <c r="I108" s="42">
        <v>-47.41</v>
      </c>
      <c r="J108" s="59">
        <f t="shared" ref="J108:J114" si="23">(G$16+E$13)+I108</f>
        <v>2444.09</v>
      </c>
      <c r="K108" s="84"/>
      <c r="M108" s="38">
        <f t="shared" si="12"/>
        <v>13.090000000000146</v>
      </c>
      <c r="N108" s="42">
        <f t="shared" ref="N108:N114" si="24">M108*0.10197/1</f>
        <v>1.334787300000015</v>
      </c>
      <c r="O108" s="38">
        <f t="shared" ref="O108:O114" si="25">M108*0.701432/1</f>
        <v>9.1817448800001031</v>
      </c>
      <c r="P108" s="38">
        <f t="shared" ref="P108:P114" si="26">+N108*0.01019716/1</f>
        <v>1.3611039664068153E-2</v>
      </c>
      <c r="R108" s="40">
        <f t="shared" ref="R108:R114" si="27">+$O$11*(M108-I108)</f>
        <v>121.00000000000028</v>
      </c>
      <c r="S108" s="40">
        <f t="shared" ref="S108:S114" si="28">M108/R108</f>
        <v>0.10818181818181913</v>
      </c>
    </row>
    <row r="109" spans="2:19" ht="15.6" x14ac:dyDescent="0.3">
      <c r="B109" s="100">
        <v>88</v>
      </c>
      <c r="C109" s="101"/>
      <c r="D109" s="80">
        <v>44824</v>
      </c>
      <c r="E109" s="79">
        <v>0.50208333333333333</v>
      </c>
      <c r="F109" s="53">
        <f t="shared" si="21"/>
        <v>2491</v>
      </c>
      <c r="G109" s="52">
        <f t="shared" si="22"/>
        <v>2431</v>
      </c>
      <c r="H109" s="99"/>
      <c r="I109" s="42">
        <v>-47.41</v>
      </c>
      <c r="J109" s="59">
        <f t="shared" si="23"/>
        <v>2444.09</v>
      </c>
      <c r="K109" s="84"/>
      <c r="M109" s="38">
        <f t="shared" si="12"/>
        <v>13.090000000000146</v>
      </c>
      <c r="N109" s="42">
        <f t="shared" si="24"/>
        <v>1.334787300000015</v>
      </c>
      <c r="O109" s="38">
        <f t="shared" si="25"/>
        <v>9.1817448800001031</v>
      </c>
      <c r="P109" s="38">
        <f t="shared" si="26"/>
        <v>1.3611039664068153E-2</v>
      </c>
      <c r="R109" s="40">
        <f t="shared" si="27"/>
        <v>121.00000000000028</v>
      </c>
      <c r="S109" s="40">
        <f t="shared" si="28"/>
        <v>0.10818181818181913</v>
      </c>
    </row>
    <row r="110" spans="2:19" ht="15.6" x14ac:dyDescent="0.3">
      <c r="B110" s="100">
        <v>89</v>
      </c>
      <c r="C110" s="101"/>
      <c r="D110" s="80">
        <v>44825</v>
      </c>
      <c r="E110" s="79">
        <v>0.38194444444444442</v>
      </c>
      <c r="F110" s="53">
        <f t="shared" si="21"/>
        <v>2491</v>
      </c>
      <c r="G110" s="52">
        <f t="shared" si="22"/>
        <v>2431</v>
      </c>
      <c r="H110" s="99"/>
      <c r="I110" s="42">
        <v>-47.41</v>
      </c>
      <c r="J110" s="59">
        <f t="shared" si="23"/>
        <v>2444.09</v>
      </c>
      <c r="K110" s="84"/>
      <c r="M110" s="38">
        <f t="shared" si="12"/>
        <v>13.090000000000146</v>
      </c>
      <c r="N110" s="42">
        <f t="shared" si="24"/>
        <v>1.334787300000015</v>
      </c>
      <c r="O110" s="38">
        <f t="shared" si="25"/>
        <v>9.1817448800001031</v>
      </c>
      <c r="P110" s="38">
        <f t="shared" si="26"/>
        <v>1.3611039664068153E-2</v>
      </c>
      <c r="R110" s="40">
        <f t="shared" si="27"/>
        <v>121.00000000000028</v>
      </c>
      <c r="S110" s="40">
        <f t="shared" si="28"/>
        <v>0.10818181818181913</v>
      </c>
    </row>
    <row r="111" spans="2:19" ht="15.6" x14ac:dyDescent="0.3">
      <c r="B111" s="100">
        <v>90</v>
      </c>
      <c r="C111" s="101"/>
      <c r="D111" s="80">
        <v>44826</v>
      </c>
      <c r="E111" s="79">
        <v>0.3888888888888889</v>
      </c>
      <c r="F111" s="53">
        <f t="shared" si="21"/>
        <v>2491</v>
      </c>
      <c r="G111" s="52">
        <f t="shared" si="22"/>
        <v>2431</v>
      </c>
      <c r="H111" s="99"/>
      <c r="I111" s="42">
        <v>-47.41</v>
      </c>
      <c r="J111" s="59">
        <f t="shared" si="23"/>
        <v>2444.09</v>
      </c>
      <c r="K111" s="84"/>
      <c r="M111" s="38">
        <f t="shared" si="12"/>
        <v>13.090000000000146</v>
      </c>
      <c r="N111" s="42">
        <f t="shared" si="24"/>
        <v>1.334787300000015</v>
      </c>
      <c r="O111" s="38">
        <f t="shared" si="25"/>
        <v>9.1817448800001031</v>
      </c>
      <c r="P111" s="38">
        <f t="shared" si="26"/>
        <v>1.3611039664068153E-2</v>
      </c>
      <c r="R111" s="40">
        <f t="shared" si="27"/>
        <v>121.00000000000028</v>
      </c>
      <c r="S111" s="40">
        <f t="shared" si="28"/>
        <v>0.10818181818181913</v>
      </c>
    </row>
    <row r="112" spans="2:19" ht="15.6" x14ac:dyDescent="0.3">
      <c r="B112" s="100">
        <v>91</v>
      </c>
      <c r="C112" s="101"/>
      <c r="D112" s="80">
        <v>44827</v>
      </c>
      <c r="E112" s="79">
        <v>0.38194444444444442</v>
      </c>
      <c r="F112" s="53">
        <f t="shared" si="21"/>
        <v>2491</v>
      </c>
      <c r="G112" s="52">
        <f t="shared" si="22"/>
        <v>2431</v>
      </c>
      <c r="H112" s="99"/>
      <c r="I112" s="42">
        <v>-47.41</v>
      </c>
      <c r="J112" s="59">
        <f t="shared" si="23"/>
        <v>2444.09</v>
      </c>
      <c r="K112" s="84"/>
      <c r="M112" s="38">
        <f t="shared" si="12"/>
        <v>13.090000000000146</v>
      </c>
      <c r="N112" s="42">
        <f t="shared" si="24"/>
        <v>1.334787300000015</v>
      </c>
      <c r="O112" s="38">
        <f t="shared" si="25"/>
        <v>9.1817448800001031</v>
      </c>
      <c r="P112" s="38">
        <f t="shared" si="26"/>
        <v>1.3611039664068153E-2</v>
      </c>
      <c r="R112" s="40">
        <f t="shared" si="27"/>
        <v>121.00000000000028</v>
      </c>
      <c r="S112" s="40">
        <f t="shared" si="28"/>
        <v>0.10818181818181913</v>
      </c>
    </row>
    <row r="113" spans="2:19" ht="15.6" x14ac:dyDescent="0.3">
      <c r="B113" s="100">
        <v>92</v>
      </c>
      <c r="C113" s="101"/>
      <c r="D113" s="80">
        <v>44828</v>
      </c>
      <c r="E113" s="79">
        <v>0.3923611111111111</v>
      </c>
      <c r="F113" s="53">
        <f t="shared" si="21"/>
        <v>2491</v>
      </c>
      <c r="G113" s="52">
        <f t="shared" si="22"/>
        <v>2431</v>
      </c>
      <c r="H113" s="99"/>
      <c r="I113" s="42">
        <v>-47.41</v>
      </c>
      <c r="J113" s="59">
        <f t="shared" si="23"/>
        <v>2444.09</v>
      </c>
      <c r="K113" s="84"/>
      <c r="M113" s="38">
        <f t="shared" si="12"/>
        <v>13.090000000000146</v>
      </c>
      <c r="N113" s="42">
        <f t="shared" si="24"/>
        <v>1.334787300000015</v>
      </c>
      <c r="O113" s="38">
        <f t="shared" si="25"/>
        <v>9.1817448800001031</v>
      </c>
      <c r="P113" s="38">
        <f t="shared" si="26"/>
        <v>1.3611039664068153E-2</v>
      </c>
      <c r="R113" s="40">
        <f t="shared" si="27"/>
        <v>121.00000000000028</v>
      </c>
      <c r="S113" s="40">
        <f t="shared" si="28"/>
        <v>0.10818181818181913</v>
      </c>
    </row>
    <row r="114" spans="2:19" ht="15.6" x14ac:dyDescent="0.3">
      <c r="B114" s="100">
        <v>93</v>
      </c>
      <c r="C114" s="101"/>
      <c r="D114" s="80">
        <v>44829</v>
      </c>
      <c r="E114" s="79">
        <v>0.41250000000000003</v>
      </c>
      <c r="F114" s="53">
        <f t="shared" si="21"/>
        <v>2491</v>
      </c>
      <c r="G114" s="52">
        <f t="shared" si="22"/>
        <v>2431</v>
      </c>
      <c r="H114" s="99"/>
      <c r="I114" s="42">
        <v>-47.41</v>
      </c>
      <c r="J114" s="59">
        <f t="shared" si="23"/>
        <v>2444.09</v>
      </c>
      <c r="K114" s="84"/>
      <c r="M114" s="38">
        <f t="shared" si="12"/>
        <v>13.090000000000146</v>
      </c>
      <c r="N114" s="42">
        <f t="shared" si="24"/>
        <v>1.334787300000015</v>
      </c>
      <c r="O114" s="38">
        <f t="shared" si="25"/>
        <v>9.1817448800001031</v>
      </c>
      <c r="P114" s="38">
        <f t="shared" si="26"/>
        <v>1.3611039664068153E-2</v>
      </c>
      <c r="R114" s="40">
        <f t="shared" si="27"/>
        <v>121.00000000000028</v>
      </c>
      <c r="S114" s="40">
        <f t="shared" si="28"/>
        <v>0.10818181818181913</v>
      </c>
    </row>
    <row r="115" spans="2:19" ht="15.6" x14ac:dyDescent="0.3">
      <c r="B115" s="100">
        <v>94</v>
      </c>
      <c r="C115" s="101"/>
      <c r="D115" s="80">
        <v>44830</v>
      </c>
      <c r="E115" s="79">
        <v>0.36874999999999997</v>
      </c>
      <c r="F115" s="53">
        <f t="shared" ref="F115:F140" si="29">G$16</f>
        <v>2491</v>
      </c>
      <c r="G115" s="52">
        <f t="shared" ref="G115:G140" si="30">G$16-E$12</f>
        <v>2431</v>
      </c>
      <c r="H115" s="99"/>
      <c r="I115" s="42">
        <v>-47.41</v>
      </c>
      <c r="J115" s="59">
        <f t="shared" ref="J115:J140" si="31">(G$16+E$13)+I115</f>
        <v>2444.09</v>
      </c>
      <c r="K115" s="84"/>
      <c r="M115" s="38">
        <f t="shared" si="12"/>
        <v>13.090000000000146</v>
      </c>
      <c r="N115" s="42">
        <f t="shared" ref="N115:N140" si="32">M115*0.10197/1</f>
        <v>1.334787300000015</v>
      </c>
      <c r="O115" s="38">
        <f t="shared" ref="O115:O140" si="33">M115*0.701432/1</f>
        <v>9.1817448800001031</v>
      </c>
      <c r="P115" s="38">
        <f t="shared" ref="P115:P140" si="34">+N115*0.01019716/1</f>
        <v>1.3611039664068153E-2</v>
      </c>
      <c r="R115" s="40">
        <f t="shared" ref="R115:R140" si="35">+$O$11*(M115-I115)</f>
        <v>121.00000000000028</v>
      </c>
      <c r="S115" s="40">
        <f t="shared" ref="S115:S140" si="36">M115/R115</f>
        <v>0.10818181818181913</v>
      </c>
    </row>
    <row r="116" spans="2:19" ht="15.6" x14ac:dyDescent="0.3">
      <c r="B116" s="100">
        <v>95</v>
      </c>
      <c r="C116" s="101"/>
      <c r="D116" s="80">
        <v>44831</v>
      </c>
      <c r="E116" s="79">
        <v>0.34513888888888888</v>
      </c>
      <c r="F116" s="53">
        <f t="shared" si="29"/>
        <v>2491</v>
      </c>
      <c r="G116" s="52">
        <f t="shared" si="30"/>
        <v>2431</v>
      </c>
      <c r="H116" s="99"/>
      <c r="I116" s="42">
        <v>-47.42</v>
      </c>
      <c r="J116" s="59">
        <f t="shared" si="31"/>
        <v>2444.08</v>
      </c>
      <c r="K116" s="84"/>
      <c r="M116" s="38">
        <f t="shared" si="12"/>
        <v>13.079999999999927</v>
      </c>
      <c r="N116" s="42">
        <f t="shared" si="32"/>
        <v>1.3337675999999927</v>
      </c>
      <c r="O116" s="38">
        <f t="shared" si="33"/>
        <v>9.1747305599999489</v>
      </c>
      <c r="P116" s="38">
        <f t="shared" si="34"/>
        <v>1.3600641620015926E-2</v>
      </c>
      <c r="R116" s="40">
        <f t="shared" si="35"/>
        <v>120.99999999999986</v>
      </c>
      <c r="S116" s="40">
        <f t="shared" si="36"/>
        <v>0.10809917355371854</v>
      </c>
    </row>
    <row r="117" spans="2:19" ht="15.6" x14ac:dyDescent="0.3">
      <c r="B117" s="100">
        <v>96</v>
      </c>
      <c r="C117" s="101"/>
      <c r="D117" s="80">
        <v>44832</v>
      </c>
      <c r="E117" s="79">
        <v>0.36458333333333331</v>
      </c>
      <c r="F117" s="53">
        <f t="shared" si="29"/>
        <v>2491</v>
      </c>
      <c r="G117" s="52">
        <f t="shared" si="30"/>
        <v>2431</v>
      </c>
      <c r="H117" s="99"/>
      <c r="I117" s="42">
        <v>-47.42</v>
      </c>
      <c r="J117" s="86">
        <f t="shared" si="31"/>
        <v>2444.08</v>
      </c>
      <c r="K117" s="84"/>
      <c r="M117" s="38">
        <f t="shared" si="12"/>
        <v>13.079999999999927</v>
      </c>
      <c r="N117" s="42">
        <f t="shared" si="32"/>
        <v>1.3337675999999927</v>
      </c>
      <c r="O117" s="38">
        <f t="shared" si="33"/>
        <v>9.1747305599999489</v>
      </c>
      <c r="P117" s="38">
        <f t="shared" si="34"/>
        <v>1.3600641620015926E-2</v>
      </c>
      <c r="R117" s="40">
        <f t="shared" si="35"/>
        <v>120.99999999999986</v>
      </c>
      <c r="S117" s="40">
        <f t="shared" si="36"/>
        <v>0.10809917355371854</v>
      </c>
    </row>
    <row r="118" spans="2:19" ht="15.6" x14ac:dyDescent="0.3">
      <c r="B118" s="100">
        <v>97</v>
      </c>
      <c r="C118" s="101"/>
      <c r="D118" s="80">
        <v>44835</v>
      </c>
      <c r="E118" s="79">
        <v>0.41666666666666669</v>
      </c>
      <c r="F118" s="53">
        <f t="shared" si="29"/>
        <v>2491</v>
      </c>
      <c r="G118" s="52">
        <f t="shared" si="30"/>
        <v>2431</v>
      </c>
      <c r="H118" s="99"/>
      <c r="I118" s="42">
        <v>-47.43</v>
      </c>
      <c r="J118" s="59">
        <f t="shared" si="31"/>
        <v>2444.0700000000002</v>
      </c>
      <c r="K118" s="84"/>
      <c r="M118" s="38">
        <f t="shared" si="12"/>
        <v>13.070000000000164</v>
      </c>
      <c r="N118" s="42">
        <f t="shared" si="32"/>
        <v>1.3327479000000169</v>
      </c>
      <c r="O118" s="38">
        <f t="shared" si="33"/>
        <v>9.1677162400001162</v>
      </c>
      <c r="P118" s="38">
        <f t="shared" si="34"/>
        <v>1.3590243575964172E-2</v>
      </c>
      <c r="R118" s="40">
        <f t="shared" si="35"/>
        <v>121.00000000000033</v>
      </c>
      <c r="S118" s="40">
        <f t="shared" si="36"/>
        <v>0.1080165289256209</v>
      </c>
    </row>
    <row r="119" spans="2:19" ht="15.6" x14ac:dyDescent="0.3">
      <c r="B119" s="100">
        <v>98</v>
      </c>
      <c r="C119" s="101"/>
      <c r="D119" s="80">
        <v>44836</v>
      </c>
      <c r="E119" s="79">
        <v>0.7104166666666667</v>
      </c>
      <c r="F119" s="53">
        <f t="shared" si="29"/>
        <v>2491</v>
      </c>
      <c r="G119" s="52">
        <f t="shared" si="30"/>
        <v>2431</v>
      </c>
      <c r="H119" s="99"/>
      <c r="I119" s="42">
        <v>-47.43</v>
      </c>
      <c r="J119" s="59">
        <f t="shared" si="31"/>
        <v>2444.0700000000002</v>
      </c>
      <c r="K119" s="84"/>
      <c r="M119" s="38">
        <f t="shared" si="12"/>
        <v>13.070000000000164</v>
      </c>
      <c r="N119" s="42">
        <f t="shared" si="32"/>
        <v>1.3327479000000169</v>
      </c>
      <c r="O119" s="38">
        <f t="shared" si="33"/>
        <v>9.1677162400001162</v>
      </c>
      <c r="P119" s="38">
        <f t="shared" si="34"/>
        <v>1.3590243575964172E-2</v>
      </c>
      <c r="R119" s="40">
        <f t="shared" si="35"/>
        <v>121.00000000000033</v>
      </c>
      <c r="S119" s="40">
        <f t="shared" si="36"/>
        <v>0.1080165289256209</v>
      </c>
    </row>
    <row r="120" spans="2:19" ht="15.6" x14ac:dyDescent="0.3">
      <c r="B120" s="100">
        <v>99</v>
      </c>
      <c r="C120" s="101"/>
      <c r="D120" s="80">
        <v>44837</v>
      </c>
      <c r="E120" s="79">
        <v>0.37847222222222227</v>
      </c>
      <c r="F120" s="53">
        <f t="shared" si="29"/>
        <v>2491</v>
      </c>
      <c r="G120" s="52">
        <f t="shared" si="30"/>
        <v>2431</v>
      </c>
      <c r="H120" s="99"/>
      <c r="I120" s="42">
        <v>-47.43</v>
      </c>
      <c r="J120" s="59">
        <f t="shared" si="31"/>
        <v>2444.0700000000002</v>
      </c>
      <c r="K120" s="84"/>
      <c r="M120" s="38">
        <f t="shared" si="12"/>
        <v>13.070000000000164</v>
      </c>
      <c r="N120" s="42">
        <f t="shared" si="32"/>
        <v>1.3327479000000169</v>
      </c>
      <c r="O120" s="38">
        <f t="shared" si="33"/>
        <v>9.1677162400001162</v>
      </c>
      <c r="P120" s="38">
        <f t="shared" si="34"/>
        <v>1.3590243575964172E-2</v>
      </c>
      <c r="R120" s="40">
        <f t="shared" si="35"/>
        <v>121.00000000000033</v>
      </c>
      <c r="S120" s="40">
        <f t="shared" si="36"/>
        <v>0.1080165289256209</v>
      </c>
    </row>
    <row r="121" spans="2:19" ht="15.6" x14ac:dyDescent="0.3">
      <c r="B121" s="100">
        <v>100</v>
      </c>
      <c r="C121" s="101"/>
      <c r="D121" s="80">
        <v>44838</v>
      </c>
      <c r="E121" s="79">
        <v>0.44722222222222219</v>
      </c>
      <c r="F121" s="53">
        <f t="shared" si="29"/>
        <v>2491</v>
      </c>
      <c r="G121" s="52">
        <f t="shared" si="30"/>
        <v>2431</v>
      </c>
      <c r="H121" s="99"/>
      <c r="I121" s="42">
        <v>-47.43</v>
      </c>
      <c r="J121" s="59">
        <f t="shared" si="31"/>
        <v>2444.0700000000002</v>
      </c>
      <c r="K121" s="84"/>
      <c r="M121" s="38">
        <f t="shared" si="12"/>
        <v>13.070000000000164</v>
      </c>
      <c r="N121" s="42">
        <f t="shared" si="32"/>
        <v>1.3327479000000169</v>
      </c>
      <c r="O121" s="38">
        <f t="shared" si="33"/>
        <v>9.1677162400001162</v>
      </c>
      <c r="P121" s="38">
        <f t="shared" si="34"/>
        <v>1.3590243575964172E-2</v>
      </c>
      <c r="R121" s="40">
        <f t="shared" si="35"/>
        <v>121.00000000000033</v>
      </c>
      <c r="S121" s="40">
        <f t="shared" si="36"/>
        <v>0.1080165289256209</v>
      </c>
    </row>
    <row r="122" spans="2:19" ht="15.6" x14ac:dyDescent="0.3">
      <c r="B122" s="100">
        <v>101</v>
      </c>
      <c r="C122" s="101"/>
      <c r="D122" s="80">
        <v>44839</v>
      </c>
      <c r="E122" s="79">
        <v>0.46875</v>
      </c>
      <c r="F122" s="53">
        <f t="shared" si="29"/>
        <v>2491</v>
      </c>
      <c r="G122" s="52">
        <f t="shared" si="30"/>
        <v>2431</v>
      </c>
      <c r="H122" s="99"/>
      <c r="I122" s="42">
        <v>-47.43</v>
      </c>
      <c r="J122" s="59">
        <f t="shared" si="31"/>
        <v>2444.0700000000002</v>
      </c>
      <c r="K122" s="84"/>
      <c r="M122" s="38">
        <f t="shared" si="12"/>
        <v>13.070000000000164</v>
      </c>
      <c r="N122" s="42">
        <f t="shared" si="32"/>
        <v>1.3327479000000169</v>
      </c>
      <c r="O122" s="38">
        <f t="shared" si="33"/>
        <v>9.1677162400001162</v>
      </c>
      <c r="P122" s="38">
        <f t="shared" si="34"/>
        <v>1.3590243575964172E-2</v>
      </c>
      <c r="R122" s="40">
        <f t="shared" si="35"/>
        <v>121.00000000000033</v>
      </c>
      <c r="S122" s="40">
        <f t="shared" si="36"/>
        <v>0.1080165289256209</v>
      </c>
    </row>
    <row r="123" spans="2:19" ht="15.6" x14ac:dyDescent="0.3">
      <c r="B123" s="100">
        <v>102</v>
      </c>
      <c r="C123" s="101"/>
      <c r="D123" s="80">
        <v>44840</v>
      </c>
      <c r="E123" s="79">
        <v>0.46527777777777773</v>
      </c>
      <c r="F123" s="53">
        <f t="shared" si="29"/>
        <v>2491</v>
      </c>
      <c r="G123" s="52">
        <f t="shared" si="30"/>
        <v>2431</v>
      </c>
      <c r="H123" s="99"/>
      <c r="I123" s="42">
        <v>-47.43</v>
      </c>
      <c r="J123" s="59">
        <f t="shared" si="31"/>
        <v>2444.0700000000002</v>
      </c>
      <c r="K123" s="84"/>
      <c r="M123" s="38">
        <f t="shared" si="12"/>
        <v>13.070000000000164</v>
      </c>
      <c r="N123" s="42">
        <f t="shared" si="32"/>
        <v>1.3327479000000169</v>
      </c>
      <c r="O123" s="38">
        <f t="shared" si="33"/>
        <v>9.1677162400001162</v>
      </c>
      <c r="P123" s="38">
        <f t="shared" si="34"/>
        <v>1.3590243575964172E-2</v>
      </c>
      <c r="R123" s="40">
        <f t="shared" si="35"/>
        <v>121.00000000000033</v>
      </c>
      <c r="S123" s="40">
        <f t="shared" si="36"/>
        <v>0.1080165289256209</v>
      </c>
    </row>
    <row r="124" spans="2:19" ht="15.6" x14ac:dyDescent="0.3">
      <c r="B124" s="100">
        <v>103</v>
      </c>
      <c r="C124" s="101"/>
      <c r="D124" s="80">
        <v>44841</v>
      </c>
      <c r="E124" s="79">
        <v>0.4597222222222222</v>
      </c>
      <c r="F124" s="53">
        <f t="shared" si="29"/>
        <v>2491</v>
      </c>
      <c r="G124" s="52">
        <f t="shared" si="30"/>
        <v>2431</v>
      </c>
      <c r="H124" s="99"/>
      <c r="I124" s="42">
        <v>-47.42</v>
      </c>
      <c r="J124" s="59">
        <f t="shared" si="31"/>
        <v>2444.08</v>
      </c>
      <c r="K124" s="84"/>
      <c r="M124" s="38">
        <f t="shared" si="12"/>
        <v>13.079999999999927</v>
      </c>
      <c r="N124" s="42">
        <f t="shared" si="32"/>
        <v>1.3337675999999927</v>
      </c>
      <c r="O124" s="38">
        <f t="shared" si="33"/>
        <v>9.1747305599999489</v>
      </c>
      <c r="P124" s="38">
        <f t="shared" si="34"/>
        <v>1.3600641620015926E-2</v>
      </c>
      <c r="R124" s="40">
        <f t="shared" si="35"/>
        <v>120.99999999999986</v>
      </c>
      <c r="S124" s="40">
        <f t="shared" si="36"/>
        <v>0.10809917355371854</v>
      </c>
    </row>
    <row r="125" spans="2:19" ht="15.6" x14ac:dyDescent="0.3">
      <c r="B125" s="100">
        <v>104</v>
      </c>
      <c r="C125" s="101"/>
      <c r="D125" s="80">
        <v>44842</v>
      </c>
      <c r="E125" s="79">
        <v>0.3527777777777778</v>
      </c>
      <c r="F125" s="53">
        <f t="shared" si="29"/>
        <v>2491</v>
      </c>
      <c r="G125" s="52">
        <f t="shared" si="30"/>
        <v>2431</v>
      </c>
      <c r="H125" s="99"/>
      <c r="I125" s="42">
        <v>-47.42</v>
      </c>
      <c r="J125" s="59">
        <f t="shared" si="31"/>
        <v>2444.08</v>
      </c>
      <c r="K125" s="84"/>
      <c r="M125" s="38">
        <f t="shared" si="12"/>
        <v>13.079999999999927</v>
      </c>
      <c r="N125" s="42">
        <f t="shared" si="32"/>
        <v>1.3337675999999927</v>
      </c>
      <c r="O125" s="38">
        <f t="shared" si="33"/>
        <v>9.1747305599999489</v>
      </c>
      <c r="P125" s="38">
        <f t="shared" si="34"/>
        <v>1.3600641620015926E-2</v>
      </c>
      <c r="R125" s="40">
        <f t="shared" si="35"/>
        <v>120.99999999999986</v>
      </c>
      <c r="S125" s="40">
        <f t="shared" si="36"/>
        <v>0.10809917355371854</v>
      </c>
    </row>
    <row r="126" spans="2:19" ht="15.6" x14ac:dyDescent="0.3">
      <c r="B126" s="100">
        <v>105</v>
      </c>
      <c r="C126" s="101"/>
      <c r="D126" s="80">
        <v>44843</v>
      </c>
      <c r="E126" s="79">
        <v>0.60555555555555551</v>
      </c>
      <c r="F126" s="53">
        <f t="shared" si="29"/>
        <v>2491</v>
      </c>
      <c r="G126" s="52">
        <f t="shared" si="30"/>
        <v>2431</v>
      </c>
      <c r="H126" s="99"/>
      <c r="I126" s="42">
        <v>-47.42</v>
      </c>
      <c r="J126" s="59">
        <f t="shared" si="31"/>
        <v>2444.08</v>
      </c>
      <c r="K126" s="84"/>
      <c r="M126" s="38">
        <f t="shared" si="12"/>
        <v>13.079999999999927</v>
      </c>
      <c r="N126" s="42">
        <f t="shared" si="32"/>
        <v>1.3337675999999927</v>
      </c>
      <c r="O126" s="38">
        <f t="shared" si="33"/>
        <v>9.1747305599999489</v>
      </c>
      <c r="P126" s="38">
        <f t="shared" si="34"/>
        <v>1.3600641620015926E-2</v>
      </c>
      <c r="R126" s="40">
        <f t="shared" si="35"/>
        <v>120.99999999999986</v>
      </c>
      <c r="S126" s="40">
        <f t="shared" si="36"/>
        <v>0.10809917355371854</v>
      </c>
    </row>
    <row r="127" spans="2:19" ht="15.6" x14ac:dyDescent="0.3">
      <c r="B127" s="100">
        <v>106</v>
      </c>
      <c r="C127" s="101"/>
      <c r="D127" s="80">
        <v>44844</v>
      </c>
      <c r="E127" s="79">
        <v>0.36319444444444443</v>
      </c>
      <c r="F127" s="53">
        <f t="shared" si="29"/>
        <v>2491</v>
      </c>
      <c r="G127" s="52">
        <f t="shared" si="30"/>
        <v>2431</v>
      </c>
      <c r="H127" s="99"/>
      <c r="I127" s="42">
        <v>-47.42</v>
      </c>
      <c r="J127" s="59">
        <f t="shared" si="31"/>
        <v>2444.08</v>
      </c>
      <c r="K127" s="84"/>
      <c r="M127" s="38">
        <f t="shared" si="12"/>
        <v>13.079999999999927</v>
      </c>
      <c r="N127" s="42">
        <f t="shared" si="32"/>
        <v>1.3337675999999927</v>
      </c>
      <c r="O127" s="38">
        <f t="shared" si="33"/>
        <v>9.1747305599999489</v>
      </c>
      <c r="P127" s="38">
        <f t="shared" si="34"/>
        <v>1.3600641620015926E-2</v>
      </c>
      <c r="R127" s="40">
        <f t="shared" si="35"/>
        <v>120.99999999999986</v>
      </c>
      <c r="S127" s="40">
        <f t="shared" si="36"/>
        <v>0.10809917355371854</v>
      </c>
    </row>
    <row r="128" spans="2:19" ht="15.6" x14ac:dyDescent="0.3">
      <c r="B128" s="100">
        <v>107</v>
      </c>
      <c r="C128" s="101"/>
      <c r="D128" s="80">
        <v>44845</v>
      </c>
      <c r="E128" s="79">
        <v>0.38958333333333334</v>
      </c>
      <c r="F128" s="53">
        <f t="shared" si="29"/>
        <v>2491</v>
      </c>
      <c r="G128" s="52">
        <f t="shared" si="30"/>
        <v>2431</v>
      </c>
      <c r="H128" s="99"/>
      <c r="I128" s="42">
        <v>-47.42</v>
      </c>
      <c r="J128" s="59">
        <f t="shared" si="31"/>
        <v>2444.08</v>
      </c>
      <c r="K128" s="84"/>
      <c r="M128" s="38">
        <f t="shared" si="12"/>
        <v>13.079999999999927</v>
      </c>
      <c r="N128" s="42">
        <f t="shared" si="32"/>
        <v>1.3337675999999927</v>
      </c>
      <c r="O128" s="38">
        <f t="shared" si="33"/>
        <v>9.1747305599999489</v>
      </c>
      <c r="P128" s="38">
        <f t="shared" si="34"/>
        <v>1.3600641620015926E-2</v>
      </c>
      <c r="R128" s="40">
        <f t="shared" si="35"/>
        <v>120.99999999999986</v>
      </c>
      <c r="S128" s="40">
        <f t="shared" si="36"/>
        <v>0.10809917355371854</v>
      </c>
    </row>
    <row r="129" spans="2:19" ht="15.6" x14ac:dyDescent="0.3">
      <c r="B129" s="100">
        <v>108</v>
      </c>
      <c r="C129" s="101"/>
      <c r="D129" s="80">
        <v>44846</v>
      </c>
      <c r="E129" s="79">
        <v>0.39444444444444443</v>
      </c>
      <c r="F129" s="53">
        <f t="shared" si="29"/>
        <v>2491</v>
      </c>
      <c r="G129" s="52">
        <f t="shared" si="30"/>
        <v>2431</v>
      </c>
      <c r="H129" s="99"/>
      <c r="I129" s="42">
        <v>-47.42</v>
      </c>
      <c r="J129" s="59">
        <f t="shared" si="31"/>
        <v>2444.08</v>
      </c>
      <c r="K129" s="84"/>
      <c r="M129" s="38">
        <f t="shared" si="12"/>
        <v>13.079999999999927</v>
      </c>
      <c r="N129" s="42">
        <f t="shared" si="32"/>
        <v>1.3337675999999927</v>
      </c>
      <c r="O129" s="38">
        <f t="shared" si="33"/>
        <v>9.1747305599999489</v>
      </c>
      <c r="P129" s="38">
        <f t="shared" si="34"/>
        <v>1.3600641620015926E-2</v>
      </c>
      <c r="R129" s="40">
        <f t="shared" si="35"/>
        <v>120.99999999999986</v>
      </c>
      <c r="S129" s="40">
        <f t="shared" si="36"/>
        <v>0.10809917355371854</v>
      </c>
    </row>
    <row r="130" spans="2:19" ht="15.6" x14ac:dyDescent="0.3">
      <c r="B130" s="100">
        <v>109</v>
      </c>
      <c r="C130" s="101"/>
      <c r="D130" s="80">
        <v>44847</v>
      </c>
      <c r="E130" s="79">
        <v>0.51944444444444449</v>
      </c>
      <c r="F130" s="53">
        <f t="shared" si="29"/>
        <v>2491</v>
      </c>
      <c r="G130" s="52">
        <f t="shared" si="30"/>
        <v>2431</v>
      </c>
      <c r="H130" s="99"/>
      <c r="I130" s="42">
        <v>-47.42</v>
      </c>
      <c r="J130" s="59">
        <f t="shared" si="31"/>
        <v>2444.08</v>
      </c>
      <c r="K130" s="84"/>
      <c r="M130" s="38">
        <f t="shared" si="12"/>
        <v>13.079999999999927</v>
      </c>
      <c r="N130" s="42">
        <f t="shared" si="32"/>
        <v>1.3337675999999927</v>
      </c>
      <c r="O130" s="38">
        <f t="shared" si="33"/>
        <v>9.1747305599999489</v>
      </c>
      <c r="P130" s="38">
        <f t="shared" si="34"/>
        <v>1.3600641620015926E-2</v>
      </c>
      <c r="R130" s="40">
        <f t="shared" si="35"/>
        <v>120.99999999999986</v>
      </c>
      <c r="S130" s="40">
        <f t="shared" si="36"/>
        <v>0.10809917355371854</v>
      </c>
    </row>
    <row r="131" spans="2:19" ht="15.6" x14ac:dyDescent="0.3">
      <c r="B131" s="100">
        <v>110</v>
      </c>
      <c r="C131" s="101"/>
      <c r="D131" s="80">
        <v>44848</v>
      </c>
      <c r="E131" s="79">
        <v>0.38750000000000001</v>
      </c>
      <c r="F131" s="53">
        <f t="shared" si="29"/>
        <v>2491</v>
      </c>
      <c r="G131" s="52">
        <f t="shared" si="30"/>
        <v>2431</v>
      </c>
      <c r="H131" s="99"/>
      <c r="I131" s="42">
        <v>-47.42</v>
      </c>
      <c r="J131" s="59">
        <f t="shared" si="31"/>
        <v>2444.08</v>
      </c>
      <c r="K131" s="84"/>
      <c r="M131" s="38">
        <f t="shared" si="12"/>
        <v>13.079999999999927</v>
      </c>
      <c r="N131" s="42">
        <f t="shared" si="32"/>
        <v>1.3337675999999927</v>
      </c>
      <c r="O131" s="38">
        <f t="shared" si="33"/>
        <v>9.1747305599999489</v>
      </c>
      <c r="P131" s="38">
        <f t="shared" si="34"/>
        <v>1.3600641620015926E-2</v>
      </c>
      <c r="R131" s="40">
        <f t="shared" si="35"/>
        <v>120.99999999999986</v>
      </c>
      <c r="S131" s="40">
        <f t="shared" si="36"/>
        <v>0.10809917355371854</v>
      </c>
    </row>
    <row r="132" spans="2:19" ht="15.6" x14ac:dyDescent="0.3">
      <c r="B132" s="100">
        <v>111</v>
      </c>
      <c r="C132" s="101"/>
      <c r="D132" s="80">
        <v>44849</v>
      </c>
      <c r="E132" s="79">
        <v>0.3833333333333333</v>
      </c>
      <c r="F132" s="53">
        <f t="shared" si="29"/>
        <v>2491</v>
      </c>
      <c r="G132" s="52">
        <f t="shared" si="30"/>
        <v>2431</v>
      </c>
      <c r="H132" s="99"/>
      <c r="I132" s="42">
        <v>-47.42</v>
      </c>
      <c r="J132" s="59">
        <f t="shared" si="31"/>
        <v>2444.08</v>
      </c>
      <c r="K132" s="84"/>
      <c r="M132" s="38">
        <f t="shared" si="12"/>
        <v>13.079999999999927</v>
      </c>
      <c r="N132" s="42">
        <f t="shared" si="32"/>
        <v>1.3337675999999927</v>
      </c>
      <c r="O132" s="38">
        <f t="shared" si="33"/>
        <v>9.1747305599999489</v>
      </c>
      <c r="P132" s="38">
        <f t="shared" si="34"/>
        <v>1.3600641620015926E-2</v>
      </c>
      <c r="R132" s="40">
        <f t="shared" si="35"/>
        <v>120.99999999999986</v>
      </c>
      <c r="S132" s="40">
        <f t="shared" si="36"/>
        <v>0.10809917355371854</v>
      </c>
    </row>
    <row r="133" spans="2:19" ht="15.6" x14ac:dyDescent="0.3">
      <c r="B133" s="100">
        <v>112</v>
      </c>
      <c r="C133" s="101"/>
      <c r="D133" s="80">
        <v>44850</v>
      </c>
      <c r="E133" s="79">
        <v>0.48055555555555557</v>
      </c>
      <c r="F133" s="53">
        <f t="shared" si="29"/>
        <v>2491</v>
      </c>
      <c r="G133" s="52">
        <f t="shared" si="30"/>
        <v>2431</v>
      </c>
      <c r="H133" s="99"/>
      <c r="I133" s="42">
        <v>-47.42</v>
      </c>
      <c r="J133" s="59">
        <f t="shared" si="31"/>
        <v>2444.08</v>
      </c>
      <c r="K133" s="84"/>
      <c r="M133" s="38">
        <f t="shared" si="12"/>
        <v>13.079999999999927</v>
      </c>
      <c r="N133" s="42">
        <f t="shared" si="32"/>
        <v>1.3337675999999927</v>
      </c>
      <c r="O133" s="38">
        <f t="shared" si="33"/>
        <v>9.1747305599999489</v>
      </c>
      <c r="P133" s="38">
        <f t="shared" si="34"/>
        <v>1.3600641620015926E-2</v>
      </c>
      <c r="R133" s="40">
        <f t="shared" si="35"/>
        <v>120.99999999999986</v>
      </c>
      <c r="S133" s="40">
        <f t="shared" si="36"/>
        <v>0.10809917355371854</v>
      </c>
    </row>
    <row r="134" spans="2:19" ht="15.6" x14ac:dyDescent="0.3">
      <c r="B134" s="100">
        <v>113</v>
      </c>
      <c r="C134" s="101"/>
      <c r="D134" s="80">
        <v>44851</v>
      </c>
      <c r="E134" s="79">
        <v>0.74444444444444446</v>
      </c>
      <c r="F134" s="53">
        <f t="shared" si="29"/>
        <v>2491</v>
      </c>
      <c r="G134" s="52">
        <f t="shared" si="30"/>
        <v>2431</v>
      </c>
      <c r="H134" s="99"/>
      <c r="I134" s="42">
        <v>-47.42</v>
      </c>
      <c r="J134" s="59">
        <f t="shared" si="31"/>
        <v>2444.08</v>
      </c>
      <c r="K134" s="84"/>
      <c r="M134" s="38">
        <f t="shared" si="12"/>
        <v>13.079999999999927</v>
      </c>
      <c r="N134" s="42">
        <f t="shared" si="32"/>
        <v>1.3337675999999927</v>
      </c>
      <c r="O134" s="38">
        <f t="shared" si="33"/>
        <v>9.1747305599999489</v>
      </c>
      <c r="P134" s="38">
        <f t="shared" si="34"/>
        <v>1.3600641620015926E-2</v>
      </c>
      <c r="R134" s="40">
        <f t="shared" si="35"/>
        <v>120.99999999999986</v>
      </c>
      <c r="S134" s="40">
        <f t="shared" si="36"/>
        <v>0.10809917355371854</v>
      </c>
    </row>
    <row r="135" spans="2:19" ht="15.6" x14ac:dyDescent="0.3">
      <c r="B135" s="100">
        <v>114</v>
      </c>
      <c r="C135" s="101"/>
      <c r="D135" s="80">
        <v>44852</v>
      </c>
      <c r="E135" s="79">
        <v>0.48055555555555557</v>
      </c>
      <c r="F135" s="53">
        <f t="shared" si="29"/>
        <v>2491</v>
      </c>
      <c r="G135" s="52">
        <f t="shared" si="30"/>
        <v>2431</v>
      </c>
      <c r="H135" s="99"/>
      <c r="I135" s="42">
        <v>-47.42</v>
      </c>
      <c r="J135" s="59">
        <f t="shared" si="31"/>
        <v>2444.08</v>
      </c>
      <c r="K135" s="84"/>
      <c r="M135" s="38">
        <f t="shared" si="12"/>
        <v>13.079999999999927</v>
      </c>
      <c r="N135" s="42">
        <f t="shared" si="32"/>
        <v>1.3337675999999927</v>
      </c>
      <c r="O135" s="38">
        <f t="shared" si="33"/>
        <v>9.1747305599999489</v>
      </c>
      <c r="P135" s="38">
        <f t="shared" si="34"/>
        <v>1.3600641620015926E-2</v>
      </c>
      <c r="R135" s="40">
        <f t="shared" si="35"/>
        <v>120.99999999999986</v>
      </c>
      <c r="S135" s="40">
        <f t="shared" si="36"/>
        <v>0.10809917355371854</v>
      </c>
    </row>
    <row r="136" spans="2:19" ht="15.6" x14ac:dyDescent="0.3">
      <c r="B136" s="100">
        <v>115</v>
      </c>
      <c r="C136" s="101"/>
      <c r="D136" s="80">
        <v>44853</v>
      </c>
      <c r="E136" s="79">
        <v>0.50416666666666665</v>
      </c>
      <c r="F136" s="53">
        <f t="shared" si="29"/>
        <v>2491</v>
      </c>
      <c r="G136" s="52">
        <f t="shared" si="30"/>
        <v>2431</v>
      </c>
      <c r="H136" s="99"/>
      <c r="I136" s="42">
        <v>-47.42</v>
      </c>
      <c r="J136" s="59">
        <f t="shared" si="31"/>
        <v>2444.08</v>
      </c>
      <c r="K136" s="84"/>
      <c r="M136" s="38">
        <f t="shared" si="12"/>
        <v>13.079999999999927</v>
      </c>
      <c r="N136" s="42">
        <f t="shared" si="32"/>
        <v>1.3337675999999927</v>
      </c>
      <c r="O136" s="38">
        <f t="shared" si="33"/>
        <v>9.1747305599999489</v>
      </c>
      <c r="P136" s="38">
        <f t="shared" si="34"/>
        <v>1.3600641620015926E-2</v>
      </c>
      <c r="R136" s="40">
        <f t="shared" si="35"/>
        <v>120.99999999999986</v>
      </c>
      <c r="S136" s="40">
        <f t="shared" si="36"/>
        <v>0.10809917355371854</v>
      </c>
    </row>
    <row r="137" spans="2:19" ht="15.6" x14ac:dyDescent="0.3">
      <c r="B137" s="100">
        <v>116</v>
      </c>
      <c r="C137" s="101"/>
      <c r="D137" s="80">
        <v>44854</v>
      </c>
      <c r="E137" s="79">
        <v>0.48125000000000001</v>
      </c>
      <c r="F137" s="53">
        <f t="shared" si="29"/>
        <v>2491</v>
      </c>
      <c r="G137" s="52">
        <f t="shared" si="30"/>
        <v>2431</v>
      </c>
      <c r="H137" s="99"/>
      <c r="I137" s="42">
        <v>-47.43</v>
      </c>
      <c r="J137" s="59">
        <f t="shared" si="31"/>
        <v>2444.0700000000002</v>
      </c>
      <c r="K137" s="84"/>
      <c r="M137" s="38">
        <f t="shared" si="12"/>
        <v>13.070000000000164</v>
      </c>
      <c r="N137" s="42">
        <f t="shared" si="32"/>
        <v>1.3327479000000169</v>
      </c>
      <c r="O137" s="38">
        <f t="shared" si="33"/>
        <v>9.1677162400001162</v>
      </c>
      <c r="P137" s="38">
        <f t="shared" si="34"/>
        <v>1.3590243575964172E-2</v>
      </c>
      <c r="R137" s="40">
        <f t="shared" si="35"/>
        <v>121.00000000000033</v>
      </c>
      <c r="S137" s="40">
        <f t="shared" si="36"/>
        <v>0.1080165289256209</v>
      </c>
    </row>
    <row r="138" spans="2:19" ht="15.6" x14ac:dyDescent="0.3">
      <c r="B138" s="100">
        <v>117</v>
      </c>
      <c r="C138" s="101"/>
      <c r="D138" s="80">
        <v>44855</v>
      </c>
      <c r="E138" s="79">
        <v>0.69027777777777777</v>
      </c>
      <c r="F138" s="53">
        <f t="shared" si="29"/>
        <v>2491</v>
      </c>
      <c r="G138" s="52">
        <f t="shared" si="30"/>
        <v>2431</v>
      </c>
      <c r="H138" s="99"/>
      <c r="I138" s="42">
        <v>-47.41</v>
      </c>
      <c r="J138" s="59">
        <f t="shared" si="31"/>
        <v>2444.09</v>
      </c>
      <c r="K138" s="84"/>
      <c r="M138" s="38">
        <f t="shared" si="12"/>
        <v>13.090000000000146</v>
      </c>
      <c r="N138" s="42">
        <f t="shared" si="32"/>
        <v>1.334787300000015</v>
      </c>
      <c r="O138" s="38">
        <f t="shared" si="33"/>
        <v>9.1817448800001031</v>
      </c>
      <c r="P138" s="38">
        <f t="shared" si="34"/>
        <v>1.3611039664068153E-2</v>
      </c>
      <c r="R138" s="40">
        <f t="shared" si="35"/>
        <v>121.00000000000028</v>
      </c>
      <c r="S138" s="40">
        <f t="shared" si="36"/>
        <v>0.10818181818181913</v>
      </c>
    </row>
    <row r="139" spans="2:19" ht="15.6" x14ac:dyDescent="0.3">
      <c r="B139" s="100">
        <v>118</v>
      </c>
      <c r="C139" s="101"/>
      <c r="D139" s="80">
        <v>44856</v>
      </c>
      <c r="E139" s="79">
        <v>0.49305555555555558</v>
      </c>
      <c r="F139" s="53">
        <f t="shared" si="29"/>
        <v>2491</v>
      </c>
      <c r="G139" s="52">
        <f t="shared" si="30"/>
        <v>2431</v>
      </c>
      <c r="H139" s="99"/>
      <c r="I139" s="42">
        <v>-47.41</v>
      </c>
      <c r="J139" s="59">
        <f t="shared" si="31"/>
        <v>2444.09</v>
      </c>
      <c r="K139" s="84"/>
      <c r="M139" s="38">
        <f t="shared" si="12"/>
        <v>13.090000000000146</v>
      </c>
      <c r="N139" s="42">
        <f t="shared" si="32"/>
        <v>1.334787300000015</v>
      </c>
      <c r="O139" s="38">
        <f t="shared" si="33"/>
        <v>9.1817448800001031</v>
      </c>
      <c r="P139" s="38">
        <f t="shared" si="34"/>
        <v>1.3611039664068153E-2</v>
      </c>
      <c r="R139" s="40">
        <f t="shared" si="35"/>
        <v>121.00000000000028</v>
      </c>
      <c r="S139" s="40">
        <f t="shared" si="36"/>
        <v>0.10818181818181913</v>
      </c>
    </row>
    <row r="140" spans="2:19" ht="15.6" x14ac:dyDescent="0.3">
      <c r="B140" s="100">
        <v>119</v>
      </c>
      <c r="C140" s="101"/>
      <c r="D140" s="80">
        <v>44857</v>
      </c>
      <c r="E140" s="79">
        <v>0.4770833333333333</v>
      </c>
      <c r="F140" s="53">
        <f t="shared" si="29"/>
        <v>2491</v>
      </c>
      <c r="G140" s="52">
        <f t="shared" si="30"/>
        <v>2431</v>
      </c>
      <c r="H140" s="99"/>
      <c r="I140" s="42">
        <v>-47.42</v>
      </c>
      <c r="J140" s="59">
        <f t="shared" si="31"/>
        <v>2444.08</v>
      </c>
      <c r="K140" s="84"/>
      <c r="M140" s="38">
        <f t="shared" si="12"/>
        <v>13.079999999999927</v>
      </c>
      <c r="N140" s="42">
        <f t="shared" si="32"/>
        <v>1.3337675999999927</v>
      </c>
      <c r="O140" s="38">
        <f t="shared" si="33"/>
        <v>9.1747305599999489</v>
      </c>
      <c r="P140" s="38">
        <f t="shared" si="34"/>
        <v>1.3600641620015926E-2</v>
      </c>
      <c r="R140" s="40">
        <f t="shared" si="35"/>
        <v>120.99999999999986</v>
      </c>
      <c r="S140" s="40">
        <f t="shared" si="36"/>
        <v>0.10809917355371854</v>
      </c>
    </row>
    <row r="141" spans="2:19" ht="15.6" x14ac:dyDescent="0.3">
      <c r="B141" s="100">
        <v>120</v>
      </c>
      <c r="C141" s="101"/>
      <c r="D141" s="80">
        <v>44859</v>
      </c>
      <c r="E141" s="79">
        <v>0.47083333333333338</v>
      </c>
      <c r="F141" s="53">
        <f t="shared" ref="F141:F164" si="37">G$16</f>
        <v>2491</v>
      </c>
      <c r="G141" s="52">
        <f t="shared" ref="G141:G164" si="38">G$16-E$12</f>
        <v>2431</v>
      </c>
      <c r="H141" s="99"/>
      <c r="I141" s="42">
        <v>-47.43</v>
      </c>
      <c r="J141" s="59">
        <f t="shared" ref="J141:J164" si="39">(G$16+E$13)+I141</f>
        <v>2444.0700000000002</v>
      </c>
      <c r="K141" s="84"/>
      <c r="M141" s="38">
        <f t="shared" si="12"/>
        <v>13.070000000000164</v>
      </c>
      <c r="N141" s="42">
        <f t="shared" ref="N141:N164" si="40">M141*0.10197/1</f>
        <v>1.3327479000000169</v>
      </c>
      <c r="O141" s="38">
        <f t="shared" ref="O141:O164" si="41">M141*0.701432/1</f>
        <v>9.1677162400001162</v>
      </c>
      <c r="P141" s="38">
        <f t="shared" ref="P141:P164" si="42">+N141*0.01019716/1</f>
        <v>1.3590243575964172E-2</v>
      </c>
      <c r="R141" s="40">
        <f t="shared" ref="R141:R164" si="43">+$O$11*(M141-I141)</f>
        <v>121.00000000000033</v>
      </c>
      <c r="S141" s="40">
        <f t="shared" ref="S141:S164" si="44">M141/R141</f>
        <v>0.1080165289256209</v>
      </c>
    </row>
    <row r="142" spans="2:19" ht="15.6" x14ac:dyDescent="0.3">
      <c r="B142" s="100">
        <v>121</v>
      </c>
      <c r="C142" s="101"/>
      <c r="D142" s="80">
        <v>44860</v>
      </c>
      <c r="E142" s="79">
        <v>0.47638888888888892</v>
      </c>
      <c r="F142" s="53">
        <f t="shared" si="37"/>
        <v>2491</v>
      </c>
      <c r="G142" s="52">
        <f t="shared" si="38"/>
        <v>2431</v>
      </c>
      <c r="H142" s="99"/>
      <c r="I142" s="42">
        <v>-47.42</v>
      </c>
      <c r="J142" s="59">
        <f t="shared" si="39"/>
        <v>2444.08</v>
      </c>
      <c r="K142" s="84"/>
      <c r="M142" s="38">
        <f t="shared" si="12"/>
        <v>13.079999999999927</v>
      </c>
      <c r="N142" s="42">
        <f t="shared" si="40"/>
        <v>1.3337675999999927</v>
      </c>
      <c r="O142" s="38">
        <f t="shared" si="41"/>
        <v>9.1747305599999489</v>
      </c>
      <c r="P142" s="38">
        <f t="shared" si="42"/>
        <v>1.3600641620015926E-2</v>
      </c>
      <c r="R142" s="40">
        <f t="shared" si="43"/>
        <v>120.99999999999986</v>
      </c>
      <c r="S142" s="40">
        <f t="shared" si="44"/>
        <v>0.10809917355371854</v>
      </c>
    </row>
    <row r="143" spans="2:19" ht="15.6" x14ac:dyDescent="0.3">
      <c r="B143" s="100">
        <v>122</v>
      </c>
      <c r="C143" s="101"/>
      <c r="D143" s="80">
        <v>44861</v>
      </c>
      <c r="E143" s="79">
        <v>0.57430555555555551</v>
      </c>
      <c r="F143" s="53">
        <f t="shared" si="37"/>
        <v>2491</v>
      </c>
      <c r="G143" s="52">
        <f t="shared" si="38"/>
        <v>2431</v>
      </c>
      <c r="H143" s="99"/>
      <c r="I143" s="42">
        <v>-47.42</v>
      </c>
      <c r="J143" s="59">
        <f t="shared" si="39"/>
        <v>2444.08</v>
      </c>
      <c r="K143" s="84"/>
      <c r="M143" s="38">
        <f t="shared" si="12"/>
        <v>13.079999999999927</v>
      </c>
      <c r="N143" s="42">
        <f t="shared" si="40"/>
        <v>1.3337675999999927</v>
      </c>
      <c r="O143" s="38">
        <f t="shared" si="41"/>
        <v>9.1747305599999489</v>
      </c>
      <c r="P143" s="38">
        <f t="shared" si="42"/>
        <v>1.3600641620015926E-2</v>
      </c>
      <c r="R143" s="40">
        <f t="shared" si="43"/>
        <v>120.99999999999986</v>
      </c>
      <c r="S143" s="40">
        <f t="shared" si="44"/>
        <v>0.10809917355371854</v>
      </c>
    </row>
    <row r="144" spans="2:19" ht="15.6" x14ac:dyDescent="0.3">
      <c r="B144" s="100">
        <v>123</v>
      </c>
      <c r="C144" s="101"/>
      <c r="D144" s="80">
        <v>44862</v>
      </c>
      <c r="E144" s="79">
        <v>0.46388888888888885</v>
      </c>
      <c r="F144" s="53">
        <f t="shared" si="37"/>
        <v>2491</v>
      </c>
      <c r="G144" s="52">
        <f t="shared" si="38"/>
        <v>2431</v>
      </c>
      <c r="H144" s="99"/>
      <c r="I144" s="42">
        <v>-47.43</v>
      </c>
      <c r="J144" s="59">
        <f t="shared" si="39"/>
        <v>2444.0700000000002</v>
      </c>
      <c r="K144" s="84"/>
      <c r="M144" s="38">
        <f t="shared" si="12"/>
        <v>13.070000000000164</v>
      </c>
      <c r="N144" s="42">
        <f t="shared" si="40"/>
        <v>1.3327479000000169</v>
      </c>
      <c r="O144" s="38">
        <f t="shared" si="41"/>
        <v>9.1677162400001162</v>
      </c>
      <c r="P144" s="38">
        <f t="shared" si="42"/>
        <v>1.3590243575964172E-2</v>
      </c>
      <c r="R144" s="40">
        <f t="shared" si="43"/>
        <v>121.00000000000033</v>
      </c>
      <c r="S144" s="40">
        <f t="shared" si="44"/>
        <v>0.1080165289256209</v>
      </c>
    </row>
    <row r="145" spans="2:19" ht="15.6" x14ac:dyDescent="0.3">
      <c r="B145" s="100">
        <v>124</v>
      </c>
      <c r="C145" s="101"/>
      <c r="D145" s="80">
        <v>44863</v>
      </c>
      <c r="E145" s="79">
        <v>0.51250000000000007</v>
      </c>
      <c r="F145" s="53">
        <f t="shared" si="37"/>
        <v>2491</v>
      </c>
      <c r="G145" s="52">
        <f t="shared" si="38"/>
        <v>2431</v>
      </c>
      <c r="H145" s="99"/>
      <c r="I145" s="42">
        <v>-47.43</v>
      </c>
      <c r="J145" s="59">
        <f t="shared" si="39"/>
        <v>2444.0700000000002</v>
      </c>
      <c r="K145" s="84"/>
      <c r="M145" s="38">
        <f t="shared" si="12"/>
        <v>13.070000000000164</v>
      </c>
      <c r="N145" s="42">
        <f t="shared" si="40"/>
        <v>1.3327479000000169</v>
      </c>
      <c r="O145" s="38">
        <f t="shared" si="41"/>
        <v>9.1677162400001162</v>
      </c>
      <c r="P145" s="38">
        <f t="shared" si="42"/>
        <v>1.3590243575964172E-2</v>
      </c>
      <c r="R145" s="40">
        <f t="shared" si="43"/>
        <v>121.00000000000033</v>
      </c>
      <c r="S145" s="40">
        <f t="shared" si="44"/>
        <v>0.1080165289256209</v>
      </c>
    </row>
    <row r="146" spans="2:19" ht="15.6" x14ac:dyDescent="0.3">
      <c r="B146" s="100">
        <v>125</v>
      </c>
      <c r="C146" s="101"/>
      <c r="D146" s="80">
        <v>44864</v>
      </c>
      <c r="E146" s="79">
        <v>0.36319444444444443</v>
      </c>
      <c r="F146" s="53">
        <f t="shared" si="37"/>
        <v>2491</v>
      </c>
      <c r="G146" s="52">
        <f t="shared" si="38"/>
        <v>2431</v>
      </c>
      <c r="H146" s="99"/>
      <c r="I146" s="42">
        <v>-47.43</v>
      </c>
      <c r="J146" s="59">
        <f t="shared" si="39"/>
        <v>2444.0700000000002</v>
      </c>
      <c r="K146" s="84"/>
      <c r="M146" s="38">
        <f t="shared" si="12"/>
        <v>13.070000000000164</v>
      </c>
      <c r="N146" s="42">
        <f t="shared" si="40"/>
        <v>1.3327479000000169</v>
      </c>
      <c r="O146" s="38">
        <f t="shared" si="41"/>
        <v>9.1677162400001162</v>
      </c>
      <c r="P146" s="38">
        <f t="shared" si="42"/>
        <v>1.3590243575964172E-2</v>
      </c>
      <c r="R146" s="40">
        <f t="shared" si="43"/>
        <v>121.00000000000033</v>
      </c>
      <c r="S146" s="40">
        <f t="shared" si="44"/>
        <v>0.1080165289256209</v>
      </c>
    </row>
    <row r="147" spans="2:19" ht="15.6" x14ac:dyDescent="0.3">
      <c r="B147" s="100">
        <v>126</v>
      </c>
      <c r="C147" s="101"/>
      <c r="D147" s="80">
        <v>44865</v>
      </c>
      <c r="E147" s="79">
        <v>0.35833333333333334</v>
      </c>
      <c r="F147" s="53">
        <f t="shared" si="37"/>
        <v>2491</v>
      </c>
      <c r="G147" s="52">
        <f t="shared" si="38"/>
        <v>2431</v>
      </c>
      <c r="H147" s="99"/>
      <c r="I147" s="42">
        <v>-47.43</v>
      </c>
      <c r="J147" s="59">
        <f t="shared" si="39"/>
        <v>2444.0700000000002</v>
      </c>
      <c r="K147" s="84"/>
      <c r="M147" s="38">
        <f t="shared" si="12"/>
        <v>13.070000000000164</v>
      </c>
      <c r="N147" s="42">
        <f t="shared" si="40"/>
        <v>1.3327479000000169</v>
      </c>
      <c r="O147" s="38">
        <f t="shared" si="41"/>
        <v>9.1677162400001162</v>
      </c>
      <c r="P147" s="38">
        <f t="shared" si="42"/>
        <v>1.3590243575964172E-2</v>
      </c>
      <c r="R147" s="40">
        <f t="shared" si="43"/>
        <v>121.00000000000033</v>
      </c>
      <c r="S147" s="40">
        <f t="shared" si="44"/>
        <v>0.1080165289256209</v>
      </c>
    </row>
    <row r="148" spans="2:19" ht="15.6" x14ac:dyDescent="0.3">
      <c r="B148" s="100">
        <v>127</v>
      </c>
      <c r="C148" s="101"/>
      <c r="D148" s="80">
        <v>44866</v>
      </c>
      <c r="E148" s="79">
        <v>0.4916666666666667</v>
      </c>
      <c r="F148" s="53">
        <f t="shared" si="37"/>
        <v>2491</v>
      </c>
      <c r="G148" s="52">
        <f t="shared" si="38"/>
        <v>2431</v>
      </c>
      <c r="H148" s="99"/>
      <c r="I148" s="42">
        <v>-47.45</v>
      </c>
      <c r="J148" s="59">
        <f t="shared" si="39"/>
        <v>2444.0500000000002</v>
      </c>
      <c r="K148" s="84"/>
      <c r="M148" s="38">
        <f t="shared" si="12"/>
        <v>13.050000000000182</v>
      </c>
      <c r="N148" s="42">
        <f t="shared" si="40"/>
        <v>1.3307085000000187</v>
      </c>
      <c r="O148" s="38">
        <f t="shared" si="41"/>
        <v>9.1536876000001275</v>
      </c>
      <c r="P148" s="38">
        <f t="shared" si="42"/>
        <v>1.3569447487860192E-2</v>
      </c>
      <c r="R148" s="40">
        <f t="shared" si="43"/>
        <v>121.00000000000037</v>
      </c>
      <c r="S148" s="40">
        <f t="shared" si="44"/>
        <v>0.10785123966942266</v>
      </c>
    </row>
    <row r="149" spans="2:19" ht="15.6" x14ac:dyDescent="0.3">
      <c r="B149" s="100">
        <v>128</v>
      </c>
      <c r="C149" s="101"/>
      <c r="D149" s="80">
        <v>44867</v>
      </c>
      <c r="E149" s="79">
        <v>0.34722222222222227</v>
      </c>
      <c r="F149" s="53">
        <f t="shared" si="37"/>
        <v>2491</v>
      </c>
      <c r="G149" s="52">
        <f t="shared" si="38"/>
        <v>2431</v>
      </c>
      <c r="H149" s="99"/>
      <c r="I149" s="42">
        <v>-47.45</v>
      </c>
      <c r="J149" s="59">
        <f t="shared" si="39"/>
        <v>2444.0500000000002</v>
      </c>
      <c r="K149" s="84"/>
      <c r="M149" s="38">
        <f t="shared" si="12"/>
        <v>13.050000000000182</v>
      </c>
      <c r="N149" s="42">
        <f t="shared" si="40"/>
        <v>1.3307085000000187</v>
      </c>
      <c r="O149" s="38">
        <f t="shared" si="41"/>
        <v>9.1536876000001275</v>
      </c>
      <c r="P149" s="38">
        <f t="shared" si="42"/>
        <v>1.3569447487860192E-2</v>
      </c>
      <c r="R149" s="40">
        <f t="shared" si="43"/>
        <v>121.00000000000037</v>
      </c>
      <c r="S149" s="40">
        <f t="shared" si="44"/>
        <v>0.10785123966942266</v>
      </c>
    </row>
    <row r="150" spans="2:19" ht="15.6" x14ac:dyDescent="0.3">
      <c r="B150" s="100">
        <v>129</v>
      </c>
      <c r="C150" s="101"/>
      <c r="D150" s="80">
        <v>44868</v>
      </c>
      <c r="E150" s="79">
        <v>0.37083333333333335</v>
      </c>
      <c r="F150" s="53">
        <f t="shared" si="37"/>
        <v>2491</v>
      </c>
      <c r="G150" s="52">
        <f t="shared" si="38"/>
        <v>2431</v>
      </c>
      <c r="H150" s="99"/>
      <c r="I150" s="42">
        <v>-47.42</v>
      </c>
      <c r="J150" s="59">
        <f t="shared" si="39"/>
        <v>2444.08</v>
      </c>
      <c r="K150" s="84"/>
      <c r="M150" s="38">
        <f t="shared" ref="M150:M213" si="45">+J150-$H$16</f>
        <v>13.079999999999927</v>
      </c>
      <c r="N150" s="42">
        <f t="shared" si="40"/>
        <v>1.3337675999999927</v>
      </c>
      <c r="O150" s="38">
        <f t="shared" si="41"/>
        <v>9.1747305599999489</v>
      </c>
      <c r="P150" s="38">
        <f t="shared" si="42"/>
        <v>1.3600641620015926E-2</v>
      </c>
      <c r="R150" s="40">
        <f t="shared" si="43"/>
        <v>120.99999999999986</v>
      </c>
      <c r="S150" s="40">
        <f t="shared" si="44"/>
        <v>0.10809917355371854</v>
      </c>
    </row>
    <row r="151" spans="2:19" ht="15.6" x14ac:dyDescent="0.3">
      <c r="B151" s="100">
        <v>130</v>
      </c>
      <c r="C151" s="101"/>
      <c r="D151" s="80">
        <v>44869</v>
      </c>
      <c r="E151" s="79">
        <v>0.48194444444444445</v>
      </c>
      <c r="F151" s="53">
        <f t="shared" si="37"/>
        <v>2491</v>
      </c>
      <c r="G151" s="52">
        <f t="shared" si="38"/>
        <v>2431</v>
      </c>
      <c r="H151" s="99"/>
      <c r="I151" s="42">
        <v>-47.4</v>
      </c>
      <c r="J151" s="59">
        <f t="shared" si="39"/>
        <v>2444.1</v>
      </c>
      <c r="K151" s="84"/>
      <c r="M151" s="38">
        <f t="shared" si="45"/>
        <v>13.099999999999909</v>
      </c>
      <c r="N151" s="42">
        <f t="shared" si="40"/>
        <v>1.3358069999999909</v>
      </c>
      <c r="O151" s="38">
        <f t="shared" si="41"/>
        <v>9.1887591999999376</v>
      </c>
      <c r="P151" s="38">
        <f t="shared" si="42"/>
        <v>1.3621437708119907E-2</v>
      </c>
      <c r="R151" s="40">
        <f t="shared" si="43"/>
        <v>120.99999999999982</v>
      </c>
      <c r="S151" s="40">
        <f t="shared" si="44"/>
        <v>0.10826446280991676</v>
      </c>
    </row>
    <row r="152" spans="2:19" ht="15.6" x14ac:dyDescent="0.3">
      <c r="B152" s="100">
        <v>131</v>
      </c>
      <c r="C152" s="101"/>
      <c r="D152" s="80">
        <v>44870</v>
      </c>
      <c r="E152" s="79">
        <v>0.36736111111111108</v>
      </c>
      <c r="F152" s="53">
        <f t="shared" si="37"/>
        <v>2491</v>
      </c>
      <c r="G152" s="52">
        <f t="shared" si="38"/>
        <v>2431</v>
      </c>
      <c r="H152" s="99"/>
      <c r="I152" s="42">
        <v>-47.4</v>
      </c>
      <c r="J152" s="59">
        <f t="shared" si="39"/>
        <v>2444.1</v>
      </c>
      <c r="K152" s="84"/>
      <c r="M152" s="38">
        <f t="shared" si="45"/>
        <v>13.099999999999909</v>
      </c>
      <c r="N152" s="42">
        <f t="shared" si="40"/>
        <v>1.3358069999999909</v>
      </c>
      <c r="O152" s="38">
        <f t="shared" si="41"/>
        <v>9.1887591999999376</v>
      </c>
      <c r="P152" s="38">
        <f t="shared" si="42"/>
        <v>1.3621437708119907E-2</v>
      </c>
      <c r="R152" s="40">
        <f t="shared" si="43"/>
        <v>120.99999999999982</v>
      </c>
      <c r="S152" s="40">
        <f t="shared" si="44"/>
        <v>0.10826446280991676</v>
      </c>
    </row>
    <row r="153" spans="2:19" ht="15.6" x14ac:dyDescent="0.3">
      <c r="B153" s="100">
        <v>132</v>
      </c>
      <c r="C153" s="101"/>
      <c r="D153" s="80">
        <v>44871</v>
      </c>
      <c r="E153" s="79">
        <v>0.49583333333333335</v>
      </c>
      <c r="F153" s="53">
        <f t="shared" si="37"/>
        <v>2491</v>
      </c>
      <c r="G153" s="52">
        <f t="shared" si="38"/>
        <v>2431</v>
      </c>
      <c r="H153" s="99"/>
      <c r="I153" s="42">
        <v>-47.4</v>
      </c>
      <c r="J153" s="59">
        <f t="shared" si="39"/>
        <v>2444.1</v>
      </c>
      <c r="K153" s="84"/>
      <c r="M153" s="38">
        <f t="shared" si="45"/>
        <v>13.099999999999909</v>
      </c>
      <c r="N153" s="42">
        <f t="shared" si="40"/>
        <v>1.3358069999999909</v>
      </c>
      <c r="O153" s="38">
        <f t="shared" si="41"/>
        <v>9.1887591999999376</v>
      </c>
      <c r="P153" s="38">
        <f t="shared" si="42"/>
        <v>1.3621437708119907E-2</v>
      </c>
      <c r="R153" s="40">
        <f t="shared" si="43"/>
        <v>120.99999999999982</v>
      </c>
      <c r="S153" s="40">
        <f t="shared" si="44"/>
        <v>0.10826446280991676</v>
      </c>
    </row>
    <row r="154" spans="2:19" ht="15.6" x14ac:dyDescent="0.3">
      <c r="B154" s="100">
        <v>133</v>
      </c>
      <c r="C154" s="101"/>
      <c r="D154" s="80">
        <v>44872</v>
      </c>
      <c r="E154" s="79">
        <v>0.49583333333333335</v>
      </c>
      <c r="F154" s="53">
        <f t="shared" si="37"/>
        <v>2491</v>
      </c>
      <c r="G154" s="52">
        <f t="shared" si="38"/>
        <v>2431</v>
      </c>
      <c r="H154" s="99"/>
      <c r="I154" s="42">
        <v>-47.4</v>
      </c>
      <c r="J154" s="59">
        <f t="shared" si="39"/>
        <v>2444.1</v>
      </c>
      <c r="K154" s="84"/>
      <c r="M154" s="38">
        <f t="shared" si="45"/>
        <v>13.099999999999909</v>
      </c>
      <c r="N154" s="42">
        <f t="shared" si="40"/>
        <v>1.3358069999999909</v>
      </c>
      <c r="O154" s="38">
        <f t="shared" si="41"/>
        <v>9.1887591999999376</v>
      </c>
      <c r="P154" s="38">
        <f t="shared" si="42"/>
        <v>1.3621437708119907E-2</v>
      </c>
      <c r="R154" s="40">
        <f t="shared" si="43"/>
        <v>120.99999999999982</v>
      </c>
      <c r="S154" s="40">
        <f t="shared" si="44"/>
        <v>0.10826446280991676</v>
      </c>
    </row>
    <row r="155" spans="2:19" ht="15.6" x14ac:dyDescent="0.3">
      <c r="B155" s="100">
        <v>134</v>
      </c>
      <c r="C155" s="101"/>
      <c r="D155" s="80">
        <v>44873</v>
      </c>
      <c r="E155" s="79">
        <v>0.48680555555555555</v>
      </c>
      <c r="F155" s="53">
        <f t="shared" si="37"/>
        <v>2491</v>
      </c>
      <c r="G155" s="52">
        <f t="shared" si="38"/>
        <v>2431</v>
      </c>
      <c r="H155" s="99"/>
      <c r="I155" s="42">
        <v>-47.42</v>
      </c>
      <c r="J155" s="59">
        <f t="shared" si="39"/>
        <v>2444.08</v>
      </c>
      <c r="K155" s="84"/>
      <c r="M155" s="38">
        <f t="shared" si="45"/>
        <v>13.079999999999927</v>
      </c>
      <c r="N155" s="42">
        <f t="shared" si="40"/>
        <v>1.3337675999999927</v>
      </c>
      <c r="O155" s="38">
        <f t="shared" si="41"/>
        <v>9.1747305599999489</v>
      </c>
      <c r="P155" s="38">
        <f t="shared" si="42"/>
        <v>1.3600641620015926E-2</v>
      </c>
      <c r="R155" s="40">
        <f t="shared" si="43"/>
        <v>120.99999999999986</v>
      </c>
      <c r="S155" s="40">
        <f t="shared" si="44"/>
        <v>0.10809917355371854</v>
      </c>
    </row>
    <row r="156" spans="2:19" ht="15.6" x14ac:dyDescent="0.3">
      <c r="B156" s="100">
        <v>135</v>
      </c>
      <c r="C156" s="101"/>
      <c r="D156" s="80">
        <v>44874</v>
      </c>
      <c r="E156" s="79">
        <v>0.5083333333333333</v>
      </c>
      <c r="F156" s="53">
        <f t="shared" si="37"/>
        <v>2491</v>
      </c>
      <c r="G156" s="52">
        <f t="shared" si="38"/>
        <v>2431</v>
      </c>
      <c r="H156" s="99"/>
      <c r="I156" s="42">
        <v>-47.42</v>
      </c>
      <c r="J156" s="59">
        <f t="shared" si="39"/>
        <v>2444.08</v>
      </c>
      <c r="K156" s="84"/>
      <c r="M156" s="38">
        <f t="shared" si="45"/>
        <v>13.079999999999927</v>
      </c>
      <c r="N156" s="42">
        <f t="shared" si="40"/>
        <v>1.3337675999999927</v>
      </c>
      <c r="O156" s="38">
        <f t="shared" si="41"/>
        <v>9.1747305599999489</v>
      </c>
      <c r="P156" s="38">
        <f t="shared" si="42"/>
        <v>1.3600641620015926E-2</v>
      </c>
      <c r="R156" s="40">
        <f t="shared" si="43"/>
        <v>120.99999999999986</v>
      </c>
      <c r="S156" s="40">
        <f t="shared" si="44"/>
        <v>0.10809917355371854</v>
      </c>
    </row>
    <row r="157" spans="2:19" ht="15.6" x14ac:dyDescent="0.3">
      <c r="B157" s="100">
        <v>136</v>
      </c>
      <c r="C157" s="101"/>
      <c r="D157" s="80">
        <v>44875</v>
      </c>
      <c r="E157" s="79">
        <v>0.47500000000000003</v>
      </c>
      <c r="F157" s="53">
        <f t="shared" si="37"/>
        <v>2491</v>
      </c>
      <c r="G157" s="52">
        <f t="shared" si="38"/>
        <v>2431</v>
      </c>
      <c r="H157" s="99"/>
      <c r="I157" s="42">
        <v>-47.42</v>
      </c>
      <c r="J157" s="59">
        <f t="shared" si="39"/>
        <v>2444.08</v>
      </c>
      <c r="K157" s="84"/>
      <c r="M157" s="38">
        <f t="shared" si="45"/>
        <v>13.079999999999927</v>
      </c>
      <c r="N157" s="42">
        <f t="shared" si="40"/>
        <v>1.3337675999999927</v>
      </c>
      <c r="O157" s="38">
        <f t="shared" si="41"/>
        <v>9.1747305599999489</v>
      </c>
      <c r="P157" s="38">
        <f t="shared" si="42"/>
        <v>1.3600641620015926E-2</v>
      </c>
      <c r="R157" s="40">
        <f t="shared" si="43"/>
        <v>120.99999999999986</v>
      </c>
      <c r="S157" s="40">
        <f t="shared" si="44"/>
        <v>0.10809917355371854</v>
      </c>
    </row>
    <row r="158" spans="2:19" ht="15.6" x14ac:dyDescent="0.3">
      <c r="B158" s="100">
        <v>137</v>
      </c>
      <c r="C158" s="101"/>
      <c r="D158" s="80">
        <v>44878</v>
      </c>
      <c r="E158" s="79">
        <v>0.62986111111111109</v>
      </c>
      <c r="F158" s="53">
        <f t="shared" si="37"/>
        <v>2491</v>
      </c>
      <c r="G158" s="52">
        <f t="shared" si="38"/>
        <v>2431</v>
      </c>
      <c r="H158" s="99"/>
      <c r="I158" s="42">
        <v>-47.42</v>
      </c>
      <c r="J158" s="59">
        <f t="shared" si="39"/>
        <v>2444.08</v>
      </c>
      <c r="K158" s="84"/>
      <c r="M158" s="38">
        <f t="shared" si="45"/>
        <v>13.079999999999927</v>
      </c>
      <c r="N158" s="42">
        <f t="shared" si="40"/>
        <v>1.3337675999999927</v>
      </c>
      <c r="O158" s="38">
        <f t="shared" si="41"/>
        <v>9.1747305599999489</v>
      </c>
      <c r="P158" s="38">
        <f t="shared" si="42"/>
        <v>1.3600641620015926E-2</v>
      </c>
      <c r="R158" s="40">
        <f t="shared" si="43"/>
        <v>120.99999999999986</v>
      </c>
      <c r="S158" s="40">
        <f t="shared" si="44"/>
        <v>0.10809917355371854</v>
      </c>
    </row>
    <row r="159" spans="2:19" ht="15.6" x14ac:dyDescent="0.3">
      <c r="B159" s="100">
        <v>138</v>
      </c>
      <c r="C159" s="101"/>
      <c r="D159" s="80">
        <v>44879</v>
      </c>
      <c r="E159" s="79">
        <v>0.63194444444444442</v>
      </c>
      <c r="F159" s="53">
        <f t="shared" si="37"/>
        <v>2491</v>
      </c>
      <c r="G159" s="52">
        <f t="shared" si="38"/>
        <v>2431</v>
      </c>
      <c r="H159" s="99"/>
      <c r="I159" s="42">
        <v>-47.42</v>
      </c>
      <c r="J159" s="59">
        <f t="shared" si="39"/>
        <v>2444.08</v>
      </c>
      <c r="K159" s="84"/>
      <c r="M159" s="38">
        <f t="shared" si="45"/>
        <v>13.079999999999927</v>
      </c>
      <c r="N159" s="42">
        <f t="shared" si="40"/>
        <v>1.3337675999999927</v>
      </c>
      <c r="O159" s="38">
        <f t="shared" si="41"/>
        <v>9.1747305599999489</v>
      </c>
      <c r="P159" s="38">
        <f t="shared" si="42"/>
        <v>1.3600641620015926E-2</v>
      </c>
      <c r="R159" s="40">
        <f t="shared" si="43"/>
        <v>120.99999999999986</v>
      </c>
      <c r="S159" s="40">
        <f t="shared" si="44"/>
        <v>0.10809917355371854</v>
      </c>
    </row>
    <row r="160" spans="2:19" ht="15.6" x14ac:dyDescent="0.3">
      <c r="B160" s="100">
        <v>139</v>
      </c>
      <c r="C160" s="101"/>
      <c r="D160" s="80">
        <v>44880</v>
      </c>
      <c r="E160" s="79">
        <v>0.56944444444444442</v>
      </c>
      <c r="F160" s="53">
        <f t="shared" si="37"/>
        <v>2491</v>
      </c>
      <c r="G160" s="52">
        <f t="shared" si="38"/>
        <v>2431</v>
      </c>
      <c r="H160" s="99"/>
      <c r="I160" s="42">
        <v>-47.42</v>
      </c>
      <c r="J160" s="59">
        <f t="shared" si="39"/>
        <v>2444.08</v>
      </c>
      <c r="K160" s="84"/>
      <c r="M160" s="38">
        <f t="shared" si="45"/>
        <v>13.079999999999927</v>
      </c>
      <c r="N160" s="42">
        <f t="shared" si="40"/>
        <v>1.3337675999999927</v>
      </c>
      <c r="O160" s="38">
        <f t="shared" si="41"/>
        <v>9.1747305599999489</v>
      </c>
      <c r="P160" s="38">
        <f t="shared" si="42"/>
        <v>1.3600641620015926E-2</v>
      </c>
      <c r="R160" s="40">
        <f t="shared" si="43"/>
        <v>120.99999999999986</v>
      </c>
      <c r="S160" s="40">
        <f t="shared" si="44"/>
        <v>0.10809917355371854</v>
      </c>
    </row>
    <row r="161" spans="2:19" ht="15.6" x14ac:dyDescent="0.3">
      <c r="B161" s="100">
        <v>140</v>
      </c>
      <c r="C161" s="101"/>
      <c r="D161" s="80">
        <v>44881</v>
      </c>
      <c r="E161" s="79">
        <v>0.65486111111111112</v>
      </c>
      <c r="F161" s="53">
        <f t="shared" si="37"/>
        <v>2491</v>
      </c>
      <c r="G161" s="52">
        <f t="shared" si="38"/>
        <v>2431</v>
      </c>
      <c r="H161" s="99"/>
      <c r="I161" s="42">
        <v>-47.42</v>
      </c>
      <c r="J161" s="59">
        <f t="shared" si="39"/>
        <v>2444.08</v>
      </c>
      <c r="K161" s="84"/>
      <c r="M161" s="38">
        <f t="shared" si="45"/>
        <v>13.079999999999927</v>
      </c>
      <c r="N161" s="42">
        <f t="shared" si="40"/>
        <v>1.3337675999999927</v>
      </c>
      <c r="O161" s="38">
        <f t="shared" si="41"/>
        <v>9.1747305599999489</v>
      </c>
      <c r="P161" s="38">
        <f t="shared" si="42"/>
        <v>1.3600641620015926E-2</v>
      </c>
      <c r="R161" s="40">
        <f t="shared" si="43"/>
        <v>120.99999999999986</v>
      </c>
      <c r="S161" s="40">
        <f t="shared" si="44"/>
        <v>0.10809917355371854</v>
      </c>
    </row>
    <row r="162" spans="2:19" ht="15.6" x14ac:dyDescent="0.3">
      <c r="B162" s="100">
        <v>141</v>
      </c>
      <c r="C162" s="101"/>
      <c r="D162" s="80">
        <v>44883</v>
      </c>
      <c r="E162" s="79">
        <v>0.44305555555555554</v>
      </c>
      <c r="F162" s="53">
        <f t="shared" si="37"/>
        <v>2491</v>
      </c>
      <c r="G162" s="52">
        <f t="shared" si="38"/>
        <v>2431</v>
      </c>
      <c r="H162" s="99"/>
      <c r="I162" s="42">
        <v>-47.43</v>
      </c>
      <c r="J162" s="59">
        <f t="shared" si="39"/>
        <v>2444.0700000000002</v>
      </c>
      <c r="K162" s="84"/>
      <c r="M162" s="38">
        <f t="shared" si="45"/>
        <v>13.070000000000164</v>
      </c>
      <c r="N162" s="42">
        <f t="shared" si="40"/>
        <v>1.3327479000000169</v>
      </c>
      <c r="O162" s="38">
        <f t="shared" si="41"/>
        <v>9.1677162400001162</v>
      </c>
      <c r="P162" s="38">
        <f t="shared" si="42"/>
        <v>1.3590243575964172E-2</v>
      </c>
      <c r="R162" s="40">
        <f t="shared" si="43"/>
        <v>121.00000000000033</v>
      </c>
      <c r="S162" s="40">
        <f t="shared" si="44"/>
        <v>0.1080165289256209</v>
      </c>
    </row>
    <row r="163" spans="2:19" ht="15.6" x14ac:dyDescent="0.3">
      <c r="B163" s="100">
        <v>142</v>
      </c>
      <c r="C163" s="101"/>
      <c r="D163" s="80">
        <v>44884</v>
      </c>
      <c r="E163" s="79">
        <v>0.42777777777777781</v>
      </c>
      <c r="F163" s="53">
        <f t="shared" si="37"/>
        <v>2491</v>
      </c>
      <c r="G163" s="52">
        <f t="shared" si="38"/>
        <v>2431</v>
      </c>
      <c r="H163" s="99"/>
      <c r="I163" s="42">
        <v>-47.43</v>
      </c>
      <c r="J163" s="59">
        <f t="shared" si="39"/>
        <v>2444.0700000000002</v>
      </c>
      <c r="K163" s="84"/>
      <c r="M163" s="38">
        <f t="shared" si="45"/>
        <v>13.070000000000164</v>
      </c>
      <c r="N163" s="42">
        <f t="shared" si="40"/>
        <v>1.3327479000000169</v>
      </c>
      <c r="O163" s="38">
        <f t="shared" si="41"/>
        <v>9.1677162400001162</v>
      </c>
      <c r="P163" s="38">
        <f t="shared" si="42"/>
        <v>1.3590243575964172E-2</v>
      </c>
      <c r="R163" s="40">
        <f t="shared" si="43"/>
        <v>121.00000000000033</v>
      </c>
      <c r="S163" s="40">
        <f t="shared" si="44"/>
        <v>0.1080165289256209</v>
      </c>
    </row>
    <row r="164" spans="2:19" ht="15.6" x14ac:dyDescent="0.3">
      <c r="B164" s="100">
        <v>143</v>
      </c>
      <c r="C164" s="101"/>
      <c r="D164" s="80">
        <v>44885</v>
      </c>
      <c r="E164" s="79">
        <v>0.41875000000000001</v>
      </c>
      <c r="F164" s="53">
        <f t="shared" si="37"/>
        <v>2491</v>
      </c>
      <c r="G164" s="52">
        <f t="shared" si="38"/>
        <v>2431</v>
      </c>
      <c r="H164" s="99"/>
      <c r="I164" s="42">
        <v>-47.43</v>
      </c>
      <c r="J164" s="59">
        <f t="shared" si="39"/>
        <v>2444.0700000000002</v>
      </c>
      <c r="K164" s="84"/>
      <c r="M164" s="38">
        <f t="shared" si="45"/>
        <v>13.070000000000164</v>
      </c>
      <c r="N164" s="42">
        <f t="shared" si="40"/>
        <v>1.3327479000000169</v>
      </c>
      <c r="O164" s="38">
        <f t="shared" si="41"/>
        <v>9.1677162400001162</v>
      </c>
      <c r="P164" s="38">
        <f t="shared" si="42"/>
        <v>1.3590243575964172E-2</v>
      </c>
      <c r="R164" s="40">
        <f t="shared" si="43"/>
        <v>121.00000000000033</v>
      </c>
      <c r="S164" s="40">
        <f t="shared" si="44"/>
        <v>0.1080165289256209</v>
      </c>
    </row>
    <row r="165" spans="2:19" ht="15.6" x14ac:dyDescent="0.3">
      <c r="B165" s="100">
        <v>144</v>
      </c>
      <c r="C165" s="101"/>
      <c r="D165" s="80">
        <v>44886</v>
      </c>
      <c r="E165" s="79">
        <v>0.46666666666666662</v>
      </c>
      <c r="F165" s="53">
        <f t="shared" ref="F165:F228" si="46">G$16</f>
        <v>2491</v>
      </c>
      <c r="G165" s="52">
        <f t="shared" ref="G165:G228" si="47">G$16-E$12</f>
        <v>2431</v>
      </c>
      <c r="H165" s="99"/>
      <c r="I165" s="42">
        <v>-47.45</v>
      </c>
      <c r="J165" s="59">
        <f t="shared" ref="J165:J228" si="48">(G$16+E$13)+I165</f>
        <v>2444.0500000000002</v>
      </c>
      <c r="K165" s="84"/>
      <c r="M165" s="38">
        <f t="shared" si="45"/>
        <v>13.050000000000182</v>
      </c>
      <c r="N165" s="42">
        <f t="shared" ref="N165:N228" si="49">M165*0.10197/1</f>
        <v>1.3307085000000187</v>
      </c>
      <c r="O165" s="38">
        <f t="shared" ref="O165:O228" si="50">M165*0.701432/1</f>
        <v>9.1536876000001275</v>
      </c>
      <c r="P165" s="38">
        <f t="shared" ref="P165:P228" si="51">+N165*0.01019716/1</f>
        <v>1.3569447487860192E-2</v>
      </c>
      <c r="R165" s="40">
        <f t="shared" ref="R165:R228" si="52">+$O$11*(M165-I165)</f>
        <v>121.00000000000037</v>
      </c>
      <c r="S165" s="40">
        <f t="shared" ref="S165:S228" si="53">M165/R165</f>
        <v>0.10785123966942266</v>
      </c>
    </row>
    <row r="166" spans="2:19" ht="15.6" x14ac:dyDescent="0.3">
      <c r="B166" s="100">
        <v>145</v>
      </c>
      <c r="C166" s="101"/>
      <c r="D166" s="80">
        <v>44887</v>
      </c>
      <c r="E166" s="79">
        <v>0.48194444444444445</v>
      </c>
      <c r="F166" s="53">
        <f t="shared" si="46"/>
        <v>2491</v>
      </c>
      <c r="G166" s="52">
        <f t="shared" si="47"/>
        <v>2431</v>
      </c>
      <c r="H166" s="99"/>
      <c r="I166" s="42">
        <v>-47.45</v>
      </c>
      <c r="J166" s="59">
        <f t="shared" si="48"/>
        <v>2444.0500000000002</v>
      </c>
      <c r="K166" s="84"/>
      <c r="M166" s="38">
        <f t="shared" si="45"/>
        <v>13.050000000000182</v>
      </c>
      <c r="N166" s="42">
        <f t="shared" si="49"/>
        <v>1.3307085000000187</v>
      </c>
      <c r="O166" s="38">
        <f t="shared" si="50"/>
        <v>9.1536876000001275</v>
      </c>
      <c r="P166" s="38">
        <f t="shared" si="51"/>
        <v>1.3569447487860192E-2</v>
      </c>
      <c r="R166" s="40">
        <f t="shared" si="52"/>
        <v>121.00000000000037</v>
      </c>
      <c r="S166" s="40">
        <f t="shared" si="53"/>
        <v>0.10785123966942266</v>
      </c>
    </row>
    <row r="167" spans="2:19" ht="15.6" x14ac:dyDescent="0.3">
      <c r="B167" s="100">
        <v>146</v>
      </c>
      <c r="C167" s="101"/>
      <c r="D167" s="80">
        <v>44888</v>
      </c>
      <c r="E167" s="79">
        <v>0.39930555555555558</v>
      </c>
      <c r="F167" s="53">
        <f t="shared" si="46"/>
        <v>2491</v>
      </c>
      <c r="G167" s="52">
        <f t="shared" si="47"/>
        <v>2431</v>
      </c>
      <c r="H167" s="99"/>
      <c r="I167" s="42">
        <v>-47.45</v>
      </c>
      <c r="J167" s="59">
        <f t="shared" si="48"/>
        <v>2444.0500000000002</v>
      </c>
      <c r="K167" s="84"/>
      <c r="M167" s="38">
        <f t="shared" si="45"/>
        <v>13.050000000000182</v>
      </c>
      <c r="N167" s="42">
        <f t="shared" si="49"/>
        <v>1.3307085000000187</v>
      </c>
      <c r="O167" s="38">
        <f t="shared" si="50"/>
        <v>9.1536876000001275</v>
      </c>
      <c r="P167" s="38">
        <f t="shared" si="51"/>
        <v>1.3569447487860192E-2</v>
      </c>
      <c r="R167" s="40">
        <f t="shared" si="52"/>
        <v>121.00000000000037</v>
      </c>
      <c r="S167" s="40">
        <f t="shared" si="53"/>
        <v>0.10785123966942266</v>
      </c>
    </row>
    <row r="168" spans="2:19" ht="15.6" x14ac:dyDescent="0.3">
      <c r="B168" s="100">
        <v>147</v>
      </c>
      <c r="C168" s="101"/>
      <c r="D168" s="80">
        <v>44889</v>
      </c>
      <c r="E168" s="79">
        <v>0.4861111111111111</v>
      </c>
      <c r="F168" s="53">
        <f t="shared" si="46"/>
        <v>2491</v>
      </c>
      <c r="G168" s="52">
        <f t="shared" si="47"/>
        <v>2431</v>
      </c>
      <c r="H168" s="99"/>
      <c r="I168" s="42">
        <v>-47.46</v>
      </c>
      <c r="J168" s="59">
        <f t="shared" si="48"/>
        <v>2444.04</v>
      </c>
      <c r="K168" s="84"/>
      <c r="M168" s="38">
        <f t="shared" si="45"/>
        <v>13.039999999999964</v>
      </c>
      <c r="N168" s="42">
        <f t="shared" si="49"/>
        <v>1.3296887999999965</v>
      </c>
      <c r="O168" s="38">
        <f t="shared" si="50"/>
        <v>9.146673279999975</v>
      </c>
      <c r="P168" s="38">
        <f t="shared" si="51"/>
        <v>1.3559049443807964E-2</v>
      </c>
      <c r="R168" s="40">
        <f t="shared" si="52"/>
        <v>120.99999999999993</v>
      </c>
      <c r="S168" s="40">
        <f t="shared" si="53"/>
        <v>0.10776859504132208</v>
      </c>
    </row>
    <row r="169" spans="2:19" ht="15.6" x14ac:dyDescent="0.3">
      <c r="B169" s="100">
        <v>148</v>
      </c>
      <c r="C169" s="101"/>
      <c r="D169" s="80">
        <v>44890</v>
      </c>
      <c r="E169" s="79">
        <v>0.4909722222222222</v>
      </c>
      <c r="F169" s="53">
        <f t="shared" si="46"/>
        <v>2491</v>
      </c>
      <c r="G169" s="52">
        <f t="shared" si="47"/>
        <v>2431</v>
      </c>
      <c r="H169" s="99"/>
      <c r="I169" s="42">
        <v>-47.46</v>
      </c>
      <c r="J169" s="59">
        <f t="shared" si="48"/>
        <v>2444.04</v>
      </c>
      <c r="K169" s="84"/>
      <c r="M169" s="38">
        <f t="shared" si="45"/>
        <v>13.039999999999964</v>
      </c>
      <c r="N169" s="42">
        <f t="shared" si="49"/>
        <v>1.3296887999999965</v>
      </c>
      <c r="O169" s="38">
        <f t="shared" si="50"/>
        <v>9.146673279999975</v>
      </c>
      <c r="P169" s="38">
        <f t="shared" si="51"/>
        <v>1.3559049443807964E-2</v>
      </c>
      <c r="R169" s="40">
        <f t="shared" si="52"/>
        <v>120.99999999999993</v>
      </c>
      <c r="S169" s="40">
        <f t="shared" si="53"/>
        <v>0.10776859504132208</v>
      </c>
    </row>
    <row r="170" spans="2:19" ht="15.6" x14ac:dyDescent="0.3">
      <c r="B170" s="100">
        <v>149</v>
      </c>
      <c r="C170" s="101"/>
      <c r="D170" s="80">
        <v>44891</v>
      </c>
      <c r="E170" s="79">
        <v>0.48472222222222222</v>
      </c>
      <c r="F170" s="53">
        <f t="shared" si="46"/>
        <v>2491</v>
      </c>
      <c r="G170" s="52">
        <f t="shared" si="47"/>
        <v>2431</v>
      </c>
      <c r="H170" s="99"/>
      <c r="I170" s="42">
        <v>-47.46</v>
      </c>
      <c r="J170" s="59">
        <f t="shared" si="48"/>
        <v>2444.04</v>
      </c>
      <c r="K170" s="84"/>
      <c r="M170" s="38">
        <f t="shared" si="45"/>
        <v>13.039999999999964</v>
      </c>
      <c r="N170" s="42">
        <f t="shared" si="49"/>
        <v>1.3296887999999965</v>
      </c>
      <c r="O170" s="38">
        <f t="shared" si="50"/>
        <v>9.146673279999975</v>
      </c>
      <c r="P170" s="38">
        <f t="shared" si="51"/>
        <v>1.3559049443807964E-2</v>
      </c>
      <c r="R170" s="40">
        <f t="shared" si="52"/>
        <v>120.99999999999993</v>
      </c>
      <c r="S170" s="40">
        <f t="shared" si="53"/>
        <v>0.10776859504132208</v>
      </c>
    </row>
    <row r="171" spans="2:19" ht="15.6" x14ac:dyDescent="0.3">
      <c r="B171" s="100">
        <v>150</v>
      </c>
      <c r="C171" s="101"/>
      <c r="D171" s="80">
        <v>44892</v>
      </c>
      <c r="E171" s="79">
        <v>0.77638888888888891</v>
      </c>
      <c r="F171" s="53">
        <f t="shared" si="46"/>
        <v>2491</v>
      </c>
      <c r="G171" s="52">
        <f t="shared" si="47"/>
        <v>2431</v>
      </c>
      <c r="H171" s="99"/>
      <c r="I171" s="42">
        <v>-47.46</v>
      </c>
      <c r="J171" s="59">
        <f t="shared" si="48"/>
        <v>2444.04</v>
      </c>
      <c r="K171" s="84"/>
      <c r="M171" s="38">
        <f t="shared" si="45"/>
        <v>13.039999999999964</v>
      </c>
      <c r="N171" s="42">
        <f t="shared" si="49"/>
        <v>1.3296887999999965</v>
      </c>
      <c r="O171" s="38">
        <f t="shared" si="50"/>
        <v>9.146673279999975</v>
      </c>
      <c r="P171" s="38">
        <f t="shared" si="51"/>
        <v>1.3559049443807964E-2</v>
      </c>
      <c r="R171" s="40">
        <f t="shared" si="52"/>
        <v>120.99999999999993</v>
      </c>
      <c r="S171" s="40">
        <f t="shared" si="53"/>
        <v>0.10776859504132208</v>
      </c>
    </row>
    <row r="172" spans="2:19" ht="15.6" x14ac:dyDescent="0.3">
      <c r="B172" s="100">
        <v>151</v>
      </c>
      <c r="C172" s="101"/>
      <c r="D172" s="80">
        <v>44893</v>
      </c>
      <c r="E172" s="79">
        <v>0.5180555555555556</v>
      </c>
      <c r="F172" s="53">
        <f t="shared" si="46"/>
        <v>2491</v>
      </c>
      <c r="G172" s="52">
        <f t="shared" si="47"/>
        <v>2431</v>
      </c>
      <c r="H172" s="99"/>
      <c r="I172" s="42">
        <v>-47.44</v>
      </c>
      <c r="J172" s="59">
        <f t="shared" si="48"/>
        <v>2444.06</v>
      </c>
      <c r="K172" s="84"/>
      <c r="M172" s="38">
        <f t="shared" si="45"/>
        <v>13.059999999999945</v>
      </c>
      <c r="N172" s="42">
        <f t="shared" si="49"/>
        <v>1.3317281999999946</v>
      </c>
      <c r="O172" s="38">
        <f t="shared" si="50"/>
        <v>9.160701919999962</v>
      </c>
      <c r="P172" s="38">
        <f t="shared" si="51"/>
        <v>1.3579845531911945E-2</v>
      </c>
      <c r="R172" s="40">
        <f t="shared" si="52"/>
        <v>120.99999999999989</v>
      </c>
      <c r="S172" s="40">
        <f t="shared" si="53"/>
        <v>0.10793388429752031</v>
      </c>
    </row>
    <row r="173" spans="2:19" ht="15.6" x14ac:dyDescent="0.3">
      <c r="B173" s="100">
        <v>152</v>
      </c>
      <c r="C173" s="101"/>
      <c r="D173" s="80">
        <v>44894</v>
      </c>
      <c r="E173" s="79">
        <v>0.49583333333333335</v>
      </c>
      <c r="F173" s="53">
        <f t="shared" si="46"/>
        <v>2491</v>
      </c>
      <c r="G173" s="52">
        <f t="shared" si="47"/>
        <v>2431</v>
      </c>
      <c r="H173" s="99"/>
      <c r="I173" s="42">
        <v>-47.44</v>
      </c>
      <c r="J173" s="59">
        <f t="shared" si="48"/>
        <v>2444.06</v>
      </c>
      <c r="K173" s="84"/>
      <c r="M173" s="38">
        <f t="shared" si="45"/>
        <v>13.059999999999945</v>
      </c>
      <c r="N173" s="42">
        <f t="shared" si="49"/>
        <v>1.3317281999999946</v>
      </c>
      <c r="O173" s="38">
        <f t="shared" si="50"/>
        <v>9.160701919999962</v>
      </c>
      <c r="P173" s="38">
        <f t="shared" si="51"/>
        <v>1.3579845531911945E-2</v>
      </c>
      <c r="R173" s="40">
        <f t="shared" si="52"/>
        <v>120.99999999999989</v>
      </c>
      <c r="S173" s="40">
        <f t="shared" si="53"/>
        <v>0.10793388429752031</v>
      </c>
    </row>
    <row r="174" spans="2:19" ht="15.6" x14ac:dyDescent="0.3">
      <c r="B174" s="100">
        <v>153</v>
      </c>
      <c r="C174" s="101"/>
      <c r="D174" s="80">
        <v>44895</v>
      </c>
      <c r="E174" s="79">
        <v>0.4916666666666667</v>
      </c>
      <c r="F174" s="53">
        <f t="shared" si="46"/>
        <v>2491</v>
      </c>
      <c r="G174" s="52">
        <f t="shared" si="47"/>
        <v>2431</v>
      </c>
      <c r="H174" s="99"/>
      <c r="I174" s="42">
        <v>-47.44</v>
      </c>
      <c r="J174" s="59">
        <f t="shared" si="48"/>
        <v>2444.06</v>
      </c>
      <c r="K174" s="84"/>
      <c r="M174" s="38">
        <f t="shared" si="45"/>
        <v>13.059999999999945</v>
      </c>
      <c r="N174" s="42">
        <f t="shared" si="49"/>
        <v>1.3317281999999946</v>
      </c>
      <c r="O174" s="38">
        <f t="shared" si="50"/>
        <v>9.160701919999962</v>
      </c>
      <c r="P174" s="38">
        <f t="shared" si="51"/>
        <v>1.3579845531911945E-2</v>
      </c>
      <c r="R174" s="40">
        <f t="shared" si="52"/>
        <v>120.99999999999989</v>
      </c>
      <c r="S174" s="40">
        <f t="shared" si="53"/>
        <v>0.10793388429752031</v>
      </c>
    </row>
    <row r="175" spans="2:19" ht="15.6" x14ac:dyDescent="0.3">
      <c r="B175" s="100">
        <v>154</v>
      </c>
      <c r="C175" s="101"/>
      <c r="D175" s="80">
        <v>44896</v>
      </c>
      <c r="E175" s="79">
        <v>0.48749999999999999</v>
      </c>
      <c r="F175" s="53">
        <f t="shared" si="46"/>
        <v>2491</v>
      </c>
      <c r="G175" s="52">
        <f t="shared" si="47"/>
        <v>2431</v>
      </c>
      <c r="H175" s="99"/>
      <c r="I175" s="42">
        <v>-47.44</v>
      </c>
      <c r="J175" s="59">
        <f t="shared" si="48"/>
        <v>2444.06</v>
      </c>
      <c r="K175" s="84"/>
      <c r="M175" s="38">
        <f t="shared" si="45"/>
        <v>13.059999999999945</v>
      </c>
      <c r="N175" s="42">
        <f t="shared" si="49"/>
        <v>1.3317281999999946</v>
      </c>
      <c r="O175" s="38">
        <f t="shared" si="50"/>
        <v>9.160701919999962</v>
      </c>
      <c r="P175" s="38">
        <f t="shared" si="51"/>
        <v>1.3579845531911945E-2</v>
      </c>
      <c r="R175" s="40">
        <f t="shared" si="52"/>
        <v>120.99999999999989</v>
      </c>
      <c r="S175" s="40">
        <f t="shared" si="53"/>
        <v>0.10793388429752031</v>
      </c>
    </row>
    <row r="176" spans="2:19" ht="15.6" x14ac:dyDescent="0.3">
      <c r="B176" s="100">
        <v>155</v>
      </c>
      <c r="C176" s="101"/>
      <c r="D176" s="80">
        <v>44898</v>
      </c>
      <c r="E176" s="79">
        <v>0.42291666666666666</v>
      </c>
      <c r="F176" s="53">
        <f t="shared" si="46"/>
        <v>2491</v>
      </c>
      <c r="G176" s="52">
        <f t="shared" si="47"/>
        <v>2431</v>
      </c>
      <c r="H176" s="99"/>
      <c r="I176" s="42">
        <v>-47.44</v>
      </c>
      <c r="J176" s="59">
        <f t="shared" si="48"/>
        <v>2444.06</v>
      </c>
      <c r="K176" s="84"/>
      <c r="M176" s="38">
        <f t="shared" si="45"/>
        <v>13.059999999999945</v>
      </c>
      <c r="N176" s="42">
        <f t="shared" si="49"/>
        <v>1.3317281999999946</v>
      </c>
      <c r="O176" s="38">
        <f t="shared" si="50"/>
        <v>9.160701919999962</v>
      </c>
      <c r="P176" s="38">
        <f t="shared" si="51"/>
        <v>1.3579845531911945E-2</v>
      </c>
      <c r="R176" s="40">
        <f t="shared" si="52"/>
        <v>120.99999999999989</v>
      </c>
      <c r="S176" s="40">
        <f t="shared" si="53"/>
        <v>0.10793388429752031</v>
      </c>
    </row>
    <row r="177" spans="2:19" ht="15.6" x14ac:dyDescent="0.3">
      <c r="B177" s="100">
        <v>156</v>
      </c>
      <c r="C177" s="101"/>
      <c r="D177" s="80">
        <v>44899</v>
      </c>
      <c r="E177" s="79">
        <v>0.36041666666666666</v>
      </c>
      <c r="F177" s="53">
        <f t="shared" si="46"/>
        <v>2491</v>
      </c>
      <c r="G177" s="52">
        <f t="shared" si="47"/>
        <v>2431</v>
      </c>
      <c r="H177" s="99"/>
      <c r="I177" s="42">
        <v>-47.44</v>
      </c>
      <c r="J177" s="59">
        <f t="shared" si="48"/>
        <v>2444.06</v>
      </c>
      <c r="K177" s="84"/>
      <c r="M177" s="38">
        <f t="shared" si="45"/>
        <v>13.059999999999945</v>
      </c>
      <c r="N177" s="42">
        <f t="shared" si="49"/>
        <v>1.3317281999999946</v>
      </c>
      <c r="O177" s="38">
        <f t="shared" si="50"/>
        <v>9.160701919999962</v>
      </c>
      <c r="P177" s="38">
        <f t="shared" si="51"/>
        <v>1.3579845531911945E-2</v>
      </c>
      <c r="R177" s="40">
        <f t="shared" si="52"/>
        <v>120.99999999999989</v>
      </c>
      <c r="S177" s="40">
        <f t="shared" si="53"/>
        <v>0.10793388429752031</v>
      </c>
    </row>
    <row r="178" spans="2:19" ht="15.6" x14ac:dyDescent="0.3">
      <c r="B178" s="100">
        <v>157</v>
      </c>
      <c r="C178" s="101"/>
      <c r="D178" s="80">
        <v>44900</v>
      </c>
      <c r="E178" s="79">
        <v>0.44444444444444442</v>
      </c>
      <c r="F178" s="53">
        <f t="shared" si="46"/>
        <v>2491</v>
      </c>
      <c r="G178" s="52">
        <f t="shared" si="47"/>
        <v>2431</v>
      </c>
      <c r="H178" s="99"/>
      <c r="I178" s="42">
        <v>-47.45</v>
      </c>
      <c r="J178" s="59">
        <f t="shared" si="48"/>
        <v>2444.0500000000002</v>
      </c>
      <c r="K178" s="84"/>
      <c r="M178" s="38">
        <f t="shared" si="45"/>
        <v>13.050000000000182</v>
      </c>
      <c r="N178" s="42">
        <f t="shared" si="49"/>
        <v>1.3307085000000187</v>
      </c>
      <c r="O178" s="38">
        <f t="shared" si="50"/>
        <v>9.1536876000001275</v>
      </c>
      <c r="P178" s="38">
        <f t="shared" si="51"/>
        <v>1.3569447487860192E-2</v>
      </c>
      <c r="R178" s="40">
        <f t="shared" si="52"/>
        <v>121.00000000000037</v>
      </c>
      <c r="S178" s="40">
        <f t="shared" si="53"/>
        <v>0.10785123966942266</v>
      </c>
    </row>
    <row r="179" spans="2:19" ht="15.6" x14ac:dyDescent="0.3">
      <c r="B179" s="100">
        <v>158</v>
      </c>
      <c r="C179" s="101"/>
      <c r="D179" s="80">
        <v>44901</v>
      </c>
      <c r="E179" s="79">
        <v>0.34652777777777777</v>
      </c>
      <c r="F179" s="53">
        <f t="shared" si="46"/>
        <v>2491</v>
      </c>
      <c r="G179" s="52">
        <f t="shared" si="47"/>
        <v>2431</v>
      </c>
      <c r="H179" s="99"/>
      <c r="I179" s="42">
        <v>-47.45</v>
      </c>
      <c r="J179" s="59">
        <f t="shared" si="48"/>
        <v>2444.0500000000002</v>
      </c>
      <c r="K179" s="84"/>
      <c r="M179" s="38">
        <f t="shared" si="45"/>
        <v>13.050000000000182</v>
      </c>
      <c r="N179" s="42">
        <f t="shared" si="49"/>
        <v>1.3307085000000187</v>
      </c>
      <c r="O179" s="38">
        <f t="shared" si="50"/>
        <v>9.1536876000001275</v>
      </c>
      <c r="P179" s="38">
        <f t="shared" si="51"/>
        <v>1.3569447487860192E-2</v>
      </c>
      <c r="R179" s="40">
        <f t="shared" si="52"/>
        <v>121.00000000000037</v>
      </c>
      <c r="S179" s="40">
        <f t="shared" si="53"/>
        <v>0.10785123966942266</v>
      </c>
    </row>
    <row r="180" spans="2:19" ht="15.6" x14ac:dyDescent="0.3">
      <c r="B180" s="100">
        <v>159</v>
      </c>
      <c r="C180" s="101"/>
      <c r="D180" s="80">
        <v>44902</v>
      </c>
      <c r="E180" s="79">
        <v>0.44305555555555554</v>
      </c>
      <c r="F180" s="53">
        <f t="shared" si="46"/>
        <v>2491</v>
      </c>
      <c r="G180" s="52">
        <f t="shared" si="47"/>
        <v>2431</v>
      </c>
      <c r="H180" s="99"/>
      <c r="I180" s="42">
        <v>-47.45</v>
      </c>
      <c r="J180" s="59">
        <f t="shared" si="48"/>
        <v>2444.0500000000002</v>
      </c>
      <c r="K180" s="84"/>
      <c r="M180" s="38">
        <f t="shared" si="45"/>
        <v>13.050000000000182</v>
      </c>
      <c r="N180" s="42">
        <f t="shared" si="49"/>
        <v>1.3307085000000187</v>
      </c>
      <c r="O180" s="38">
        <f t="shared" si="50"/>
        <v>9.1536876000001275</v>
      </c>
      <c r="P180" s="38">
        <f t="shared" si="51"/>
        <v>1.3569447487860192E-2</v>
      </c>
      <c r="R180" s="40">
        <f t="shared" si="52"/>
        <v>121.00000000000037</v>
      </c>
      <c r="S180" s="40">
        <f t="shared" si="53"/>
        <v>0.10785123966942266</v>
      </c>
    </row>
    <row r="181" spans="2:19" ht="15.6" x14ac:dyDescent="0.3">
      <c r="B181" s="100">
        <v>160</v>
      </c>
      <c r="C181" s="101"/>
      <c r="D181" s="80">
        <v>44903</v>
      </c>
      <c r="E181" s="79">
        <v>0.4375</v>
      </c>
      <c r="F181" s="53">
        <f t="shared" si="46"/>
        <v>2491</v>
      </c>
      <c r="G181" s="52">
        <f t="shared" si="47"/>
        <v>2431</v>
      </c>
      <c r="H181" s="99"/>
      <c r="I181" s="42">
        <v>-47.45</v>
      </c>
      <c r="J181" s="59">
        <f t="shared" si="48"/>
        <v>2444.0500000000002</v>
      </c>
      <c r="K181" s="84"/>
      <c r="M181" s="38">
        <f t="shared" si="45"/>
        <v>13.050000000000182</v>
      </c>
      <c r="N181" s="42">
        <f t="shared" si="49"/>
        <v>1.3307085000000187</v>
      </c>
      <c r="O181" s="38">
        <f t="shared" si="50"/>
        <v>9.1536876000001275</v>
      </c>
      <c r="P181" s="38">
        <f t="shared" si="51"/>
        <v>1.3569447487860192E-2</v>
      </c>
      <c r="R181" s="40">
        <f t="shared" si="52"/>
        <v>121.00000000000037</v>
      </c>
      <c r="S181" s="40">
        <f t="shared" si="53"/>
        <v>0.10785123966942266</v>
      </c>
    </row>
    <row r="182" spans="2:19" ht="15.6" x14ac:dyDescent="0.3">
      <c r="B182" s="100">
        <v>161</v>
      </c>
      <c r="C182" s="101"/>
      <c r="D182" s="80">
        <v>44904</v>
      </c>
      <c r="E182" s="79">
        <v>0.3611111111111111</v>
      </c>
      <c r="F182" s="53">
        <f t="shared" si="46"/>
        <v>2491</v>
      </c>
      <c r="G182" s="52">
        <f t="shared" si="47"/>
        <v>2431</v>
      </c>
      <c r="H182" s="99"/>
      <c r="I182" s="42">
        <v>-47.46</v>
      </c>
      <c r="J182" s="59">
        <f t="shared" si="48"/>
        <v>2444.04</v>
      </c>
      <c r="K182" s="84"/>
      <c r="M182" s="38">
        <f t="shared" si="45"/>
        <v>13.039999999999964</v>
      </c>
      <c r="N182" s="42">
        <f t="shared" si="49"/>
        <v>1.3296887999999965</v>
      </c>
      <c r="O182" s="38">
        <f t="shared" si="50"/>
        <v>9.146673279999975</v>
      </c>
      <c r="P182" s="38">
        <f t="shared" si="51"/>
        <v>1.3559049443807964E-2</v>
      </c>
      <c r="R182" s="40">
        <f t="shared" si="52"/>
        <v>120.99999999999993</v>
      </c>
      <c r="S182" s="40">
        <f t="shared" si="53"/>
        <v>0.10776859504132208</v>
      </c>
    </row>
    <row r="183" spans="2:19" ht="15.6" x14ac:dyDescent="0.3">
      <c r="B183" s="100">
        <v>162</v>
      </c>
      <c r="C183" s="101"/>
      <c r="D183" s="80">
        <v>44905</v>
      </c>
      <c r="E183" s="79">
        <v>0.44444444444444442</v>
      </c>
      <c r="F183" s="53">
        <f t="shared" si="46"/>
        <v>2491</v>
      </c>
      <c r="G183" s="52">
        <f t="shared" si="47"/>
        <v>2431</v>
      </c>
      <c r="H183" s="99"/>
      <c r="I183" s="42">
        <v>-47.46</v>
      </c>
      <c r="J183" s="59">
        <f t="shared" si="48"/>
        <v>2444.04</v>
      </c>
      <c r="K183" s="84"/>
      <c r="M183" s="38">
        <f t="shared" si="45"/>
        <v>13.039999999999964</v>
      </c>
      <c r="N183" s="42">
        <f t="shared" si="49"/>
        <v>1.3296887999999965</v>
      </c>
      <c r="O183" s="38">
        <f t="shared" si="50"/>
        <v>9.146673279999975</v>
      </c>
      <c r="P183" s="38">
        <f t="shared" si="51"/>
        <v>1.3559049443807964E-2</v>
      </c>
      <c r="R183" s="40">
        <f t="shared" si="52"/>
        <v>120.99999999999993</v>
      </c>
      <c r="S183" s="40">
        <f t="shared" si="53"/>
        <v>0.10776859504132208</v>
      </c>
    </row>
    <row r="184" spans="2:19" ht="15.6" x14ac:dyDescent="0.3">
      <c r="B184" s="100">
        <v>163</v>
      </c>
      <c r="C184" s="101"/>
      <c r="D184" s="80">
        <v>44906</v>
      </c>
      <c r="E184" s="79">
        <v>0.4458333333333333</v>
      </c>
      <c r="F184" s="53">
        <f t="shared" si="46"/>
        <v>2491</v>
      </c>
      <c r="G184" s="52">
        <f t="shared" si="47"/>
        <v>2431</v>
      </c>
      <c r="H184" s="99"/>
      <c r="I184" s="42">
        <v>-47.46</v>
      </c>
      <c r="J184" s="59">
        <f t="shared" si="48"/>
        <v>2444.04</v>
      </c>
      <c r="K184" s="84"/>
      <c r="M184" s="38">
        <f t="shared" si="45"/>
        <v>13.039999999999964</v>
      </c>
      <c r="N184" s="42">
        <f t="shared" si="49"/>
        <v>1.3296887999999965</v>
      </c>
      <c r="O184" s="38">
        <f t="shared" si="50"/>
        <v>9.146673279999975</v>
      </c>
      <c r="P184" s="38">
        <f t="shared" si="51"/>
        <v>1.3559049443807964E-2</v>
      </c>
      <c r="R184" s="40">
        <f t="shared" si="52"/>
        <v>120.99999999999993</v>
      </c>
      <c r="S184" s="40">
        <f t="shared" si="53"/>
        <v>0.10776859504132208</v>
      </c>
    </row>
    <row r="185" spans="2:19" ht="15.6" x14ac:dyDescent="0.3">
      <c r="B185" s="100">
        <v>164</v>
      </c>
      <c r="C185" s="101"/>
      <c r="D185" s="80">
        <v>44907</v>
      </c>
      <c r="E185" s="79">
        <v>0.4916666666666667</v>
      </c>
      <c r="F185" s="53">
        <f t="shared" si="46"/>
        <v>2491</v>
      </c>
      <c r="G185" s="52">
        <f t="shared" si="47"/>
        <v>2431</v>
      </c>
      <c r="H185" s="99"/>
      <c r="I185" s="42">
        <v>-47.46</v>
      </c>
      <c r="J185" s="59">
        <f t="shared" si="48"/>
        <v>2444.04</v>
      </c>
      <c r="K185" s="84"/>
      <c r="M185" s="38">
        <f t="shared" si="45"/>
        <v>13.039999999999964</v>
      </c>
      <c r="N185" s="42">
        <f t="shared" si="49"/>
        <v>1.3296887999999965</v>
      </c>
      <c r="O185" s="38">
        <f t="shared" si="50"/>
        <v>9.146673279999975</v>
      </c>
      <c r="P185" s="38">
        <f t="shared" si="51"/>
        <v>1.3559049443807964E-2</v>
      </c>
      <c r="R185" s="40">
        <f t="shared" si="52"/>
        <v>120.99999999999993</v>
      </c>
      <c r="S185" s="40">
        <f t="shared" si="53"/>
        <v>0.10776859504132208</v>
      </c>
    </row>
    <row r="186" spans="2:19" ht="15.6" x14ac:dyDescent="0.3">
      <c r="B186" s="100">
        <v>165</v>
      </c>
      <c r="C186" s="101"/>
      <c r="D186" s="80">
        <v>44908</v>
      </c>
      <c r="E186" s="79">
        <v>0.37083333333333335</v>
      </c>
      <c r="F186" s="53">
        <f t="shared" si="46"/>
        <v>2491</v>
      </c>
      <c r="G186" s="52">
        <f t="shared" si="47"/>
        <v>2431</v>
      </c>
      <c r="H186" s="99"/>
      <c r="I186" s="42">
        <v>-47.48</v>
      </c>
      <c r="J186" s="59">
        <f t="shared" si="48"/>
        <v>2444.02</v>
      </c>
      <c r="K186" s="84"/>
      <c r="M186" s="38">
        <f t="shared" si="45"/>
        <v>13.019999999999982</v>
      </c>
      <c r="N186" s="42">
        <f t="shared" si="49"/>
        <v>1.3276493999999983</v>
      </c>
      <c r="O186" s="38">
        <f t="shared" si="50"/>
        <v>9.1326446399999881</v>
      </c>
      <c r="P186" s="38">
        <f t="shared" si="51"/>
        <v>1.3538253355703984E-2</v>
      </c>
      <c r="R186" s="40">
        <f t="shared" si="52"/>
        <v>120.99999999999996</v>
      </c>
      <c r="S186" s="40">
        <f t="shared" si="53"/>
        <v>0.10760330578512385</v>
      </c>
    </row>
    <row r="187" spans="2:19" ht="15.6" x14ac:dyDescent="0.3">
      <c r="B187" s="100">
        <v>166</v>
      </c>
      <c r="C187" s="101"/>
      <c r="D187" s="80">
        <v>44909</v>
      </c>
      <c r="E187" s="79">
        <v>0.3833333333333333</v>
      </c>
      <c r="F187" s="53">
        <f t="shared" si="46"/>
        <v>2491</v>
      </c>
      <c r="G187" s="52">
        <f t="shared" si="47"/>
        <v>2431</v>
      </c>
      <c r="H187" s="99"/>
      <c r="I187" s="42">
        <v>-47.48</v>
      </c>
      <c r="J187" s="59">
        <f t="shared" si="48"/>
        <v>2444.02</v>
      </c>
      <c r="K187" s="84"/>
      <c r="M187" s="38">
        <f t="shared" si="45"/>
        <v>13.019999999999982</v>
      </c>
      <c r="N187" s="42">
        <f t="shared" si="49"/>
        <v>1.3276493999999983</v>
      </c>
      <c r="O187" s="38">
        <f t="shared" si="50"/>
        <v>9.1326446399999881</v>
      </c>
      <c r="P187" s="38">
        <f t="shared" si="51"/>
        <v>1.3538253355703984E-2</v>
      </c>
      <c r="R187" s="40">
        <f t="shared" si="52"/>
        <v>120.99999999999996</v>
      </c>
      <c r="S187" s="40">
        <f t="shared" si="53"/>
        <v>0.10760330578512385</v>
      </c>
    </row>
    <row r="188" spans="2:19" ht="15.6" x14ac:dyDescent="0.3">
      <c r="B188" s="100">
        <v>167</v>
      </c>
      <c r="C188" s="101"/>
      <c r="D188" s="80">
        <v>44910</v>
      </c>
      <c r="E188" s="79">
        <v>0.3666666666666667</v>
      </c>
      <c r="F188" s="53">
        <f t="shared" si="46"/>
        <v>2491</v>
      </c>
      <c r="G188" s="52">
        <f t="shared" si="47"/>
        <v>2431</v>
      </c>
      <c r="H188" s="99"/>
      <c r="I188" s="42">
        <v>-47.48</v>
      </c>
      <c r="J188" s="59">
        <f t="shared" si="48"/>
        <v>2444.02</v>
      </c>
      <c r="K188" s="84"/>
      <c r="M188" s="38">
        <f t="shared" si="45"/>
        <v>13.019999999999982</v>
      </c>
      <c r="N188" s="42">
        <f t="shared" si="49"/>
        <v>1.3276493999999983</v>
      </c>
      <c r="O188" s="38">
        <f t="shared" si="50"/>
        <v>9.1326446399999881</v>
      </c>
      <c r="P188" s="38">
        <f t="shared" si="51"/>
        <v>1.3538253355703984E-2</v>
      </c>
      <c r="R188" s="40">
        <f t="shared" si="52"/>
        <v>120.99999999999996</v>
      </c>
      <c r="S188" s="40">
        <f t="shared" si="53"/>
        <v>0.10760330578512385</v>
      </c>
    </row>
    <row r="189" spans="2:19" ht="15.6" x14ac:dyDescent="0.3">
      <c r="B189" s="100">
        <v>168</v>
      </c>
      <c r="C189" s="101"/>
      <c r="D189" s="80">
        <v>44911</v>
      </c>
      <c r="E189" s="79">
        <v>0.70000000000000007</v>
      </c>
      <c r="F189" s="53">
        <f t="shared" si="46"/>
        <v>2491</v>
      </c>
      <c r="G189" s="52">
        <f t="shared" si="47"/>
        <v>2431</v>
      </c>
      <c r="H189" s="99"/>
      <c r="I189" s="42">
        <v>-47.48</v>
      </c>
      <c r="J189" s="59">
        <f t="shared" si="48"/>
        <v>2444.02</v>
      </c>
      <c r="K189" s="84"/>
      <c r="M189" s="38">
        <f t="shared" si="45"/>
        <v>13.019999999999982</v>
      </c>
      <c r="N189" s="42">
        <f t="shared" si="49"/>
        <v>1.3276493999999983</v>
      </c>
      <c r="O189" s="38">
        <f t="shared" si="50"/>
        <v>9.1326446399999881</v>
      </c>
      <c r="P189" s="38">
        <f t="shared" si="51"/>
        <v>1.3538253355703984E-2</v>
      </c>
      <c r="R189" s="40">
        <f t="shared" si="52"/>
        <v>120.99999999999996</v>
      </c>
      <c r="S189" s="40">
        <f t="shared" si="53"/>
        <v>0.10760330578512385</v>
      </c>
    </row>
    <row r="190" spans="2:19" ht="15.6" x14ac:dyDescent="0.3">
      <c r="B190" s="100">
        <v>169</v>
      </c>
      <c r="C190" s="101"/>
      <c r="D190" s="80">
        <v>44912</v>
      </c>
      <c r="E190" s="79">
        <v>0.4201388888888889</v>
      </c>
      <c r="F190" s="53">
        <f t="shared" si="46"/>
        <v>2491</v>
      </c>
      <c r="G190" s="52">
        <f t="shared" si="47"/>
        <v>2431</v>
      </c>
      <c r="H190" s="99"/>
      <c r="I190" s="42">
        <v>-47.49</v>
      </c>
      <c r="J190" s="59">
        <f t="shared" si="48"/>
        <v>2444.0100000000002</v>
      </c>
      <c r="K190" s="84"/>
      <c r="M190" s="38">
        <f t="shared" si="45"/>
        <v>13.010000000000218</v>
      </c>
      <c r="N190" s="42">
        <f t="shared" si="49"/>
        <v>1.3266297000000222</v>
      </c>
      <c r="O190" s="38">
        <f t="shared" si="50"/>
        <v>9.1256303200001536</v>
      </c>
      <c r="P190" s="38">
        <f t="shared" si="51"/>
        <v>1.3527855311652227E-2</v>
      </c>
      <c r="R190" s="40">
        <f t="shared" si="52"/>
        <v>121.00000000000044</v>
      </c>
      <c r="S190" s="40">
        <f t="shared" si="53"/>
        <v>0.1075206611570262</v>
      </c>
    </row>
    <row r="191" spans="2:19" ht="15.6" x14ac:dyDescent="0.3">
      <c r="B191" s="100">
        <v>170</v>
      </c>
      <c r="C191" s="101"/>
      <c r="D191" s="80">
        <v>44913</v>
      </c>
      <c r="E191" s="79">
        <v>0.44166666666666665</v>
      </c>
      <c r="F191" s="53">
        <f t="shared" si="46"/>
        <v>2491</v>
      </c>
      <c r="G191" s="52">
        <f t="shared" si="47"/>
        <v>2431</v>
      </c>
      <c r="H191" s="99"/>
      <c r="I191" s="42">
        <v>-47.49</v>
      </c>
      <c r="J191" s="59">
        <f t="shared" si="48"/>
        <v>2444.0100000000002</v>
      </c>
      <c r="K191" s="84"/>
      <c r="M191" s="38">
        <f t="shared" si="45"/>
        <v>13.010000000000218</v>
      </c>
      <c r="N191" s="42">
        <f t="shared" si="49"/>
        <v>1.3266297000000222</v>
      </c>
      <c r="O191" s="38">
        <f t="shared" si="50"/>
        <v>9.1256303200001536</v>
      </c>
      <c r="P191" s="38">
        <f t="shared" si="51"/>
        <v>1.3527855311652227E-2</v>
      </c>
      <c r="R191" s="40">
        <f t="shared" si="52"/>
        <v>121.00000000000044</v>
      </c>
      <c r="S191" s="40">
        <f t="shared" si="53"/>
        <v>0.1075206611570262</v>
      </c>
    </row>
    <row r="192" spans="2:19" ht="15.6" x14ac:dyDescent="0.3">
      <c r="B192" s="100">
        <v>171</v>
      </c>
      <c r="C192" s="101"/>
      <c r="D192" s="80">
        <v>44914</v>
      </c>
      <c r="E192" s="79">
        <v>0.66041666666666665</v>
      </c>
      <c r="F192" s="53">
        <f t="shared" si="46"/>
        <v>2491</v>
      </c>
      <c r="G192" s="52">
        <f t="shared" si="47"/>
        <v>2431</v>
      </c>
      <c r="H192" s="99"/>
      <c r="I192" s="42">
        <v>-47.48</v>
      </c>
      <c r="J192" s="59">
        <f t="shared" si="48"/>
        <v>2444.02</v>
      </c>
      <c r="K192" s="84"/>
      <c r="M192" s="38">
        <f t="shared" si="45"/>
        <v>13.019999999999982</v>
      </c>
      <c r="N192" s="42">
        <f t="shared" si="49"/>
        <v>1.3276493999999983</v>
      </c>
      <c r="O192" s="38">
        <f t="shared" si="50"/>
        <v>9.1326446399999881</v>
      </c>
      <c r="P192" s="38">
        <f t="shared" si="51"/>
        <v>1.3538253355703984E-2</v>
      </c>
      <c r="R192" s="40">
        <f t="shared" si="52"/>
        <v>120.99999999999996</v>
      </c>
      <c r="S192" s="40">
        <f t="shared" si="53"/>
        <v>0.10760330578512385</v>
      </c>
    </row>
    <row r="193" spans="2:19" ht="15.6" x14ac:dyDescent="0.3">
      <c r="B193" s="100">
        <v>172</v>
      </c>
      <c r="C193" s="101"/>
      <c r="D193" s="80">
        <v>44915</v>
      </c>
      <c r="E193" s="79">
        <v>0.36458333333333331</v>
      </c>
      <c r="F193" s="53">
        <f t="shared" si="46"/>
        <v>2491</v>
      </c>
      <c r="G193" s="52">
        <f t="shared" si="47"/>
        <v>2431</v>
      </c>
      <c r="H193" s="99"/>
      <c r="I193" s="42">
        <v>-47.48</v>
      </c>
      <c r="J193" s="59">
        <f t="shared" si="48"/>
        <v>2444.02</v>
      </c>
      <c r="K193" s="84"/>
      <c r="M193" s="38">
        <f t="shared" si="45"/>
        <v>13.019999999999982</v>
      </c>
      <c r="N193" s="42">
        <f t="shared" si="49"/>
        <v>1.3276493999999983</v>
      </c>
      <c r="O193" s="38">
        <f t="shared" si="50"/>
        <v>9.1326446399999881</v>
      </c>
      <c r="P193" s="38">
        <f t="shared" si="51"/>
        <v>1.3538253355703984E-2</v>
      </c>
      <c r="R193" s="40">
        <f t="shared" si="52"/>
        <v>120.99999999999996</v>
      </c>
      <c r="S193" s="40">
        <f t="shared" si="53"/>
        <v>0.10760330578512385</v>
      </c>
    </row>
    <row r="194" spans="2:19" ht="15.6" x14ac:dyDescent="0.3">
      <c r="B194" s="100">
        <v>173</v>
      </c>
      <c r="C194" s="101"/>
      <c r="D194" s="80">
        <v>44916</v>
      </c>
      <c r="E194" s="79">
        <v>0.62361111111111112</v>
      </c>
      <c r="F194" s="53">
        <f t="shared" si="46"/>
        <v>2491</v>
      </c>
      <c r="G194" s="52">
        <f t="shared" si="47"/>
        <v>2431</v>
      </c>
      <c r="H194" s="99"/>
      <c r="I194" s="42">
        <v>-47.48</v>
      </c>
      <c r="J194" s="59">
        <f t="shared" si="48"/>
        <v>2444.02</v>
      </c>
      <c r="K194" s="84"/>
      <c r="M194" s="38">
        <f t="shared" si="45"/>
        <v>13.019999999999982</v>
      </c>
      <c r="N194" s="42">
        <f t="shared" si="49"/>
        <v>1.3276493999999983</v>
      </c>
      <c r="O194" s="38">
        <f t="shared" si="50"/>
        <v>9.1326446399999881</v>
      </c>
      <c r="P194" s="38">
        <f t="shared" si="51"/>
        <v>1.3538253355703984E-2</v>
      </c>
      <c r="R194" s="40">
        <f t="shared" si="52"/>
        <v>120.99999999999996</v>
      </c>
      <c r="S194" s="40">
        <f t="shared" si="53"/>
        <v>0.10760330578512385</v>
      </c>
    </row>
    <row r="195" spans="2:19" ht="15.6" x14ac:dyDescent="0.3">
      <c r="B195" s="100">
        <v>174</v>
      </c>
      <c r="C195" s="101"/>
      <c r="D195" s="80">
        <v>44917</v>
      </c>
      <c r="E195" s="79">
        <v>0.37361111111111112</v>
      </c>
      <c r="F195" s="53">
        <f t="shared" si="46"/>
        <v>2491</v>
      </c>
      <c r="G195" s="52">
        <f t="shared" si="47"/>
        <v>2431</v>
      </c>
      <c r="H195" s="99"/>
      <c r="I195" s="42">
        <v>-47.48</v>
      </c>
      <c r="J195" s="59">
        <f t="shared" si="48"/>
        <v>2444.02</v>
      </c>
      <c r="K195" s="84"/>
      <c r="M195" s="38">
        <f t="shared" si="45"/>
        <v>13.019999999999982</v>
      </c>
      <c r="N195" s="42">
        <f t="shared" si="49"/>
        <v>1.3276493999999983</v>
      </c>
      <c r="O195" s="38">
        <f t="shared" si="50"/>
        <v>9.1326446399999881</v>
      </c>
      <c r="P195" s="38">
        <f t="shared" si="51"/>
        <v>1.3538253355703984E-2</v>
      </c>
      <c r="R195" s="40">
        <f t="shared" si="52"/>
        <v>120.99999999999996</v>
      </c>
      <c r="S195" s="40">
        <f t="shared" si="53"/>
        <v>0.10760330578512385</v>
      </c>
    </row>
    <row r="196" spans="2:19" ht="15.6" x14ac:dyDescent="0.3">
      <c r="B196" s="100">
        <v>175</v>
      </c>
      <c r="C196" s="101"/>
      <c r="D196" s="80">
        <v>44921</v>
      </c>
      <c r="E196" s="79">
        <v>0.47361111111111115</v>
      </c>
      <c r="F196" s="53">
        <f t="shared" si="46"/>
        <v>2491</v>
      </c>
      <c r="G196" s="52">
        <f t="shared" si="47"/>
        <v>2431</v>
      </c>
      <c r="H196" s="99"/>
      <c r="I196" s="42">
        <v>-47.51</v>
      </c>
      <c r="J196" s="59">
        <f t="shared" si="48"/>
        <v>2443.9899999999998</v>
      </c>
      <c r="K196" s="84"/>
      <c r="M196" s="38">
        <f t="shared" si="45"/>
        <v>12.989999999999782</v>
      </c>
      <c r="N196" s="42">
        <f t="shared" si="49"/>
        <v>1.3245902999999779</v>
      </c>
      <c r="O196" s="38">
        <f t="shared" si="50"/>
        <v>9.1116016799998469</v>
      </c>
      <c r="P196" s="38">
        <f t="shared" si="51"/>
        <v>1.3507059223547776E-2</v>
      </c>
      <c r="R196" s="40">
        <f t="shared" si="52"/>
        <v>120.99999999999956</v>
      </c>
      <c r="S196" s="40">
        <f t="shared" si="53"/>
        <v>0.10735537190082503</v>
      </c>
    </row>
    <row r="197" spans="2:19" ht="15.6" x14ac:dyDescent="0.3">
      <c r="B197" s="100">
        <v>176</v>
      </c>
      <c r="C197" s="101"/>
      <c r="D197" s="80">
        <v>44922</v>
      </c>
      <c r="E197" s="79">
        <v>0.41111111111111115</v>
      </c>
      <c r="F197" s="53">
        <f t="shared" si="46"/>
        <v>2491</v>
      </c>
      <c r="G197" s="52">
        <f t="shared" si="47"/>
        <v>2431</v>
      </c>
      <c r="H197" s="99"/>
      <c r="I197" s="42">
        <v>-47.51</v>
      </c>
      <c r="J197" s="59">
        <f t="shared" si="48"/>
        <v>2443.9899999999998</v>
      </c>
      <c r="K197" s="84"/>
      <c r="M197" s="38">
        <f t="shared" si="45"/>
        <v>12.989999999999782</v>
      </c>
      <c r="N197" s="42">
        <f t="shared" si="49"/>
        <v>1.3245902999999779</v>
      </c>
      <c r="O197" s="38">
        <f t="shared" si="50"/>
        <v>9.1116016799998469</v>
      </c>
      <c r="P197" s="38">
        <f t="shared" si="51"/>
        <v>1.3507059223547776E-2</v>
      </c>
      <c r="R197" s="40">
        <f t="shared" si="52"/>
        <v>120.99999999999956</v>
      </c>
      <c r="S197" s="40">
        <f t="shared" si="53"/>
        <v>0.10735537190082503</v>
      </c>
    </row>
    <row r="198" spans="2:19" ht="15.6" x14ac:dyDescent="0.3">
      <c r="B198" s="100">
        <v>177</v>
      </c>
      <c r="C198" s="101"/>
      <c r="D198" s="80">
        <v>44923</v>
      </c>
      <c r="E198" s="79">
        <v>0.35000000000000003</v>
      </c>
      <c r="F198" s="53">
        <f t="shared" si="46"/>
        <v>2491</v>
      </c>
      <c r="G198" s="52">
        <f t="shared" si="47"/>
        <v>2431</v>
      </c>
      <c r="H198" s="99"/>
      <c r="I198" s="42">
        <v>-47.51</v>
      </c>
      <c r="J198" s="59">
        <f t="shared" si="48"/>
        <v>2443.9899999999998</v>
      </c>
      <c r="K198" s="84"/>
      <c r="M198" s="38">
        <f t="shared" si="45"/>
        <v>12.989999999999782</v>
      </c>
      <c r="N198" s="42">
        <f t="shared" si="49"/>
        <v>1.3245902999999779</v>
      </c>
      <c r="O198" s="38">
        <f t="shared" si="50"/>
        <v>9.1116016799998469</v>
      </c>
      <c r="P198" s="38">
        <f t="shared" si="51"/>
        <v>1.3507059223547776E-2</v>
      </c>
      <c r="R198" s="40">
        <f t="shared" si="52"/>
        <v>120.99999999999956</v>
      </c>
      <c r="S198" s="40">
        <f t="shared" si="53"/>
        <v>0.10735537190082503</v>
      </c>
    </row>
    <row r="199" spans="2:19" ht="15.6" x14ac:dyDescent="0.3">
      <c r="B199" s="100">
        <v>178</v>
      </c>
      <c r="C199" s="101"/>
      <c r="D199" s="80">
        <v>44925</v>
      </c>
      <c r="E199" s="79">
        <v>0.34722222222222227</v>
      </c>
      <c r="F199" s="53">
        <f t="shared" si="46"/>
        <v>2491</v>
      </c>
      <c r="G199" s="52">
        <f t="shared" si="47"/>
        <v>2431</v>
      </c>
      <c r="H199" s="99"/>
      <c r="I199" s="42">
        <v>-47.51</v>
      </c>
      <c r="J199" s="86">
        <f t="shared" si="48"/>
        <v>2443.9899999999998</v>
      </c>
      <c r="K199" s="84"/>
      <c r="M199" s="38">
        <f t="shared" si="45"/>
        <v>12.989999999999782</v>
      </c>
      <c r="N199" s="42">
        <f t="shared" si="49"/>
        <v>1.3245902999999779</v>
      </c>
      <c r="O199" s="38">
        <f t="shared" si="50"/>
        <v>9.1116016799998469</v>
      </c>
      <c r="P199" s="38">
        <f t="shared" si="51"/>
        <v>1.3507059223547776E-2</v>
      </c>
      <c r="R199" s="40">
        <f t="shared" si="52"/>
        <v>120.99999999999956</v>
      </c>
      <c r="S199" s="40">
        <f t="shared" si="53"/>
        <v>0.10735537190082503</v>
      </c>
    </row>
    <row r="200" spans="2:19" ht="15.6" x14ac:dyDescent="0.3">
      <c r="B200" s="100">
        <v>179</v>
      </c>
      <c r="C200" s="101"/>
      <c r="D200" s="80">
        <v>44928</v>
      </c>
      <c r="E200" s="79">
        <v>0.71666666666666667</v>
      </c>
      <c r="F200" s="53">
        <f t="shared" si="46"/>
        <v>2491</v>
      </c>
      <c r="G200" s="52">
        <f t="shared" si="47"/>
        <v>2431</v>
      </c>
      <c r="H200" s="99"/>
      <c r="I200" s="42">
        <v>-47.49</v>
      </c>
      <c r="J200" s="59">
        <f t="shared" si="48"/>
        <v>2444.0100000000002</v>
      </c>
      <c r="K200" s="84"/>
      <c r="M200" s="38">
        <f t="shared" si="45"/>
        <v>13.010000000000218</v>
      </c>
      <c r="N200" s="42">
        <f t="shared" si="49"/>
        <v>1.3266297000000222</v>
      </c>
      <c r="O200" s="38">
        <f t="shared" si="50"/>
        <v>9.1256303200001536</v>
      </c>
      <c r="P200" s="38">
        <f t="shared" si="51"/>
        <v>1.3527855311652227E-2</v>
      </c>
      <c r="R200" s="40">
        <f t="shared" si="52"/>
        <v>121.00000000000044</v>
      </c>
      <c r="S200" s="40">
        <f t="shared" si="53"/>
        <v>0.1075206611570262</v>
      </c>
    </row>
    <row r="201" spans="2:19" ht="15.6" x14ac:dyDescent="0.3">
      <c r="B201" s="100">
        <v>180</v>
      </c>
      <c r="C201" s="101"/>
      <c r="D201" s="80">
        <v>44929</v>
      </c>
      <c r="E201" s="79">
        <v>0.49374999999999997</v>
      </c>
      <c r="F201" s="53">
        <f t="shared" si="46"/>
        <v>2491</v>
      </c>
      <c r="G201" s="52">
        <f t="shared" si="47"/>
        <v>2431</v>
      </c>
      <c r="H201" s="99"/>
      <c r="I201" s="42">
        <v>-47.49</v>
      </c>
      <c r="J201" s="59">
        <f t="shared" si="48"/>
        <v>2444.0100000000002</v>
      </c>
      <c r="K201" s="84"/>
      <c r="M201" s="38">
        <f t="shared" si="45"/>
        <v>13.010000000000218</v>
      </c>
      <c r="N201" s="42">
        <f t="shared" si="49"/>
        <v>1.3266297000000222</v>
      </c>
      <c r="O201" s="38">
        <f t="shared" si="50"/>
        <v>9.1256303200001536</v>
      </c>
      <c r="P201" s="38">
        <f t="shared" si="51"/>
        <v>1.3527855311652227E-2</v>
      </c>
      <c r="R201" s="40">
        <f t="shared" si="52"/>
        <v>121.00000000000044</v>
      </c>
      <c r="S201" s="40">
        <f t="shared" si="53"/>
        <v>0.1075206611570262</v>
      </c>
    </row>
    <row r="202" spans="2:19" ht="15.6" x14ac:dyDescent="0.3">
      <c r="B202" s="100">
        <v>181</v>
      </c>
      <c r="C202" s="101"/>
      <c r="D202" s="80">
        <v>44930</v>
      </c>
      <c r="E202" s="79">
        <v>0.58888888888888891</v>
      </c>
      <c r="F202" s="53">
        <f t="shared" si="46"/>
        <v>2491</v>
      </c>
      <c r="G202" s="52">
        <f t="shared" si="47"/>
        <v>2431</v>
      </c>
      <c r="H202" s="99"/>
      <c r="I202" s="42">
        <v>-47.49</v>
      </c>
      <c r="J202" s="59">
        <f t="shared" si="48"/>
        <v>2444.0100000000002</v>
      </c>
      <c r="K202" s="84"/>
      <c r="M202" s="38">
        <f t="shared" si="45"/>
        <v>13.010000000000218</v>
      </c>
      <c r="N202" s="42">
        <f t="shared" si="49"/>
        <v>1.3266297000000222</v>
      </c>
      <c r="O202" s="38">
        <f t="shared" si="50"/>
        <v>9.1256303200001536</v>
      </c>
      <c r="P202" s="38">
        <f t="shared" si="51"/>
        <v>1.3527855311652227E-2</v>
      </c>
      <c r="R202" s="40">
        <f t="shared" si="52"/>
        <v>121.00000000000044</v>
      </c>
      <c r="S202" s="40">
        <f t="shared" si="53"/>
        <v>0.1075206611570262</v>
      </c>
    </row>
    <row r="203" spans="2:19" ht="15.6" x14ac:dyDescent="0.3">
      <c r="B203" s="100">
        <v>182</v>
      </c>
      <c r="C203" s="101"/>
      <c r="D203" s="80">
        <v>44931</v>
      </c>
      <c r="E203" s="79">
        <v>0.37638888888888888</v>
      </c>
      <c r="F203" s="53">
        <f t="shared" si="46"/>
        <v>2491</v>
      </c>
      <c r="G203" s="52">
        <f t="shared" si="47"/>
        <v>2431</v>
      </c>
      <c r="H203" s="99"/>
      <c r="I203" s="42">
        <v>-47.53</v>
      </c>
      <c r="J203" s="59">
        <f t="shared" si="48"/>
        <v>2443.9699999999998</v>
      </c>
      <c r="K203" s="84"/>
      <c r="M203" s="38">
        <f t="shared" si="45"/>
        <v>12.9699999999998</v>
      </c>
      <c r="N203" s="42">
        <f t="shared" si="49"/>
        <v>1.3225508999999798</v>
      </c>
      <c r="O203" s="38">
        <f t="shared" si="50"/>
        <v>9.09757303999986</v>
      </c>
      <c r="P203" s="38">
        <f t="shared" si="51"/>
        <v>1.3486263135443793E-2</v>
      </c>
      <c r="R203" s="40">
        <f t="shared" si="52"/>
        <v>120.9999999999996</v>
      </c>
      <c r="S203" s="40">
        <f t="shared" si="53"/>
        <v>0.1071900826446268</v>
      </c>
    </row>
    <row r="204" spans="2:19" ht="15.6" x14ac:dyDescent="0.3">
      <c r="B204" s="100">
        <v>183</v>
      </c>
      <c r="C204" s="101"/>
      <c r="D204" s="80">
        <v>44932</v>
      </c>
      <c r="E204" s="79">
        <v>0.68194444444444446</v>
      </c>
      <c r="F204" s="53">
        <f t="shared" si="46"/>
        <v>2491</v>
      </c>
      <c r="G204" s="52">
        <f t="shared" si="47"/>
        <v>2431</v>
      </c>
      <c r="H204" s="99"/>
      <c r="I204" s="42">
        <v>-47.51</v>
      </c>
      <c r="J204" s="59">
        <f t="shared" si="48"/>
        <v>2443.9899999999998</v>
      </c>
      <c r="K204" s="84"/>
      <c r="M204" s="38">
        <f t="shared" si="45"/>
        <v>12.989999999999782</v>
      </c>
      <c r="N204" s="42">
        <f t="shared" si="49"/>
        <v>1.3245902999999779</v>
      </c>
      <c r="O204" s="38">
        <f t="shared" si="50"/>
        <v>9.1116016799998469</v>
      </c>
      <c r="P204" s="38">
        <f t="shared" si="51"/>
        <v>1.3507059223547776E-2</v>
      </c>
      <c r="R204" s="40">
        <f t="shared" si="52"/>
        <v>120.99999999999956</v>
      </c>
      <c r="S204" s="40">
        <f t="shared" si="53"/>
        <v>0.10735537190082503</v>
      </c>
    </row>
    <row r="205" spans="2:19" ht="15.6" x14ac:dyDescent="0.3">
      <c r="B205" s="100">
        <v>184</v>
      </c>
      <c r="C205" s="101"/>
      <c r="D205" s="80">
        <v>44933</v>
      </c>
      <c r="E205" s="79">
        <v>0.47638888888888892</v>
      </c>
      <c r="F205" s="53">
        <f t="shared" si="46"/>
        <v>2491</v>
      </c>
      <c r="G205" s="52">
        <f t="shared" si="47"/>
        <v>2431</v>
      </c>
      <c r="H205" s="99"/>
      <c r="I205" s="42">
        <v>-47.51</v>
      </c>
      <c r="J205" s="59">
        <f t="shared" si="48"/>
        <v>2443.9899999999998</v>
      </c>
      <c r="K205" s="84"/>
      <c r="M205" s="38">
        <f t="shared" si="45"/>
        <v>12.989999999999782</v>
      </c>
      <c r="N205" s="42">
        <f t="shared" si="49"/>
        <v>1.3245902999999779</v>
      </c>
      <c r="O205" s="38">
        <f t="shared" si="50"/>
        <v>9.1116016799998469</v>
      </c>
      <c r="P205" s="38">
        <f t="shared" si="51"/>
        <v>1.3507059223547776E-2</v>
      </c>
      <c r="R205" s="40">
        <f t="shared" si="52"/>
        <v>120.99999999999956</v>
      </c>
      <c r="S205" s="40">
        <f t="shared" si="53"/>
        <v>0.10735537190082503</v>
      </c>
    </row>
    <row r="206" spans="2:19" ht="15.6" x14ac:dyDescent="0.3">
      <c r="B206" s="100">
        <v>185</v>
      </c>
      <c r="C206" s="101"/>
      <c r="D206" s="80">
        <v>44934</v>
      </c>
      <c r="E206" s="79">
        <v>0.41875000000000001</v>
      </c>
      <c r="F206" s="53">
        <f t="shared" si="46"/>
        <v>2491</v>
      </c>
      <c r="G206" s="52">
        <f t="shared" si="47"/>
        <v>2431</v>
      </c>
      <c r="H206" s="99"/>
      <c r="I206" s="42">
        <v>-47.54</v>
      </c>
      <c r="J206" s="59">
        <f t="shared" si="48"/>
        <v>2443.96</v>
      </c>
      <c r="K206" s="84"/>
      <c r="M206" s="38">
        <f t="shared" si="45"/>
        <v>12.960000000000036</v>
      </c>
      <c r="N206" s="42">
        <f t="shared" si="49"/>
        <v>1.3215312000000037</v>
      </c>
      <c r="O206" s="38">
        <f t="shared" si="50"/>
        <v>9.0905587200000255</v>
      </c>
      <c r="P206" s="38">
        <f t="shared" si="51"/>
        <v>1.3475865091392038E-2</v>
      </c>
      <c r="R206" s="40">
        <f t="shared" si="52"/>
        <v>121.00000000000007</v>
      </c>
      <c r="S206" s="40">
        <f t="shared" si="53"/>
        <v>0.10710743801652917</v>
      </c>
    </row>
    <row r="207" spans="2:19" ht="15.6" x14ac:dyDescent="0.3">
      <c r="B207" s="100">
        <v>186</v>
      </c>
      <c r="C207" s="101"/>
      <c r="D207" s="80">
        <v>44935</v>
      </c>
      <c r="E207" s="79">
        <v>0.41666666666666669</v>
      </c>
      <c r="F207" s="53">
        <f t="shared" si="46"/>
        <v>2491</v>
      </c>
      <c r="G207" s="52">
        <f t="shared" si="47"/>
        <v>2431</v>
      </c>
      <c r="H207" s="99"/>
      <c r="I207" s="42">
        <v>-47.54</v>
      </c>
      <c r="J207" s="59">
        <f t="shared" si="48"/>
        <v>2443.96</v>
      </c>
      <c r="K207" s="84"/>
      <c r="M207" s="38">
        <f t="shared" si="45"/>
        <v>12.960000000000036</v>
      </c>
      <c r="N207" s="42">
        <f t="shared" si="49"/>
        <v>1.3215312000000037</v>
      </c>
      <c r="O207" s="38">
        <f t="shared" si="50"/>
        <v>9.0905587200000255</v>
      </c>
      <c r="P207" s="38">
        <f t="shared" si="51"/>
        <v>1.3475865091392038E-2</v>
      </c>
      <c r="R207" s="40">
        <f t="shared" si="52"/>
        <v>121.00000000000007</v>
      </c>
      <c r="S207" s="40">
        <f t="shared" si="53"/>
        <v>0.10710743801652917</v>
      </c>
    </row>
    <row r="208" spans="2:19" ht="15.6" x14ac:dyDescent="0.3">
      <c r="B208" s="100">
        <v>187</v>
      </c>
      <c r="C208" s="101"/>
      <c r="D208" s="80">
        <v>44936</v>
      </c>
      <c r="E208" s="79">
        <v>0.34652777777777777</v>
      </c>
      <c r="F208" s="53">
        <f t="shared" si="46"/>
        <v>2491</v>
      </c>
      <c r="G208" s="52">
        <f t="shared" si="47"/>
        <v>2431</v>
      </c>
      <c r="H208" s="99"/>
      <c r="I208" s="42">
        <v>-47.54</v>
      </c>
      <c r="J208" s="59">
        <f t="shared" si="48"/>
        <v>2443.96</v>
      </c>
      <c r="K208" s="84"/>
      <c r="M208" s="38">
        <f t="shared" si="45"/>
        <v>12.960000000000036</v>
      </c>
      <c r="N208" s="42">
        <f t="shared" si="49"/>
        <v>1.3215312000000037</v>
      </c>
      <c r="O208" s="38">
        <f t="shared" si="50"/>
        <v>9.0905587200000255</v>
      </c>
      <c r="P208" s="38">
        <f t="shared" si="51"/>
        <v>1.3475865091392038E-2</v>
      </c>
      <c r="R208" s="40">
        <f t="shared" si="52"/>
        <v>121.00000000000007</v>
      </c>
      <c r="S208" s="40">
        <f t="shared" si="53"/>
        <v>0.10710743801652917</v>
      </c>
    </row>
    <row r="209" spans="2:19" ht="15.6" x14ac:dyDescent="0.3">
      <c r="B209" s="100">
        <v>188</v>
      </c>
      <c r="C209" s="101"/>
      <c r="D209" s="80">
        <v>44938</v>
      </c>
      <c r="E209" s="79">
        <v>0.4916666666666667</v>
      </c>
      <c r="F209" s="53">
        <f t="shared" si="46"/>
        <v>2491</v>
      </c>
      <c r="G209" s="52">
        <f t="shared" si="47"/>
        <v>2431</v>
      </c>
      <c r="H209" s="99"/>
      <c r="I209" s="42">
        <v>-47.54</v>
      </c>
      <c r="J209" s="59">
        <f t="shared" si="48"/>
        <v>2443.96</v>
      </c>
      <c r="K209" s="84"/>
      <c r="M209" s="38">
        <f t="shared" si="45"/>
        <v>12.960000000000036</v>
      </c>
      <c r="N209" s="42">
        <f t="shared" si="49"/>
        <v>1.3215312000000037</v>
      </c>
      <c r="O209" s="38">
        <f t="shared" si="50"/>
        <v>9.0905587200000255</v>
      </c>
      <c r="P209" s="38">
        <f t="shared" si="51"/>
        <v>1.3475865091392038E-2</v>
      </c>
      <c r="R209" s="40">
        <f t="shared" si="52"/>
        <v>121.00000000000007</v>
      </c>
      <c r="S209" s="40">
        <f t="shared" si="53"/>
        <v>0.10710743801652917</v>
      </c>
    </row>
    <row r="210" spans="2:19" ht="15.6" x14ac:dyDescent="0.3">
      <c r="B210" s="100">
        <v>189</v>
      </c>
      <c r="C210" s="101"/>
      <c r="D210" s="80">
        <v>44939</v>
      </c>
      <c r="E210" s="79">
        <v>0.34375</v>
      </c>
      <c r="F210" s="53">
        <f t="shared" si="46"/>
        <v>2491</v>
      </c>
      <c r="G210" s="52">
        <f t="shared" si="47"/>
        <v>2431</v>
      </c>
      <c r="H210" s="99"/>
      <c r="I210" s="42">
        <v>-47.54</v>
      </c>
      <c r="J210" s="59">
        <f t="shared" si="48"/>
        <v>2443.96</v>
      </c>
      <c r="K210" s="84"/>
      <c r="M210" s="38">
        <f t="shared" si="45"/>
        <v>12.960000000000036</v>
      </c>
      <c r="N210" s="42">
        <f t="shared" si="49"/>
        <v>1.3215312000000037</v>
      </c>
      <c r="O210" s="38">
        <f t="shared" si="50"/>
        <v>9.0905587200000255</v>
      </c>
      <c r="P210" s="38">
        <f t="shared" si="51"/>
        <v>1.3475865091392038E-2</v>
      </c>
      <c r="R210" s="40">
        <f t="shared" si="52"/>
        <v>121.00000000000007</v>
      </c>
      <c r="S210" s="40">
        <f t="shared" si="53"/>
        <v>0.10710743801652917</v>
      </c>
    </row>
    <row r="211" spans="2:19" ht="15.6" x14ac:dyDescent="0.3">
      <c r="B211" s="100">
        <v>190</v>
      </c>
      <c r="C211" s="101"/>
      <c r="D211" s="80">
        <v>44940</v>
      </c>
      <c r="E211" s="79">
        <v>0.47986111111111113</v>
      </c>
      <c r="F211" s="53">
        <f t="shared" si="46"/>
        <v>2491</v>
      </c>
      <c r="G211" s="52">
        <f t="shared" si="47"/>
        <v>2431</v>
      </c>
      <c r="H211" s="99"/>
      <c r="I211" s="42">
        <v>-47.54</v>
      </c>
      <c r="J211" s="59">
        <f t="shared" si="48"/>
        <v>2443.96</v>
      </c>
      <c r="K211" s="84"/>
      <c r="M211" s="38">
        <f t="shared" si="45"/>
        <v>12.960000000000036</v>
      </c>
      <c r="N211" s="42">
        <f t="shared" si="49"/>
        <v>1.3215312000000037</v>
      </c>
      <c r="O211" s="38">
        <f t="shared" si="50"/>
        <v>9.0905587200000255</v>
      </c>
      <c r="P211" s="38">
        <f t="shared" si="51"/>
        <v>1.3475865091392038E-2</v>
      </c>
      <c r="R211" s="40">
        <f t="shared" si="52"/>
        <v>121.00000000000007</v>
      </c>
      <c r="S211" s="40">
        <f t="shared" si="53"/>
        <v>0.10710743801652917</v>
      </c>
    </row>
    <row r="212" spans="2:19" ht="15.6" x14ac:dyDescent="0.3">
      <c r="B212" s="100">
        <v>191</v>
      </c>
      <c r="C212" s="101"/>
      <c r="D212" s="80">
        <v>44941</v>
      </c>
      <c r="E212" s="79">
        <v>0.39583333333333331</v>
      </c>
      <c r="F212" s="53">
        <f t="shared" si="46"/>
        <v>2491</v>
      </c>
      <c r="G212" s="52">
        <f t="shared" si="47"/>
        <v>2431</v>
      </c>
      <c r="H212" s="99"/>
      <c r="I212" s="42">
        <v>-47.56</v>
      </c>
      <c r="J212" s="59">
        <f t="shared" si="48"/>
        <v>2443.94</v>
      </c>
      <c r="K212" s="84"/>
      <c r="M212" s="38">
        <f t="shared" si="45"/>
        <v>12.940000000000055</v>
      </c>
      <c r="N212" s="42">
        <f t="shared" si="49"/>
        <v>1.3194918000000055</v>
      </c>
      <c r="O212" s="38">
        <f t="shared" si="50"/>
        <v>9.0765300800000386</v>
      </c>
      <c r="P212" s="38">
        <f t="shared" si="51"/>
        <v>1.3455069003288057E-2</v>
      </c>
      <c r="R212" s="40">
        <f t="shared" si="52"/>
        <v>121.00000000000011</v>
      </c>
      <c r="S212" s="40">
        <f t="shared" si="53"/>
        <v>0.10694214876033092</v>
      </c>
    </row>
    <row r="213" spans="2:19" ht="15.6" x14ac:dyDescent="0.3">
      <c r="B213" s="100">
        <v>192</v>
      </c>
      <c r="C213" s="101"/>
      <c r="D213" s="80">
        <v>44942</v>
      </c>
      <c r="E213" s="79">
        <v>0.4826388888888889</v>
      </c>
      <c r="F213" s="53">
        <f t="shared" si="46"/>
        <v>2491</v>
      </c>
      <c r="G213" s="52">
        <f t="shared" si="47"/>
        <v>2431</v>
      </c>
      <c r="H213" s="99"/>
      <c r="I213" s="42">
        <v>-47.56</v>
      </c>
      <c r="J213" s="59">
        <f t="shared" si="48"/>
        <v>2443.94</v>
      </c>
      <c r="K213" s="84"/>
      <c r="M213" s="38">
        <f t="shared" si="45"/>
        <v>12.940000000000055</v>
      </c>
      <c r="N213" s="42">
        <f t="shared" si="49"/>
        <v>1.3194918000000055</v>
      </c>
      <c r="O213" s="38">
        <f t="shared" si="50"/>
        <v>9.0765300800000386</v>
      </c>
      <c r="P213" s="38">
        <f t="shared" si="51"/>
        <v>1.3455069003288057E-2</v>
      </c>
      <c r="R213" s="40">
        <f t="shared" si="52"/>
        <v>121.00000000000011</v>
      </c>
      <c r="S213" s="40">
        <f t="shared" si="53"/>
        <v>0.10694214876033092</v>
      </c>
    </row>
    <row r="214" spans="2:19" ht="15.6" x14ac:dyDescent="0.3">
      <c r="B214" s="100">
        <v>193</v>
      </c>
      <c r="C214" s="101"/>
      <c r="D214" s="80">
        <v>44943</v>
      </c>
      <c r="E214" s="79">
        <v>0.43958333333333338</v>
      </c>
      <c r="F214" s="53">
        <f t="shared" si="46"/>
        <v>2491</v>
      </c>
      <c r="G214" s="52">
        <f t="shared" si="47"/>
        <v>2431</v>
      </c>
      <c r="H214" s="99"/>
      <c r="I214" s="42">
        <v>-47.56</v>
      </c>
      <c r="J214" s="59">
        <f t="shared" si="48"/>
        <v>2443.94</v>
      </c>
      <c r="K214" s="84"/>
      <c r="M214" s="38">
        <f t="shared" ref="M214:M277" si="54">+J214-$H$16</f>
        <v>12.940000000000055</v>
      </c>
      <c r="N214" s="42">
        <f t="shared" si="49"/>
        <v>1.3194918000000055</v>
      </c>
      <c r="O214" s="38">
        <f t="shared" si="50"/>
        <v>9.0765300800000386</v>
      </c>
      <c r="P214" s="38">
        <f t="shared" si="51"/>
        <v>1.3455069003288057E-2</v>
      </c>
      <c r="R214" s="40">
        <f t="shared" si="52"/>
        <v>121.00000000000011</v>
      </c>
      <c r="S214" s="40">
        <f t="shared" si="53"/>
        <v>0.10694214876033092</v>
      </c>
    </row>
    <row r="215" spans="2:19" ht="15.6" x14ac:dyDescent="0.3">
      <c r="B215" s="100">
        <v>194</v>
      </c>
      <c r="C215" s="101"/>
      <c r="D215" s="80">
        <v>44944</v>
      </c>
      <c r="E215" s="79">
        <v>0.625</v>
      </c>
      <c r="F215" s="53">
        <f t="shared" si="46"/>
        <v>2491</v>
      </c>
      <c r="G215" s="52">
        <f t="shared" si="47"/>
        <v>2431</v>
      </c>
      <c r="H215" s="99"/>
      <c r="I215" s="42">
        <v>-47.56</v>
      </c>
      <c r="J215" s="59">
        <f t="shared" si="48"/>
        <v>2443.94</v>
      </c>
      <c r="K215" s="84"/>
      <c r="M215" s="38">
        <f t="shared" si="54"/>
        <v>12.940000000000055</v>
      </c>
      <c r="N215" s="42">
        <f t="shared" si="49"/>
        <v>1.3194918000000055</v>
      </c>
      <c r="O215" s="38">
        <f t="shared" si="50"/>
        <v>9.0765300800000386</v>
      </c>
      <c r="P215" s="38">
        <f t="shared" si="51"/>
        <v>1.3455069003288057E-2</v>
      </c>
      <c r="R215" s="40">
        <f t="shared" si="52"/>
        <v>121.00000000000011</v>
      </c>
      <c r="S215" s="40">
        <f t="shared" si="53"/>
        <v>0.10694214876033092</v>
      </c>
    </row>
    <row r="216" spans="2:19" ht="15.6" x14ac:dyDescent="0.3">
      <c r="B216" s="100">
        <v>195</v>
      </c>
      <c r="C216" s="101"/>
      <c r="D216" s="80">
        <v>44945</v>
      </c>
      <c r="E216" s="79">
        <v>0.40972222222222227</v>
      </c>
      <c r="F216" s="53">
        <f t="shared" si="46"/>
        <v>2491</v>
      </c>
      <c r="G216" s="52">
        <f t="shared" si="47"/>
        <v>2431</v>
      </c>
      <c r="H216" s="99"/>
      <c r="I216" s="42">
        <v>-47.56</v>
      </c>
      <c r="J216" s="59">
        <f t="shared" si="48"/>
        <v>2443.94</v>
      </c>
      <c r="K216" s="84"/>
      <c r="M216" s="38">
        <f t="shared" si="54"/>
        <v>12.940000000000055</v>
      </c>
      <c r="N216" s="42">
        <f t="shared" si="49"/>
        <v>1.3194918000000055</v>
      </c>
      <c r="O216" s="38">
        <f t="shared" si="50"/>
        <v>9.0765300800000386</v>
      </c>
      <c r="P216" s="38">
        <f t="shared" si="51"/>
        <v>1.3455069003288057E-2</v>
      </c>
      <c r="R216" s="40">
        <f t="shared" si="52"/>
        <v>121.00000000000011</v>
      </c>
      <c r="S216" s="40">
        <f t="shared" si="53"/>
        <v>0.10694214876033092</v>
      </c>
    </row>
    <row r="217" spans="2:19" ht="15.6" x14ac:dyDescent="0.3">
      <c r="B217" s="100">
        <v>196</v>
      </c>
      <c r="C217" s="101"/>
      <c r="D217" s="80">
        <v>44946</v>
      </c>
      <c r="E217" s="79">
        <v>0.70277777777777783</v>
      </c>
      <c r="F217" s="53">
        <f t="shared" si="46"/>
        <v>2491</v>
      </c>
      <c r="G217" s="52">
        <f t="shared" si="47"/>
        <v>2431</v>
      </c>
      <c r="H217" s="99"/>
      <c r="I217" s="42">
        <v>-47.56</v>
      </c>
      <c r="J217" s="59">
        <f t="shared" si="48"/>
        <v>2443.94</v>
      </c>
      <c r="K217" s="84"/>
      <c r="M217" s="38">
        <f t="shared" si="54"/>
        <v>12.940000000000055</v>
      </c>
      <c r="N217" s="42">
        <f t="shared" si="49"/>
        <v>1.3194918000000055</v>
      </c>
      <c r="O217" s="38">
        <f t="shared" si="50"/>
        <v>9.0765300800000386</v>
      </c>
      <c r="P217" s="38">
        <f t="shared" si="51"/>
        <v>1.3455069003288057E-2</v>
      </c>
      <c r="R217" s="40">
        <f t="shared" si="52"/>
        <v>121.00000000000011</v>
      </c>
      <c r="S217" s="40">
        <f t="shared" si="53"/>
        <v>0.10694214876033092</v>
      </c>
    </row>
    <row r="218" spans="2:19" ht="15.6" x14ac:dyDescent="0.3">
      <c r="B218" s="100">
        <v>197</v>
      </c>
      <c r="C218" s="101"/>
      <c r="D218" s="80">
        <v>44947</v>
      </c>
      <c r="E218" s="79">
        <v>0.34722222222222227</v>
      </c>
      <c r="F218" s="53">
        <f t="shared" si="46"/>
        <v>2491</v>
      </c>
      <c r="G218" s="52">
        <f t="shared" si="47"/>
        <v>2431</v>
      </c>
      <c r="H218" s="99"/>
      <c r="I218" s="42">
        <v>-47.56</v>
      </c>
      <c r="J218" s="59">
        <f t="shared" si="48"/>
        <v>2443.94</v>
      </c>
      <c r="K218" s="84"/>
      <c r="M218" s="38">
        <f t="shared" si="54"/>
        <v>12.940000000000055</v>
      </c>
      <c r="N218" s="42">
        <f t="shared" si="49"/>
        <v>1.3194918000000055</v>
      </c>
      <c r="O218" s="38">
        <f t="shared" si="50"/>
        <v>9.0765300800000386</v>
      </c>
      <c r="P218" s="38">
        <f t="shared" si="51"/>
        <v>1.3455069003288057E-2</v>
      </c>
      <c r="R218" s="40">
        <f t="shared" si="52"/>
        <v>121.00000000000011</v>
      </c>
      <c r="S218" s="40">
        <f t="shared" si="53"/>
        <v>0.10694214876033092</v>
      </c>
    </row>
    <row r="219" spans="2:19" ht="15.6" x14ac:dyDescent="0.3">
      <c r="B219" s="100">
        <v>198</v>
      </c>
      <c r="C219" s="101"/>
      <c r="D219" s="80">
        <v>44948</v>
      </c>
      <c r="E219" s="79">
        <v>0.46527777777777773</v>
      </c>
      <c r="F219" s="53">
        <f t="shared" si="46"/>
        <v>2491</v>
      </c>
      <c r="G219" s="52">
        <f t="shared" si="47"/>
        <v>2431</v>
      </c>
      <c r="H219" s="99"/>
      <c r="I219" s="42">
        <v>-47.56</v>
      </c>
      <c r="J219" s="59">
        <f t="shared" si="48"/>
        <v>2443.94</v>
      </c>
      <c r="K219" s="84"/>
      <c r="M219" s="38">
        <f t="shared" si="54"/>
        <v>12.940000000000055</v>
      </c>
      <c r="N219" s="42">
        <f t="shared" si="49"/>
        <v>1.3194918000000055</v>
      </c>
      <c r="O219" s="38">
        <f t="shared" si="50"/>
        <v>9.0765300800000386</v>
      </c>
      <c r="P219" s="38">
        <f t="shared" si="51"/>
        <v>1.3455069003288057E-2</v>
      </c>
      <c r="R219" s="40">
        <f t="shared" si="52"/>
        <v>121.00000000000011</v>
      </c>
      <c r="S219" s="40">
        <f t="shared" si="53"/>
        <v>0.10694214876033092</v>
      </c>
    </row>
    <row r="220" spans="2:19" ht="15.6" x14ac:dyDescent="0.3">
      <c r="B220" s="100">
        <v>199</v>
      </c>
      <c r="C220" s="101"/>
      <c r="D220" s="80">
        <v>44949</v>
      </c>
      <c r="E220" s="79">
        <v>0.34722222222222227</v>
      </c>
      <c r="F220" s="53">
        <f t="shared" si="46"/>
        <v>2491</v>
      </c>
      <c r="G220" s="52">
        <f t="shared" si="47"/>
        <v>2431</v>
      </c>
      <c r="H220" s="99"/>
      <c r="I220" s="42">
        <v>-47.54</v>
      </c>
      <c r="J220" s="59">
        <f t="shared" si="48"/>
        <v>2443.96</v>
      </c>
      <c r="K220" s="84"/>
      <c r="M220" s="38">
        <f t="shared" si="54"/>
        <v>12.960000000000036</v>
      </c>
      <c r="N220" s="42">
        <f t="shared" si="49"/>
        <v>1.3215312000000037</v>
      </c>
      <c r="O220" s="38">
        <f t="shared" si="50"/>
        <v>9.0905587200000255</v>
      </c>
      <c r="P220" s="38">
        <f t="shared" si="51"/>
        <v>1.3475865091392038E-2</v>
      </c>
      <c r="R220" s="40">
        <f t="shared" si="52"/>
        <v>121.00000000000007</v>
      </c>
      <c r="S220" s="40">
        <f t="shared" si="53"/>
        <v>0.10710743801652917</v>
      </c>
    </row>
    <row r="221" spans="2:19" ht="15.6" x14ac:dyDescent="0.3">
      <c r="B221" s="100">
        <v>200</v>
      </c>
      <c r="C221" s="101"/>
      <c r="D221" s="80">
        <v>44950</v>
      </c>
      <c r="E221" s="79">
        <v>0.61388888888888882</v>
      </c>
      <c r="F221" s="53">
        <f t="shared" si="46"/>
        <v>2491</v>
      </c>
      <c r="G221" s="52">
        <f t="shared" si="47"/>
        <v>2431</v>
      </c>
      <c r="H221" s="99"/>
      <c r="I221" s="42">
        <v>-47.54</v>
      </c>
      <c r="J221" s="59">
        <f t="shared" si="48"/>
        <v>2443.96</v>
      </c>
      <c r="K221" s="84"/>
      <c r="M221" s="38">
        <f t="shared" si="54"/>
        <v>12.960000000000036</v>
      </c>
      <c r="N221" s="42">
        <f t="shared" si="49"/>
        <v>1.3215312000000037</v>
      </c>
      <c r="O221" s="38">
        <f t="shared" si="50"/>
        <v>9.0905587200000255</v>
      </c>
      <c r="P221" s="38">
        <f t="shared" si="51"/>
        <v>1.3475865091392038E-2</v>
      </c>
      <c r="R221" s="40">
        <f t="shared" si="52"/>
        <v>121.00000000000007</v>
      </c>
      <c r="S221" s="40">
        <f t="shared" si="53"/>
        <v>0.10710743801652917</v>
      </c>
    </row>
    <row r="222" spans="2:19" ht="15.6" x14ac:dyDescent="0.3">
      <c r="B222" s="100">
        <v>201</v>
      </c>
      <c r="C222" s="101"/>
      <c r="D222" s="80">
        <v>44951</v>
      </c>
      <c r="E222" s="79">
        <v>0.43958333333333338</v>
      </c>
      <c r="F222" s="53">
        <f t="shared" si="46"/>
        <v>2491</v>
      </c>
      <c r="G222" s="52">
        <f t="shared" si="47"/>
        <v>2431</v>
      </c>
      <c r="H222" s="99"/>
      <c r="I222" s="42">
        <v>-47.54</v>
      </c>
      <c r="J222" s="59">
        <f t="shared" si="48"/>
        <v>2443.96</v>
      </c>
      <c r="K222" s="84"/>
      <c r="M222" s="38">
        <f t="shared" si="54"/>
        <v>12.960000000000036</v>
      </c>
      <c r="N222" s="42">
        <f t="shared" si="49"/>
        <v>1.3215312000000037</v>
      </c>
      <c r="O222" s="38">
        <f t="shared" si="50"/>
        <v>9.0905587200000255</v>
      </c>
      <c r="P222" s="38">
        <f t="shared" si="51"/>
        <v>1.3475865091392038E-2</v>
      </c>
      <c r="R222" s="40">
        <f t="shared" si="52"/>
        <v>121.00000000000007</v>
      </c>
      <c r="S222" s="40">
        <f t="shared" si="53"/>
        <v>0.10710743801652917</v>
      </c>
    </row>
    <row r="223" spans="2:19" ht="15.6" x14ac:dyDescent="0.3">
      <c r="B223" s="100">
        <v>202</v>
      </c>
      <c r="C223" s="101"/>
      <c r="D223" s="80">
        <v>44952</v>
      </c>
      <c r="E223" s="79">
        <v>0.37847222222222227</v>
      </c>
      <c r="F223" s="53">
        <f t="shared" si="46"/>
        <v>2491</v>
      </c>
      <c r="G223" s="52">
        <f t="shared" si="47"/>
        <v>2431</v>
      </c>
      <c r="H223" s="99"/>
      <c r="I223" s="42">
        <v>-47.56</v>
      </c>
      <c r="J223" s="59">
        <f t="shared" si="48"/>
        <v>2443.94</v>
      </c>
      <c r="K223" s="84"/>
      <c r="M223" s="38">
        <f t="shared" si="54"/>
        <v>12.940000000000055</v>
      </c>
      <c r="N223" s="42">
        <f t="shared" si="49"/>
        <v>1.3194918000000055</v>
      </c>
      <c r="O223" s="38">
        <f t="shared" si="50"/>
        <v>9.0765300800000386</v>
      </c>
      <c r="P223" s="38">
        <f t="shared" si="51"/>
        <v>1.3455069003288057E-2</v>
      </c>
      <c r="R223" s="40">
        <f t="shared" si="52"/>
        <v>121.00000000000011</v>
      </c>
      <c r="S223" s="40">
        <f t="shared" si="53"/>
        <v>0.10694214876033092</v>
      </c>
    </row>
    <row r="224" spans="2:19" ht="15.6" x14ac:dyDescent="0.3">
      <c r="B224" s="100">
        <v>203</v>
      </c>
      <c r="C224" s="101"/>
      <c r="D224" s="80">
        <v>44953</v>
      </c>
      <c r="E224" s="79">
        <v>0.64027777777777783</v>
      </c>
      <c r="F224" s="53">
        <f t="shared" si="46"/>
        <v>2491</v>
      </c>
      <c r="G224" s="52">
        <f t="shared" si="47"/>
        <v>2431</v>
      </c>
      <c r="H224" s="99"/>
      <c r="I224" s="42">
        <v>-47.53</v>
      </c>
      <c r="J224" s="59">
        <f t="shared" si="48"/>
        <v>2443.9699999999998</v>
      </c>
      <c r="K224" s="84"/>
      <c r="M224" s="38">
        <f t="shared" si="54"/>
        <v>12.9699999999998</v>
      </c>
      <c r="N224" s="42">
        <f t="shared" si="49"/>
        <v>1.3225508999999798</v>
      </c>
      <c r="O224" s="38">
        <f t="shared" si="50"/>
        <v>9.09757303999986</v>
      </c>
      <c r="P224" s="38">
        <f t="shared" si="51"/>
        <v>1.3486263135443793E-2</v>
      </c>
      <c r="R224" s="40">
        <f t="shared" si="52"/>
        <v>120.9999999999996</v>
      </c>
      <c r="S224" s="40">
        <f t="shared" si="53"/>
        <v>0.1071900826446268</v>
      </c>
    </row>
    <row r="225" spans="2:19" ht="15.6" x14ac:dyDescent="0.3">
      <c r="B225" s="100">
        <v>204</v>
      </c>
      <c r="C225" s="101"/>
      <c r="D225" s="80">
        <v>44954</v>
      </c>
      <c r="E225" s="79">
        <v>0.60416666666666663</v>
      </c>
      <c r="F225" s="53">
        <f t="shared" si="46"/>
        <v>2491</v>
      </c>
      <c r="G225" s="52">
        <f t="shared" si="47"/>
        <v>2431</v>
      </c>
      <c r="H225" s="99"/>
      <c r="I225" s="42">
        <v>-47.53</v>
      </c>
      <c r="J225" s="59">
        <f t="shared" si="48"/>
        <v>2443.9699999999998</v>
      </c>
      <c r="K225" s="84"/>
      <c r="M225" s="38">
        <f t="shared" si="54"/>
        <v>12.9699999999998</v>
      </c>
      <c r="N225" s="42">
        <f t="shared" si="49"/>
        <v>1.3225508999999798</v>
      </c>
      <c r="O225" s="38">
        <f t="shared" si="50"/>
        <v>9.09757303999986</v>
      </c>
      <c r="P225" s="38">
        <f t="shared" si="51"/>
        <v>1.3486263135443793E-2</v>
      </c>
      <c r="R225" s="40">
        <f t="shared" si="52"/>
        <v>120.9999999999996</v>
      </c>
      <c r="S225" s="40">
        <f t="shared" si="53"/>
        <v>0.1071900826446268</v>
      </c>
    </row>
    <row r="226" spans="2:19" ht="15.6" x14ac:dyDescent="0.3">
      <c r="B226" s="100">
        <v>216</v>
      </c>
      <c r="C226" s="101"/>
      <c r="D226" s="80">
        <v>44955</v>
      </c>
      <c r="E226" s="79">
        <v>0.4201388888888889</v>
      </c>
      <c r="F226" s="53">
        <f t="shared" si="46"/>
        <v>2491</v>
      </c>
      <c r="G226" s="52">
        <f t="shared" si="47"/>
        <v>2431</v>
      </c>
      <c r="H226" s="99"/>
      <c r="I226" s="42">
        <v>-47.56</v>
      </c>
      <c r="J226" s="59">
        <f t="shared" si="48"/>
        <v>2443.94</v>
      </c>
      <c r="K226" s="87"/>
      <c r="M226" s="38">
        <f t="shared" si="54"/>
        <v>12.940000000000055</v>
      </c>
      <c r="N226" s="42">
        <f t="shared" si="49"/>
        <v>1.3194918000000055</v>
      </c>
      <c r="O226" s="38">
        <f t="shared" si="50"/>
        <v>9.0765300800000386</v>
      </c>
      <c r="P226" s="38">
        <f t="shared" si="51"/>
        <v>1.3455069003288057E-2</v>
      </c>
      <c r="R226" s="40">
        <f t="shared" si="52"/>
        <v>121.00000000000011</v>
      </c>
      <c r="S226" s="40">
        <f t="shared" si="53"/>
        <v>0.10694214876033092</v>
      </c>
    </row>
    <row r="227" spans="2:19" ht="15.6" x14ac:dyDescent="0.3">
      <c r="B227" s="100">
        <v>217</v>
      </c>
      <c r="C227" s="101"/>
      <c r="D227" s="80">
        <v>44956</v>
      </c>
      <c r="E227" s="79">
        <v>0.61458333333333337</v>
      </c>
      <c r="F227" s="53">
        <f t="shared" si="46"/>
        <v>2491</v>
      </c>
      <c r="G227" s="52">
        <f t="shared" si="47"/>
        <v>2431</v>
      </c>
      <c r="H227" s="99"/>
      <c r="I227" s="42">
        <v>-47.54</v>
      </c>
      <c r="J227" s="59">
        <f t="shared" si="48"/>
        <v>2443.96</v>
      </c>
      <c r="K227" s="87"/>
      <c r="M227" s="38">
        <f t="shared" si="54"/>
        <v>12.960000000000036</v>
      </c>
      <c r="N227" s="42">
        <f t="shared" si="49"/>
        <v>1.3215312000000037</v>
      </c>
      <c r="O227" s="38">
        <f t="shared" si="50"/>
        <v>9.0905587200000255</v>
      </c>
      <c r="P227" s="38">
        <f t="shared" si="51"/>
        <v>1.3475865091392038E-2</v>
      </c>
      <c r="R227" s="40">
        <f t="shared" si="52"/>
        <v>121.00000000000007</v>
      </c>
      <c r="S227" s="40">
        <f t="shared" si="53"/>
        <v>0.10710743801652917</v>
      </c>
    </row>
    <row r="228" spans="2:19" ht="15.6" x14ac:dyDescent="0.3">
      <c r="B228" s="100">
        <v>218</v>
      </c>
      <c r="C228" s="101"/>
      <c r="D228" s="80">
        <v>44957</v>
      </c>
      <c r="E228" s="79">
        <v>0.3576388888888889</v>
      </c>
      <c r="F228" s="53">
        <f t="shared" si="46"/>
        <v>2491</v>
      </c>
      <c r="G228" s="52">
        <f t="shared" si="47"/>
        <v>2431</v>
      </c>
      <c r="H228" s="99"/>
      <c r="I228" s="42">
        <f>-{47.57}</f>
        <v>-47.57</v>
      </c>
      <c r="J228" s="59">
        <f t="shared" si="48"/>
        <v>2443.9299999999998</v>
      </c>
      <c r="K228" s="87"/>
      <c r="M228" s="38">
        <f t="shared" si="54"/>
        <v>12.929999999999836</v>
      </c>
      <c r="N228" s="42">
        <f t="shared" si="49"/>
        <v>1.3184720999999833</v>
      </c>
      <c r="O228" s="38">
        <f t="shared" si="50"/>
        <v>9.0695157599998861</v>
      </c>
      <c r="P228" s="38">
        <f t="shared" si="51"/>
        <v>1.344467095923583E-2</v>
      </c>
      <c r="R228" s="40">
        <f t="shared" si="52"/>
        <v>120.99999999999967</v>
      </c>
      <c r="S228" s="40">
        <f t="shared" si="53"/>
        <v>0.10685950413223035</v>
      </c>
    </row>
    <row r="229" spans="2:19" ht="15.6" x14ac:dyDescent="0.3">
      <c r="B229" s="100">
        <v>219</v>
      </c>
      <c r="C229" s="101"/>
      <c r="D229" s="80">
        <v>44958</v>
      </c>
      <c r="E229" s="79">
        <v>0.60416666666666663</v>
      </c>
      <c r="F229" s="53">
        <f t="shared" ref="F229:F252" si="55">G$16</f>
        <v>2491</v>
      </c>
      <c r="G229" s="52">
        <f t="shared" ref="G229:G251" si="56">G$16-E$12</f>
        <v>2431</v>
      </c>
      <c r="H229" s="99"/>
      <c r="I229" s="42">
        <v>-47.57</v>
      </c>
      <c r="J229" s="59">
        <f t="shared" ref="J229:J252" si="57">(G$16+E$13)+I229</f>
        <v>2443.9299999999998</v>
      </c>
      <c r="K229" s="87"/>
      <c r="M229" s="38">
        <f t="shared" si="54"/>
        <v>12.929999999999836</v>
      </c>
      <c r="N229" s="42">
        <f t="shared" ref="N229:N252" si="58">M229*0.10197/1</f>
        <v>1.3184720999999833</v>
      </c>
      <c r="O229" s="38">
        <f t="shared" ref="O229:O252" si="59">M229*0.701432/1</f>
        <v>9.0695157599998861</v>
      </c>
      <c r="P229" s="38">
        <f t="shared" ref="P229:P252" si="60">+N229*0.01019716/1</f>
        <v>1.344467095923583E-2</v>
      </c>
      <c r="R229" s="40">
        <f t="shared" ref="R229:R252" si="61">+$O$11*(M229-I229)</f>
        <v>120.99999999999967</v>
      </c>
      <c r="S229" s="40">
        <f t="shared" ref="S229:S252" si="62">M229/R229</f>
        <v>0.10685950413223035</v>
      </c>
    </row>
    <row r="230" spans="2:19" ht="15.6" x14ac:dyDescent="0.3">
      <c r="B230" s="100">
        <v>220</v>
      </c>
      <c r="C230" s="101"/>
      <c r="D230" s="80">
        <v>44961</v>
      </c>
      <c r="E230" s="79">
        <v>0.51111111111111118</v>
      </c>
      <c r="F230" s="53">
        <f t="shared" si="55"/>
        <v>2491</v>
      </c>
      <c r="G230" s="52">
        <f t="shared" si="56"/>
        <v>2431</v>
      </c>
      <c r="H230" s="99"/>
      <c r="I230" s="42">
        <v>-47.57</v>
      </c>
      <c r="J230" s="59">
        <f t="shared" si="57"/>
        <v>2443.9299999999998</v>
      </c>
      <c r="K230" s="87"/>
      <c r="M230" s="38">
        <f t="shared" si="54"/>
        <v>12.929999999999836</v>
      </c>
      <c r="N230" s="42">
        <f t="shared" si="58"/>
        <v>1.3184720999999833</v>
      </c>
      <c r="O230" s="38">
        <f t="shared" si="59"/>
        <v>9.0695157599998861</v>
      </c>
      <c r="P230" s="38">
        <f t="shared" si="60"/>
        <v>1.344467095923583E-2</v>
      </c>
      <c r="R230" s="40">
        <f t="shared" si="61"/>
        <v>120.99999999999967</v>
      </c>
      <c r="S230" s="40">
        <f t="shared" si="62"/>
        <v>0.10685950413223035</v>
      </c>
    </row>
    <row r="231" spans="2:19" ht="15.6" x14ac:dyDescent="0.3">
      <c r="B231" s="100">
        <v>221</v>
      </c>
      <c r="C231" s="101"/>
      <c r="D231" s="80">
        <v>44962</v>
      </c>
      <c r="E231" s="79">
        <v>0.44375000000000003</v>
      </c>
      <c r="F231" s="53">
        <f t="shared" si="55"/>
        <v>2491</v>
      </c>
      <c r="G231" s="52">
        <f t="shared" si="56"/>
        <v>2431</v>
      </c>
      <c r="H231" s="99"/>
      <c r="I231" s="42">
        <v>-47.57</v>
      </c>
      <c r="J231" s="59">
        <f t="shared" si="57"/>
        <v>2443.9299999999998</v>
      </c>
      <c r="K231" s="87"/>
      <c r="M231" s="38">
        <f t="shared" si="54"/>
        <v>12.929999999999836</v>
      </c>
      <c r="N231" s="42">
        <f t="shared" si="58"/>
        <v>1.3184720999999833</v>
      </c>
      <c r="O231" s="38">
        <f t="shared" si="59"/>
        <v>9.0695157599998861</v>
      </c>
      <c r="P231" s="38">
        <f t="shared" si="60"/>
        <v>1.344467095923583E-2</v>
      </c>
      <c r="R231" s="40">
        <f t="shared" si="61"/>
        <v>120.99999999999967</v>
      </c>
      <c r="S231" s="40">
        <f t="shared" si="62"/>
        <v>0.10685950413223035</v>
      </c>
    </row>
    <row r="232" spans="2:19" ht="15.6" x14ac:dyDescent="0.3">
      <c r="B232" s="100">
        <v>222</v>
      </c>
      <c r="C232" s="101"/>
      <c r="D232" s="80">
        <v>44965</v>
      </c>
      <c r="E232" s="79">
        <v>0.46527777777777773</v>
      </c>
      <c r="F232" s="53">
        <f t="shared" si="55"/>
        <v>2491</v>
      </c>
      <c r="G232" s="52">
        <f t="shared" si="56"/>
        <v>2431</v>
      </c>
      <c r="H232" s="99"/>
      <c r="I232" s="42">
        <v>-47.57</v>
      </c>
      <c r="J232" s="59">
        <f t="shared" si="57"/>
        <v>2443.9299999999998</v>
      </c>
      <c r="K232" s="87"/>
      <c r="M232" s="38">
        <f t="shared" si="54"/>
        <v>12.929999999999836</v>
      </c>
      <c r="N232" s="42">
        <f t="shared" si="58"/>
        <v>1.3184720999999833</v>
      </c>
      <c r="O232" s="38">
        <f t="shared" si="59"/>
        <v>9.0695157599998861</v>
      </c>
      <c r="P232" s="38">
        <f t="shared" si="60"/>
        <v>1.344467095923583E-2</v>
      </c>
      <c r="R232" s="40">
        <f t="shared" si="61"/>
        <v>120.99999999999967</v>
      </c>
      <c r="S232" s="40">
        <f t="shared" si="62"/>
        <v>0.10685950413223035</v>
      </c>
    </row>
    <row r="233" spans="2:19" ht="15.6" x14ac:dyDescent="0.3">
      <c r="B233" s="100">
        <v>223</v>
      </c>
      <c r="C233" s="101"/>
      <c r="D233" s="80">
        <v>44966</v>
      </c>
      <c r="E233" s="79">
        <v>0.47361111111111115</v>
      </c>
      <c r="F233" s="53">
        <f t="shared" si="55"/>
        <v>2491</v>
      </c>
      <c r="G233" s="52">
        <f t="shared" si="56"/>
        <v>2431</v>
      </c>
      <c r="H233" s="99"/>
      <c r="I233" s="42">
        <v>-47.57</v>
      </c>
      <c r="J233" s="59">
        <f t="shared" si="57"/>
        <v>2443.9299999999998</v>
      </c>
      <c r="K233" s="87"/>
      <c r="M233" s="38">
        <f t="shared" si="54"/>
        <v>12.929999999999836</v>
      </c>
      <c r="N233" s="42">
        <f t="shared" si="58"/>
        <v>1.3184720999999833</v>
      </c>
      <c r="O233" s="38">
        <f t="shared" si="59"/>
        <v>9.0695157599998861</v>
      </c>
      <c r="P233" s="38">
        <f t="shared" si="60"/>
        <v>1.344467095923583E-2</v>
      </c>
      <c r="R233" s="40">
        <f t="shared" si="61"/>
        <v>120.99999999999967</v>
      </c>
      <c r="S233" s="40">
        <f t="shared" si="62"/>
        <v>0.10685950413223035</v>
      </c>
    </row>
    <row r="234" spans="2:19" ht="15.6" x14ac:dyDescent="0.3">
      <c r="B234" s="100">
        <v>224</v>
      </c>
      <c r="C234" s="101"/>
      <c r="D234" s="80">
        <v>44969</v>
      </c>
      <c r="E234" s="79">
        <v>0.49861111111111112</v>
      </c>
      <c r="F234" s="53">
        <f t="shared" si="55"/>
        <v>2491</v>
      </c>
      <c r="G234" s="52">
        <f t="shared" si="56"/>
        <v>2431</v>
      </c>
      <c r="H234" s="99"/>
      <c r="I234" s="42">
        <v>-47.57</v>
      </c>
      <c r="J234" s="59">
        <f t="shared" si="57"/>
        <v>2443.9299999999998</v>
      </c>
      <c r="K234" s="87"/>
      <c r="M234" s="38">
        <f t="shared" si="54"/>
        <v>12.929999999999836</v>
      </c>
      <c r="N234" s="42">
        <f t="shared" si="58"/>
        <v>1.3184720999999833</v>
      </c>
      <c r="O234" s="38">
        <f t="shared" si="59"/>
        <v>9.0695157599998861</v>
      </c>
      <c r="P234" s="38">
        <f t="shared" si="60"/>
        <v>1.344467095923583E-2</v>
      </c>
      <c r="R234" s="40">
        <f t="shared" si="61"/>
        <v>120.99999999999967</v>
      </c>
      <c r="S234" s="40">
        <f t="shared" si="62"/>
        <v>0.10685950413223035</v>
      </c>
    </row>
    <row r="235" spans="2:19" ht="15.6" x14ac:dyDescent="0.3">
      <c r="B235" s="100">
        <v>226</v>
      </c>
      <c r="C235" s="101"/>
      <c r="D235" s="80">
        <v>44971</v>
      </c>
      <c r="E235" s="79">
        <v>0.6972222222222223</v>
      </c>
      <c r="F235" s="53">
        <f t="shared" si="55"/>
        <v>2491</v>
      </c>
      <c r="G235" s="52">
        <f t="shared" si="56"/>
        <v>2431</v>
      </c>
      <c r="H235" s="99"/>
      <c r="I235" s="42">
        <v>-47.56</v>
      </c>
      <c r="J235" s="59">
        <f t="shared" si="57"/>
        <v>2443.94</v>
      </c>
      <c r="K235" s="87"/>
      <c r="M235" s="38">
        <f t="shared" si="54"/>
        <v>12.940000000000055</v>
      </c>
      <c r="N235" s="42">
        <f t="shared" si="58"/>
        <v>1.3194918000000055</v>
      </c>
      <c r="O235" s="38">
        <f t="shared" si="59"/>
        <v>9.0765300800000386</v>
      </c>
      <c r="P235" s="38">
        <f t="shared" si="60"/>
        <v>1.3455069003288057E-2</v>
      </c>
      <c r="R235" s="40">
        <f t="shared" si="61"/>
        <v>121.00000000000011</v>
      </c>
      <c r="S235" s="40">
        <f t="shared" si="62"/>
        <v>0.10694214876033092</v>
      </c>
    </row>
    <row r="236" spans="2:19" ht="15.6" x14ac:dyDescent="0.3">
      <c r="B236" s="100">
        <v>227</v>
      </c>
      <c r="C236" s="101"/>
      <c r="D236" s="80">
        <v>44972</v>
      </c>
      <c r="E236" s="79">
        <v>0.55277777777777781</v>
      </c>
      <c r="F236" s="53">
        <f t="shared" si="55"/>
        <v>2491</v>
      </c>
      <c r="G236" s="52">
        <f t="shared" si="56"/>
        <v>2431</v>
      </c>
      <c r="H236" s="99"/>
      <c r="I236" s="42">
        <v>-47.56</v>
      </c>
      <c r="J236" s="59">
        <f t="shared" si="57"/>
        <v>2443.94</v>
      </c>
      <c r="K236" s="87"/>
      <c r="M236" s="38">
        <f t="shared" si="54"/>
        <v>12.940000000000055</v>
      </c>
      <c r="N236" s="42">
        <f t="shared" si="58"/>
        <v>1.3194918000000055</v>
      </c>
      <c r="O236" s="38">
        <f t="shared" si="59"/>
        <v>9.0765300800000386</v>
      </c>
      <c r="P236" s="38">
        <f t="shared" si="60"/>
        <v>1.3455069003288057E-2</v>
      </c>
      <c r="R236" s="40">
        <f t="shared" si="61"/>
        <v>121.00000000000011</v>
      </c>
      <c r="S236" s="40">
        <f t="shared" si="62"/>
        <v>0.10694214876033092</v>
      </c>
    </row>
    <row r="237" spans="2:19" ht="15.6" x14ac:dyDescent="0.3">
      <c r="B237" s="100">
        <v>228</v>
      </c>
      <c r="C237" s="101"/>
      <c r="D237" s="80">
        <v>44973</v>
      </c>
      <c r="E237" s="79">
        <v>0.65972222222222221</v>
      </c>
      <c r="F237" s="53">
        <f t="shared" si="55"/>
        <v>2491</v>
      </c>
      <c r="G237" s="52">
        <f t="shared" si="56"/>
        <v>2431</v>
      </c>
      <c r="H237" s="99"/>
      <c r="I237" s="42">
        <v>-47.56</v>
      </c>
      <c r="J237" s="59">
        <f t="shared" si="57"/>
        <v>2443.94</v>
      </c>
      <c r="K237" s="87"/>
      <c r="M237" s="38">
        <f t="shared" si="54"/>
        <v>12.940000000000055</v>
      </c>
      <c r="N237" s="42">
        <f t="shared" si="58"/>
        <v>1.3194918000000055</v>
      </c>
      <c r="O237" s="38">
        <f t="shared" si="59"/>
        <v>9.0765300800000386</v>
      </c>
      <c r="P237" s="38">
        <f t="shared" si="60"/>
        <v>1.3455069003288057E-2</v>
      </c>
      <c r="R237" s="40">
        <f t="shared" si="61"/>
        <v>121.00000000000011</v>
      </c>
      <c r="S237" s="40">
        <f t="shared" si="62"/>
        <v>0.10694214876033092</v>
      </c>
    </row>
    <row r="238" spans="2:19" ht="15.6" x14ac:dyDescent="0.3">
      <c r="B238" s="100">
        <v>229</v>
      </c>
      <c r="C238" s="101"/>
      <c r="D238" s="80">
        <v>44974</v>
      </c>
      <c r="E238" s="79">
        <v>0.5854166666666667</v>
      </c>
      <c r="F238" s="53">
        <f t="shared" si="55"/>
        <v>2491</v>
      </c>
      <c r="G238" s="52">
        <f t="shared" si="56"/>
        <v>2431</v>
      </c>
      <c r="H238" s="99"/>
      <c r="I238" s="42">
        <v>-47.56</v>
      </c>
      <c r="J238" s="59">
        <f t="shared" si="57"/>
        <v>2443.94</v>
      </c>
      <c r="K238" s="87"/>
      <c r="M238" s="38">
        <f t="shared" si="54"/>
        <v>12.940000000000055</v>
      </c>
      <c r="N238" s="42">
        <f t="shared" si="58"/>
        <v>1.3194918000000055</v>
      </c>
      <c r="O238" s="38">
        <f t="shared" si="59"/>
        <v>9.0765300800000386</v>
      </c>
      <c r="P238" s="38">
        <f t="shared" si="60"/>
        <v>1.3455069003288057E-2</v>
      </c>
      <c r="R238" s="40">
        <f t="shared" si="61"/>
        <v>121.00000000000011</v>
      </c>
      <c r="S238" s="40">
        <f t="shared" si="62"/>
        <v>0.10694214876033092</v>
      </c>
    </row>
    <row r="239" spans="2:19" ht="15.6" x14ac:dyDescent="0.3">
      <c r="B239" s="100">
        <v>230</v>
      </c>
      <c r="C239" s="101"/>
      <c r="D239" s="80">
        <v>44975</v>
      </c>
      <c r="E239" s="79">
        <v>0.55555555555555558</v>
      </c>
      <c r="F239" s="53">
        <f t="shared" si="55"/>
        <v>2491</v>
      </c>
      <c r="G239" s="52">
        <f t="shared" si="56"/>
        <v>2431</v>
      </c>
      <c r="H239" s="99"/>
      <c r="I239" s="42">
        <v>-47.56</v>
      </c>
      <c r="J239" s="59">
        <f t="shared" si="57"/>
        <v>2443.94</v>
      </c>
      <c r="K239" s="87"/>
      <c r="M239" s="38">
        <f t="shared" si="54"/>
        <v>12.940000000000055</v>
      </c>
      <c r="N239" s="42">
        <f t="shared" si="58"/>
        <v>1.3194918000000055</v>
      </c>
      <c r="O239" s="38">
        <f t="shared" si="59"/>
        <v>9.0765300800000386</v>
      </c>
      <c r="P239" s="38">
        <f t="shared" si="60"/>
        <v>1.3455069003288057E-2</v>
      </c>
      <c r="R239" s="40">
        <f t="shared" si="61"/>
        <v>121.00000000000011</v>
      </c>
      <c r="S239" s="40">
        <f t="shared" si="62"/>
        <v>0.10694214876033092</v>
      </c>
    </row>
    <row r="240" spans="2:19" ht="15.6" x14ac:dyDescent="0.3">
      <c r="B240" s="100">
        <v>231</v>
      </c>
      <c r="C240" s="101"/>
      <c r="D240" s="80">
        <v>44976</v>
      </c>
      <c r="E240" s="79">
        <v>0.5541666666666667</v>
      </c>
      <c r="F240" s="53">
        <f t="shared" si="55"/>
        <v>2491</v>
      </c>
      <c r="G240" s="52">
        <f t="shared" si="56"/>
        <v>2431</v>
      </c>
      <c r="H240" s="99"/>
      <c r="I240" s="42">
        <v>-47.56</v>
      </c>
      <c r="J240" s="59">
        <f t="shared" si="57"/>
        <v>2443.94</v>
      </c>
      <c r="K240" s="87"/>
      <c r="M240" s="38">
        <f t="shared" si="54"/>
        <v>12.940000000000055</v>
      </c>
      <c r="N240" s="42">
        <f t="shared" si="58"/>
        <v>1.3194918000000055</v>
      </c>
      <c r="O240" s="38">
        <f t="shared" si="59"/>
        <v>9.0765300800000386</v>
      </c>
      <c r="P240" s="38">
        <f t="shared" si="60"/>
        <v>1.3455069003288057E-2</v>
      </c>
      <c r="R240" s="40">
        <f t="shared" si="61"/>
        <v>121.00000000000011</v>
      </c>
      <c r="S240" s="40">
        <f t="shared" si="62"/>
        <v>0.10694214876033092</v>
      </c>
    </row>
    <row r="241" spans="2:19" ht="15.6" x14ac:dyDescent="0.3">
      <c r="B241" s="100">
        <v>232</v>
      </c>
      <c r="C241" s="101"/>
      <c r="D241" s="80">
        <v>44977</v>
      </c>
      <c r="E241" s="79">
        <v>0.68611111111111101</v>
      </c>
      <c r="F241" s="53">
        <f t="shared" si="55"/>
        <v>2491</v>
      </c>
      <c r="G241" s="52">
        <f t="shared" si="56"/>
        <v>2431</v>
      </c>
      <c r="H241" s="99"/>
      <c r="I241" s="42">
        <v>-47.56</v>
      </c>
      <c r="J241" s="59">
        <f t="shared" si="57"/>
        <v>2443.94</v>
      </c>
      <c r="K241" s="87"/>
      <c r="M241" s="38">
        <f t="shared" si="54"/>
        <v>12.940000000000055</v>
      </c>
      <c r="N241" s="42">
        <f t="shared" si="58"/>
        <v>1.3194918000000055</v>
      </c>
      <c r="O241" s="38">
        <f t="shared" si="59"/>
        <v>9.0765300800000386</v>
      </c>
      <c r="P241" s="38">
        <f t="shared" si="60"/>
        <v>1.3455069003288057E-2</v>
      </c>
      <c r="R241" s="40">
        <f t="shared" si="61"/>
        <v>121.00000000000011</v>
      </c>
      <c r="S241" s="40">
        <f t="shared" si="62"/>
        <v>0.10694214876033092</v>
      </c>
    </row>
    <row r="242" spans="2:19" ht="15.6" x14ac:dyDescent="0.3">
      <c r="B242" s="100">
        <v>233</v>
      </c>
      <c r="C242" s="101"/>
      <c r="D242" s="80">
        <v>44978</v>
      </c>
      <c r="E242" s="79">
        <v>0.71875</v>
      </c>
      <c r="F242" s="53">
        <f t="shared" si="55"/>
        <v>2491</v>
      </c>
      <c r="G242" s="52">
        <f t="shared" si="56"/>
        <v>2431</v>
      </c>
      <c r="H242" s="99"/>
      <c r="I242" s="42">
        <v>-47.56</v>
      </c>
      <c r="J242" s="59">
        <f t="shared" si="57"/>
        <v>2443.94</v>
      </c>
      <c r="K242" s="87"/>
      <c r="M242" s="38">
        <f t="shared" si="54"/>
        <v>12.940000000000055</v>
      </c>
      <c r="N242" s="42">
        <f t="shared" si="58"/>
        <v>1.3194918000000055</v>
      </c>
      <c r="O242" s="38">
        <f t="shared" si="59"/>
        <v>9.0765300800000386</v>
      </c>
      <c r="P242" s="38">
        <f t="shared" si="60"/>
        <v>1.3455069003288057E-2</v>
      </c>
      <c r="R242" s="40">
        <f t="shared" si="61"/>
        <v>121.00000000000011</v>
      </c>
      <c r="S242" s="40">
        <f t="shared" si="62"/>
        <v>0.10694214876033092</v>
      </c>
    </row>
    <row r="243" spans="2:19" ht="15.6" x14ac:dyDescent="0.3">
      <c r="B243" s="100">
        <v>234</v>
      </c>
      <c r="C243" s="101"/>
      <c r="D243" s="80">
        <v>44981</v>
      </c>
      <c r="E243" s="79">
        <v>0.71527777777777779</v>
      </c>
      <c r="F243" s="53">
        <f t="shared" si="55"/>
        <v>2491</v>
      </c>
      <c r="G243" s="52">
        <f t="shared" si="56"/>
        <v>2431</v>
      </c>
      <c r="H243" s="99"/>
      <c r="I243" s="42">
        <v>-47.57</v>
      </c>
      <c r="J243" s="59">
        <f t="shared" si="57"/>
        <v>2443.9299999999998</v>
      </c>
      <c r="K243" s="87"/>
      <c r="M243" s="38">
        <f t="shared" si="54"/>
        <v>12.929999999999836</v>
      </c>
      <c r="N243" s="42">
        <f t="shared" si="58"/>
        <v>1.3184720999999833</v>
      </c>
      <c r="O243" s="38">
        <f t="shared" si="59"/>
        <v>9.0695157599998861</v>
      </c>
      <c r="P243" s="38">
        <f t="shared" si="60"/>
        <v>1.344467095923583E-2</v>
      </c>
      <c r="R243" s="40">
        <f t="shared" si="61"/>
        <v>120.99999999999967</v>
      </c>
      <c r="S243" s="40">
        <f t="shared" si="62"/>
        <v>0.10685950413223035</v>
      </c>
    </row>
    <row r="244" spans="2:19" ht="15.6" x14ac:dyDescent="0.3">
      <c r="B244" s="100">
        <v>235</v>
      </c>
      <c r="C244" s="101"/>
      <c r="D244" s="80">
        <v>44982</v>
      </c>
      <c r="E244" s="79">
        <v>0.4694444444444445</v>
      </c>
      <c r="F244" s="53">
        <f t="shared" si="55"/>
        <v>2491</v>
      </c>
      <c r="G244" s="52">
        <f t="shared" si="56"/>
        <v>2431</v>
      </c>
      <c r="H244" s="99"/>
      <c r="I244" s="42">
        <v>-47.57</v>
      </c>
      <c r="J244" s="59">
        <f t="shared" si="57"/>
        <v>2443.9299999999998</v>
      </c>
      <c r="K244" s="87"/>
      <c r="M244" s="38">
        <f t="shared" si="54"/>
        <v>12.929999999999836</v>
      </c>
      <c r="N244" s="42">
        <f t="shared" si="58"/>
        <v>1.3184720999999833</v>
      </c>
      <c r="O244" s="38">
        <f t="shared" si="59"/>
        <v>9.0695157599998861</v>
      </c>
      <c r="P244" s="38">
        <f t="shared" si="60"/>
        <v>1.344467095923583E-2</v>
      </c>
      <c r="R244" s="40">
        <f t="shared" si="61"/>
        <v>120.99999999999967</v>
      </c>
      <c r="S244" s="40">
        <f t="shared" si="62"/>
        <v>0.10685950413223035</v>
      </c>
    </row>
    <row r="245" spans="2:19" ht="15.6" x14ac:dyDescent="0.3">
      <c r="B245" s="100">
        <v>236</v>
      </c>
      <c r="C245" s="101"/>
      <c r="D245" s="80">
        <v>44983</v>
      </c>
      <c r="E245" s="79">
        <v>0.55625000000000002</v>
      </c>
      <c r="F245" s="53">
        <f t="shared" si="55"/>
        <v>2491</v>
      </c>
      <c r="G245" s="52">
        <f t="shared" si="56"/>
        <v>2431</v>
      </c>
      <c r="H245" s="99"/>
      <c r="I245" s="42">
        <v>-47.57</v>
      </c>
      <c r="J245" s="59">
        <f t="shared" si="57"/>
        <v>2443.9299999999998</v>
      </c>
      <c r="K245" s="87"/>
      <c r="M245" s="38">
        <f t="shared" si="54"/>
        <v>12.929999999999836</v>
      </c>
      <c r="N245" s="42">
        <f t="shared" si="58"/>
        <v>1.3184720999999833</v>
      </c>
      <c r="O245" s="38">
        <f t="shared" si="59"/>
        <v>9.0695157599998861</v>
      </c>
      <c r="P245" s="38">
        <f t="shared" si="60"/>
        <v>1.344467095923583E-2</v>
      </c>
      <c r="R245" s="40">
        <f t="shared" si="61"/>
        <v>120.99999999999967</v>
      </c>
      <c r="S245" s="40">
        <f t="shared" si="62"/>
        <v>0.10685950413223035</v>
      </c>
    </row>
    <row r="246" spans="2:19" ht="15.6" x14ac:dyDescent="0.3">
      <c r="B246" s="100">
        <v>237</v>
      </c>
      <c r="C246" s="101"/>
      <c r="D246" s="80">
        <v>44984</v>
      </c>
      <c r="E246" s="79">
        <v>0.33680555555555558</v>
      </c>
      <c r="F246" s="53">
        <f t="shared" si="55"/>
        <v>2491</v>
      </c>
      <c r="G246" s="52">
        <f t="shared" si="56"/>
        <v>2431</v>
      </c>
      <c r="H246" s="99"/>
      <c r="I246" s="42">
        <v>-47.57</v>
      </c>
      <c r="J246" s="59">
        <f t="shared" si="57"/>
        <v>2443.9299999999998</v>
      </c>
      <c r="K246" s="87"/>
      <c r="M246" s="38">
        <f t="shared" si="54"/>
        <v>12.929999999999836</v>
      </c>
      <c r="N246" s="42">
        <f t="shared" si="58"/>
        <v>1.3184720999999833</v>
      </c>
      <c r="O246" s="38">
        <f t="shared" si="59"/>
        <v>9.0695157599998861</v>
      </c>
      <c r="P246" s="38">
        <f t="shared" si="60"/>
        <v>1.344467095923583E-2</v>
      </c>
      <c r="R246" s="40">
        <f t="shared" si="61"/>
        <v>120.99999999999967</v>
      </c>
      <c r="S246" s="40">
        <f t="shared" si="62"/>
        <v>0.10685950413223035</v>
      </c>
    </row>
    <row r="247" spans="2:19" ht="15.6" x14ac:dyDescent="0.3">
      <c r="B247" s="100">
        <v>238</v>
      </c>
      <c r="C247" s="101"/>
      <c r="D247" s="80">
        <v>44985</v>
      </c>
      <c r="E247" s="79">
        <v>0.34375</v>
      </c>
      <c r="F247" s="53">
        <f t="shared" si="55"/>
        <v>2491</v>
      </c>
      <c r="G247" s="52">
        <f t="shared" si="56"/>
        <v>2431</v>
      </c>
      <c r="H247" s="99"/>
      <c r="I247" s="42">
        <v>-47.62</v>
      </c>
      <c r="J247" s="59">
        <f t="shared" si="57"/>
        <v>2443.88</v>
      </c>
      <c r="K247" s="87"/>
      <c r="M247" s="38">
        <f t="shared" si="54"/>
        <v>12.880000000000109</v>
      </c>
      <c r="N247" s="42">
        <f t="shared" si="58"/>
        <v>1.3133736000000111</v>
      </c>
      <c r="O247" s="38">
        <f t="shared" si="59"/>
        <v>9.0344441600000778</v>
      </c>
      <c r="P247" s="38">
        <f t="shared" si="60"/>
        <v>1.3392680738976113E-2</v>
      </c>
      <c r="R247" s="40">
        <f t="shared" si="61"/>
        <v>121.00000000000021</v>
      </c>
      <c r="S247" s="40">
        <f t="shared" si="62"/>
        <v>0.10644628099173625</v>
      </c>
    </row>
    <row r="248" spans="2:19" ht="15.6" x14ac:dyDescent="0.3">
      <c r="B248" s="100">
        <v>239</v>
      </c>
      <c r="C248" s="101"/>
      <c r="D248" s="80">
        <v>44986</v>
      </c>
      <c r="E248" s="79">
        <v>0.42222222222222222</v>
      </c>
      <c r="F248" s="53">
        <f t="shared" si="55"/>
        <v>2491</v>
      </c>
      <c r="G248" s="52">
        <f t="shared" si="56"/>
        <v>2431</v>
      </c>
      <c r="H248" s="99"/>
      <c r="I248" s="42">
        <v>-47.61</v>
      </c>
      <c r="J248" s="59">
        <f t="shared" si="57"/>
        <v>2443.89</v>
      </c>
      <c r="K248" s="87"/>
      <c r="M248" s="38">
        <f t="shared" si="54"/>
        <v>12.889999999999873</v>
      </c>
      <c r="N248" s="42">
        <f t="shared" si="58"/>
        <v>1.314393299999987</v>
      </c>
      <c r="O248" s="38">
        <f t="shared" si="59"/>
        <v>9.0414584799999123</v>
      </c>
      <c r="P248" s="38">
        <f t="shared" si="60"/>
        <v>1.3403078783027867E-2</v>
      </c>
      <c r="R248" s="40">
        <f t="shared" si="61"/>
        <v>120.99999999999974</v>
      </c>
      <c r="S248" s="40">
        <f t="shared" si="62"/>
        <v>0.10652892561983389</v>
      </c>
    </row>
    <row r="249" spans="2:19" ht="15.6" x14ac:dyDescent="0.3">
      <c r="B249" s="100">
        <v>240</v>
      </c>
      <c r="C249" s="101"/>
      <c r="D249" s="80">
        <v>44987</v>
      </c>
      <c r="E249" s="79">
        <v>0.59027777777777779</v>
      </c>
      <c r="F249" s="53">
        <f t="shared" si="55"/>
        <v>2491</v>
      </c>
      <c r="G249" s="52">
        <f t="shared" si="56"/>
        <v>2431</v>
      </c>
      <c r="H249" s="99"/>
      <c r="I249" s="42">
        <v>-47.6</v>
      </c>
      <c r="J249" s="59">
        <f t="shared" si="57"/>
        <v>2443.9</v>
      </c>
      <c r="K249" s="87"/>
      <c r="M249" s="38">
        <f t="shared" si="54"/>
        <v>12.900000000000091</v>
      </c>
      <c r="N249" s="42">
        <f t="shared" si="58"/>
        <v>1.3154130000000093</v>
      </c>
      <c r="O249" s="38">
        <f t="shared" si="59"/>
        <v>9.0484728000000647</v>
      </c>
      <c r="P249" s="38">
        <f t="shared" si="60"/>
        <v>1.3413476827080094E-2</v>
      </c>
      <c r="R249" s="40">
        <f t="shared" si="61"/>
        <v>121.00000000000018</v>
      </c>
      <c r="S249" s="40">
        <f t="shared" si="62"/>
        <v>0.10661157024793447</v>
      </c>
    </row>
    <row r="250" spans="2:19" ht="15.6" x14ac:dyDescent="0.3">
      <c r="B250" s="100">
        <v>241</v>
      </c>
      <c r="C250" s="101"/>
      <c r="D250" s="80">
        <v>44988</v>
      </c>
      <c r="E250" s="79">
        <v>0.48472222222222222</v>
      </c>
      <c r="F250" s="53">
        <f t="shared" si="55"/>
        <v>2491</v>
      </c>
      <c r="G250" s="52">
        <f t="shared" si="56"/>
        <v>2431</v>
      </c>
      <c r="H250" s="99"/>
      <c r="I250" s="42">
        <v>-47.6</v>
      </c>
      <c r="J250" s="59">
        <f t="shared" si="57"/>
        <v>2443.9</v>
      </c>
      <c r="K250" s="87"/>
      <c r="M250" s="38">
        <f t="shared" si="54"/>
        <v>12.900000000000091</v>
      </c>
      <c r="N250" s="42">
        <f t="shared" si="58"/>
        <v>1.3154130000000093</v>
      </c>
      <c r="O250" s="38">
        <f t="shared" si="59"/>
        <v>9.0484728000000647</v>
      </c>
      <c r="P250" s="38">
        <f t="shared" si="60"/>
        <v>1.3413476827080094E-2</v>
      </c>
      <c r="R250" s="40">
        <f t="shared" si="61"/>
        <v>121.00000000000018</v>
      </c>
      <c r="S250" s="40">
        <f t="shared" si="62"/>
        <v>0.10661157024793447</v>
      </c>
    </row>
    <row r="251" spans="2:19" ht="15.6" x14ac:dyDescent="0.3">
      <c r="B251" s="100">
        <v>242</v>
      </c>
      <c r="C251" s="101"/>
      <c r="D251" s="80">
        <v>44989</v>
      </c>
      <c r="E251" s="79">
        <v>0.46388888888888885</v>
      </c>
      <c r="F251" s="53">
        <f t="shared" si="55"/>
        <v>2491</v>
      </c>
      <c r="G251" s="52">
        <f t="shared" si="56"/>
        <v>2431</v>
      </c>
      <c r="H251" s="99"/>
      <c r="I251" s="42">
        <v>-47.59</v>
      </c>
      <c r="J251" s="59">
        <f t="shared" si="57"/>
        <v>2443.91</v>
      </c>
      <c r="K251" s="87"/>
      <c r="M251" s="38">
        <f t="shared" si="54"/>
        <v>12.909999999999854</v>
      </c>
      <c r="N251" s="42">
        <f t="shared" si="58"/>
        <v>1.3164326999999851</v>
      </c>
      <c r="O251" s="38">
        <f t="shared" si="59"/>
        <v>9.0554871199998992</v>
      </c>
      <c r="P251" s="38">
        <f t="shared" si="60"/>
        <v>1.342387487113185E-2</v>
      </c>
      <c r="R251" s="40">
        <f t="shared" si="61"/>
        <v>120.99999999999972</v>
      </c>
      <c r="S251" s="40">
        <f t="shared" si="62"/>
        <v>0.1066942148760321</v>
      </c>
    </row>
    <row r="252" spans="2:19" ht="15.6" x14ac:dyDescent="0.3">
      <c r="B252" s="100">
        <v>243</v>
      </c>
      <c r="C252" s="101"/>
      <c r="D252" s="80">
        <v>44990</v>
      </c>
      <c r="E252" s="79">
        <v>0.68541666666666667</v>
      </c>
      <c r="F252" s="53">
        <f t="shared" si="55"/>
        <v>2491</v>
      </c>
      <c r="G252" s="52">
        <f>G$16-E$12</f>
        <v>2431</v>
      </c>
      <c r="H252" s="99"/>
      <c r="I252" s="42">
        <v>-47.58</v>
      </c>
      <c r="J252" s="59">
        <f t="shared" si="57"/>
        <v>2443.92</v>
      </c>
      <c r="K252" s="87"/>
      <c r="M252" s="38">
        <f t="shared" si="54"/>
        <v>12.920000000000073</v>
      </c>
      <c r="N252" s="42">
        <f t="shared" si="58"/>
        <v>1.3174524000000074</v>
      </c>
      <c r="O252" s="38">
        <f t="shared" si="59"/>
        <v>9.0625014400000516</v>
      </c>
      <c r="P252" s="38">
        <f t="shared" si="60"/>
        <v>1.3434272915184077E-2</v>
      </c>
      <c r="R252" s="40">
        <f t="shared" si="61"/>
        <v>121.00000000000014</v>
      </c>
      <c r="S252" s="40">
        <f t="shared" si="62"/>
        <v>0.10677685950413271</v>
      </c>
    </row>
    <row r="253" spans="2:19" ht="15.6" x14ac:dyDescent="0.3">
      <c r="B253" s="100">
        <v>244</v>
      </c>
      <c r="C253" s="101"/>
      <c r="D253" s="80">
        <v>44991</v>
      </c>
      <c r="E253" s="79">
        <v>0.65277777777777779</v>
      </c>
      <c r="F253" s="53">
        <f t="shared" ref="F253:F259" si="63">G$16</f>
        <v>2491</v>
      </c>
      <c r="G253" s="52">
        <f t="shared" ref="G253:G259" si="64">G$16-E$12</f>
        <v>2431</v>
      </c>
      <c r="H253" s="99"/>
      <c r="I253" s="42">
        <v>-47.62</v>
      </c>
      <c r="J253" s="59">
        <f t="shared" ref="J253:J259" si="65">(G$16+E$13)+I253</f>
        <v>2443.88</v>
      </c>
      <c r="K253" s="87"/>
      <c r="M253" s="38">
        <f t="shared" si="54"/>
        <v>12.880000000000109</v>
      </c>
      <c r="N253" s="42">
        <f t="shared" ref="N253:N259" si="66">M253*0.10197/1</f>
        <v>1.3133736000000111</v>
      </c>
      <c r="O253" s="38">
        <f t="shared" ref="O253:O259" si="67">M253*0.701432/1</f>
        <v>9.0344441600000778</v>
      </c>
      <c r="P253" s="38">
        <f t="shared" ref="P253:P259" si="68">+N253*0.01019716/1</f>
        <v>1.3392680738976113E-2</v>
      </c>
      <c r="R253" s="40">
        <f t="shared" ref="R253:R259" si="69">+$O$11*(M253-I253)</f>
        <v>121.00000000000021</v>
      </c>
      <c r="S253" s="40">
        <f t="shared" ref="S253:S259" si="70">M253/R253</f>
        <v>0.10644628099173625</v>
      </c>
    </row>
    <row r="254" spans="2:19" ht="15.6" x14ac:dyDescent="0.3">
      <c r="B254" s="100">
        <v>245</v>
      </c>
      <c r="C254" s="101"/>
      <c r="D254" s="80">
        <v>44992</v>
      </c>
      <c r="E254" s="79">
        <v>0.4597222222222222</v>
      </c>
      <c r="F254" s="53">
        <f t="shared" si="63"/>
        <v>2491</v>
      </c>
      <c r="G254" s="52">
        <f t="shared" si="64"/>
        <v>2431</v>
      </c>
      <c r="H254" s="99"/>
      <c r="I254" s="42">
        <v>-47.62</v>
      </c>
      <c r="J254" s="59">
        <f t="shared" si="65"/>
        <v>2443.88</v>
      </c>
      <c r="K254" s="87"/>
      <c r="M254" s="38">
        <f t="shared" si="54"/>
        <v>12.880000000000109</v>
      </c>
      <c r="N254" s="42">
        <f t="shared" si="66"/>
        <v>1.3133736000000111</v>
      </c>
      <c r="O254" s="38">
        <f t="shared" si="67"/>
        <v>9.0344441600000778</v>
      </c>
      <c r="P254" s="38">
        <f t="shared" si="68"/>
        <v>1.3392680738976113E-2</v>
      </c>
      <c r="R254" s="40">
        <f t="shared" si="69"/>
        <v>121.00000000000021</v>
      </c>
      <c r="S254" s="40">
        <f t="shared" si="70"/>
        <v>0.10644628099173625</v>
      </c>
    </row>
    <row r="255" spans="2:19" ht="15.6" x14ac:dyDescent="0.3">
      <c r="B255" s="100">
        <v>246</v>
      </c>
      <c r="C255" s="101"/>
      <c r="D255" s="80">
        <v>44993</v>
      </c>
      <c r="E255" s="79">
        <v>0.47986111111111113</v>
      </c>
      <c r="F255" s="53">
        <f t="shared" si="63"/>
        <v>2491</v>
      </c>
      <c r="G255" s="52">
        <f t="shared" si="64"/>
        <v>2431</v>
      </c>
      <c r="H255" s="99"/>
      <c r="I255" s="42">
        <v>-47.61</v>
      </c>
      <c r="J255" s="59">
        <f t="shared" si="65"/>
        <v>2443.89</v>
      </c>
      <c r="K255" s="87"/>
      <c r="M255" s="38">
        <f t="shared" si="54"/>
        <v>12.889999999999873</v>
      </c>
      <c r="N255" s="42">
        <f t="shared" si="66"/>
        <v>1.314393299999987</v>
      </c>
      <c r="O255" s="38">
        <f t="shared" si="67"/>
        <v>9.0414584799999123</v>
      </c>
      <c r="P255" s="38">
        <f t="shared" si="68"/>
        <v>1.3403078783027867E-2</v>
      </c>
      <c r="R255" s="40">
        <f t="shared" si="69"/>
        <v>120.99999999999974</v>
      </c>
      <c r="S255" s="40">
        <f t="shared" si="70"/>
        <v>0.10652892561983389</v>
      </c>
    </row>
    <row r="256" spans="2:19" ht="15.6" x14ac:dyDescent="0.3">
      <c r="B256" s="100">
        <v>247</v>
      </c>
      <c r="C256" s="101"/>
      <c r="D256" s="80">
        <v>44994</v>
      </c>
      <c r="E256" s="79">
        <v>0.44236111111111115</v>
      </c>
      <c r="F256" s="53">
        <f t="shared" si="63"/>
        <v>2491</v>
      </c>
      <c r="G256" s="52">
        <f t="shared" si="64"/>
        <v>2431</v>
      </c>
      <c r="H256" s="99"/>
      <c r="I256" s="42">
        <v>-47.62</v>
      </c>
      <c r="J256" s="59">
        <f t="shared" si="65"/>
        <v>2443.88</v>
      </c>
      <c r="K256" s="87"/>
      <c r="M256" s="38">
        <f t="shared" si="54"/>
        <v>12.880000000000109</v>
      </c>
      <c r="N256" s="42">
        <f t="shared" si="66"/>
        <v>1.3133736000000111</v>
      </c>
      <c r="O256" s="38">
        <f t="shared" si="67"/>
        <v>9.0344441600000778</v>
      </c>
      <c r="P256" s="38">
        <f t="shared" si="68"/>
        <v>1.3392680738976113E-2</v>
      </c>
      <c r="R256" s="40">
        <f t="shared" si="69"/>
        <v>121.00000000000021</v>
      </c>
      <c r="S256" s="40">
        <f t="shared" si="70"/>
        <v>0.10644628099173625</v>
      </c>
    </row>
    <row r="257" spans="2:19" ht="15.6" x14ac:dyDescent="0.3">
      <c r="B257" s="100">
        <v>248</v>
      </c>
      <c r="C257" s="101"/>
      <c r="D257" s="80">
        <v>44995</v>
      </c>
      <c r="E257" s="79">
        <v>0.58888888888888891</v>
      </c>
      <c r="F257" s="53">
        <f t="shared" si="63"/>
        <v>2491</v>
      </c>
      <c r="G257" s="52">
        <f t="shared" si="64"/>
        <v>2431</v>
      </c>
      <c r="H257" s="99"/>
      <c r="I257" s="42">
        <v>-47.62</v>
      </c>
      <c r="J257" s="59">
        <f t="shared" si="65"/>
        <v>2443.88</v>
      </c>
      <c r="K257" s="87"/>
      <c r="M257" s="38">
        <f t="shared" si="54"/>
        <v>12.880000000000109</v>
      </c>
      <c r="N257" s="42">
        <f t="shared" si="66"/>
        <v>1.3133736000000111</v>
      </c>
      <c r="O257" s="38">
        <f t="shared" si="67"/>
        <v>9.0344441600000778</v>
      </c>
      <c r="P257" s="38">
        <f t="shared" si="68"/>
        <v>1.3392680738976113E-2</v>
      </c>
      <c r="R257" s="40">
        <f t="shared" si="69"/>
        <v>121.00000000000021</v>
      </c>
      <c r="S257" s="40">
        <f t="shared" si="70"/>
        <v>0.10644628099173625</v>
      </c>
    </row>
    <row r="258" spans="2:19" ht="15.6" x14ac:dyDescent="0.3">
      <c r="B258" s="100">
        <v>249</v>
      </c>
      <c r="C258" s="101"/>
      <c r="D258" s="80">
        <v>44996</v>
      </c>
      <c r="E258" s="79">
        <v>0.3611111111111111</v>
      </c>
      <c r="F258" s="53">
        <f t="shared" si="63"/>
        <v>2491</v>
      </c>
      <c r="G258" s="52">
        <f t="shared" si="64"/>
        <v>2431</v>
      </c>
      <c r="H258" s="99"/>
      <c r="I258" s="42">
        <v>-47.62</v>
      </c>
      <c r="J258" s="59">
        <f t="shared" si="65"/>
        <v>2443.88</v>
      </c>
      <c r="K258" s="87"/>
      <c r="M258" s="38">
        <f t="shared" si="54"/>
        <v>12.880000000000109</v>
      </c>
      <c r="N258" s="42">
        <f t="shared" si="66"/>
        <v>1.3133736000000111</v>
      </c>
      <c r="O258" s="38">
        <f t="shared" si="67"/>
        <v>9.0344441600000778</v>
      </c>
      <c r="P258" s="38">
        <f t="shared" si="68"/>
        <v>1.3392680738976113E-2</v>
      </c>
      <c r="R258" s="40">
        <f t="shared" si="69"/>
        <v>121.00000000000021</v>
      </c>
      <c r="S258" s="40">
        <f t="shared" si="70"/>
        <v>0.10644628099173625</v>
      </c>
    </row>
    <row r="259" spans="2:19" ht="15.6" x14ac:dyDescent="0.3">
      <c r="B259" s="100">
        <v>250</v>
      </c>
      <c r="C259" s="101"/>
      <c r="D259" s="80">
        <v>44997</v>
      </c>
      <c r="E259" s="79">
        <v>0.3527777777777778</v>
      </c>
      <c r="F259" s="53">
        <f t="shared" si="63"/>
        <v>2491</v>
      </c>
      <c r="G259" s="52">
        <f t="shared" si="64"/>
        <v>2431</v>
      </c>
      <c r="H259" s="99"/>
      <c r="I259" s="42">
        <v>-47.62</v>
      </c>
      <c r="J259" s="59">
        <f t="shared" si="65"/>
        <v>2443.88</v>
      </c>
      <c r="K259" s="87"/>
      <c r="M259" s="38">
        <f t="shared" si="54"/>
        <v>12.880000000000109</v>
      </c>
      <c r="N259" s="42">
        <f t="shared" si="66"/>
        <v>1.3133736000000111</v>
      </c>
      <c r="O259" s="38">
        <f t="shared" si="67"/>
        <v>9.0344441600000778</v>
      </c>
      <c r="P259" s="38">
        <f t="shared" si="68"/>
        <v>1.3392680738976113E-2</v>
      </c>
      <c r="R259" s="40">
        <f t="shared" si="69"/>
        <v>121.00000000000021</v>
      </c>
      <c r="S259" s="40">
        <f t="shared" si="70"/>
        <v>0.10644628099173625</v>
      </c>
    </row>
    <row r="260" spans="2:19" ht="15.6" x14ac:dyDescent="0.3">
      <c r="B260" s="100">
        <v>251</v>
      </c>
      <c r="C260" s="101"/>
      <c r="D260" s="80">
        <v>44998</v>
      </c>
      <c r="E260" s="79">
        <v>0.38194444444444442</v>
      </c>
      <c r="F260" s="53">
        <f t="shared" ref="F260:F266" si="71">G$16</f>
        <v>2491</v>
      </c>
      <c r="G260" s="52">
        <f t="shared" ref="G260:G266" si="72">G$16-E$12</f>
        <v>2431</v>
      </c>
      <c r="H260" s="99"/>
      <c r="I260" s="42">
        <v>-47.63</v>
      </c>
      <c r="J260" s="59">
        <f t="shared" ref="J260:J266" si="73">(G$16+E$13)+I260</f>
        <v>2443.87</v>
      </c>
      <c r="K260" s="87"/>
      <c r="M260" s="38">
        <f t="shared" si="54"/>
        <v>12.869999999999891</v>
      </c>
      <c r="N260" s="42">
        <f t="shared" ref="N260:N266" si="74">M260*0.10197/1</f>
        <v>1.3123538999999889</v>
      </c>
      <c r="O260" s="38">
        <f t="shared" ref="O260:O266" si="75">M260*0.701432/1</f>
        <v>9.0274298399999235</v>
      </c>
      <c r="P260" s="38">
        <f t="shared" ref="P260:P266" si="76">+N260*0.01019716/1</f>
        <v>1.3382282694923886E-2</v>
      </c>
      <c r="R260" s="40">
        <f t="shared" ref="R260:R266" si="77">+$O$11*(M260-I260)</f>
        <v>120.99999999999979</v>
      </c>
      <c r="S260" s="40">
        <f t="shared" ref="S260:S266" si="78">M260/R260</f>
        <v>0.10636363636363565</v>
      </c>
    </row>
    <row r="261" spans="2:19" ht="15.6" x14ac:dyDescent="0.3">
      <c r="B261" s="100">
        <v>252</v>
      </c>
      <c r="C261" s="101"/>
      <c r="D261" s="80">
        <v>44999</v>
      </c>
      <c r="E261" s="79">
        <v>0.44027777777777777</v>
      </c>
      <c r="F261" s="53">
        <f t="shared" si="71"/>
        <v>2491</v>
      </c>
      <c r="G261" s="52">
        <f t="shared" si="72"/>
        <v>2431</v>
      </c>
      <c r="H261" s="99"/>
      <c r="I261" s="42">
        <v>-47.63</v>
      </c>
      <c r="J261" s="59">
        <f t="shared" si="73"/>
        <v>2443.87</v>
      </c>
      <c r="K261" s="87"/>
      <c r="M261" s="38">
        <f t="shared" si="54"/>
        <v>12.869999999999891</v>
      </c>
      <c r="N261" s="42">
        <f t="shared" si="74"/>
        <v>1.3123538999999889</v>
      </c>
      <c r="O261" s="38">
        <f t="shared" si="75"/>
        <v>9.0274298399999235</v>
      </c>
      <c r="P261" s="38">
        <f t="shared" si="76"/>
        <v>1.3382282694923886E-2</v>
      </c>
      <c r="R261" s="40">
        <f t="shared" si="77"/>
        <v>120.99999999999979</v>
      </c>
      <c r="S261" s="40">
        <f t="shared" si="78"/>
        <v>0.10636363636363565</v>
      </c>
    </row>
    <row r="262" spans="2:19" ht="15.6" x14ac:dyDescent="0.3">
      <c r="B262" s="100">
        <v>253</v>
      </c>
      <c r="C262" s="101"/>
      <c r="D262" s="80">
        <v>45000</v>
      </c>
      <c r="E262" s="79">
        <v>0.63541666666666663</v>
      </c>
      <c r="F262" s="53">
        <f t="shared" si="71"/>
        <v>2491</v>
      </c>
      <c r="G262" s="52">
        <f t="shared" si="72"/>
        <v>2431</v>
      </c>
      <c r="H262" s="99"/>
      <c r="I262" s="42">
        <v>-47.63</v>
      </c>
      <c r="J262" s="59">
        <f t="shared" si="73"/>
        <v>2443.87</v>
      </c>
      <c r="K262" s="87"/>
      <c r="M262" s="38">
        <f t="shared" si="54"/>
        <v>12.869999999999891</v>
      </c>
      <c r="N262" s="42">
        <f t="shared" si="74"/>
        <v>1.3123538999999889</v>
      </c>
      <c r="O262" s="38">
        <f t="shared" si="75"/>
        <v>9.0274298399999235</v>
      </c>
      <c r="P262" s="38">
        <f t="shared" si="76"/>
        <v>1.3382282694923886E-2</v>
      </c>
      <c r="R262" s="40">
        <f t="shared" si="77"/>
        <v>120.99999999999979</v>
      </c>
      <c r="S262" s="40">
        <f t="shared" si="78"/>
        <v>0.10636363636363565</v>
      </c>
    </row>
    <row r="263" spans="2:19" ht="15.6" x14ac:dyDescent="0.3">
      <c r="B263" s="100">
        <v>254</v>
      </c>
      <c r="C263" s="101"/>
      <c r="D263" s="80">
        <v>45001</v>
      </c>
      <c r="E263" s="79">
        <v>0.48055555555555557</v>
      </c>
      <c r="F263" s="53">
        <f t="shared" si="71"/>
        <v>2491</v>
      </c>
      <c r="G263" s="52">
        <f t="shared" si="72"/>
        <v>2431</v>
      </c>
      <c r="H263" s="99"/>
      <c r="I263" s="42">
        <v>-47.61</v>
      </c>
      <c r="J263" s="59">
        <f t="shared" si="73"/>
        <v>2443.89</v>
      </c>
      <c r="K263" s="87"/>
      <c r="M263" s="38">
        <f t="shared" si="54"/>
        <v>12.889999999999873</v>
      </c>
      <c r="N263" s="42">
        <f t="shared" si="74"/>
        <v>1.314393299999987</v>
      </c>
      <c r="O263" s="38">
        <f t="shared" si="75"/>
        <v>9.0414584799999123</v>
      </c>
      <c r="P263" s="38">
        <f t="shared" si="76"/>
        <v>1.3403078783027867E-2</v>
      </c>
      <c r="R263" s="40">
        <f t="shared" si="77"/>
        <v>120.99999999999974</v>
      </c>
      <c r="S263" s="40">
        <f t="shared" si="78"/>
        <v>0.10652892561983389</v>
      </c>
    </row>
    <row r="264" spans="2:19" ht="15.6" x14ac:dyDescent="0.3">
      <c r="B264" s="100">
        <v>255</v>
      </c>
      <c r="C264" s="101"/>
      <c r="D264" s="80">
        <v>45002</v>
      </c>
      <c r="E264" s="79">
        <v>0.42638888888888887</v>
      </c>
      <c r="F264" s="53">
        <f t="shared" si="71"/>
        <v>2491</v>
      </c>
      <c r="G264" s="52">
        <f t="shared" si="72"/>
        <v>2431</v>
      </c>
      <c r="H264" s="99"/>
      <c r="I264" s="42">
        <v>-47.61</v>
      </c>
      <c r="J264" s="59">
        <f t="shared" si="73"/>
        <v>2443.89</v>
      </c>
      <c r="K264" s="87"/>
      <c r="M264" s="38">
        <f t="shared" si="54"/>
        <v>12.889999999999873</v>
      </c>
      <c r="N264" s="42">
        <f t="shared" si="74"/>
        <v>1.314393299999987</v>
      </c>
      <c r="O264" s="38">
        <f t="shared" si="75"/>
        <v>9.0414584799999123</v>
      </c>
      <c r="P264" s="38">
        <f t="shared" si="76"/>
        <v>1.3403078783027867E-2</v>
      </c>
      <c r="R264" s="40">
        <f t="shared" si="77"/>
        <v>120.99999999999974</v>
      </c>
      <c r="S264" s="40">
        <f t="shared" si="78"/>
        <v>0.10652892561983389</v>
      </c>
    </row>
    <row r="265" spans="2:19" ht="15.6" x14ac:dyDescent="0.3">
      <c r="B265" s="100">
        <v>256</v>
      </c>
      <c r="C265" s="101"/>
      <c r="D265" s="80">
        <v>45003</v>
      </c>
      <c r="E265" s="79">
        <v>0.46111111111111108</v>
      </c>
      <c r="F265" s="53">
        <f t="shared" si="71"/>
        <v>2491</v>
      </c>
      <c r="G265" s="52">
        <f t="shared" si="72"/>
        <v>2431</v>
      </c>
      <c r="H265" s="99"/>
      <c r="I265" s="42">
        <v>-47.61</v>
      </c>
      <c r="J265" s="59">
        <f t="shared" si="73"/>
        <v>2443.89</v>
      </c>
      <c r="K265" s="87"/>
      <c r="M265" s="38">
        <f t="shared" si="54"/>
        <v>12.889999999999873</v>
      </c>
      <c r="N265" s="42">
        <f t="shared" si="74"/>
        <v>1.314393299999987</v>
      </c>
      <c r="O265" s="38">
        <f t="shared" si="75"/>
        <v>9.0414584799999123</v>
      </c>
      <c r="P265" s="38">
        <f t="shared" si="76"/>
        <v>1.3403078783027867E-2</v>
      </c>
      <c r="R265" s="40">
        <f t="shared" si="77"/>
        <v>120.99999999999974</v>
      </c>
      <c r="S265" s="40">
        <f t="shared" si="78"/>
        <v>0.10652892561983389</v>
      </c>
    </row>
    <row r="266" spans="2:19" ht="15.6" x14ac:dyDescent="0.3">
      <c r="B266" s="100">
        <v>257</v>
      </c>
      <c r="C266" s="101"/>
      <c r="D266" s="80">
        <v>45004</v>
      </c>
      <c r="E266" s="79">
        <v>0.45416666666666666</v>
      </c>
      <c r="F266" s="53">
        <f t="shared" si="71"/>
        <v>2491</v>
      </c>
      <c r="G266" s="52">
        <f t="shared" si="72"/>
        <v>2431</v>
      </c>
      <c r="H266" s="99"/>
      <c r="I266" s="42">
        <v>-47.62</v>
      </c>
      <c r="J266" s="59">
        <f t="shared" si="73"/>
        <v>2443.88</v>
      </c>
      <c r="K266" s="87"/>
      <c r="M266" s="38">
        <f t="shared" si="54"/>
        <v>12.880000000000109</v>
      </c>
      <c r="N266" s="42">
        <f t="shared" si="74"/>
        <v>1.3133736000000111</v>
      </c>
      <c r="O266" s="38">
        <f t="shared" si="75"/>
        <v>9.0344441600000778</v>
      </c>
      <c r="P266" s="38">
        <f t="shared" si="76"/>
        <v>1.3392680738976113E-2</v>
      </c>
      <c r="R266" s="40">
        <f t="shared" si="77"/>
        <v>121.00000000000021</v>
      </c>
      <c r="S266" s="40">
        <f t="shared" si="78"/>
        <v>0.10644628099173625</v>
      </c>
    </row>
    <row r="267" spans="2:19" ht="15.6" x14ac:dyDescent="0.3">
      <c r="B267" s="100">
        <v>258</v>
      </c>
      <c r="C267" s="101"/>
      <c r="D267" s="80">
        <v>45005</v>
      </c>
      <c r="E267" s="79">
        <v>0.47361111111111115</v>
      </c>
      <c r="F267" s="53">
        <f t="shared" ref="F267:F269" si="79">G$16</f>
        <v>2491</v>
      </c>
      <c r="G267" s="52">
        <f t="shared" ref="G267:G269" si="80">G$16-E$12</f>
        <v>2431</v>
      </c>
      <c r="H267" s="99"/>
      <c r="I267" s="42">
        <v>-47.62</v>
      </c>
      <c r="J267" s="59">
        <f t="shared" ref="J267:J269" si="81">(G$16+E$13)+I267</f>
        <v>2443.88</v>
      </c>
      <c r="K267" s="87"/>
      <c r="M267" s="38">
        <f t="shared" si="54"/>
        <v>12.880000000000109</v>
      </c>
      <c r="N267" s="42">
        <f t="shared" ref="N267:N269" si="82">M267*0.10197/1</f>
        <v>1.3133736000000111</v>
      </c>
      <c r="O267" s="38">
        <f t="shared" ref="O267:O269" si="83">M267*0.701432/1</f>
        <v>9.0344441600000778</v>
      </c>
      <c r="P267" s="38">
        <f t="shared" ref="P267:P269" si="84">+N267*0.01019716/1</f>
        <v>1.3392680738976113E-2</v>
      </c>
      <c r="R267" s="40">
        <f t="shared" ref="R267:R269" si="85">+$O$11*(M267-I267)</f>
        <v>121.00000000000021</v>
      </c>
      <c r="S267" s="40">
        <f t="shared" ref="S267:S269" si="86">M267/R267</f>
        <v>0.10644628099173625</v>
      </c>
    </row>
    <row r="268" spans="2:19" ht="15.6" x14ac:dyDescent="0.3">
      <c r="B268" s="100">
        <v>260</v>
      </c>
      <c r="C268" s="101"/>
      <c r="D268" s="80">
        <v>45007</v>
      </c>
      <c r="E268" s="79">
        <v>0.4465277777777778</v>
      </c>
      <c r="F268" s="53">
        <f t="shared" si="79"/>
        <v>2491</v>
      </c>
      <c r="G268" s="52">
        <f t="shared" si="80"/>
        <v>2431</v>
      </c>
      <c r="H268" s="99"/>
      <c r="I268" s="42">
        <v>-47.62</v>
      </c>
      <c r="J268" s="59">
        <f t="shared" si="81"/>
        <v>2443.88</v>
      </c>
      <c r="K268" s="87"/>
      <c r="M268" s="38">
        <f t="shared" si="54"/>
        <v>12.880000000000109</v>
      </c>
      <c r="N268" s="42">
        <f t="shared" si="82"/>
        <v>1.3133736000000111</v>
      </c>
      <c r="O268" s="38">
        <f t="shared" si="83"/>
        <v>9.0344441600000778</v>
      </c>
      <c r="P268" s="38">
        <f t="shared" si="84"/>
        <v>1.3392680738976113E-2</v>
      </c>
      <c r="R268" s="40">
        <f t="shared" si="85"/>
        <v>121.00000000000021</v>
      </c>
      <c r="S268" s="40">
        <f t="shared" si="86"/>
        <v>0.10644628099173625</v>
      </c>
    </row>
    <row r="269" spans="2:19" ht="15.6" x14ac:dyDescent="0.3">
      <c r="B269" s="100">
        <v>261</v>
      </c>
      <c r="C269" s="101"/>
      <c r="D269" s="80">
        <v>45008</v>
      </c>
      <c r="E269" s="79">
        <v>0.3354166666666667</v>
      </c>
      <c r="F269" s="53">
        <f t="shared" si="79"/>
        <v>2491</v>
      </c>
      <c r="G269" s="52">
        <f t="shared" si="80"/>
        <v>2431</v>
      </c>
      <c r="H269" s="99"/>
      <c r="I269" s="42">
        <v>-47.62</v>
      </c>
      <c r="J269" s="59">
        <f t="shared" si="81"/>
        <v>2443.88</v>
      </c>
      <c r="K269" s="87"/>
      <c r="M269" s="38">
        <f t="shared" si="54"/>
        <v>12.880000000000109</v>
      </c>
      <c r="N269" s="42">
        <f t="shared" si="82"/>
        <v>1.3133736000000111</v>
      </c>
      <c r="O269" s="38">
        <f t="shared" si="83"/>
        <v>9.0344441600000778</v>
      </c>
      <c r="P269" s="38">
        <f t="shared" si="84"/>
        <v>1.3392680738976113E-2</v>
      </c>
      <c r="R269" s="40">
        <f t="shared" si="85"/>
        <v>121.00000000000021</v>
      </c>
      <c r="S269" s="40">
        <f t="shared" si="86"/>
        <v>0.10644628099173625</v>
      </c>
    </row>
    <row r="270" spans="2:19" ht="15.6" x14ac:dyDescent="0.3">
      <c r="B270" s="100">
        <v>262</v>
      </c>
      <c r="C270" s="101"/>
      <c r="D270" s="80">
        <v>45009</v>
      </c>
      <c r="E270" s="79">
        <v>0.61111111111111105</v>
      </c>
      <c r="F270" s="53">
        <f t="shared" ref="F270:F272" si="87">G$16</f>
        <v>2491</v>
      </c>
      <c r="G270" s="52">
        <f t="shared" ref="G270:G272" si="88">G$16-E$12</f>
        <v>2431</v>
      </c>
      <c r="H270" s="99"/>
      <c r="I270" s="42">
        <v>-47.58</v>
      </c>
      <c r="J270" s="59">
        <f t="shared" ref="J270:J272" si="89">(G$16+E$13)+I270</f>
        <v>2443.92</v>
      </c>
      <c r="K270" s="87"/>
      <c r="M270" s="38">
        <f t="shared" si="54"/>
        <v>12.920000000000073</v>
      </c>
      <c r="N270" s="42">
        <f t="shared" ref="N270:N272" si="90">M270*0.10197/1</f>
        <v>1.3174524000000074</v>
      </c>
      <c r="O270" s="38">
        <f t="shared" ref="O270:O272" si="91">M270*0.701432/1</f>
        <v>9.0625014400000516</v>
      </c>
      <c r="P270" s="38">
        <f t="shared" ref="P270:P272" si="92">+N270*0.01019716/1</f>
        <v>1.3434272915184077E-2</v>
      </c>
      <c r="R270" s="40">
        <f t="shared" ref="R270:R272" si="93">+$O$11*(M270-I270)</f>
        <v>121.00000000000014</v>
      </c>
      <c r="S270" s="40">
        <f t="shared" ref="S270:S272" si="94">M270/R270</f>
        <v>0.10677685950413271</v>
      </c>
    </row>
    <row r="271" spans="2:19" ht="15.6" x14ac:dyDescent="0.3">
      <c r="B271" s="100">
        <v>263</v>
      </c>
      <c r="C271" s="101"/>
      <c r="D271" s="80">
        <v>45010</v>
      </c>
      <c r="E271" s="79">
        <v>0.44305555555555554</v>
      </c>
      <c r="F271" s="53">
        <f t="shared" si="87"/>
        <v>2491</v>
      </c>
      <c r="G271" s="52">
        <f t="shared" si="88"/>
        <v>2431</v>
      </c>
      <c r="H271" s="99"/>
      <c r="I271" s="42">
        <v>-47.54</v>
      </c>
      <c r="J271" s="59">
        <f t="shared" si="89"/>
        <v>2443.96</v>
      </c>
      <c r="K271" s="87"/>
      <c r="M271" s="38">
        <f t="shared" si="54"/>
        <v>12.960000000000036</v>
      </c>
      <c r="N271" s="42">
        <f t="shared" si="90"/>
        <v>1.3215312000000037</v>
      </c>
      <c r="O271" s="38">
        <f t="shared" si="91"/>
        <v>9.0905587200000255</v>
      </c>
      <c r="P271" s="38">
        <f t="shared" si="92"/>
        <v>1.3475865091392038E-2</v>
      </c>
      <c r="R271" s="40">
        <f t="shared" si="93"/>
        <v>121.00000000000007</v>
      </c>
      <c r="S271" s="40">
        <f t="shared" si="94"/>
        <v>0.10710743801652917</v>
      </c>
    </row>
    <row r="272" spans="2:19" ht="15.6" x14ac:dyDescent="0.3">
      <c r="B272" s="100">
        <v>264</v>
      </c>
      <c r="C272" s="101"/>
      <c r="D272" s="80">
        <v>45011</v>
      </c>
      <c r="E272" s="79">
        <v>0.32222222222222224</v>
      </c>
      <c r="F272" s="53">
        <f t="shared" si="87"/>
        <v>2491</v>
      </c>
      <c r="G272" s="52">
        <f t="shared" si="88"/>
        <v>2431</v>
      </c>
      <c r="H272" s="99"/>
      <c r="I272" s="42">
        <v>-47.51</v>
      </c>
      <c r="J272" s="59">
        <f t="shared" si="89"/>
        <v>2443.9899999999998</v>
      </c>
      <c r="K272" s="87"/>
      <c r="M272" s="38">
        <f t="shared" si="54"/>
        <v>12.989999999999782</v>
      </c>
      <c r="N272" s="42">
        <f t="shared" si="90"/>
        <v>1.3245902999999779</v>
      </c>
      <c r="O272" s="38">
        <f t="shared" si="91"/>
        <v>9.1116016799998469</v>
      </c>
      <c r="P272" s="38">
        <f t="shared" si="92"/>
        <v>1.3507059223547776E-2</v>
      </c>
      <c r="R272" s="40">
        <f t="shared" si="93"/>
        <v>120.99999999999956</v>
      </c>
      <c r="S272" s="40">
        <f t="shared" si="94"/>
        <v>0.10735537190082503</v>
      </c>
    </row>
    <row r="273" spans="2:19" ht="15.6" x14ac:dyDescent="0.3">
      <c r="B273" s="100">
        <v>265</v>
      </c>
      <c r="C273" s="101"/>
      <c r="D273" s="80">
        <v>45012</v>
      </c>
      <c r="E273" s="79">
        <v>0.41111111111111115</v>
      </c>
      <c r="F273" s="53">
        <f t="shared" ref="F273:F275" si="95">G$16</f>
        <v>2491</v>
      </c>
      <c r="G273" s="52">
        <f t="shared" ref="G273:G275" si="96">G$16-E$12</f>
        <v>2431</v>
      </c>
      <c r="H273" s="99"/>
      <c r="I273" s="42">
        <v>-47.56</v>
      </c>
      <c r="J273" s="59">
        <f t="shared" ref="J273:J275" si="97">(G$16+E$13)+I273</f>
        <v>2443.94</v>
      </c>
      <c r="K273" s="87"/>
      <c r="M273" s="38">
        <f t="shared" si="54"/>
        <v>12.940000000000055</v>
      </c>
      <c r="N273" s="42">
        <f t="shared" ref="N273:N275" si="98">M273*0.10197/1</f>
        <v>1.3194918000000055</v>
      </c>
      <c r="O273" s="38">
        <f t="shared" ref="O273:O275" si="99">M273*0.701432/1</f>
        <v>9.0765300800000386</v>
      </c>
      <c r="P273" s="38">
        <f t="shared" ref="P273:P275" si="100">+N273*0.01019716/1</f>
        <v>1.3455069003288057E-2</v>
      </c>
      <c r="R273" s="40">
        <f t="shared" ref="R273:R275" si="101">+$O$11*(M273-I273)</f>
        <v>121.00000000000011</v>
      </c>
      <c r="S273" s="40">
        <f t="shared" ref="S273:S275" si="102">M273/R273</f>
        <v>0.10694214876033092</v>
      </c>
    </row>
    <row r="274" spans="2:19" ht="15.6" x14ac:dyDescent="0.3">
      <c r="B274" s="100">
        <v>266</v>
      </c>
      <c r="C274" s="101"/>
      <c r="D274" s="80">
        <v>45013</v>
      </c>
      <c r="E274" s="79">
        <v>0.46249999999999997</v>
      </c>
      <c r="F274" s="53">
        <f t="shared" si="95"/>
        <v>2491</v>
      </c>
      <c r="G274" s="52">
        <f t="shared" si="96"/>
        <v>2431</v>
      </c>
      <c r="H274" s="99"/>
      <c r="I274" s="42">
        <v>-47.61</v>
      </c>
      <c r="J274" s="59">
        <f t="shared" si="97"/>
        <v>2443.89</v>
      </c>
      <c r="K274" s="87"/>
      <c r="M274" s="38">
        <f t="shared" si="54"/>
        <v>12.889999999999873</v>
      </c>
      <c r="N274" s="42">
        <f t="shared" si="98"/>
        <v>1.314393299999987</v>
      </c>
      <c r="O274" s="38">
        <f t="shared" si="99"/>
        <v>9.0414584799999123</v>
      </c>
      <c r="P274" s="38">
        <f t="shared" si="100"/>
        <v>1.3403078783027867E-2</v>
      </c>
      <c r="R274" s="40">
        <f t="shared" si="101"/>
        <v>120.99999999999974</v>
      </c>
      <c r="S274" s="40">
        <f t="shared" si="102"/>
        <v>0.10652892561983389</v>
      </c>
    </row>
    <row r="275" spans="2:19" ht="15.6" x14ac:dyDescent="0.3">
      <c r="B275" s="100">
        <v>267</v>
      </c>
      <c r="C275" s="101"/>
      <c r="D275" s="80">
        <v>45015</v>
      </c>
      <c r="E275" s="79">
        <v>0.68055555555555547</v>
      </c>
      <c r="F275" s="53">
        <f t="shared" si="95"/>
        <v>2491</v>
      </c>
      <c r="G275" s="52">
        <f t="shared" si="96"/>
        <v>2431</v>
      </c>
      <c r="H275" s="99"/>
      <c r="I275" s="42">
        <v>-47.62</v>
      </c>
      <c r="J275" s="59">
        <f t="shared" si="97"/>
        <v>2443.88</v>
      </c>
      <c r="K275" s="87"/>
      <c r="M275" s="38">
        <f t="shared" si="54"/>
        <v>12.880000000000109</v>
      </c>
      <c r="N275" s="42">
        <f t="shared" si="98"/>
        <v>1.3133736000000111</v>
      </c>
      <c r="O275" s="38">
        <f t="shared" si="99"/>
        <v>9.0344441600000778</v>
      </c>
      <c r="P275" s="38">
        <f t="shared" si="100"/>
        <v>1.3392680738976113E-2</v>
      </c>
      <c r="R275" s="40">
        <f t="shared" si="101"/>
        <v>121.00000000000021</v>
      </c>
      <c r="S275" s="40">
        <f t="shared" si="102"/>
        <v>0.10644628099173625</v>
      </c>
    </row>
    <row r="276" spans="2:19" ht="15.6" x14ac:dyDescent="0.3">
      <c r="B276" s="100">
        <v>268</v>
      </c>
      <c r="C276" s="101"/>
      <c r="D276" s="80">
        <v>45016</v>
      </c>
      <c r="E276" s="79">
        <v>0.43263888888888885</v>
      </c>
      <c r="F276" s="53">
        <f t="shared" ref="F276:F278" si="103">G$16</f>
        <v>2491</v>
      </c>
      <c r="G276" s="52">
        <f t="shared" ref="G276:G278" si="104">G$16-E$12</f>
        <v>2431</v>
      </c>
      <c r="H276" s="99"/>
      <c r="I276" s="42">
        <v>-47.62</v>
      </c>
      <c r="J276" s="59">
        <f t="shared" ref="J276:J278" si="105">(G$16+E$13)+I276</f>
        <v>2443.88</v>
      </c>
      <c r="K276" s="87"/>
      <c r="M276" s="38">
        <f t="shared" si="54"/>
        <v>12.880000000000109</v>
      </c>
      <c r="N276" s="42">
        <f t="shared" ref="N276:N278" si="106">M276*0.10197/1</f>
        <v>1.3133736000000111</v>
      </c>
      <c r="O276" s="38">
        <f t="shared" ref="O276:O278" si="107">M276*0.701432/1</f>
        <v>9.0344441600000778</v>
      </c>
      <c r="P276" s="38">
        <f t="shared" ref="P276:P278" si="108">+N276*0.01019716/1</f>
        <v>1.3392680738976113E-2</v>
      </c>
      <c r="R276" s="40">
        <f t="shared" ref="R276:R278" si="109">+$O$11*(M276-I276)</f>
        <v>121.00000000000021</v>
      </c>
      <c r="S276" s="40">
        <f t="shared" ref="S276:S278" si="110">M276/R276</f>
        <v>0.10644628099173625</v>
      </c>
    </row>
    <row r="277" spans="2:19" ht="15.6" x14ac:dyDescent="0.3">
      <c r="B277" s="100">
        <v>269</v>
      </c>
      <c r="C277" s="101"/>
      <c r="D277" s="80">
        <v>45017</v>
      </c>
      <c r="E277" s="79">
        <v>0.37083333333333335</v>
      </c>
      <c r="F277" s="53">
        <f t="shared" si="103"/>
        <v>2491</v>
      </c>
      <c r="G277" s="52">
        <f t="shared" si="104"/>
        <v>2431</v>
      </c>
      <c r="H277" s="99"/>
      <c r="I277" s="42">
        <v>-47.62</v>
      </c>
      <c r="J277" s="59">
        <f t="shared" si="105"/>
        <v>2443.88</v>
      </c>
      <c r="K277" s="87"/>
      <c r="M277" s="38">
        <f t="shared" si="54"/>
        <v>12.880000000000109</v>
      </c>
      <c r="N277" s="42">
        <f t="shared" si="106"/>
        <v>1.3133736000000111</v>
      </c>
      <c r="O277" s="38">
        <f t="shared" si="107"/>
        <v>9.0344441600000778</v>
      </c>
      <c r="P277" s="38">
        <f t="shared" si="108"/>
        <v>1.3392680738976113E-2</v>
      </c>
      <c r="R277" s="40">
        <f t="shared" si="109"/>
        <v>121.00000000000021</v>
      </c>
      <c r="S277" s="40">
        <f t="shared" si="110"/>
        <v>0.10644628099173625</v>
      </c>
    </row>
    <row r="278" spans="2:19" ht="15.6" x14ac:dyDescent="0.3">
      <c r="B278" s="100">
        <v>270</v>
      </c>
      <c r="C278" s="101"/>
      <c r="D278" s="80">
        <v>45018</v>
      </c>
      <c r="E278" s="79">
        <v>0.70208333333333339</v>
      </c>
      <c r="F278" s="53">
        <f t="shared" si="103"/>
        <v>2491</v>
      </c>
      <c r="G278" s="52">
        <f t="shared" si="104"/>
        <v>2431</v>
      </c>
      <c r="H278" s="99"/>
      <c r="I278" s="42">
        <v>-47.62</v>
      </c>
      <c r="J278" s="59">
        <f t="shared" si="105"/>
        <v>2443.88</v>
      </c>
      <c r="K278" s="87"/>
      <c r="M278" s="38">
        <f t="shared" ref="M278:M341" si="111">+J278-$H$16</f>
        <v>12.880000000000109</v>
      </c>
      <c r="N278" s="42">
        <f t="shared" si="106"/>
        <v>1.3133736000000111</v>
      </c>
      <c r="O278" s="38">
        <f t="shared" si="107"/>
        <v>9.0344441600000778</v>
      </c>
      <c r="P278" s="38">
        <f t="shared" si="108"/>
        <v>1.3392680738976113E-2</v>
      </c>
      <c r="R278" s="40">
        <f t="shared" si="109"/>
        <v>121.00000000000021</v>
      </c>
      <c r="S278" s="40">
        <f t="shared" si="110"/>
        <v>0.10644628099173625</v>
      </c>
    </row>
    <row r="279" spans="2:19" ht="15.6" x14ac:dyDescent="0.3">
      <c r="B279" s="100">
        <v>271</v>
      </c>
      <c r="C279" s="101"/>
      <c r="D279" s="80">
        <v>45019</v>
      </c>
      <c r="E279" s="79">
        <v>0.60486111111111118</v>
      </c>
      <c r="F279" s="53">
        <f t="shared" ref="F279:F285" si="112">G$16</f>
        <v>2491</v>
      </c>
      <c r="G279" s="52">
        <f t="shared" ref="G279:G285" si="113">G$16-E$12</f>
        <v>2431</v>
      </c>
      <c r="H279" s="99"/>
      <c r="I279" s="42">
        <v>-47.57</v>
      </c>
      <c r="J279" s="59">
        <f t="shared" ref="J279:J285" si="114">(G$16+E$13)+I279</f>
        <v>2443.9299999999998</v>
      </c>
      <c r="K279" s="87"/>
      <c r="M279" s="38">
        <f t="shared" si="111"/>
        <v>12.929999999999836</v>
      </c>
      <c r="N279" s="42">
        <f t="shared" ref="N279:N285" si="115">M279*0.10197/1</f>
        <v>1.3184720999999833</v>
      </c>
      <c r="O279" s="38">
        <f t="shared" ref="O279:O285" si="116">M279*0.701432/1</f>
        <v>9.0695157599998861</v>
      </c>
      <c r="P279" s="38">
        <f t="shared" ref="P279:P285" si="117">+N279*0.01019716/1</f>
        <v>1.344467095923583E-2</v>
      </c>
      <c r="R279" s="40">
        <f t="shared" ref="R279:R285" si="118">+$O$11*(M279-I279)</f>
        <v>120.99999999999967</v>
      </c>
      <c r="S279" s="40">
        <f t="shared" ref="S279:S285" si="119">M279/R279</f>
        <v>0.10685950413223035</v>
      </c>
    </row>
    <row r="280" spans="2:19" ht="15.6" x14ac:dyDescent="0.3">
      <c r="B280" s="100">
        <v>272</v>
      </c>
      <c r="C280" s="101"/>
      <c r="D280" s="80">
        <v>45020</v>
      </c>
      <c r="E280" s="79">
        <v>0.47222222222222227</v>
      </c>
      <c r="F280" s="53">
        <f t="shared" si="112"/>
        <v>2491</v>
      </c>
      <c r="G280" s="52">
        <f t="shared" si="113"/>
        <v>2431</v>
      </c>
      <c r="H280" s="99"/>
      <c r="I280" s="42">
        <v>-47.57</v>
      </c>
      <c r="J280" s="59">
        <f t="shared" si="114"/>
        <v>2443.9299999999998</v>
      </c>
      <c r="K280" s="87"/>
      <c r="M280" s="38">
        <f t="shared" si="111"/>
        <v>12.929999999999836</v>
      </c>
      <c r="N280" s="42">
        <f t="shared" si="115"/>
        <v>1.3184720999999833</v>
      </c>
      <c r="O280" s="38">
        <f t="shared" si="116"/>
        <v>9.0695157599998861</v>
      </c>
      <c r="P280" s="38">
        <f t="shared" si="117"/>
        <v>1.344467095923583E-2</v>
      </c>
      <c r="R280" s="40">
        <f t="shared" si="118"/>
        <v>120.99999999999967</v>
      </c>
      <c r="S280" s="40">
        <f t="shared" si="119"/>
        <v>0.10685950413223035</v>
      </c>
    </row>
    <row r="281" spans="2:19" ht="15.6" x14ac:dyDescent="0.3">
      <c r="B281" s="100">
        <v>273</v>
      </c>
      <c r="C281" s="101"/>
      <c r="D281" s="80">
        <v>45021</v>
      </c>
      <c r="E281" s="79">
        <v>0.47986111111111113</v>
      </c>
      <c r="F281" s="53">
        <f t="shared" si="112"/>
        <v>2491</v>
      </c>
      <c r="G281" s="52">
        <f t="shared" si="113"/>
        <v>2431</v>
      </c>
      <c r="H281" s="99"/>
      <c r="I281" s="42">
        <v>-47.6</v>
      </c>
      <c r="J281" s="59">
        <f t="shared" si="114"/>
        <v>2443.9</v>
      </c>
      <c r="K281" s="87"/>
      <c r="M281" s="38">
        <f t="shared" si="111"/>
        <v>12.900000000000091</v>
      </c>
      <c r="N281" s="42">
        <f t="shared" si="115"/>
        <v>1.3154130000000093</v>
      </c>
      <c r="O281" s="38">
        <f t="shared" si="116"/>
        <v>9.0484728000000647</v>
      </c>
      <c r="P281" s="38">
        <f t="shared" si="117"/>
        <v>1.3413476827080094E-2</v>
      </c>
      <c r="R281" s="40">
        <f t="shared" si="118"/>
        <v>121.00000000000018</v>
      </c>
      <c r="S281" s="40">
        <f t="shared" si="119"/>
        <v>0.10661157024793447</v>
      </c>
    </row>
    <row r="282" spans="2:19" ht="15.6" x14ac:dyDescent="0.3">
      <c r="B282" s="100">
        <v>274</v>
      </c>
      <c r="C282" s="101"/>
      <c r="D282" s="80">
        <v>45022</v>
      </c>
      <c r="E282" s="79">
        <v>0.3611111111111111</v>
      </c>
      <c r="F282" s="53">
        <f t="shared" si="112"/>
        <v>2491</v>
      </c>
      <c r="G282" s="52">
        <f t="shared" si="113"/>
        <v>2431</v>
      </c>
      <c r="H282" s="99"/>
      <c r="I282" s="42">
        <v>-47.6</v>
      </c>
      <c r="J282" s="59">
        <f t="shared" si="114"/>
        <v>2443.9</v>
      </c>
      <c r="K282" s="87"/>
      <c r="M282" s="38">
        <f t="shared" si="111"/>
        <v>12.900000000000091</v>
      </c>
      <c r="N282" s="42">
        <f t="shared" si="115"/>
        <v>1.3154130000000093</v>
      </c>
      <c r="O282" s="38">
        <f t="shared" si="116"/>
        <v>9.0484728000000647</v>
      </c>
      <c r="P282" s="38">
        <f t="shared" si="117"/>
        <v>1.3413476827080094E-2</v>
      </c>
      <c r="R282" s="40">
        <f t="shared" si="118"/>
        <v>121.00000000000018</v>
      </c>
      <c r="S282" s="40">
        <f t="shared" si="119"/>
        <v>0.10661157024793447</v>
      </c>
    </row>
    <row r="283" spans="2:19" ht="15.6" x14ac:dyDescent="0.3">
      <c r="B283" s="100">
        <v>275</v>
      </c>
      <c r="C283" s="101"/>
      <c r="D283" s="80">
        <v>45023</v>
      </c>
      <c r="E283" s="79">
        <v>0.4236111111111111</v>
      </c>
      <c r="F283" s="53">
        <f t="shared" si="112"/>
        <v>2491</v>
      </c>
      <c r="G283" s="52">
        <f t="shared" si="113"/>
        <v>2431</v>
      </c>
      <c r="H283" s="99"/>
      <c r="I283" s="42">
        <v>-47.6</v>
      </c>
      <c r="J283" s="59">
        <f t="shared" si="114"/>
        <v>2443.9</v>
      </c>
      <c r="K283" s="87"/>
      <c r="M283" s="38">
        <f t="shared" si="111"/>
        <v>12.900000000000091</v>
      </c>
      <c r="N283" s="42">
        <f t="shared" si="115"/>
        <v>1.3154130000000093</v>
      </c>
      <c r="O283" s="38">
        <f t="shared" si="116"/>
        <v>9.0484728000000647</v>
      </c>
      <c r="P283" s="38">
        <f t="shared" si="117"/>
        <v>1.3413476827080094E-2</v>
      </c>
      <c r="R283" s="40">
        <f t="shared" si="118"/>
        <v>121.00000000000018</v>
      </c>
      <c r="S283" s="40">
        <f t="shared" si="119"/>
        <v>0.10661157024793447</v>
      </c>
    </row>
    <row r="284" spans="2:19" ht="15.6" x14ac:dyDescent="0.3">
      <c r="B284" s="100">
        <v>276</v>
      </c>
      <c r="C284" s="101"/>
      <c r="D284" s="80">
        <v>45024</v>
      </c>
      <c r="E284" s="79">
        <v>0.3611111111111111</v>
      </c>
      <c r="F284" s="53">
        <f t="shared" si="112"/>
        <v>2491</v>
      </c>
      <c r="G284" s="52">
        <f t="shared" si="113"/>
        <v>2431</v>
      </c>
      <c r="H284" s="99"/>
      <c r="I284" s="42">
        <v>-47.59</v>
      </c>
      <c r="J284" s="59">
        <f t="shared" si="114"/>
        <v>2443.91</v>
      </c>
      <c r="K284" s="87"/>
      <c r="M284" s="38">
        <f t="shared" si="111"/>
        <v>12.909999999999854</v>
      </c>
      <c r="N284" s="42">
        <f t="shared" si="115"/>
        <v>1.3164326999999851</v>
      </c>
      <c r="O284" s="38">
        <f t="shared" si="116"/>
        <v>9.0554871199998992</v>
      </c>
      <c r="P284" s="38">
        <f t="shared" si="117"/>
        <v>1.342387487113185E-2</v>
      </c>
      <c r="R284" s="40">
        <f t="shared" si="118"/>
        <v>120.99999999999972</v>
      </c>
      <c r="S284" s="40">
        <f t="shared" si="119"/>
        <v>0.1066942148760321</v>
      </c>
    </row>
    <row r="285" spans="2:19" ht="15.6" x14ac:dyDescent="0.3">
      <c r="B285" s="100">
        <v>277</v>
      </c>
      <c r="C285" s="101"/>
      <c r="D285" s="80">
        <v>45025</v>
      </c>
      <c r="E285" s="79">
        <v>0.44166666666666665</v>
      </c>
      <c r="F285" s="53">
        <f t="shared" si="112"/>
        <v>2491</v>
      </c>
      <c r="G285" s="52">
        <f t="shared" si="113"/>
        <v>2431</v>
      </c>
      <c r="H285" s="99"/>
      <c r="I285" s="42">
        <v>-47.59</v>
      </c>
      <c r="J285" s="59">
        <f t="shared" si="114"/>
        <v>2443.91</v>
      </c>
      <c r="K285" s="87"/>
      <c r="M285" s="38">
        <f t="shared" si="111"/>
        <v>12.909999999999854</v>
      </c>
      <c r="N285" s="42">
        <f t="shared" si="115"/>
        <v>1.3164326999999851</v>
      </c>
      <c r="O285" s="38">
        <f t="shared" si="116"/>
        <v>9.0554871199998992</v>
      </c>
      <c r="P285" s="38">
        <f t="shared" si="117"/>
        <v>1.342387487113185E-2</v>
      </c>
      <c r="R285" s="40">
        <f t="shared" si="118"/>
        <v>120.99999999999972</v>
      </c>
      <c r="S285" s="40">
        <f t="shared" si="119"/>
        <v>0.1066942148760321</v>
      </c>
    </row>
    <row r="286" spans="2:19" ht="15.6" x14ac:dyDescent="0.3">
      <c r="B286" s="100">
        <v>278</v>
      </c>
      <c r="C286" s="101"/>
      <c r="D286" s="80">
        <v>45026</v>
      </c>
      <c r="E286" s="79">
        <v>0.68333333333333324</v>
      </c>
      <c r="F286" s="53">
        <f t="shared" ref="F286:F288" si="120">G$16</f>
        <v>2491</v>
      </c>
      <c r="G286" s="52">
        <f t="shared" ref="G286:G288" si="121">G$16-E$12</f>
        <v>2431</v>
      </c>
      <c r="H286" s="99"/>
      <c r="I286" s="42">
        <v>-47.6</v>
      </c>
      <c r="J286" s="59">
        <f t="shared" ref="J286:J288" si="122">(G$16+E$13)+I286</f>
        <v>2443.9</v>
      </c>
      <c r="K286" s="87"/>
      <c r="M286" s="38">
        <f t="shared" si="111"/>
        <v>12.900000000000091</v>
      </c>
      <c r="N286" s="42">
        <f t="shared" ref="N286:N288" si="123">M286*0.10197/1</f>
        <v>1.3154130000000093</v>
      </c>
      <c r="O286" s="38">
        <f t="shared" ref="O286:O288" si="124">M286*0.701432/1</f>
        <v>9.0484728000000647</v>
      </c>
      <c r="P286" s="38">
        <f t="shared" ref="P286:P288" si="125">+N286*0.01019716/1</f>
        <v>1.3413476827080094E-2</v>
      </c>
      <c r="R286" s="40">
        <f t="shared" ref="R286:R288" si="126">+$O$11*(M286-I286)</f>
        <v>121.00000000000018</v>
      </c>
      <c r="S286" s="40">
        <f t="shared" ref="S286:S288" si="127">M286/R286</f>
        <v>0.10661157024793447</v>
      </c>
    </row>
    <row r="287" spans="2:19" ht="15.6" x14ac:dyDescent="0.3">
      <c r="B287" s="100">
        <v>279</v>
      </c>
      <c r="C287" s="101"/>
      <c r="D287" s="80">
        <v>45027</v>
      </c>
      <c r="E287" s="79">
        <v>0.69097222222222221</v>
      </c>
      <c r="F287" s="53">
        <f t="shared" si="120"/>
        <v>2491</v>
      </c>
      <c r="G287" s="52">
        <f t="shared" si="121"/>
        <v>2431</v>
      </c>
      <c r="H287" s="99"/>
      <c r="I287" s="42">
        <v>-47.6</v>
      </c>
      <c r="J287" s="59">
        <f t="shared" si="122"/>
        <v>2443.9</v>
      </c>
      <c r="K287" s="87"/>
      <c r="M287" s="38">
        <f t="shared" si="111"/>
        <v>12.900000000000091</v>
      </c>
      <c r="N287" s="42">
        <f t="shared" si="123"/>
        <v>1.3154130000000093</v>
      </c>
      <c r="O287" s="38">
        <f t="shared" si="124"/>
        <v>9.0484728000000647</v>
      </c>
      <c r="P287" s="38">
        <f t="shared" si="125"/>
        <v>1.3413476827080094E-2</v>
      </c>
      <c r="R287" s="40">
        <f t="shared" si="126"/>
        <v>121.00000000000018</v>
      </c>
      <c r="S287" s="40">
        <f t="shared" si="127"/>
        <v>0.10661157024793447</v>
      </c>
    </row>
    <row r="288" spans="2:19" ht="15.6" x14ac:dyDescent="0.3">
      <c r="B288" s="100">
        <v>280</v>
      </c>
      <c r="C288" s="101"/>
      <c r="D288" s="80">
        <v>45028</v>
      </c>
      <c r="E288" s="79">
        <v>0.4236111111111111</v>
      </c>
      <c r="F288" s="53">
        <f t="shared" si="120"/>
        <v>2491</v>
      </c>
      <c r="G288" s="52">
        <f t="shared" si="121"/>
        <v>2431</v>
      </c>
      <c r="H288" s="99"/>
      <c r="I288" s="42">
        <v>-47.58</v>
      </c>
      <c r="J288" s="59">
        <f t="shared" si="122"/>
        <v>2443.92</v>
      </c>
      <c r="K288" s="87"/>
      <c r="M288" s="38">
        <f t="shared" si="111"/>
        <v>12.920000000000073</v>
      </c>
      <c r="N288" s="42">
        <f t="shared" si="123"/>
        <v>1.3174524000000074</v>
      </c>
      <c r="O288" s="38">
        <f t="shared" si="124"/>
        <v>9.0625014400000516</v>
      </c>
      <c r="P288" s="38">
        <f t="shared" si="125"/>
        <v>1.3434272915184077E-2</v>
      </c>
      <c r="R288" s="40">
        <f t="shared" si="126"/>
        <v>121.00000000000014</v>
      </c>
      <c r="S288" s="40">
        <f t="shared" si="127"/>
        <v>0.10677685950413271</v>
      </c>
    </row>
    <row r="289" spans="2:19" ht="15.6" x14ac:dyDescent="0.3">
      <c r="B289" s="100">
        <v>281</v>
      </c>
      <c r="C289" s="101"/>
      <c r="D289" s="80">
        <v>45035</v>
      </c>
      <c r="E289" s="79">
        <v>0.40763888888888888</v>
      </c>
      <c r="F289" s="53">
        <f t="shared" ref="F289:F291" si="128">G$16</f>
        <v>2491</v>
      </c>
      <c r="G289" s="52">
        <f t="shared" ref="G289:G291" si="129">G$16-E$12</f>
        <v>2431</v>
      </c>
      <c r="H289" s="99"/>
      <c r="I289" s="42">
        <v>-47.57</v>
      </c>
      <c r="J289" s="59">
        <f t="shared" ref="J289:J291" si="130">(G$16+E$13)+I289</f>
        <v>2443.9299999999998</v>
      </c>
      <c r="K289" s="87"/>
      <c r="M289" s="38">
        <f t="shared" si="111"/>
        <v>12.929999999999836</v>
      </c>
      <c r="N289" s="42">
        <f t="shared" ref="N289:N291" si="131">M289*0.10197/1</f>
        <v>1.3184720999999833</v>
      </c>
      <c r="O289" s="38">
        <f t="shared" ref="O289:O291" si="132">M289*0.701432/1</f>
        <v>9.0695157599998861</v>
      </c>
      <c r="P289" s="38">
        <f t="shared" ref="P289:P291" si="133">+N289*0.01019716/1</f>
        <v>1.344467095923583E-2</v>
      </c>
      <c r="R289" s="40">
        <f t="shared" ref="R289:R291" si="134">+$O$11*(M289-I289)</f>
        <v>120.99999999999967</v>
      </c>
      <c r="S289" s="40">
        <f t="shared" ref="S289:S291" si="135">M289/R289</f>
        <v>0.10685950413223035</v>
      </c>
    </row>
    <row r="290" spans="2:19" ht="15.6" x14ac:dyDescent="0.3">
      <c r="B290" s="100">
        <v>282</v>
      </c>
      <c r="C290" s="101"/>
      <c r="D290" s="80">
        <v>45038</v>
      </c>
      <c r="E290" s="79">
        <v>0.48472222222222222</v>
      </c>
      <c r="F290" s="53">
        <f t="shared" si="128"/>
        <v>2491</v>
      </c>
      <c r="G290" s="52">
        <f t="shared" si="129"/>
        <v>2431</v>
      </c>
      <c r="H290" s="99"/>
      <c r="I290" s="42">
        <v>-47.57</v>
      </c>
      <c r="J290" s="59">
        <f t="shared" si="130"/>
        <v>2443.9299999999998</v>
      </c>
      <c r="K290" s="87"/>
      <c r="M290" s="38">
        <f t="shared" si="111"/>
        <v>12.929999999999836</v>
      </c>
      <c r="N290" s="42">
        <f t="shared" si="131"/>
        <v>1.3184720999999833</v>
      </c>
      <c r="O290" s="38">
        <f t="shared" si="132"/>
        <v>9.0695157599998861</v>
      </c>
      <c r="P290" s="38">
        <f t="shared" si="133"/>
        <v>1.344467095923583E-2</v>
      </c>
      <c r="R290" s="40">
        <f t="shared" si="134"/>
        <v>120.99999999999967</v>
      </c>
      <c r="S290" s="40">
        <f t="shared" si="135"/>
        <v>0.10685950413223035</v>
      </c>
    </row>
    <row r="291" spans="2:19" ht="15.6" x14ac:dyDescent="0.3">
      <c r="B291" s="100">
        <v>283</v>
      </c>
      <c r="C291" s="101"/>
      <c r="D291" s="80">
        <v>45039</v>
      </c>
      <c r="E291" s="79">
        <v>0.67638888888888893</v>
      </c>
      <c r="F291" s="53">
        <f t="shared" si="128"/>
        <v>2491</v>
      </c>
      <c r="G291" s="52">
        <f t="shared" si="129"/>
        <v>2431</v>
      </c>
      <c r="H291" s="99"/>
      <c r="I291" s="42">
        <v>-47.57</v>
      </c>
      <c r="J291" s="59">
        <f t="shared" si="130"/>
        <v>2443.9299999999998</v>
      </c>
      <c r="K291" s="87"/>
      <c r="M291" s="38">
        <f t="shared" si="111"/>
        <v>12.929999999999836</v>
      </c>
      <c r="N291" s="42">
        <f t="shared" si="131"/>
        <v>1.3184720999999833</v>
      </c>
      <c r="O291" s="38">
        <f t="shared" si="132"/>
        <v>9.0695157599998861</v>
      </c>
      <c r="P291" s="38">
        <f t="shared" si="133"/>
        <v>1.344467095923583E-2</v>
      </c>
      <c r="R291" s="40">
        <f t="shared" si="134"/>
        <v>120.99999999999967</v>
      </c>
      <c r="S291" s="40">
        <f t="shared" si="135"/>
        <v>0.10685950413223035</v>
      </c>
    </row>
    <row r="292" spans="2:19" ht="15.6" x14ac:dyDescent="0.3">
      <c r="B292" s="100">
        <v>284</v>
      </c>
      <c r="C292" s="101"/>
      <c r="D292" s="80">
        <v>45040</v>
      </c>
      <c r="E292" s="79">
        <v>0.3611111111111111</v>
      </c>
      <c r="F292" s="53">
        <f t="shared" ref="F292:F298" si="136">G$16</f>
        <v>2491</v>
      </c>
      <c r="G292" s="52">
        <f t="shared" ref="G292:G298" si="137">G$16-E$12</f>
        <v>2431</v>
      </c>
      <c r="H292" s="99"/>
      <c r="I292" s="42">
        <v>-47.57</v>
      </c>
      <c r="J292" s="59">
        <f t="shared" ref="J292:J298" si="138">(G$16+E$13)+I292</f>
        <v>2443.9299999999998</v>
      </c>
      <c r="K292" s="87"/>
      <c r="M292" s="38">
        <f t="shared" si="111"/>
        <v>12.929999999999836</v>
      </c>
      <c r="N292" s="42">
        <f t="shared" ref="N292:N298" si="139">M292*0.10197/1</f>
        <v>1.3184720999999833</v>
      </c>
      <c r="O292" s="38">
        <f t="shared" ref="O292:O298" si="140">M292*0.701432/1</f>
        <v>9.0695157599998861</v>
      </c>
      <c r="P292" s="38">
        <f t="shared" ref="P292:P298" si="141">+N292*0.01019716/1</f>
        <v>1.344467095923583E-2</v>
      </c>
      <c r="R292" s="40">
        <f t="shared" ref="R292:R298" si="142">+$O$11*(M292-I292)</f>
        <v>120.99999999999967</v>
      </c>
      <c r="S292" s="40">
        <f t="shared" ref="S292:S298" si="143">M292/R292</f>
        <v>0.10685950413223035</v>
      </c>
    </row>
    <row r="293" spans="2:19" ht="15.6" x14ac:dyDescent="0.3">
      <c r="B293" s="100">
        <v>285</v>
      </c>
      <c r="C293" s="101"/>
      <c r="D293" s="80">
        <v>45041</v>
      </c>
      <c r="E293" s="79">
        <v>0.31944444444444448</v>
      </c>
      <c r="F293" s="53">
        <f t="shared" si="136"/>
        <v>2491</v>
      </c>
      <c r="G293" s="52">
        <f t="shared" si="137"/>
        <v>2431</v>
      </c>
      <c r="H293" s="99"/>
      <c r="I293" s="42">
        <v>-47.57</v>
      </c>
      <c r="J293" s="59">
        <f t="shared" si="138"/>
        <v>2443.9299999999998</v>
      </c>
      <c r="K293" s="87"/>
      <c r="M293" s="38">
        <f t="shared" si="111"/>
        <v>12.929999999999836</v>
      </c>
      <c r="N293" s="42">
        <f t="shared" si="139"/>
        <v>1.3184720999999833</v>
      </c>
      <c r="O293" s="38">
        <f t="shared" si="140"/>
        <v>9.0695157599998861</v>
      </c>
      <c r="P293" s="38">
        <f t="shared" si="141"/>
        <v>1.344467095923583E-2</v>
      </c>
      <c r="R293" s="40">
        <f t="shared" si="142"/>
        <v>120.99999999999967</v>
      </c>
      <c r="S293" s="40">
        <f t="shared" si="143"/>
        <v>0.10685950413223035</v>
      </c>
    </row>
    <row r="294" spans="2:19" ht="15.6" x14ac:dyDescent="0.3">
      <c r="B294" s="100">
        <v>286</v>
      </c>
      <c r="C294" s="101"/>
      <c r="D294" s="80">
        <v>45042</v>
      </c>
      <c r="E294" s="79">
        <v>0.39444444444444443</v>
      </c>
      <c r="F294" s="53">
        <f t="shared" si="136"/>
        <v>2491</v>
      </c>
      <c r="G294" s="52">
        <f t="shared" si="137"/>
        <v>2431</v>
      </c>
      <c r="H294" s="99"/>
      <c r="I294" s="42">
        <v>-47.57</v>
      </c>
      <c r="J294" s="59">
        <f t="shared" si="138"/>
        <v>2443.9299999999998</v>
      </c>
      <c r="K294" s="87"/>
      <c r="M294" s="38">
        <f t="shared" si="111"/>
        <v>12.929999999999836</v>
      </c>
      <c r="N294" s="42">
        <f t="shared" si="139"/>
        <v>1.3184720999999833</v>
      </c>
      <c r="O294" s="38">
        <f t="shared" si="140"/>
        <v>9.0695157599998861</v>
      </c>
      <c r="P294" s="38">
        <f t="shared" si="141"/>
        <v>1.344467095923583E-2</v>
      </c>
      <c r="R294" s="40">
        <f t="shared" si="142"/>
        <v>120.99999999999967</v>
      </c>
      <c r="S294" s="40">
        <f t="shared" si="143"/>
        <v>0.10685950413223035</v>
      </c>
    </row>
    <row r="295" spans="2:19" ht="15.6" x14ac:dyDescent="0.3">
      <c r="B295" s="100">
        <v>287</v>
      </c>
      <c r="C295" s="101"/>
      <c r="D295" s="80">
        <v>45043</v>
      </c>
      <c r="E295" s="79">
        <v>0.36805555555555558</v>
      </c>
      <c r="F295" s="53">
        <f t="shared" si="136"/>
        <v>2491</v>
      </c>
      <c r="G295" s="52">
        <f t="shared" si="137"/>
        <v>2431</v>
      </c>
      <c r="H295" s="99"/>
      <c r="I295" s="42">
        <v>-47.57</v>
      </c>
      <c r="J295" s="59">
        <f t="shared" si="138"/>
        <v>2443.9299999999998</v>
      </c>
      <c r="K295" s="87"/>
      <c r="M295" s="38">
        <f t="shared" si="111"/>
        <v>12.929999999999836</v>
      </c>
      <c r="N295" s="42">
        <f t="shared" si="139"/>
        <v>1.3184720999999833</v>
      </c>
      <c r="O295" s="38">
        <f t="shared" si="140"/>
        <v>9.0695157599998861</v>
      </c>
      <c r="P295" s="38">
        <f t="shared" si="141"/>
        <v>1.344467095923583E-2</v>
      </c>
      <c r="R295" s="40">
        <f t="shared" si="142"/>
        <v>120.99999999999967</v>
      </c>
      <c r="S295" s="40">
        <f t="shared" si="143"/>
        <v>0.10685950413223035</v>
      </c>
    </row>
    <row r="296" spans="2:19" ht="15.6" x14ac:dyDescent="0.3">
      <c r="B296" s="100">
        <v>288</v>
      </c>
      <c r="C296" s="101"/>
      <c r="D296" s="80">
        <v>45044</v>
      </c>
      <c r="E296" s="79">
        <v>0.67222222222222217</v>
      </c>
      <c r="F296" s="53">
        <f t="shared" si="136"/>
        <v>2491</v>
      </c>
      <c r="G296" s="52">
        <f t="shared" si="137"/>
        <v>2431</v>
      </c>
      <c r="H296" s="99"/>
      <c r="I296" s="42">
        <v>-47.57</v>
      </c>
      <c r="J296" s="59">
        <f t="shared" si="138"/>
        <v>2443.9299999999998</v>
      </c>
      <c r="K296" s="87"/>
      <c r="M296" s="38">
        <f t="shared" si="111"/>
        <v>12.929999999999836</v>
      </c>
      <c r="N296" s="42">
        <f t="shared" si="139"/>
        <v>1.3184720999999833</v>
      </c>
      <c r="O296" s="38">
        <f t="shared" si="140"/>
        <v>9.0695157599998861</v>
      </c>
      <c r="P296" s="38">
        <f t="shared" si="141"/>
        <v>1.344467095923583E-2</v>
      </c>
      <c r="R296" s="40">
        <f t="shared" si="142"/>
        <v>120.99999999999967</v>
      </c>
      <c r="S296" s="40">
        <f t="shared" si="143"/>
        <v>0.10685950413223035</v>
      </c>
    </row>
    <row r="297" spans="2:19" ht="15.6" x14ac:dyDescent="0.3">
      <c r="B297" s="100">
        <v>289</v>
      </c>
      <c r="C297" s="101"/>
      <c r="D297" s="80">
        <v>45045</v>
      </c>
      <c r="E297" s="79">
        <v>0.6333333333333333</v>
      </c>
      <c r="F297" s="53">
        <f t="shared" si="136"/>
        <v>2491</v>
      </c>
      <c r="G297" s="52">
        <f t="shared" si="137"/>
        <v>2431</v>
      </c>
      <c r="H297" s="99"/>
      <c r="I297" s="42">
        <v>-47.57</v>
      </c>
      <c r="J297" s="59">
        <f t="shared" si="138"/>
        <v>2443.9299999999998</v>
      </c>
      <c r="K297" s="87"/>
      <c r="M297" s="38">
        <f t="shared" si="111"/>
        <v>12.929999999999836</v>
      </c>
      <c r="N297" s="42">
        <f t="shared" si="139"/>
        <v>1.3184720999999833</v>
      </c>
      <c r="O297" s="38">
        <f t="shared" si="140"/>
        <v>9.0695157599998861</v>
      </c>
      <c r="P297" s="38">
        <f t="shared" si="141"/>
        <v>1.344467095923583E-2</v>
      </c>
      <c r="R297" s="40">
        <f t="shared" si="142"/>
        <v>120.99999999999967</v>
      </c>
      <c r="S297" s="40">
        <f t="shared" si="143"/>
        <v>0.10685950413223035</v>
      </c>
    </row>
    <row r="298" spans="2:19" ht="15.6" x14ac:dyDescent="0.3">
      <c r="B298" s="100">
        <v>290</v>
      </c>
      <c r="C298" s="101"/>
      <c r="D298" s="80">
        <v>45046</v>
      </c>
      <c r="E298" s="79">
        <v>0.41041666666666665</v>
      </c>
      <c r="F298" s="53">
        <f t="shared" si="136"/>
        <v>2491</v>
      </c>
      <c r="G298" s="52">
        <f t="shared" si="137"/>
        <v>2431</v>
      </c>
      <c r="H298" s="99"/>
      <c r="I298" s="42">
        <v>-47.57</v>
      </c>
      <c r="J298" s="59">
        <f t="shared" si="138"/>
        <v>2443.9299999999998</v>
      </c>
      <c r="K298" s="87"/>
      <c r="M298" s="38">
        <f t="shared" si="111"/>
        <v>12.929999999999836</v>
      </c>
      <c r="N298" s="42">
        <f t="shared" si="139"/>
        <v>1.3184720999999833</v>
      </c>
      <c r="O298" s="38">
        <f t="shared" si="140"/>
        <v>9.0695157599998861</v>
      </c>
      <c r="P298" s="38">
        <f t="shared" si="141"/>
        <v>1.344467095923583E-2</v>
      </c>
      <c r="R298" s="40">
        <f t="shared" si="142"/>
        <v>120.99999999999967</v>
      </c>
      <c r="S298" s="40">
        <f t="shared" si="143"/>
        <v>0.10685950413223035</v>
      </c>
    </row>
    <row r="299" spans="2:19" ht="15.6" x14ac:dyDescent="0.3">
      <c r="B299" s="100">
        <v>291</v>
      </c>
      <c r="C299" s="101"/>
      <c r="D299" s="80">
        <v>45047</v>
      </c>
      <c r="E299" s="79">
        <v>0.41666666666666669</v>
      </c>
      <c r="F299" s="53">
        <f t="shared" ref="F299:F302" si="144">G$16</f>
        <v>2491</v>
      </c>
      <c r="G299" s="52">
        <f t="shared" ref="G299:G302" si="145">G$16-E$12</f>
        <v>2431</v>
      </c>
      <c r="H299" s="99"/>
      <c r="I299" s="42">
        <v>-47.55</v>
      </c>
      <c r="J299" s="59">
        <f t="shared" ref="J299:J302" si="146">(G$16+E$13)+I299</f>
        <v>2443.9499999999998</v>
      </c>
      <c r="K299" s="87"/>
      <c r="M299" s="38">
        <f t="shared" si="111"/>
        <v>12.949999999999818</v>
      </c>
      <c r="N299" s="42">
        <f t="shared" ref="N299:N302" si="147">M299*0.10197/1</f>
        <v>1.3205114999999814</v>
      </c>
      <c r="O299" s="38">
        <f t="shared" ref="O299:O302" si="148">M299*0.701432/1</f>
        <v>9.0835443999998731</v>
      </c>
      <c r="P299" s="38">
        <f t="shared" ref="P299:P302" si="149">+N299*0.01019716/1</f>
        <v>1.3465467047339811E-2</v>
      </c>
      <c r="R299" s="40">
        <f t="shared" ref="R299:R302" si="150">+$O$11*(M299-I299)</f>
        <v>120.99999999999963</v>
      </c>
      <c r="S299" s="40">
        <f t="shared" ref="S299:S302" si="151">M299/R299</f>
        <v>0.10702479338842857</v>
      </c>
    </row>
    <row r="300" spans="2:19" ht="15.6" x14ac:dyDescent="0.3">
      <c r="B300" s="100">
        <v>292</v>
      </c>
      <c r="C300" s="101"/>
      <c r="D300" s="80">
        <v>45048</v>
      </c>
      <c r="E300" s="79">
        <v>0.40416666666666662</v>
      </c>
      <c r="F300" s="53">
        <f t="shared" si="144"/>
        <v>2491</v>
      </c>
      <c r="G300" s="52">
        <f t="shared" si="145"/>
        <v>2431</v>
      </c>
      <c r="H300" s="99"/>
      <c r="I300" s="42">
        <v>-47.55</v>
      </c>
      <c r="J300" s="59">
        <f t="shared" si="146"/>
        <v>2443.9499999999998</v>
      </c>
      <c r="K300" s="87"/>
      <c r="M300" s="38">
        <f t="shared" si="111"/>
        <v>12.949999999999818</v>
      </c>
      <c r="N300" s="42">
        <f t="shared" si="147"/>
        <v>1.3205114999999814</v>
      </c>
      <c r="O300" s="38">
        <f t="shared" si="148"/>
        <v>9.0835443999998731</v>
      </c>
      <c r="P300" s="38">
        <f t="shared" si="149"/>
        <v>1.3465467047339811E-2</v>
      </c>
      <c r="R300" s="40">
        <f t="shared" si="150"/>
        <v>120.99999999999963</v>
      </c>
      <c r="S300" s="40">
        <f t="shared" si="151"/>
        <v>0.10702479338842857</v>
      </c>
    </row>
    <row r="301" spans="2:19" ht="15.6" x14ac:dyDescent="0.3">
      <c r="B301" s="100">
        <v>293</v>
      </c>
      <c r="C301" s="101"/>
      <c r="D301" s="80">
        <v>45049</v>
      </c>
      <c r="E301" s="79">
        <v>0.38194444444444442</v>
      </c>
      <c r="F301" s="53">
        <f t="shared" si="144"/>
        <v>2491</v>
      </c>
      <c r="G301" s="52">
        <f t="shared" si="145"/>
        <v>2431</v>
      </c>
      <c r="H301" s="99"/>
      <c r="I301" s="42">
        <v>-47.55</v>
      </c>
      <c r="J301" s="59">
        <f t="shared" si="146"/>
        <v>2443.9499999999998</v>
      </c>
      <c r="K301" s="87"/>
      <c r="M301" s="38">
        <f t="shared" si="111"/>
        <v>12.949999999999818</v>
      </c>
      <c r="N301" s="42">
        <f t="shared" si="147"/>
        <v>1.3205114999999814</v>
      </c>
      <c r="O301" s="38">
        <f t="shared" si="148"/>
        <v>9.0835443999998731</v>
      </c>
      <c r="P301" s="38">
        <f t="shared" si="149"/>
        <v>1.3465467047339811E-2</v>
      </c>
      <c r="R301" s="40">
        <f t="shared" si="150"/>
        <v>120.99999999999963</v>
      </c>
      <c r="S301" s="40">
        <f t="shared" si="151"/>
        <v>0.10702479338842857</v>
      </c>
    </row>
    <row r="302" spans="2:19" ht="15.6" x14ac:dyDescent="0.3">
      <c r="B302" s="100">
        <v>294</v>
      </c>
      <c r="C302" s="101"/>
      <c r="D302" s="80">
        <v>45050</v>
      </c>
      <c r="E302" s="79">
        <v>0.42777777777777781</v>
      </c>
      <c r="F302" s="53">
        <f t="shared" si="144"/>
        <v>2491</v>
      </c>
      <c r="G302" s="52">
        <f t="shared" si="145"/>
        <v>2431</v>
      </c>
      <c r="H302" s="99"/>
      <c r="I302" s="42">
        <v>-47.55</v>
      </c>
      <c r="J302" s="59">
        <f t="shared" si="146"/>
        <v>2443.9499999999998</v>
      </c>
      <c r="K302" s="87"/>
      <c r="M302" s="38">
        <f t="shared" si="111"/>
        <v>12.949999999999818</v>
      </c>
      <c r="N302" s="42">
        <f t="shared" si="147"/>
        <v>1.3205114999999814</v>
      </c>
      <c r="O302" s="38">
        <f t="shared" si="148"/>
        <v>9.0835443999998731</v>
      </c>
      <c r="P302" s="38">
        <f t="shared" si="149"/>
        <v>1.3465467047339811E-2</v>
      </c>
      <c r="R302" s="40">
        <f t="shared" si="150"/>
        <v>120.99999999999963</v>
      </c>
      <c r="S302" s="40">
        <f t="shared" si="151"/>
        <v>0.10702479338842857</v>
      </c>
    </row>
    <row r="303" spans="2:19" ht="15.6" x14ac:dyDescent="0.3">
      <c r="B303" s="100">
        <v>295</v>
      </c>
      <c r="C303" s="101"/>
      <c r="D303" s="80">
        <v>45052</v>
      </c>
      <c r="E303" s="79">
        <v>0.34583333333333338</v>
      </c>
      <c r="F303" s="53">
        <f t="shared" ref="F303:F304" si="152">G$16</f>
        <v>2491</v>
      </c>
      <c r="G303" s="52">
        <f t="shared" ref="G303:G304" si="153">G$16-E$12</f>
        <v>2431</v>
      </c>
      <c r="H303" s="99"/>
      <c r="I303" s="42">
        <v>-47.57</v>
      </c>
      <c r="J303" s="59">
        <f t="shared" ref="J303:J304" si="154">(G$16+E$13)+I303</f>
        <v>2443.9299999999998</v>
      </c>
      <c r="K303" s="87"/>
      <c r="M303" s="38">
        <f t="shared" si="111"/>
        <v>12.929999999999836</v>
      </c>
      <c r="N303" s="42">
        <f t="shared" ref="N303:N304" si="155">M303*0.10197/1</f>
        <v>1.3184720999999833</v>
      </c>
      <c r="O303" s="38">
        <f t="shared" ref="O303:O304" si="156">M303*0.701432/1</f>
        <v>9.0695157599998861</v>
      </c>
      <c r="P303" s="38">
        <f t="shared" ref="P303:P304" si="157">+N303*0.01019716/1</f>
        <v>1.344467095923583E-2</v>
      </c>
      <c r="R303" s="40">
        <f t="shared" ref="R303:R304" si="158">+$O$11*(M303-I303)</f>
        <v>120.99999999999967</v>
      </c>
      <c r="S303" s="40">
        <f t="shared" ref="S303:S304" si="159">M303/R303</f>
        <v>0.10685950413223035</v>
      </c>
    </row>
    <row r="304" spans="2:19" ht="15.6" x14ac:dyDescent="0.3">
      <c r="B304" s="100">
        <v>296</v>
      </c>
      <c r="C304" s="101"/>
      <c r="D304" s="80">
        <v>45053</v>
      </c>
      <c r="E304" s="79">
        <v>0.35069444444444442</v>
      </c>
      <c r="F304" s="53">
        <f t="shared" si="152"/>
        <v>2491</v>
      </c>
      <c r="G304" s="52">
        <f t="shared" si="153"/>
        <v>2431</v>
      </c>
      <c r="H304" s="99"/>
      <c r="I304" s="42">
        <v>-47.59</v>
      </c>
      <c r="J304" s="59">
        <f t="shared" si="154"/>
        <v>2443.91</v>
      </c>
      <c r="K304" s="87"/>
      <c r="M304" s="38">
        <f t="shared" si="111"/>
        <v>12.909999999999854</v>
      </c>
      <c r="N304" s="42">
        <f t="shared" si="155"/>
        <v>1.3164326999999851</v>
      </c>
      <c r="O304" s="38">
        <f t="shared" si="156"/>
        <v>9.0554871199998992</v>
      </c>
      <c r="P304" s="38">
        <f t="shared" si="157"/>
        <v>1.342387487113185E-2</v>
      </c>
      <c r="R304" s="40">
        <f t="shared" si="158"/>
        <v>120.99999999999972</v>
      </c>
      <c r="S304" s="40">
        <f t="shared" si="159"/>
        <v>0.1066942148760321</v>
      </c>
    </row>
    <row r="305" spans="2:19" ht="15.6" x14ac:dyDescent="0.3">
      <c r="B305" s="100">
        <v>297</v>
      </c>
      <c r="C305" s="101"/>
      <c r="D305" s="80">
        <v>45058</v>
      </c>
      <c r="E305" s="79">
        <v>0.60138888888888886</v>
      </c>
      <c r="F305" s="53">
        <f t="shared" ref="F305" si="160">G$16</f>
        <v>2491</v>
      </c>
      <c r="G305" s="52">
        <f t="shared" ref="G305" si="161">G$16-E$12</f>
        <v>2431</v>
      </c>
      <c r="H305" s="99"/>
      <c r="I305" s="42">
        <v>-47.56</v>
      </c>
      <c r="J305" s="59">
        <f t="shared" ref="J305" si="162">(G$16+E$13)+I305</f>
        <v>2443.94</v>
      </c>
      <c r="K305" s="87"/>
      <c r="M305" s="38">
        <f t="shared" si="111"/>
        <v>12.940000000000055</v>
      </c>
      <c r="N305" s="42">
        <f t="shared" ref="N305" si="163">M305*0.10197/1</f>
        <v>1.3194918000000055</v>
      </c>
      <c r="O305" s="38">
        <f t="shared" ref="O305" si="164">M305*0.701432/1</f>
        <v>9.0765300800000386</v>
      </c>
      <c r="P305" s="38">
        <f t="shared" ref="P305" si="165">+N305*0.01019716/1</f>
        <v>1.3455069003288057E-2</v>
      </c>
      <c r="R305" s="40">
        <f t="shared" ref="R305" si="166">+$O$11*(M305-I305)</f>
        <v>121.00000000000011</v>
      </c>
      <c r="S305" s="40">
        <f t="shared" ref="S305" si="167">M305/R305</f>
        <v>0.10694214876033092</v>
      </c>
    </row>
    <row r="306" spans="2:19" ht="15.6" x14ac:dyDescent="0.3">
      <c r="B306" s="100">
        <v>300</v>
      </c>
      <c r="C306" s="101"/>
      <c r="D306" s="80">
        <v>45061</v>
      </c>
      <c r="E306" s="79">
        <v>0.35694444444444445</v>
      </c>
      <c r="F306" s="53">
        <f t="shared" ref="F306:F308" si="168">G$16</f>
        <v>2491</v>
      </c>
      <c r="G306" s="52">
        <f t="shared" ref="G306:G308" si="169">G$16-E$12</f>
        <v>2431</v>
      </c>
      <c r="H306" s="99"/>
      <c r="I306" s="42">
        <v>-47.52</v>
      </c>
      <c r="J306" s="59">
        <f t="shared" ref="J306:J308" si="170">(G$16+E$13)+I306</f>
        <v>2443.98</v>
      </c>
      <c r="K306" s="87"/>
      <c r="M306" s="38">
        <f t="shared" si="111"/>
        <v>12.980000000000018</v>
      </c>
      <c r="N306" s="42">
        <f t="shared" ref="N306:N308" si="171">M306*0.10197/1</f>
        <v>1.3235706000000018</v>
      </c>
      <c r="O306" s="38">
        <f t="shared" ref="O306:O308" si="172">M306*0.701432/1</f>
        <v>9.1045873600000142</v>
      </c>
      <c r="P306" s="38">
        <f t="shared" ref="P306:P308" si="173">+N306*0.01019716/1</f>
        <v>1.3496661179496019E-2</v>
      </c>
      <c r="R306" s="40">
        <f t="shared" ref="R306:R308" si="174">+$O$11*(M306-I306)</f>
        <v>121.00000000000004</v>
      </c>
      <c r="S306" s="40">
        <f t="shared" ref="S306:S308" si="175">M306/R306</f>
        <v>0.10727272727272738</v>
      </c>
    </row>
    <row r="307" spans="2:19" ht="15.6" x14ac:dyDescent="0.3">
      <c r="B307" s="100">
        <v>301</v>
      </c>
      <c r="C307" s="101"/>
      <c r="D307" s="80">
        <v>45062</v>
      </c>
      <c r="E307" s="79">
        <v>0.67013888888888884</v>
      </c>
      <c r="F307" s="53">
        <f t="shared" si="168"/>
        <v>2491</v>
      </c>
      <c r="G307" s="52">
        <f t="shared" si="169"/>
        <v>2431</v>
      </c>
      <c r="H307" s="99"/>
      <c r="I307" s="42">
        <v>-47.52</v>
      </c>
      <c r="J307" s="59">
        <f t="shared" si="170"/>
        <v>2443.98</v>
      </c>
      <c r="K307" s="87"/>
      <c r="M307" s="38">
        <f t="shared" si="111"/>
        <v>12.980000000000018</v>
      </c>
      <c r="N307" s="42">
        <f t="shared" si="171"/>
        <v>1.3235706000000018</v>
      </c>
      <c r="O307" s="38">
        <f t="shared" si="172"/>
        <v>9.1045873600000142</v>
      </c>
      <c r="P307" s="38">
        <f t="shared" si="173"/>
        <v>1.3496661179496019E-2</v>
      </c>
      <c r="R307" s="40">
        <f t="shared" si="174"/>
        <v>121.00000000000004</v>
      </c>
      <c r="S307" s="40">
        <f t="shared" si="175"/>
        <v>0.10727272727272738</v>
      </c>
    </row>
    <row r="308" spans="2:19" ht="15.6" x14ac:dyDescent="0.3">
      <c r="B308" s="100">
        <v>302</v>
      </c>
      <c r="C308" s="101"/>
      <c r="D308" s="80">
        <v>45063</v>
      </c>
      <c r="E308" s="79">
        <v>0.4916666666666667</v>
      </c>
      <c r="F308" s="53">
        <f t="shared" si="168"/>
        <v>2491</v>
      </c>
      <c r="G308" s="52">
        <f t="shared" si="169"/>
        <v>2431</v>
      </c>
      <c r="H308" s="99"/>
      <c r="I308" s="42">
        <v>-47.51</v>
      </c>
      <c r="J308" s="59">
        <f t="shared" si="170"/>
        <v>2443.9899999999998</v>
      </c>
      <c r="K308" s="87"/>
      <c r="M308" s="38">
        <f t="shared" si="111"/>
        <v>12.989999999999782</v>
      </c>
      <c r="N308" s="42">
        <f t="shared" si="171"/>
        <v>1.3245902999999779</v>
      </c>
      <c r="O308" s="38">
        <f t="shared" si="172"/>
        <v>9.1116016799998469</v>
      </c>
      <c r="P308" s="38">
        <f t="shared" si="173"/>
        <v>1.3507059223547776E-2</v>
      </c>
      <c r="R308" s="40">
        <f t="shared" si="174"/>
        <v>120.99999999999956</v>
      </c>
      <c r="S308" s="40">
        <f t="shared" si="175"/>
        <v>0.10735537190082503</v>
      </c>
    </row>
    <row r="309" spans="2:19" ht="15.6" x14ac:dyDescent="0.3">
      <c r="B309" s="100">
        <v>303</v>
      </c>
      <c r="C309" s="101"/>
      <c r="D309" s="80">
        <v>45064</v>
      </c>
      <c r="E309" s="79">
        <v>0.62222222222222223</v>
      </c>
      <c r="F309" s="53">
        <f t="shared" ref="F309" si="176">G$16</f>
        <v>2491</v>
      </c>
      <c r="G309" s="52">
        <f t="shared" ref="G309" si="177">G$16-E$12</f>
        <v>2431</v>
      </c>
      <c r="H309" s="99"/>
      <c r="I309" s="42">
        <v>-47.51</v>
      </c>
      <c r="J309" s="59">
        <f t="shared" ref="J309" si="178">(G$16+E$13)+I309</f>
        <v>2443.9899999999998</v>
      </c>
      <c r="K309" s="87"/>
      <c r="M309" s="38">
        <f t="shared" si="111"/>
        <v>12.989999999999782</v>
      </c>
      <c r="N309" s="42">
        <f t="shared" ref="N309" si="179">M309*0.10197/1</f>
        <v>1.3245902999999779</v>
      </c>
      <c r="O309" s="38">
        <f t="shared" ref="O309" si="180">M309*0.701432/1</f>
        <v>9.1116016799998469</v>
      </c>
      <c r="P309" s="38">
        <f t="shared" ref="P309" si="181">+N309*0.01019716/1</f>
        <v>1.3507059223547776E-2</v>
      </c>
      <c r="R309" s="40">
        <f t="shared" ref="R309" si="182">+$O$11*(M309-I309)</f>
        <v>120.99999999999956</v>
      </c>
      <c r="S309" s="40">
        <f t="shared" ref="S309" si="183">M309/R309</f>
        <v>0.10735537190082503</v>
      </c>
    </row>
    <row r="310" spans="2:19" ht="15.6" x14ac:dyDescent="0.3">
      <c r="B310" s="100">
        <v>305</v>
      </c>
      <c r="C310" s="101"/>
      <c r="D310" s="80">
        <v>45066</v>
      </c>
      <c r="E310" s="79">
        <v>0.72083333333333333</v>
      </c>
      <c r="F310" s="53">
        <f t="shared" ref="F310:F311" si="184">G$16</f>
        <v>2491</v>
      </c>
      <c r="G310" s="52">
        <f t="shared" ref="G310:G311" si="185">G$16-E$12</f>
        <v>2431</v>
      </c>
      <c r="H310" s="99"/>
      <c r="I310" s="42">
        <v>-47.51</v>
      </c>
      <c r="J310" s="59">
        <f t="shared" ref="J310:J311" si="186">(G$16+E$13)+I310</f>
        <v>2443.9899999999998</v>
      </c>
      <c r="K310" s="87"/>
      <c r="M310" s="38">
        <f t="shared" si="111"/>
        <v>12.989999999999782</v>
      </c>
      <c r="N310" s="42">
        <f t="shared" ref="N310:N311" si="187">M310*0.10197/1</f>
        <v>1.3245902999999779</v>
      </c>
      <c r="O310" s="38">
        <f t="shared" ref="O310:O311" si="188">M310*0.701432/1</f>
        <v>9.1116016799998469</v>
      </c>
      <c r="P310" s="38">
        <f t="shared" ref="P310:P311" si="189">+N310*0.01019716/1</f>
        <v>1.3507059223547776E-2</v>
      </c>
      <c r="R310" s="40">
        <f t="shared" ref="R310:R311" si="190">+$O$11*(M310-I310)</f>
        <v>120.99999999999956</v>
      </c>
      <c r="S310" s="40">
        <f t="shared" ref="S310:S311" si="191">M310/R310</f>
        <v>0.10735537190082503</v>
      </c>
    </row>
    <row r="311" spans="2:19" ht="15.6" x14ac:dyDescent="0.3">
      <c r="B311" s="100">
        <v>306</v>
      </c>
      <c r="C311" s="101"/>
      <c r="D311" s="80">
        <v>45067</v>
      </c>
      <c r="E311" s="79">
        <v>0.40208333333333335</v>
      </c>
      <c r="F311" s="53">
        <f t="shared" si="184"/>
        <v>2491</v>
      </c>
      <c r="G311" s="52">
        <f t="shared" si="185"/>
        <v>2431</v>
      </c>
      <c r="H311" s="99"/>
      <c r="I311" s="42">
        <v>-47.51</v>
      </c>
      <c r="J311" s="59">
        <f t="shared" si="186"/>
        <v>2443.9899999999998</v>
      </c>
      <c r="K311" s="87"/>
      <c r="M311" s="38">
        <f t="shared" si="111"/>
        <v>12.989999999999782</v>
      </c>
      <c r="N311" s="42">
        <f t="shared" si="187"/>
        <v>1.3245902999999779</v>
      </c>
      <c r="O311" s="38">
        <f t="shared" si="188"/>
        <v>9.1116016799998469</v>
      </c>
      <c r="P311" s="38">
        <f t="shared" si="189"/>
        <v>1.3507059223547776E-2</v>
      </c>
      <c r="R311" s="40">
        <f t="shared" si="190"/>
        <v>120.99999999999956</v>
      </c>
      <c r="S311" s="40">
        <f t="shared" si="191"/>
        <v>0.10735537190082503</v>
      </c>
    </row>
    <row r="312" spans="2:19" ht="15.6" x14ac:dyDescent="0.3">
      <c r="B312" s="100">
        <v>307</v>
      </c>
      <c r="C312" s="101"/>
      <c r="D312" s="80">
        <v>45069</v>
      </c>
      <c r="E312" s="79">
        <v>0.74305555555555547</v>
      </c>
      <c r="F312" s="53">
        <f t="shared" ref="F312:F313" si="192">G$16</f>
        <v>2491</v>
      </c>
      <c r="G312" s="52">
        <f t="shared" ref="G312:G313" si="193">G$16-E$12</f>
        <v>2431</v>
      </c>
      <c r="H312" s="99"/>
      <c r="I312" s="42">
        <v>-47.51</v>
      </c>
      <c r="J312" s="59">
        <f t="shared" ref="J312:J313" si="194">(G$16+E$13)+I312</f>
        <v>2443.9899999999998</v>
      </c>
      <c r="K312" s="87"/>
      <c r="M312" s="38">
        <f t="shared" si="111"/>
        <v>12.989999999999782</v>
      </c>
      <c r="N312" s="42">
        <f t="shared" ref="N312:N313" si="195">M312*0.10197/1</f>
        <v>1.3245902999999779</v>
      </c>
      <c r="O312" s="38">
        <f t="shared" ref="O312:O313" si="196">M312*0.701432/1</f>
        <v>9.1116016799998469</v>
      </c>
      <c r="P312" s="38">
        <f t="shared" ref="P312:P313" si="197">+N312*0.01019716/1</f>
        <v>1.3507059223547776E-2</v>
      </c>
      <c r="R312" s="40">
        <f t="shared" ref="R312:R313" si="198">+$O$11*(M312-I312)</f>
        <v>120.99999999999956</v>
      </c>
      <c r="S312" s="40">
        <f t="shared" ref="S312:S313" si="199">M312/R312</f>
        <v>0.10735537190082503</v>
      </c>
    </row>
    <row r="313" spans="2:19" ht="15.6" x14ac:dyDescent="0.3">
      <c r="B313" s="100">
        <v>308</v>
      </c>
      <c r="C313" s="101"/>
      <c r="D313" s="80">
        <v>45071</v>
      </c>
      <c r="E313" s="79">
        <v>0.66666666666666663</v>
      </c>
      <c r="F313" s="53">
        <f t="shared" si="192"/>
        <v>2491</v>
      </c>
      <c r="G313" s="52">
        <f t="shared" si="193"/>
        <v>2431</v>
      </c>
      <c r="H313" s="99"/>
      <c r="I313" s="42">
        <v>-47.51</v>
      </c>
      <c r="J313" s="59">
        <f t="shared" si="194"/>
        <v>2443.9899999999998</v>
      </c>
      <c r="K313" s="87"/>
      <c r="M313" s="38">
        <f t="shared" si="111"/>
        <v>12.989999999999782</v>
      </c>
      <c r="N313" s="42">
        <f t="shared" si="195"/>
        <v>1.3245902999999779</v>
      </c>
      <c r="O313" s="38">
        <f t="shared" si="196"/>
        <v>9.1116016799998469</v>
      </c>
      <c r="P313" s="38">
        <f t="shared" si="197"/>
        <v>1.3507059223547776E-2</v>
      </c>
      <c r="R313" s="40">
        <f t="shared" si="198"/>
        <v>120.99999999999956</v>
      </c>
      <c r="S313" s="40">
        <f t="shared" si="199"/>
        <v>0.10735537190082503</v>
      </c>
    </row>
    <row r="314" spans="2:19" ht="15.6" x14ac:dyDescent="0.3">
      <c r="B314" s="100">
        <v>309</v>
      </c>
      <c r="C314" s="101"/>
      <c r="D314" s="80">
        <v>45074</v>
      </c>
      <c r="E314" s="79">
        <v>0.39374999999999999</v>
      </c>
      <c r="F314" s="53">
        <f t="shared" ref="F314:F318" si="200">G$16</f>
        <v>2491</v>
      </c>
      <c r="G314" s="52">
        <f t="shared" ref="G314:G318" si="201">G$16-E$12</f>
        <v>2431</v>
      </c>
      <c r="H314" s="99"/>
      <c r="I314" s="42">
        <v>-47.55</v>
      </c>
      <c r="J314" s="59">
        <f t="shared" ref="J314:J318" si="202">(G$16+E$13)+I314</f>
        <v>2443.9499999999998</v>
      </c>
      <c r="K314" s="87"/>
      <c r="M314" s="38">
        <f t="shared" si="111"/>
        <v>12.949999999999818</v>
      </c>
      <c r="N314" s="42">
        <f t="shared" ref="N314:N318" si="203">M314*0.10197/1</f>
        <v>1.3205114999999814</v>
      </c>
      <c r="O314" s="38">
        <f t="shared" ref="O314:O318" si="204">M314*0.701432/1</f>
        <v>9.0835443999998731</v>
      </c>
      <c r="P314" s="38">
        <f t="shared" ref="P314:P318" si="205">+N314*0.01019716/1</f>
        <v>1.3465467047339811E-2</v>
      </c>
      <c r="R314" s="40">
        <f t="shared" ref="R314:R318" si="206">+$O$11*(M314-I314)</f>
        <v>120.99999999999963</v>
      </c>
      <c r="S314" s="40">
        <f t="shared" ref="S314:S318" si="207">M314/R314</f>
        <v>0.10702479338842857</v>
      </c>
    </row>
    <row r="315" spans="2:19" ht="15.6" x14ac:dyDescent="0.3">
      <c r="B315" s="100">
        <v>310</v>
      </c>
      <c r="C315" s="101"/>
      <c r="D315" s="80">
        <v>45076</v>
      </c>
      <c r="E315" s="79">
        <v>0.62569444444444444</v>
      </c>
      <c r="F315" s="53">
        <f t="shared" si="200"/>
        <v>2491</v>
      </c>
      <c r="G315" s="52">
        <f t="shared" si="201"/>
        <v>2431</v>
      </c>
      <c r="H315" s="99"/>
      <c r="I315" s="42">
        <v>-47.52</v>
      </c>
      <c r="J315" s="59">
        <f t="shared" si="202"/>
        <v>2443.98</v>
      </c>
      <c r="K315" s="87"/>
      <c r="M315" s="38">
        <f t="shared" si="111"/>
        <v>12.980000000000018</v>
      </c>
      <c r="N315" s="42">
        <f t="shared" si="203"/>
        <v>1.3235706000000018</v>
      </c>
      <c r="O315" s="38">
        <f t="shared" si="204"/>
        <v>9.1045873600000142</v>
      </c>
      <c r="P315" s="38">
        <f t="shared" si="205"/>
        <v>1.3496661179496019E-2</v>
      </c>
      <c r="R315" s="40">
        <f t="shared" si="206"/>
        <v>121.00000000000004</v>
      </c>
      <c r="S315" s="40">
        <f t="shared" si="207"/>
        <v>0.10727272727272738</v>
      </c>
    </row>
    <row r="316" spans="2:19" ht="15.6" x14ac:dyDescent="0.3">
      <c r="B316" s="100">
        <v>311</v>
      </c>
      <c r="C316" s="101"/>
      <c r="D316" s="80">
        <v>45077</v>
      </c>
      <c r="E316" s="79">
        <v>0.62916666666666665</v>
      </c>
      <c r="F316" s="53">
        <f t="shared" si="200"/>
        <v>2491</v>
      </c>
      <c r="G316" s="52">
        <f t="shared" si="201"/>
        <v>2431</v>
      </c>
      <c r="H316" s="99"/>
      <c r="I316" s="42">
        <v>-47.53</v>
      </c>
      <c r="J316" s="59">
        <f t="shared" si="202"/>
        <v>2443.9699999999998</v>
      </c>
      <c r="K316" s="87"/>
      <c r="M316" s="38">
        <f t="shared" si="111"/>
        <v>12.9699999999998</v>
      </c>
      <c r="N316" s="42">
        <f t="shared" si="203"/>
        <v>1.3225508999999798</v>
      </c>
      <c r="O316" s="38">
        <f t="shared" si="204"/>
        <v>9.09757303999986</v>
      </c>
      <c r="P316" s="38">
        <f t="shared" si="205"/>
        <v>1.3486263135443793E-2</v>
      </c>
      <c r="R316" s="40">
        <f t="shared" si="206"/>
        <v>120.9999999999996</v>
      </c>
      <c r="S316" s="40">
        <f t="shared" si="207"/>
        <v>0.1071900826446268</v>
      </c>
    </row>
    <row r="317" spans="2:19" ht="15.6" x14ac:dyDescent="0.3">
      <c r="B317" s="100">
        <v>312</v>
      </c>
      <c r="C317" s="101"/>
      <c r="D317" s="80">
        <v>45079</v>
      </c>
      <c r="E317" s="79">
        <v>0.37847222222222227</v>
      </c>
      <c r="F317" s="53">
        <f t="shared" si="200"/>
        <v>2491</v>
      </c>
      <c r="G317" s="52">
        <f t="shared" si="201"/>
        <v>2431</v>
      </c>
      <c r="H317" s="99"/>
      <c r="I317" s="42">
        <v>-47.56</v>
      </c>
      <c r="J317" s="59">
        <f t="shared" si="202"/>
        <v>2443.94</v>
      </c>
      <c r="K317" s="87"/>
      <c r="M317" s="38">
        <f t="shared" si="111"/>
        <v>12.940000000000055</v>
      </c>
      <c r="N317" s="42">
        <f t="shared" si="203"/>
        <v>1.3194918000000055</v>
      </c>
      <c r="O317" s="38">
        <f t="shared" si="204"/>
        <v>9.0765300800000386</v>
      </c>
      <c r="P317" s="38">
        <f t="shared" si="205"/>
        <v>1.3455069003288057E-2</v>
      </c>
      <c r="R317" s="40">
        <f t="shared" si="206"/>
        <v>121.00000000000011</v>
      </c>
      <c r="S317" s="40">
        <f t="shared" si="207"/>
        <v>0.10694214876033092</v>
      </c>
    </row>
    <row r="318" spans="2:19" ht="15.6" x14ac:dyDescent="0.3">
      <c r="B318" s="100">
        <v>313</v>
      </c>
      <c r="C318" s="101"/>
      <c r="D318" s="80">
        <v>45080</v>
      </c>
      <c r="E318" s="79">
        <v>0.34791666666666665</v>
      </c>
      <c r="F318" s="53">
        <f t="shared" si="200"/>
        <v>2491</v>
      </c>
      <c r="G318" s="52">
        <f t="shared" si="201"/>
        <v>2431</v>
      </c>
      <c r="H318" s="99"/>
      <c r="I318" s="42">
        <v>-47.55</v>
      </c>
      <c r="J318" s="59">
        <f t="shared" si="202"/>
        <v>2443.9499999999998</v>
      </c>
      <c r="K318" s="87"/>
      <c r="M318" s="38">
        <f t="shared" si="111"/>
        <v>12.949999999999818</v>
      </c>
      <c r="N318" s="42">
        <f t="shared" si="203"/>
        <v>1.3205114999999814</v>
      </c>
      <c r="O318" s="38">
        <f t="shared" si="204"/>
        <v>9.0835443999998731</v>
      </c>
      <c r="P318" s="38">
        <f t="shared" si="205"/>
        <v>1.3465467047339811E-2</v>
      </c>
      <c r="R318" s="40">
        <f t="shared" si="206"/>
        <v>120.99999999999963</v>
      </c>
      <c r="S318" s="40">
        <f t="shared" si="207"/>
        <v>0.10702479338842857</v>
      </c>
    </row>
    <row r="319" spans="2:19" ht="15.6" x14ac:dyDescent="0.3">
      <c r="B319" s="100">
        <v>314</v>
      </c>
      <c r="C319" s="101"/>
      <c r="D319" s="80">
        <v>45086</v>
      </c>
      <c r="E319" s="79">
        <v>0.59166666666666667</v>
      </c>
      <c r="F319" s="53">
        <f t="shared" ref="F319:F320" si="208">G$16</f>
        <v>2491</v>
      </c>
      <c r="G319" s="52">
        <f t="shared" ref="G319:G320" si="209">G$16-E$12</f>
        <v>2431</v>
      </c>
      <c r="H319" s="99"/>
      <c r="I319" s="42">
        <v>-47.53</v>
      </c>
      <c r="J319" s="59">
        <f t="shared" ref="J319:J320" si="210">(G$16+E$13)+I319</f>
        <v>2443.9699999999998</v>
      </c>
      <c r="K319" s="87"/>
      <c r="M319" s="38">
        <f t="shared" si="111"/>
        <v>12.9699999999998</v>
      </c>
      <c r="N319" s="42">
        <f t="shared" ref="N319:N320" si="211">M319*0.10197/1</f>
        <v>1.3225508999999798</v>
      </c>
      <c r="O319" s="38">
        <f t="shared" ref="O319:O320" si="212">M319*0.701432/1</f>
        <v>9.09757303999986</v>
      </c>
      <c r="P319" s="38">
        <f t="shared" ref="P319:P320" si="213">+N319*0.01019716/1</f>
        <v>1.3486263135443793E-2</v>
      </c>
      <c r="R319" s="40">
        <f t="shared" ref="R319:R320" si="214">+$O$11*(M319-I319)</f>
        <v>120.9999999999996</v>
      </c>
      <c r="S319" s="40">
        <f t="shared" ref="S319:S320" si="215">M319/R319</f>
        <v>0.1071900826446268</v>
      </c>
    </row>
    <row r="320" spans="2:19" ht="15.6" x14ac:dyDescent="0.3">
      <c r="B320" s="100">
        <v>315</v>
      </c>
      <c r="C320" s="101"/>
      <c r="D320" s="80">
        <v>45088</v>
      </c>
      <c r="E320" s="79">
        <v>0.45833333333333331</v>
      </c>
      <c r="F320" s="53">
        <f t="shared" si="208"/>
        <v>2491</v>
      </c>
      <c r="G320" s="52">
        <f t="shared" si="209"/>
        <v>2431</v>
      </c>
      <c r="H320" s="99"/>
      <c r="I320" s="42">
        <v>-47.53</v>
      </c>
      <c r="J320" s="59">
        <f t="shared" si="210"/>
        <v>2443.9699999999998</v>
      </c>
      <c r="K320" s="87"/>
      <c r="M320" s="38">
        <f t="shared" si="111"/>
        <v>12.9699999999998</v>
      </c>
      <c r="N320" s="42">
        <f t="shared" si="211"/>
        <v>1.3225508999999798</v>
      </c>
      <c r="O320" s="38">
        <f t="shared" si="212"/>
        <v>9.09757303999986</v>
      </c>
      <c r="P320" s="38">
        <f t="shared" si="213"/>
        <v>1.3486263135443793E-2</v>
      </c>
      <c r="R320" s="40">
        <f t="shared" si="214"/>
        <v>120.9999999999996</v>
      </c>
      <c r="S320" s="40">
        <f t="shared" si="215"/>
        <v>0.1071900826446268</v>
      </c>
    </row>
    <row r="321" spans="2:19" ht="15.6" x14ac:dyDescent="0.3">
      <c r="B321" s="100">
        <v>316</v>
      </c>
      <c r="C321" s="101"/>
      <c r="D321" s="80">
        <v>45089</v>
      </c>
      <c r="E321" s="79">
        <v>0.71944444444444444</v>
      </c>
      <c r="F321" s="53">
        <f t="shared" ref="F321:F330" si="216">G$16</f>
        <v>2491</v>
      </c>
      <c r="G321" s="52">
        <f t="shared" ref="G321:G330" si="217">G$16-E$12</f>
        <v>2431</v>
      </c>
      <c r="H321" s="99"/>
      <c r="I321" s="42">
        <v>-47.53</v>
      </c>
      <c r="J321" s="59">
        <f t="shared" ref="J321:J330" si="218">(G$16+E$13)+I321</f>
        <v>2443.9699999999998</v>
      </c>
      <c r="K321" s="87"/>
      <c r="M321" s="38">
        <f t="shared" si="111"/>
        <v>12.9699999999998</v>
      </c>
      <c r="N321" s="42">
        <f t="shared" ref="N321:N330" si="219">M321*0.10197/1</f>
        <v>1.3225508999999798</v>
      </c>
      <c r="O321" s="38">
        <f t="shared" ref="O321:O330" si="220">M321*0.701432/1</f>
        <v>9.09757303999986</v>
      </c>
      <c r="P321" s="38">
        <f t="shared" ref="P321:P330" si="221">+N321*0.01019716/1</f>
        <v>1.3486263135443793E-2</v>
      </c>
      <c r="R321" s="40">
        <f t="shared" ref="R321:R330" si="222">+$O$11*(M321-I321)</f>
        <v>120.9999999999996</v>
      </c>
      <c r="S321" s="40">
        <f t="shared" ref="S321:S330" si="223">M321/R321</f>
        <v>0.1071900826446268</v>
      </c>
    </row>
    <row r="322" spans="2:19" ht="15.6" x14ac:dyDescent="0.3">
      <c r="B322" s="100">
        <v>317</v>
      </c>
      <c r="C322" s="101"/>
      <c r="D322" s="80">
        <v>45090</v>
      </c>
      <c r="E322" s="79">
        <v>0.73472222222222217</v>
      </c>
      <c r="F322" s="53">
        <f t="shared" si="216"/>
        <v>2491</v>
      </c>
      <c r="G322" s="52">
        <f t="shared" si="217"/>
        <v>2431</v>
      </c>
      <c r="H322" s="99"/>
      <c r="I322" s="42">
        <v>-47.53</v>
      </c>
      <c r="J322" s="59">
        <f t="shared" si="218"/>
        <v>2443.9699999999998</v>
      </c>
      <c r="K322" s="87"/>
      <c r="M322" s="38">
        <f t="shared" si="111"/>
        <v>12.9699999999998</v>
      </c>
      <c r="N322" s="42">
        <f t="shared" si="219"/>
        <v>1.3225508999999798</v>
      </c>
      <c r="O322" s="38">
        <f t="shared" si="220"/>
        <v>9.09757303999986</v>
      </c>
      <c r="P322" s="38">
        <f t="shared" si="221"/>
        <v>1.3486263135443793E-2</v>
      </c>
      <c r="R322" s="40">
        <f t="shared" si="222"/>
        <v>120.9999999999996</v>
      </c>
      <c r="S322" s="40">
        <f t="shared" si="223"/>
        <v>0.1071900826446268</v>
      </c>
    </row>
    <row r="323" spans="2:19" ht="15.6" x14ac:dyDescent="0.3">
      <c r="B323" s="100">
        <v>318</v>
      </c>
      <c r="C323" s="101"/>
      <c r="D323" s="80">
        <v>45094</v>
      </c>
      <c r="E323" s="79">
        <v>0.34166666666666662</v>
      </c>
      <c r="F323" s="53">
        <f t="shared" si="216"/>
        <v>2491</v>
      </c>
      <c r="G323" s="52">
        <f t="shared" si="217"/>
        <v>2431</v>
      </c>
      <c r="H323" s="99"/>
      <c r="I323" s="42">
        <v>-47.57</v>
      </c>
      <c r="J323" s="59">
        <f t="shared" si="218"/>
        <v>2443.9299999999998</v>
      </c>
      <c r="K323" s="87"/>
      <c r="M323" s="38">
        <f t="shared" si="111"/>
        <v>12.929999999999836</v>
      </c>
      <c r="N323" s="42">
        <f t="shared" si="219"/>
        <v>1.3184720999999833</v>
      </c>
      <c r="O323" s="38">
        <f t="shared" si="220"/>
        <v>9.0695157599998861</v>
      </c>
      <c r="P323" s="38">
        <f t="shared" si="221"/>
        <v>1.344467095923583E-2</v>
      </c>
      <c r="R323" s="40">
        <f t="shared" si="222"/>
        <v>120.99999999999967</v>
      </c>
      <c r="S323" s="40">
        <f t="shared" si="223"/>
        <v>0.10685950413223035</v>
      </c>
    </row>
    <row r="324" spans="2:19" ht="15.6" x14ac:dyDescent="0.3">
      <c r="B324" s="100">
        <v>319</v>
      </c>
      <c r="C324" s="101"/>
      <c r="D324" s="80">
        <v>45095</v>
      </c>
      <c r="E324" s="79">
        <v>0.48680555555555555</v>
      </c>
      <c r="F324" s="53">
        <f t="shared" si="216"/>
        <v>2491</v>
      </c>
      <c r="G324" s="52">
        <f t="shared" si="217"/>
        <v>2431</v>
      </c>
      <c r="H324" s="99"/>
      <c r="I324" s="42">
        <v>-47.57</v>
      </c>
      <c r="J324" s="59">
        <f t="shared" si="218"/>
        <v>2443.9299999999998</v>
      </c>
      <c r="K324" s="87"/>
      <c r="M324" s="38">
        <f t="shared" si="111"/>
        <v>12.929999999999836</v>
      </c>
      <c r="N324" s="42">
        <f t="shared" si="219"/>
        <v>1.3184720999999833</v>
      </c>
      <c r="O324" s="38">
        <f t="shared" si="220"/>
        <v>9.0695157599998861</v>
      </c>
      <c r="P324" s="38">
        <f t="shared" si="221"/>
        <v>1.344467095923583E-2</v>
      </c>
      <c r="R324" s="40">
        <f t="shared" si="222"/>
        <v>120.99999999999967</v>
      </c>
      <c r="S324" s="40">
        <f t="shared" si="223"/>
        <v>0.10685950413223035</v>
      </c>
    </row>
    <row r="325" spans="2:19" ht="15.6" x14ac:dyDescent="0.3">
      <c r="B325" s="100">
        <v>320</v>
      </c>
      <c r="C325" s="101"/>
      <c r="D325" s="80">
        <v>45096</v>
      </c>
      <c r="E325" s="79">
        <v>0.38611111111111113</v>
      </c>
      <c r="F325" s="53">
        <f t="shared" si="216"/>
        <v>2491</v>
      </c>
      <c r="G325" s="52">
        <f t="shared" si="217"/>
        <v>2431</v>
      </c>
      <c r="H325" s="99"/>
      <c r="I325" s="42">
        <v>-47.57</v>
      </c>
      <c r="J325" s="59">
        <f t="shared" si="218"/>
        <v>2443.9299999999998</v>
      </c>
      <c r="K325" s="87"/>
      <c r="M325" s="38">
        <f t="shared" si="111"/>
        <v>12.929999999999836</v>
      </c>
      <c r="N325" s="42">
        <f t="shared" si="219"/>
        <v>1.3184720999999833</v>
      </c>
      <c r="O325" s="38">
        <f t="shared" si="220"/>
        <v>9.0695157599998861</v>
      </c>
      <c r="P325" s="38">
        <f t="shared" si="221"/>
        <v>1.344467095923583E-2</v>
      </c>
      <c r="R325" s="40">
        <f t="shared" si="222"/>
        <v>120.99999999999967</v>
      </c>
      <c r="S325" s="40">
        <f t="shared" si="223"/>
        <v>0.10685950413223035</v>
      </c>
    </row>
    <row r="326" spans="2:19" ht="15.6" x14ac:dyDescent="0.3">
      <c r="B326" s="100">
        <v>321</v>
      </c>
      <c r="C326" s="101"/>
      <c r="D326" s="80">
        <v>45097</v>
      </c>
      <c r="E326" s="79">
        <v>0.34652777777777777</v>
      </c>
      <c r="F326" s="53">
        <f t="shared" si="216"/>
        <v>2491</v>
      </c>
      <c r="G326" s="52">
        <f t="shared" si="217"/>
        <v>2431</v>
      </c>
      <c r="H326" s="99"/>
      <c r="I326" s="42">
        <v>-47.57</v>
      </c>
      <c r="J326" s="59">
        <f t="shared" si="218"/>
        <v>2443.9299999999998</v>
      </c>
      <c r="K326" s="87"/>
      <c r="M326" s="38">
        <f t="shared" si="111"/>
        <v>12.929999999999836</v>
      </c>
      <c r="N326" s="42">
        <f t="shared" si="219"/>
        <v>1.3184720999999833</v>
      </c>
      <c r="O326" s="38">
        <f t="shared" si="220"/>
        <v>9.0695157599998861</v>
      </c>
      <c r="P326" s="38">
        <f t="shared" si="221"/>
        <v>1.344467095923583E-2</v>
      </c>
      <c r="R326" s="40">
        <f t="shared" si="222"/>
        <v>120.99999999999967</v>
      </c>
      <c r="S326" s="40">
        <f t="shared" si="223"/>
        <v>0.10685950413223035</v>
      </c>
    </row>
    <row r="327" spans="2:19" ht="15.6" x14ac:dyDescent="0.3">
      <c r="B327" s="100">
        <v>322</v>
      </c>
      <c r="C327" s="101"/>
      <c r="D327" s="80">
        <v>45098</v>
      </c>
      <c r="E327" s="79">
        <v>0.40972222222222227</v>
      </c>
      <c r="F327" s="53">
        <f t="shared" si="216"/>
        <v>2491</v>
      </c>
      <c r="G327" s="52">
        <f t="shared" si="217"/>
        <v>2431</v>
      </c>
      <c r="H327" s="99"/>
      <c r="I327" s="42">
        <v>-47.57</v>
      </c>
      <c r="J327" s="59">
        <f t="shared" si="218"/>
        <v>2443.9299999999998</v>
      </c>
      <c r="K327" s="87"/>
      <c r="M327" s="38">
        <f t="shared" si="111"/>
        <v>12.929999999999836</v>
      </c>
      <c r="N327" s="42">
        <f t="shared" si="219"/>
        <v>1.3184720999999833</v>
      </c>
      <c r="O327" s="38">
        <f t="shared" si="220"/>
        <v>9.0695157599998861</v>
      </c>
      <c r="P327" s="38">
        <f t="shared" si="221"/>
        <v>1.344467095923583E-2</v>
      </c>
      <c r="R327" s="40">
        <f t="shared" si="222"/>
        <v>120.99999999999967</v>
      </c>
      <c r="S327" s="40">
        <f t="shared" si="223"/>
        <v>0.10685950413223035</v>
      </c>
    </row>
    <row r="328" spans="2:19" ht="15.6" x14ac:dyDescent="0.3">
      <c r="B328" s="100">
        <v>323</v>
      </c>
      <c r="C328" s="101"/>
      <c r="D328" s="80">
        <v>45099</v>
      </c>
      <c r="E328" s="79">
        <v>0.34375</v>
      </c>
      <c r="F328" s="53">
        <f t="shared" si="216"/>
        <v>2491</v>
      </c>
      <c r="G328" s="52">
        <f t="shared" si="217"/>
        <v>2431</v>
      </c>
      <c r="H328" s="99"/>
      <c r="I328" s="42">
        <v>-47.58</v>
      </c>
      <c r="J328" s="59">
        <f t="shared" si="218"/>
        <v>2443.92</v>
      </c>
      <c r="K328" s="87"/>
      <c r="M328" s="38">
        <f t="shared" si="111"/>
        <v>12.920000000000073</v>
      </c>
      <c r="N328" s="42">
        <f t="shared" si="219"/>
        <v>1.3174524000000074</v>
      </c>
      <c r="O328" s="38">
        <f t="shared" si="220"/>
        <v>9.0625014400000516</v>
      </c>
      <c r="P328" s="38">
        <f t="shared" si="221"/>
        <v>1.3434272915184077E-2</v>
      </c>
      <c r="R328" s="40">
        <f t="shared" si="222"/>
        <v>121.00000000000014</v>
      </c>
      <c r="S328" s="40">
        <f t="shared" si="223"/>
        <v>0.10677685950413271</v>
      </c>
    </row>
    <row r="329" spans="2:19" ht="15.6" x14ac:dyDescent="0.3">
      <c r="B329" s="100">
        <v>324</v>
      </c>
      <c r="C329" s="101"/>
      <c r="D329" s="80">
        <v>45100</v>
      </c>
      <c r="E329" s="79">
        <v>0.34652777777777777</v>
      </c>
      <c r="F329" s="53">
        <f t="shared" si="216"/>
        <v>2491</v>
      </c>
      <c r="G329" s="52">
        <f t="shared" si="217"/>
        <v>2431</v>
      </c>
      <c r="H329" s="99"/>
      <c r="I329" s="42">
        <v>-47.58</v>
      </c>
      <c r="J329" s="59">
        <f t="shared" si="218"/>
        <v>2443.92</v>
      </c>
      <c r="K329" s="87"/>
      <c r="M329" s="38">
        <f t="shared" si="111"/>
        <v>12.920000000000073</v>
      </c>
      <c r="N329" s="42">
        <f t="shared" si="219"/>
        <v>1.3174524000000074</v>
      </c>
      <c r="O329" s="38">
        <f t="shared" si="220"/>
        <v>9.0625014400000516</v>
      </c>
      <c r="P329" s="38">
        <f t="shared" si="221"/>
        <v>1.3434272915184077E-2</v>
      </c>
      <c r="R329" s="40">
        <f t="shared" si="222"/>
        <v>121.00000000000014</v>
      </c>
      <c r="S329" s="40">
        <f t="shared" si="223"/>
        <v>0.10677685950413271</v>
      </c>
    </row>
    <row r="330" spans="2:19" ht="15.6" x14ac:dyDescent="0.3">
      <c r="B330" s="100">
        <v>325</v>
      </c>
      <c r="C330" s="101"/>
      <c r="D330" s="80">
        <v>45101</v>
      </c>
      <c r="E330" s="79">
        <v>0.69930555555555562</v>
      </c>
      <c r="F330" s="53">
        <f t="shared" si="216"/>
        <v>2491</v>
      </c>
      <c r="G330" s="52">
        <f t="shared" si="217"/>
        <v>2431</v>
      </c>
      <c r="H330" s="99"/>
      <c r="I330" s="42">
        <v>-47.58</v>
      </c>
      <c r="J330" s="59">
        <f t="shared" si="218"/>
        <v>2443.92</v>
      </c>
      <c r="K330" s="87"/>
      <c r="M330" s="38">
        <f t="shared" si="111"/>
        <v>12.920000000000073</v>
      </c>
      <c r="N330" s="42">
        <f t="shared" si="219"/>
        <v>1.3174524000000074</v>
      </c>
      <c r="O330" s="38">
        <f t="shared" si="220"/>
        <v>9.0625014400000516</v>
      </c>
      <c r="P330" s="38">
        <f t="shared" si="221"/>
        <v>1.3434272915184077E-2</v>
      </c>
      <c r="R330" s="40">
        <f t="shared" si="222"/>
        <v>121.00000000000014</v>
      </c>
      <c r="S330" s="40">
        <f t="shared" si="223"/>
        <v>0.10677685950413271</v>
      </c>
    </row>
    <row r="331" spans="2:19" ht="15.6" x14ac:dyDescent="0.3">
      <c r="B331" s="100">
        <v>326</v>
      </c>
      <c r="C331" s="101"/>
      <c r="D331" s="80">
        <v>45102</v>
      </c>
      <c r="E331" s="79">
        <v>0.39999999999999997</v>
      </c>
      <c r="F331" s="53">
        <f t="shared" ref="F331" si="224">G$16</f>
        <v>2491</v>
      </c>
      <c r="G331" s="52">
        <f t="shared" ref="G331" si="225">G$16-E$12</f>
        <v>2431</v>
      </c>
      <c r="H331" s="99"/>
      <c r="I331" s="42">
        <v>-47.59</v>
      </c>
      <c r="J331" s="59">
        <f t="shared" ref="J331" si="226">(G$16+E$13)+I331</f>
        <v>2443.91</v>
      </c>
      <c r="K331" s="87"/>
      <c r="M331" s="38">
        <f t="shared" si="111"/>
        <v>12.909999999999854</v>
      </c>
      <c r="N331" s="42">
        <f t="shared" ref="N331" si="227">M331*0.10197/1</f>
        <v>1.3164326999999851</v>
      </c>
      <c r="O331" s="38">
        <f t="shared" ref="O331" si="228">M331*0.701432/1</f>
        <v>9.0554871199998992</v>
      </c>
      <c r="P331" s="38">
        <f t="shared" ref="P331" si="229">+N331*0.01019716/1</f>
        <v>1.342387487113185E-2</v>
      </c>
      <c r="R331" s="40">
        <f t="shared" ref="R331" si="230">+$O$11*(M331-I331)</f>
        <v>120.99999999999972</v>
      </c>
      <c r="S331" s="40">
        <f t="shared" ref="S331" si="231">M331/R331</f>
        <v>0.1066942148760321</v>
      </c>
    </row>
    <row r="332" spans="2:19" ht="15.6" x14ac:dyDescent="0.3">
      <c r="B332" s="100">
        <v>327</v>
      </c>
      <c r="C332" s="101"/>
      <c r="D332" s="80">
        <v>45103</v>
      </c>
      <c r="E332" s="79">
        <v>0.44166666666666665</v>
      </c>
      <c r="F332" s="53">
        <f t="shared" ref="F332:F335" si="232">G$16</f>
        <v>2491</v>
      </c>
      <c r="G332" s="52">
        <f t="shared" ref="G332:G335" si="233">G$16-E$12</f>
        <v>2431</v>
      </c>
      <c r="H332" s="99"/>
      <c r="I332" s="42">
        <v>-47.59</v>
      </c>
      <c r="J332" s="59">
        <f t="shared" ref="J332:J335" si="234">(G$16+E$13)+I332</f>
        <v>2443.91</v>
      </c>
      <c r="K332" s="87"/>
      <c r="M332" s="38">
        <f t="shared" si="111"/>
        <v>12.909999999999854</v>
      </c>
      <c r="N332" s="42">
        <f t="shared" ref="N332:N335" si="235">M332*0.10197/1</f>
        <v>1.3164326999999851</v>
      </c>
      <c r="O332" s="38">
        <f t="shared" ref="O332:O335" si="236">M332*0.701432/1</f>
        <v>9.0554871199998992</v>
      </c>
      <c r="P332" s="38">
        <f t="shared" ref="P332:P335" si="237">+N332*0.01019716/1</f>
        <v>1.342387487113185E-2</v>
      </c>
      <c r="R332" s="40">
        <f t="shared" ref="R332:R335" si="238">+$O$11*(M332-I332)</f>
        <v>120.99999999999972</v>
      </c>
      <c r="S332" s="40">
        <f t="shared" ref="S332:S335" si="239">M332/R332</f>
        <v>0.1066942148760321</v>
      </c>
    </row>
    <row r="333" spans="2:19" ht="15.6" x14ac:dyDescent="0.3">
      <c r="B333" s="100">
        <v>328</v>
      </c>
      <c r="C333" s="101"/>
      <c r="D333" s="80">
        <v>45104</v>
      </c>
      <c r="E333" s="79">
        <v>0.34722222222222227</v>
      </c>
      <c r="F333" s="53">
        <f t="shared" si="232"/>
        <v>2491</v>
      </c>
      <c r="G333" s="52">
        <f t="shared" si="233"/>
        <v>2431</v>
      </c>
      <c r="H333" s="99"/>
      <c r="I333" s="42">
        <v>-47.59</v>
      </c>
      <c r="J333" s="59">
        <f t="shared" si="234"/>
        <v>2443.91</v>
      </c>
      <c r="K333" s="87"/>
      <c r="M333" s="38">
        <f t="shared" si="111"/>
        <v>12.909999999999854</v>
      </c>
      <c r="N333" s="42">
        <f t="shared" si="235"/>
        <v>1.3164326999999851</v>
      </c>
      <c r="O333" s="38">
        <f t="shared" si="236"/>
        <v>9.0554871199998992</v>
      </c>
      <c r="P333" s="38">
        <f t="shared" si="237"/>
        <v>1.342387487113185E-2</v>
      </c>
      <c r="R333" s="40">
        <f t="shared" si="238"/>
        <v>120.99999999999972</v>
      </c>
      <c r="S333" s="40">
        <f t="shared" si="239"/>
        <v>0.1066942148760321</v>
      </c>
    </row>
    <row r="334" spans="2:19" ht="15.6" x14ac:dyDescent="0.3">
      <c r="B334" s="100">
        <v>329</v>
      </c>
      <c r="C334" s="101"/>
      <c r="D334" s="80">
        <v>45105</v>
      </c>
      <c r="E334" s="79">
        <v>0.67222222222222217</v>
      </c>
      <c r="F334" s="53">
        <f t="shared" si="232"/>
        <v>2491</v>
      </c>
      <c r="G334" s="52">
        <f t="shared" si="233"/>
        <v>2431</v>
      </c>
      <c r="H334" s="99"/>
      <c r="I334" s="42">
        <v>-47.59</v>
      </c>
      <c r="J334" s="59">
        <f t="shared" si="234"/>
        <v>2443.91</v>
      </c>
      <c r="K334" s="87"/>
      <c r="M334" s="38">
        <f t="shared" si="111"/>
        <v>12.909999999999854</v>
      </c>
      <c r="N334" s="42">
        <f t="shared" si="235"/>
        <v>1.3164326999999851</v>
      </c>
      <c r="O334" s="38">
        <f t="shared" si="236"/>
        <v>9.0554871199998992</v>
      </c>
      <c r="P334" s="38">
        <f t="shared" si="237"/>
        <v>1.342387487113185E-2</v>
      </c>
      <c r="R334" s="40">
        <f t="shared" si="238"/>
        <v>120.99999999999972</v>
      </c>
      <c r="S334" s="40">
        <f t="shared" si="239"/>
        <v>0.1066942148760321</v>
      </c>
    </row>
    <row r="335" spans="2:19" ht="15.6" x14ac:dyDescent="0.3">
      <c r="B335" s="100">
        <v>330</v>
      </c>
      <c r="C335" s="101"/>
      <c r="D335" s="80">
        <v>45107</v>
      </c>
      <c r="E335" s="79">
        <v>0.67222222222222217</v>
      </c>
      <c r="F335" s="53">
        <f t="shared" si="232"/>
        <v>2491</v>
      </c>
      <c r="G335" s="52">
        <f t="shared" si="233"/>
        <v>2431</v>
      </c>
      <c r="H335" s="99"/>
      <c r="I335" s="42">
        <v>-47.54</v>
      </c>
      <c r="J335" s="59">
        <f t="shared" si="234"/>
        <v>2443.96</v>
      </c>
      <c r="K335" s="87"/>
      <c r="M335" s="38">
        <f t="shared" si="111"/>
        <v>12.960000000000036</v>
      </c>
      <c r="N335" s="42">
        <f t="shared" si="235"/>
        <v>1.3215312000000037</v>
      </c>
      <c r="O335" s="38">
        <f t="shared" si="236"/>
        <v>9.0905587200000255</v>
      </c>
      <c r="P335" s="38">
        <f t="shared" si="237"/>
        <v>1.3475865091392038E-2</v>
      </c>
      <c r="R335" s="40">
        <f t="shared" si="238"/>
        <v>121.00000000000007</v>
      </c>
      <c r="S335" s="40">
        <f t="shared" si="239"/>
        <v>0.10710743801652917</v>
      </c>
    </row>
    <row r="336" spans="2:19" ht="15.6" x14ac:dyDescent="0.3">
      <c r="B336" s="100">
        <v>331</v>
      </c>
      <c r="C336" s="101"/>
      <c r="D336" s="80">
        <v>45110</v>
      </c>
      <c r="E336" s="79">
        <v>0.70833333333333337</v>
      </c>
      <c r="F336" s="53">
        <f t="shared" ref="F336" si="240">G$16</f>
        <v>2491</v>
      </c>
      <c r="G336" s="52">
        <f t="shared" ref="G336" si="241">G$16-E$12</f>
        <v>2431</v>
      </c>
      <c r="H336" s="99"/>
      <c r="I336" s="42">
        <v>-47.54</v>
      </c>
      <c r="J336" s="59">
        <f t="shared" ref="J336" si="242">(G$16+E$13)+I336</f>
        <v>2443.96</v>
      </c>
      <c r="K336" s="87"/>
      <c r="M336" s="38">
        <f t="shared" si="111"/>
        <v>12.960000000000036</v>
      </c>
      <c r="N336" s="42">
        <f t="shared" ref="N336" si="243">M336*0.10197/1</f>
        <v>1.3215312000000037</v>
      </c>
      <c r="O336" s="38">
        <f t="shared" ref="O336" si="244">M336*0.701432/1</f>
        <v>9.0905587200000255</v>
      </c>
      <c r="P336" s="38">
        <f t="shared" ref="P336" si="245">+N336*0.01019716/1</f>
        <v>1.3475865091392038E-2</v>
      </c>
      <c r="R336" s="40">
        <f t="shared" ref="R336" si="246">+$O$11*(M336-I336)</f>
        <v>121.00000000000007</v>
      </c>
      <c r="S336" s="40">
        <f t="shared" ref="S336" si="247">M336/R336</f>
        <v>0.10710743801652917</v>
      </c>
    </row>
    <row r="337" spans="2:19" ht="15.6" x14ac:dyDescent="0.3">
      <c r="B337" s="100">
        <v>332</v>
      </c>
      <c r="C337" s="101"/>
      <c r="D337" s="80">
        <v>45111</v>
      </c>
      <c r="E337" s="79">
        <v>0.41666666666666669</v>
      </c>
      <c r="F337" s="53">
        <f t="shared" ref="F337:F338" si="248">G$16</f>
        <v>2491</v>
      </c>
      <c r="G337" s="52">
        <f t="shared" ref="G337:G338" si="249">G$16-E$12</f>
        <v>2431</v>
      </c>
      <c r="H337" s="99"/>
      <c r="I337" s="42">
        <v>-47.54</v>
      </c>
      <c r="J337" s="59">
        <f t="shared" ref="J337:J338" si="250">(G$16+E$13)+I337</f>
        <v>2443.96</v>
      </c>
      <c r="K337" s="87"/>
      <c r="M337" s="38">
        <f t="shared" si="111"/>
        <v>12.960000000000036</v>
      </c>
      <c r="N337" s="42">
        <f t="shared" ref="N337:N338" si="251">M337*0.10197/1</f>
        <v>1.3215312000000037</v>
      </c>
      <c r="O337" s="38">
        <f t="shared" ref="O337:O338" si="252">M337*0.701432/1</f>
        <v>9.0905587200000255</v>
      </c>
      <c r="P337" s="38">
        <f t="shared" ref="P337:P338" si="253">+N337*0.01019716/1</f>
        <v>1.3475865091392038E-2</v>
      </c>
      <c r="R337" s="40">
        <f t="shared" ref="R337:R338" si="254">+$O$11*(M337-I337)</f>
        <v>121.00000000000007</v>
      </c>
      <c r="S337" s="40">
        <f t="shared" ref="S337:S338" si="255">M337/R337</f>
        <v>0.10710743801652917</v>
      </c>
    </row>
    <row r="338" spans="2:19" ht="15.6" x14ac:dyDescent="0.3">
      <c r="B338" s="100">
        <v>333</v>
      </c>
      <c r="C338" s="101"/>
      <c r="D338" s="80">
        <v>45114</v>
      </c>
      <c r="E338" s="79">
        <v>0.46388888888888885</v>
      </c>
      <c r="F338" s="53">
        <f t="shared" si="248"/>
        <v>2491</v>
      </c>
      <c r="G338" s="52">
        <f t="shared" si="249"/>
        <v>2431</v>
      </c>
      <c r="H338" s="99"/>
      <c r="I338" s="42">
        <v>-47.56</v>
      </c>
      <c r="J338" s="59">
        <f t="shared" si="250"/>
        <v>2443.94</v>
      </c>
      <c r="K338" s="87"/>
      <c r="M338" s="38">
        <f t="shared" si="111"/>
        <v>12.940000000000055</v>
      </c>
      <c r="N338" s="42">
        <f t="shared" si="251"/>
        <v>1.3194918000000055</v>
      </c>
      <c r="O338" s="38">
        <f t="shared" si="252"/>
        <v>9.0765300800000386</v>
      </c>
      <c r="P338" s="38">
        <f t="shared" si="253"/>
        <v>1.3455069003288057E-2</v>
      </c>
      <c r="R338" s="40">
        <f t="shared" si="254"/>
        <v>121.00000000000011</v>
      </c>
      <c r="S338" s="40">
        <f t="shared" si="255"/>
        <v>0.10694214876033092</v>
      </c>
    </row>
    <row r="339" spans="2:19" ht="15.6" x14ac:dyDescent="0.3">
      <c r="B339" s="100">
        <v>334</v>
      </c>
      <c r="C339" s="101"/>
      <c r="D339" s="80">
        <v>45116</v>
      </c>
      <c r="E339" s="79">
        <v>0.47222222222222227</v>
      </c>
      <c r="F339" s="53">
        <f t="shared" ref="F339:F340" si="256">G$16</f>
        <v>2491</v>
      </c>
      <c r="G339" s="52">
        <f t="shared" ref="G339:G340" si="257">G$16-E$12</f>
        <v>2431</v>
      </c>
      <c r="H339" s="99"/>
      <c r="I339" s="42">
        <v>-47.56</v>
      </c>
      <c r="J339" s="59">
        <f t="shared" ref="J339:J340" si="258">(G$16+E$13)+I339</f>
        <v>2443.94</v>
      </c>
      <c r="K339" s="87"/>
      <c r="M339" s="38">
        <f t="shared" si="111"/>
        <v>12.940000000000055</v>
      </c>
      <c r="N339" s="42">
        <f t="shared" ref="N339:N340" si="259">M339*0.10197/1</f>
        <v>1.3194918000000055</v>
      </c>
      <c r="O339" s="38">
        <f t="shared" ref="O339:O340" si="260">M339*0.701432/1</f>
        <v>9.0765300800000386</v>
      </c>
      <c r="P339" s="38">
        <f t="shared" ref="P339:P340" si="261">+N339*0.01019716/1</f>
        <v>1.3455069003288057E-2</v>
      </c>
      <c r="R339" s="40">
        <f t="shared" ref="R339:R340" si="262">+$O$11*(M339-I339)</f>
        <v>121.00000000000011</v>
      </c>
      <c r="S339" s="40">
        <f t="shared" ref="S339:S340" si="263">M339/R339</f>
        <v>0.10694214876033092</v>
      </c>
    </row>
    <row r="340" spans="2:19" ht="15.6" x14ac:dyDescent="0.3">
      <c r="B340" s="100">
        <v>335</v>
      </c>
      <c r="C340" s="101"/>
      <c r="D340" s="80">
        <v>45117</v>
      </c>
      <c r="E340" s="79">
        <v>0.35694444444444445</v>
      </c>
      <c r="F340" s="53">
        <f t="shared" si="256"/>
        <v>2491</v>
      </c>
      <c r="G340" s="52">
        <f t="shared" si="257"/>
        <v>2431</v>
      </c>
      <c r="H340" s="99"/>
      <c r="I340" s="42">
        <v>-47.59</v>
      </c>
      <c r="J340" s="59">
        <f t="shared" si="258"/>
        <v>2443.91</v>
      </c>
      <c r="K340" s="87"/>
      <c r="M340" s="38">
        <f t="shared" si="111"/>
        <v>12.909999999999854</v>
      </c>
      <c r="N340" s="42">
        <f t="shared" si="259"/>
        <v>1.3164326999999851</v>
      </c>
      <c r="O340" s="38">
        <f t="shared" si="260"/>
        <v>9.0554871199998992</v>
      </c>
      <c r="P340" s="38">
        <f t="shared" si="261"/>
        <v>1.342387487113185E-2</v>
      </c>
      <c r="R340" s="40">
        <f t="shared" si="262"/>
        <v>120.99999999999972</v>
      </c>
      <c r="S340" s="40">
        <f t="shared" si="263"/>
        <v>0.1066942148760321</v>
      </c>
    </row>
    <row r="341" spans="2:19" ht="15.6" x14ac:dyDescent="0.3">
      <c r="B341" s="100">
        <v>336</v>
      </c>
      <c r="C341" s="101"/>
      <c r="D341" s="80">
        <v>45118</v>
      </c>
      <c r="E341" s="79">
        <v>0.34722222222222227</v>
      </c>
      <c r="F341" s="53">
        <f t="shared" ref="F341" si="264">G$16</f>
        <v>2491</v>
      </c>
      <c r="G341" s="52">
        <f t="shared" ref="G341" si="265">G$16-E$12</f>
        <v>2431</v>
      </c>
      <c r="H341" s="99"/>
      <c r="I341" s="42">
        <v>-47.59</v>
      </c>
      <c r="J341" s="59">
        <f t="shared" ref="J341" si="266">(G$16+E$13)+I341</f>
        <v>2443.91</v>
      </c>
      <c r="K341" s="87"/>
      <c r="M341" s="38">
        <f t="shared" si="111"/>
        <v>12.909999999999854</v>
      </c>
      <c r="N341" s="42">
        <f t="shared" ref="N341" si="267">M341*0.10197/1</f>
        <v>1.3164326999999851</v>
      </c>
      <c r="O341" s="38">
        <f t="shared" ref="O341" si="268">M341*0.701432/1</f>
        <v>9.0554871199998992</v>
      </c>
      <c r="P341" s="38">
        <f t="shared" ref="P341" si="269">+N341*0.01019716/1</f>
        <v>1.342387487113185E-2</v>
      </c>
      <c r="R341" s="40">
        <f t="shared" ref="R341" si="270">+$O$11*(M341-I341)</f>
        <v>120.99999999999972</v>
      </c>
      <c r="S341" s="40">
        <f t="shared" ref="S341" si="271">M341/R341</f>
        <v>0.1066942148760321</v>
      </c>
    </row>
    <row r="342" spans="2:19" ht="15.6" x14ac:dyDescent="0.3">
      <c r="B342" s="100">
        <v>337</v>
      </c>
      <c r="C342" s="101"/>
      <c r="D342" s="80">
        <v>45119</v>
      </c>
      <c r="E342" s="79">
        <v>0.49027777777777781</v>
      </c>
      <c r="F342" s="53">
        <f t="shared" ref="F342:F345" si="272">G$16</f>
        <v>2491</v>
      </c>
      <c r="G342" s="52">
        <f t="shared" ref="G342:G345" si="273">G$16-E$12</f>
        <v>2431</v>
      </c>
      <c r="H342" s="99"/>
      <c r="I342" s="42">
        <v>-47.59</v>
      </c>
      <c r="J342" s="59">
        <f t="shared" ref="J342:J345" si="274">(G$16+E$13)+I342</f>
        <v>2443.91</v>
      </c>
      <c r="K342" s="87"/>
      <c r="M342" s="38">
        <f t="shared" ref="M342:M395" si="275">+J342-$H$16</f>
        <v>12.909999999999854</v>
      </c>
      <c r="N342" s="42">
        <f t="shared" ref="N342:N345" si="276">M342*0.10197/1</f>
        <v>1.3164326999999851</v>
      </c>
      <c r="O342" s="38">
        <f t="shared" ref="O342:O345" si="277">M342*0.701432/1</f>
        <v>9.0554871199998992</v>
      </c>
      <c r="P342" s="38">
        <f t="shared" ref="P342:P345" si="278">+N342*0.01019716/1</f>
        <v>1.342387487113185E-2</v>
      </c>
      <c r="R342" s="40">
        <f t="shared" ref="R342:R345" si="279">+$O$11*(M342-I342)</f>
        <v>120.99999999999972</v>
      </c>
      <c r="S342" s="40">
        <f t="shared" ref="S342:S345" si="280">M342/R342</f>
        <v>0.1066942148760321</v>
      </c>
    </row>
    <row r="343" spans="2:19" ht="15.6" x14ac:dyDescent="0.3">
      <c r="B343" s="100">
        <v>338</v>
      </c>
      <c r="C343" s="101"/>
      <c r="D343" s="80">
        <v>45120</v>
      </c>
      <c r="E343" s="79">
        <v>0.41041666666666665</v>
      </c>
      <c r="F343" s="53">
        <f t="shared" si="272"/>
        <v>2491</v>
      </c>
      <c r="G343" s="52">
        <f t="shared" si="273"/>
        <v>2431</v>
      </c>
      <c r="H343" s="99"/>
      <c r="I343" s="42">
        <v>-47.59</v>
      </c>
      <c r="J343" s="59">
        <f t="shared" si="274"/>
        <v>2443.91</v>
      </c>
      <c r="K343" s="87"/>
      <c r="M343" s="38">
        <f t="shared" si="275"/>
        <v>12.909999999999854</v>
      </c>
      <c r="N343" s="42">
        <f t="shared" si="276"/>
        <v>1.3164326999999851</v>
      </c>
      <c r="O343" s="38">
        <f t="shared" si="277"/>
        <v>9.0554871199998992</v>
      </c>
      <c r="P343" s="38">
        <f t="shared" si="278"/>
        <v>1.342387487113185E-2</v>
      </c>
      <c r="R343" s="40">
        <f>+$O$11*(M343-I343)</f>
        <v>120.99999999999972</v>
      </c>
      <c r="S343" s="40">
        <f t="shared" si="280"/>
        <v>0.1066942148760321</v>
      </c>
    </row>
    <row r="344" spans="2:19" ht="15.6" x14ac:dyDescent="0.3">
      <c r="B344" s="100">
        <v>339</v>
      </c>
      <c r="C344" s="101"/>
      <c r="D344" s="80">
        <v>45121</v>
      </c>
      <c r="E344" s="79">
        <v>0.46736111111111112</v>
      </c>
      <c r="F344" s="53">
        <f t="shared" si="272"/>
        <v>2491</v>
      </c>
      <c r="G344" s="52">
        <f t="shared" si="273"/>
        <v>2431</v>
      </c>
      <c r="H344" s="99"/>
      <c r="I344" s="42">
        <v>-47.6</v>
      </c>
      <c r="J344" s="59">
        <f t="shared" si="274"/>
        <v>2443.9</v>
      </c>
      <c r="K344" s="87"/>
      <c r="M344" s="38">
        <f t="shared" si="275"/>
        <v>12.900000000000091</v>
      </c>
      <c r="N344" s="42">
        <f t="shared" si="276"/>
        <v>1.3154130000000093</v>
      </c>
      <c r="O344" s="38">
        <f t="shared" si="277"/>
        <v>9.0484728000000647</v>
      </c>
      <c r="P344" s="38">
        <f t="shared" si="278"/>
        <v>1.3413476827080094E-2</v>
      </c>
      <c r="R344" s="40">
        <f t="shared" si="279"/>
        <v>121.00000000000018</v>
      </c>
      <c r="S344" s="40">
        <f t="shared" si="280"/>
        <v>0.10661157024793447</v>
      </c>
    </row>
    <row r="345" spans="2:19" ht="15.6" x14ac:dyDescent="0.3">
      <c r="B345" s="100">
        <v>340</v>
      </c>
      <c r="C345" s="101"/>
      <c r="D345" s="80">
        <v>45122</v>
      </c>
      <c r="E345" s="79">
        <v>0.69791666666666663</v>
      </c>
      <c r="F345" s="53">
        <f t="shared" si="272"/>
        <v>2491</v>
      </c>
      <c r="G345" s="52">
        <f t="shared" si="273"/>
        <v>2431</v>
      </c>
      <c r="H345" s="99"/>
      <c r="I345" s="42">
        <v>-47.6</v>
      </c>
      <c r="J345" s="59">
        <f t="shared" si="274"/>
        <v>2443.9</v>
      </c>
      <c r="K345" s="87"/>
      <c r="M345" s="38">
        <f t="shared" si="275"/>
        <v>12.900000000000091</v>
      </c>
      <c r="N345" s="42">
        <f t="shared" si="276"/>
        <v>1.3154130000000093</v>
      </c>
      <c r="O345" s="38">
        <f t="shared" si="277"/>
        <v>9.0484728000000647</v>
      </c>
      <c r="P345" s="38">
        <f t="shared" si="278"/>
        <v>1.3413476827080094E-2</v>
      </c>
      <c r="R345" s="40">
        <f t="shared" si="279"/>
        <v>121.00000000000018</v>
      </c>
      <c r="S345" s="40">
        <f t="shared" si="280"/>
        <v>0.10661157024793447</v>
      </c>
    </row>
    <row r="346" spans="2:19" ht="15.6" x14ac:dyDescent="0.3">
      <c r="B346" s="100">
        <v>341</v>
      </c>
      <c r="C346" s="101"/>
      <c r="D346" s="80">
        <v>45133</v>
      </c>
      <c r="E346" s="79">
        <v>0.63124999999999998</v>
      </c>
      <c r="F346" s="53">
        <f t="shared" ref="F346:F347" si="281">G$16</f>
        <v>2491</v>
      </c>
      <c r="G346" s="52">
        <f t="shared" ref="G346:G347" si="282">G$16-E$12</f>
        <v>2431</v>
      </c>
      <c r="H346" s="99"/>
      <c r="I346" s="42">
        <v>-47.64</v>
      </c>
      <c r="J346" s="59">
        <f t="shared" ref="J346:J347" si="283">(G$16+E$13)+I346</f>
        <v>2443.86</v>
      </c>
      <c r="K346" s="87"/>
      <c r="M346" s="38">
        <f t="shared" si="275"/>
        <v>12.860000000000127</v>
      </c>
      <c r="N346" s="42">
        <f t="shared" ref="N346:N347" si="284">M346*0.10197/1</f>
        <v>1.311334200000013</v>
      </c>
      <c r="O346" s="38">
        <f t="shared" ref="O346:O347" si="285">M346*0.701432/1</f>
        <v>9.0204155200000908</v>
      </c>
      <c r="P346" s="38">
        <f t="shared" ref="P346:P347" si="286">+N346*0.01019716/1</f>
        <v>1.3371884650872133E-2</v>
      </c>
      <c r="R346" s="40">
        <f t="shared" ref="R346:R347" si="287">+$O$11*(M346-I346)</f>
        <v>121.00000000000026</v>
      </c>
      <c r="S346" s="40">
        <f t="shared" ref="S346:S347" si="288">M346/R346</f>
        <v>0.10628099173553802</v>
      </c>
    </row>
    <row r="347" spans="2:19" ht="15.6" x14ac:dyDescent="0.3">
      <c r="B347" s="100">
        <v>342</v>
      </c>
      <c r="C347" s="101"/>
      <c r="D347" s="80">
        <v>45138</v>
      </c>
      <c r="E347" s="79">
        <v>0.71527777777777779</v>
      </c>
      <c r="F347" s="53">
        <f t="shared" si="281"/>
        <v>2491</v>
      </c>
      <c r="G347" s="52">
        <f t="shared" si="282"/>
        <v>2431</v>
      </c>
      <c r="H347" s="99"/>
      <c r="I347" s="42">
        <v>-47.68</v>
      </c>
      <c r="J347" s="59">
        <f t="shared" si="283"/>
        <v>2443.8200000000002</v>
      </c>
      <c r="K347" s="87"/>
      <c r="M347" s="38">
        <f t="shared" si="275"/>
        <v>12.820000000000164</v>
      </c>
      <c r="N347" s="42">
        <f t="shared" si="284"/>
        <v>1.3072554000000167</v>
      </c>
      <c r="O347" s="38">
        <f t="shared" si="285"/>
        <v>8.9923582400001152</v>
      </c>
      <c r="P347" s="38">
        <f t="shared" si="286"/>
        <v>1.3330292474664171E-2</v>
      </c>
      <c r="R347" s="40">
        <f t="shared" si="287"/>
        <v>121.00000000000033</v>
      </c>
      <c r="S347" s="40">
        <f t="shared" si="288"/>
        <v>0.10595041322314157</v>
      </c>
    </row>
    <row r="348" spans="2:19" ht="15.6" x14ac:dyDescent="0.3">
      <c r="B348" s="100">
        <v>343</v>
      </c>
      <c r="C348" s="101"/>
      <c r="D348" s="80">
        <v>45157</v>
      </c>
      <c r="E348" s="79">
        <v>0.4291666666666667</v>
      </c>
      <c r="F348" s="53">
        <f t="shared" ref="F348" si="289">G$16</f>
        <v>2491</v>
      </c>
      <c r="G348" s="52">
        <f t="shared" ref="G348" si="290">G$16-E$12</f>
        <v>2431</v>
      </c>
      <c r="H348" s="99"/>
      <c r="I348" s="42">
        <v>-47.69</v>
      </c>
      <c r="J348" s="59">
        <f t="shared" ref="J348" si="291">(G$16+E$13)+I348</f>
        <v>2443.81</v>
      </c>
      <c r="K348" s="87"/>
      <c r="M348" s="38">
        <f t="shared" si="275"/>
        <v>12.809999999999945</v>
      </c>
      <c r="N348" s="42">
        <f t="shared" ref="N348" si="292">M348*0.10197/1</f>
        <v>1.3062356999999944</v>
      </c>
      <c r="O348" s="38">
        <f t="shared" ref="O348" si="293">M348*0.701432/1</f>
        <v>8.9853439199999627</v>
      </c>
      <c r="P348" s="38">
        <f t="shared" ref="P348" si="294">+N348*0.01019716/1</f>
        <v>1.3319894430611944E-2</v>
      </c>
      <c r="R348" s="40">
        <f t="shared" ref="R348" si="295">+$O$11*(M348-I348)</f>
        <v>120.99999999999989</v>
      </c>
      <c r="S348" s="40">
        <f t="shared" ref="S348" si="296">M348/R348</f>
        <v>0.10586776859504098</v>
      </c>
    </row>
    <row r="349" spans="2:19" ht="15.6" x14ac:dyDescent="0.3">
      <c r="B349" s="100">
        <v>344</v>
      </c>
      <c r="C349" s="101"/>
      <c r="D349" s="80">
        <v>45165</v>
      </c>
      <c r="E349" s="79">
        <v>0.4513888888888889</v>
      </c>
      <c r="F349" s="53">
        <f t="shared" ref="F349" si="297">G$16</f>
        <v>2491</v>
      </c>
      <c r="G349" s="52">
        <f t="shared" ref="G349" si="298">G$16-E$12</f>
        <v>2431</v>
      </c>
      <c r="H349" s="99"/>
      <c r="I349" s="42">
        <v>-47.7</v>
      </c>
      <c r="J349" s="59">
        <f t="shared" ref="J349" si="299">(G$16+E$13)+I349</f>
        <v>2443.8000000000002</v>
      </c>
      <c r="K349" s="87"/>
      <c r="M349" s="38">
        <f t="shared" si="275"/>
        <v>12.800000000000182</v>
      </c>
      <c r="N349" s="42">
        <f t="shared" ref="N349" si="300">M349*0.10197/1</f>
        <v>1.3052160000000186</v>
      </c>
      <c r="O349" s="38">
        <f t="shared" ref="O349" si="301">M349*0.701432/1</f>
        <v>8.9783296000001283</v>
      </c>
      <c r="P349" s="38">
        <f t="shared" ref="P349" si="302">+N349*0.01019716/1</f>
        <v>1.3309496386560191E-2</v>
      </c>
      <c r="R349" s="40">
        <f t="shared" ref="R349" si="303">+$O$11*(M349-I349)</f>
        <v>121.00000000000037</v>
      </c>
      <c r="S349" s="40">
        <f t="shared" ref="S349" si="304">M349/R349</f>
        <v>0.10578512396694333</v>
      </c>
    </row>
    <row r="350" spans="2:19" ht="15.6" x14ac:dyDescent="0.3">
      <c r="B350" s="100">
        <v>345</v>
      </c>
      <c r="C350" s="101"/>
      <c r="D350" s="80">
        <v>45168</v>
      </c>
      <c r="E350" s="79">
        <v>0.4777777777777778</v>
      </c>
      <c r="F350" s="53">
        <f t="shared" ref="F350" si="305">G$16</f>
        <v>2491</v>
      </c>
      <c r="G350" s="52">
        <f t="shared" ref="G350" si="306">G$16-E$12</f>
        <v>2431</v>
      </c>
      <c r="H350" s="99"/>
      <c r="I350" s="42">
        <v>-47.71</v>
      </c>
      <c r="J350" s="59">
        <f t="shared" ref="J350" si="307">(G$16+E$13)+I350</f>
        <v>2443.79</v>
      </c>
      <c r="K350" s="87"/>
      <c r="M350" s="38">
        <f t="shared" si="275"/>
        <v>12.789999999999964</v>
      </c>
      <c r="N350" s="42">
        <f t="shared" ref="N350" si="308">M350*0.10197/1</f>
        <v>1.3041962999999963</v>
      </c>
      <c r="O350" s="38">
        <f t="shared" ref="O350" si="309">M350*0.701432/1</f>
        <v>8.9713152799999758</v>
      </c>
      <c r="P350" s="38">
        <f t="shared" ref="P350" si="310">+N350*0.01019716/1</f>
        <v>1.3299098342507963E-2</v>
      </c>
      <c r="R350" s="40">
        <f t="shared" ref="R350" si="311">+$O$11*(M350-I350)</f>
        <v>120.99999999999993</v>
      </c>
      <c r="S350" s="40">
        <f t="shared" ref="S350" si="312">M350/R350</f>
        <v>0.10570247933884273</v>
      </c>
    </row>
    <row r="351" spans="2:19" ht="15.6" x14ac:dyDescent="0.3">
      <c r="B351" s="100">
        <v>346</v>
      </c>
      <c r="C351" s="101"/>
      <c r="D351" s="80">
        <v>45171</v>
      </c>
      <c r="E351" s="79">
        <v>0.375</v>
      </c>
      <c r="F351" s="53">
        <f t="shared" ref="F351" si="313">G$16</f>
        <v>2491</v>
      </c>
      <c r="G351" s="52">
        <f t="shared" ref="G351" si="314">G$16-E$12</f>
        <v>2431</v>
      </c>
      <c r="H351" s="99"/>
      <c r="I351" s="42">
        <v>-47.72</v>
      </c>
      <c r="J351" s="59">
        <f t="shared" ref="J351" si="315">(G$16+E$13)+I351</f>
        <v>2443.7800000000002</v>
      </c>
      <c r="K351" s="87"/>
      <c r="M351" s="38">
        <f t="shared" si="275"/>
        <v>12.7800000000002</v>
      </c>
      <c r="N351" s="42">
        <f t="shared" ref="N351" si="316">M351*0.10197/1</f>
        <v>1.3031766000000204</v>
      </c>
      <c r="O351" s="38">
        <f t="shared" ref="O351" si="317">M351*0.701432/1</f>
        <v>8.9643009600001413</v>
      </c>
      <c r="P351" s="38">
        <f t="shared" ref="P351" si="318">+N351*0.01019716/1</f>
        <v>1.3288700298456208E-2</v>
      </c>
      <c r="R351" s="40">
        <f t="shared" ref="R351" si="319">+$O$11*(M351-I351)</f>
        <v>121.0000000000004</v>
      </c>
      <c r="S351" s="40">
        <f t="shared" ref="S351" si="320">M351/R351</f>
        <v>0.10561983471074511</v>
      </c>
    </row>
    <row r="352" spans="2:19" ht="15.6" x14ac:dyDescent="0.3">
      <c r="B352" s="100">
        <v>347</v>
      </c>
      <c r="C352" s="101"/>
      <c r="D352" s="80">
        <v>45178</v>
      </c>
      <c r="E352" s="79">
        <v>0.375</v>
      </c>
      <c r="F352" s="53">
        <f t="shared" ref="F352" si="321">G$16</f>
        <v>2491</v>
      </c>
      <c r="G352" s="52">
        <f t="shared" ref="G352" si="322">G$16-E$12</f>
        <v>2431</v>
      </c>
      <c r="H352" s="99"/>
      <c r="I352" s="42">
        <v>-47.71</v>
      </c>
      <c r="J352" s="59">
        <f t="shared" ref="J352" si="323">(G$16+E$13)+I352</f>
        <v>2443.79</v>
      </c>
      <c r="K352" s="87"/>
      <c r="M352" s="38">
        <f t="shared" si="275"/>
        <v>12.789999999999964</v>
      </c>
      <c r="N352" s="42">
        <f t="shared" ref="N352" si="324">M352*0.10197/1</f>
        <v>1.3041962999999963</v>
      </c>
      <c r="O352" s="38">
        <f t="shared" ref="O352" si="325">M352*0.701432/1</f>
        <v>8.9713152799999758</v>
      </c>
      <c r="P352" s="38">
        <f t="shared" ref="P352" si="326">+N352*0.01019716/1</f>
        <v>1.3299098342507963E-2</v>
      </c>
      <c r="R352" s="40">
        <f t="shared" ref="R352" si="327">+$O$11*(M352-I352)</f>
        <v>120.99999999999993</v>
      </c>
      <c r="S352" s="40">
        <f t="shared" ref="S352" si="328">M352/R352</f>
        <v>0.10570247933884273</v>
      </c>
    </row>
    <row r="353" spans="2:19" ht="15.6" x14ac:dyDescent="0.3">
      <c r="B353" s="100">
        <v>348</v>
      </c>
      <c r="C353" s="101"/>
      <c r="D353" s="80">
        <v>45181</v>
      </c>
      <c r="E353" s="79">
        <v>0.375</v>
      </c>
      <c r="F353" s="53">
        <f t="shared" ref="F353" si="329">G$16</f>
        <v>2491</v>
      </c>
      <c r="G353" s="52">
        <f t="shared" ref="G353" si="330">G$16-E$12</f>
        <v>2431</v>
      </c>
      <c r="H353" s="99"/>
      <c r="I353" s="42">
        <v>-47.74</v>
      </c>
      <c r="J353" s="59">
        <f t="shared" ref="J353" si="331">(G$16+E$13)+I353</f>
        <v>2443.7600000000002</v>
      </c>
      <c r="K353" s="87"/>
      <c r="M353" s="38">
        <f t="shared" si="275"/>
        <v>12.760000000000218</v>
      </c>
      <c r="N353" s="42">
        <f t="shared" ref="N353" si="332">M353*0.10197/1</f>
        <v>1.3011372000000223</v>
      </c>
      <c r="O353" s="38">
        <f t="shared" ref="O353" si="333">M353*0.701432/1</f>
        <v>8.9502723200001544</v>
      </c>
      <c r="P353" s="38">
        <f t="shared" ref="P353" si="334">+N353*0.01019716/1</f>
        <v>1.3267904210352227E-2</v>
      </c>
      <c r="R353" s="40">
        <f t="shared" ref="R353" si="335">+$O$11*(M353-I353)</f>
        <v>121.00000000000044</v>
      </c>
      <c r="S353" s="40">
        <f t="shared" ref="S353" si="336">M353/R353</f>
        <v>0.10545454545454687</v>
      </c>
    </row>
    <row r="354" spans="2:19" ht="15.6" x14ac:dyDescent="0.3">
      <c r="B354" s="100">
        <v>349</v>
      </c>
      <c r="C354" s="101"/>
      <c r="D354" s="80">
        <v>45189</v>
      </c>
      <c r="E354" s="79">
        <v>0.375</v>
      </c>
      <c r="F354" s="53">
        <f t="shared" ref="F354:F356" si="337">G$16</f>
        <v>2491</v>
      </c>
      <c r="G354" s="52">
        <f t="shared" ref="G354" si="338">G$16-E$12</f>
        <v>2431</v>
      </c>
      <c r="H354" s="99"/>
      <c r="I354" s="42">
        <v>-47.75</v>
      </c>
      <c r="J354" s="59">
        <f t="shared" ref="J354" si="339">(G$16+E$13)+I354</f>
        <v>2443.75</v>
      </c>
      <c r="K354" s="87"/>
      <c r="M354" s="38">
        <f t="shared" si="275"/>
        <v>12.75</v>
      </c>
      <c r="N354" s="42">
        <f t="shared" ref="N354" si="340">M354*0.10197/1</f>
        <v>1.3001175</v>
      </c>
      <c r="O354" s="38">
        <f t="shared" ref="O354" si="341">M354*0.701432/1</f>
        <v>8.9432580000000002</v>
      </c>
      <c r="P354" s="38">
        <f t="shared" ref="P354" si="342">+N354*0.01019716/1</f>
        <v>1.32575061663E-2</v>
      </c>
      <c r="R354" s="40">
        <f t="shared" ref="R354" si="343">+$O$11*(M354-I354)</f>
        <v>121</v>
      </c>
      <c r="S354" s="40">
        <f t="shared" ref="S354" si="344">M354/R354</f>
        <v>0.10537190082644628</v>
      </c>
    </row>
    <row r="355" spans="2:19" ht="15.6" x14ac:dyDescent="0.3">
      <c r="B355" s="100">
        <v>350</v>
      </c>
      <c r="C355" s="101"/>
      <c r="D355" s="80">
        <v>45195</v>
      </c>
      <c r="E355" s="79">
        <v>0.375</v>
      </c>
      <c r="F355" s="53">
        <f t="shared" si="337"/>
        <v>2491</v>
      </c>
      <c r="G355" s="52">
        <f t="shared" ref="G355" si="345">G$16-E$12</f>
        <v>2431</v>
      </c>
      <c r="H355" s="99"/>
      <c r="I355" s="42">
        <v>-47.74</v>
      </c>
      <c r="J355" s="59">
        <f t="shared" ref="J355" si="346">(G$16+E$13)+I355</f>
        <v>2443.7600000000002</v>
      </c>
      <c r="K355" s="87"/>
      <c r="M355" s="38">
        <f t="shared" si="275"/>
        <v>12.760000000000218</v>
      </c>
      <c r="N355" s="42">
        <f t="shared" ref="N355" si="347">M355*0.10197/1</f>
        <v>1.3011372000000223</v>
      </c>
      <c r="O355" s="38">
        <f t="shared" ref="O355" si="348">M355*0.701432/1</f>
        <v>8.9502723200001544</v>
      </c>
      <c r="P355" s="38">
        <f t="shared" ref="P355" si="349">+N355*0.01019716/1</f>
        <v>1.3267904210352227E-2</v>
      </c>
      <c r="R355" s="40">
        <f t="shared" ref="R355" si="350">+$O$11*(M355-I355)</f>
        <v>121.00000000000044</v>
      </c>
      <c r="S355" s="40">
        <f t="shared" ref="S355" si="351">M355/R355</f>
        <v>0.10545454545454687</v>
      </c>
    </row>
    <row r="356" spans="2:19" ht="15.6" x14ac:dyDescent="0.3">
      <c r="B356" s="100">
        <v>351</v>
      </c>
      <c r="C356" s="101"/>
      <c r="D356" s="80">
        <v>45202</v>
      </c>
      <c r="E356" s="79">
        <v>0.375</v>
      </c>
      <c r="F356" s="53">
        <f t="shared" si="337"/>
        <v>2491</v>
      </c>
      <c r="G356" s="52">
        <f t="shared" ref="G356" si="352">G$16-E$12</f>
        <v>2431</v>
      </c>
      <c r="H356" s="99"/>
      <c r="I356" s="42">
        <v>-47.74</v>
      </c>
      <c r="J356" s="59">
        <f t="shared" ref="J356" si="353">(G$16+E$13)+I356</f>
        <v>2443.7600000000002</v>
      </c>
      <c r="K356" s="87"/>
      <c r="M356" s="38">
        <f t="shared" si="275"/>
        <v>12.760000000000218</v>
      </c>
      <c r="N356" s="42">
        <f t="shared" ref="N356" si="354">M356*0.10197/1</f>
        <v>1.3011372000000223</v>
      </c>
      <c r="O356" s="38">
        <f t="shared" ref="O356" si="355">M356*0.701432/1</f>
        <v>8.9502723200001544</v>
      </c>
      <c r="P356" s="38">
        <f t="shared" ref="P356" si="356">+N356*0.01019716/1</f>
        <v>1.3267904210352227E-2</v>
      </c>
      <c r="R356" s="40">
        <f t="shared" ref="R356" si="357">+$O$11*(M356-I356)</f>
        <v>121.00000000000044</v>
      </c>
      <c r="S356" s="40">
        <f t="shared" ref="S356" si="358">M356/R356</f>
        <v>0.10545454545454687</v>
      </c>
    </row>
    <row r="357" spans="2:19" ht="15.6" x14ac:dyDescent="0.3">
      <c r="B357" s="100">
        <v>352</v>
      </c>
      <c r="C357" s="101"/>
      <c r="D357" s="80">
        <v>45226</v>
      </c>
      <c r="E357" s="79">
        <v>0.375</v>
      </c>
      <c r="F357" s="53">
        <f t="shared" ref="F357" si="359">G$16</f>
        <v>2491</v>
      </c>
      <c r="G357" s="52">
        <f t="shared" ref="G357" si="360">G$16-E$12</f>
        <v>2431</v>
      </c>
      <c r="H357" s="99"/>
      <c r="I357" s="42">
        <v>-47.78</v>
      </c>
      <c r="J357" s="59">
        <f t="shared" ref="J357" si="361">(G$16+E$13)+I357</f>
        <v>2443.7199999999998</v>
      </c>
      <c r="K357" s="87"/>
      <c r="M357" s="38">
        <f t="shared" si="275"/>
        <v>12.7199999999998</v>
      </c>
      <c r="N357" s="42">
        <f t="shared" ref="N357" si="362">M357*0.10197/1</f>
        <v>1.2970583999999796</v>
      </c>
      <c r="O357" s="38">
        <f t="shared" ref="O357" si="363">M357*0.701432/1</f>
        <v>8.9222150399998608</v>
      </c>
      <c r="P357" s="38">
        <f t="shared" ref="P357" si="364">+N357*0.01019716/1</f>
        <v>1.3226312034143792E-2</v>
      </c>
      <c r="R357" s="40">
        <f t="shared" ref="R357" si="365">+$O$11*(M357-I357)</f>
        <v>120.9999999999996</v>
      </c>
      <c r="S357" s="40">
        <f t="shared" ref="S357" si="366">M357/R357</f>
        <v>0.10512396694214746</v>
      </c>
    </row>
    <row r="358" spans="2:19" ht="15.6" x14ac:dyDescent="0.3">
      <c r="B358" s="100">
        <v>353</v>
      </c>
      <c r="C358" s="101"/>
      <c r="D358" s="80">
        <v>45235</v>
      </c>
      <c r="E358" s="79">
        <v>0.375</v>
      </c>
      <c r="F358" s="53">
        <f t="shared" ref="F358" si="367">G$16</f>
        <v>2491</v>
      </c>
      <c r="G358" s="52">
        <f t="shared" ref="G358" si="368">G$16-E$12</f>
        <v>2431</v>
      </c>
      <c r="H358" s="99"/>
      <c r="I358" s="42">
        <v>-47.79</v>
      </c>
      <c r="J358" s="59">
        <f t="shared" ref="J358" si="369">(G$16+E$13)+I358</f>
        <v>2443.71</v>
      </c>
      <c r="K358" s="87"/>
      <c r="M358" s="38">
        <f t="shared" si="275"/>
        <v>12.710000000000036</v>
      </c>
      <c r="N358" s="42">
        <f t="shared" ref="N358" si="370">M358*0.10197/1</f>
        <v>1.2960387000000038</v>
      </c>
      <c r="O358" s="38">
        <f t="shared" ref="O358" si="371">M358*0.701432/1</f>
        <v>8.9152007200000263</v>
      </c>
      <c r="P358" s="38">
        <f t="shared" ref="P358" si="372">+N358*0.01019716/1</f>
        <v>1.3215913990092039E-2</v>
      </c>
      <c r="R358" s="40">
        <f t="shared" ref="R358" si="373">+$O$11*(M358-I358)</f>
        <v>121.00000000000007</v>
      </c>
      <c r="S358" s="40">
        <f t="shared" ref="S358" si="374">M358/R358</f>
        <v>0.10504132231404982</v>
      </c>
    </row>
    <row r="359" spans="2:19" ht="15.6" x14ac:dyDescent="0.3">
      <c r="B359" s="100">
        <v>354</v>
      </c>
      <c r="C359" s="101"/>
      <c r="D359" s="80">
        <v>45240</v>
      </c>
      <c r="E359" s="79">
        <v>0.375</v>
      </c>
      <c r="F359" s="53">
        <f t="shared" ref="F359" si="375">G$16</f>
        <v>2491</v>
      </c>
      <c r="G359" s="52">
        <f t="shared" ref="G359" si="376">G$16-E$12</f>
        <v>2431</v>
      </c>
      <c r="H359" s="99"/>
      <c r="I359" s="42">
        <v>-47.78</v>
      </c>
      <c r="J359" s="59">
        <f t="shared" ref="J359" si="377">(G$16+E$13)+I359</f>
        <v>2443.7199999999998</v>
      </c>
      <c r="K359" s="87"/>
      <c r="M359" s="38">
        <f t="shared" si="275"/>
        <v>12.7199999999998</v>
      </c>
      <c r="N359" s="42">
        <f t="shared" ref="N359" si="378">M359*0.10197/1</f>
        <v>1.2970583999999796</v>
      </c>
      <c r="O359" s="38">
        <f t="shared" ref="O359" si="379">M359*0.701432/1</f>
        <v>8.9222150399998608</v>
      </c>
      <c r="P359" s="38">
        <f t="shared" ref="P359" si="380">+N359*0.01019716/1</f>
        <v>1.3226312034143792E-2</v>
      </c>
      <c r="R359" s="40">
        <f t="shared" ref="R359" si="381">+$O$11*(M359-I359)</f>
        <v>120.9999999999996</v>
      </c>
      <c r="S359" s="40">
        <f t="shared" ref="S359" si="382">M359/R359</f>
        <v>0.10512396694214746</v>
      </c>
    </row>
    <row r="360" spans="2:19" ht="15.6" x14ac:dyDescent="0.3">
      <c r="B360" s="100">
        <v>355</v>
      </c>
      <c r="C360" s="101"/>
      <c r="D360" s="80">
        <v>45247</v>
      </c>
      <c r="E360" s="79">
        <v>0.375</v>
      </c>
      <c r="F360" s="53">
        <f t="shared" ref="F360" si="383">G$16</f>
        <v>2491</v>
      </c>
      <c r="G360" s="52">
        <f t="shared" ref="G360" si="384">G$16-E$12</f>
        <v>2431</v>
      </c>
      <c r="H360" s="99"/>
      <c r="I360" s="42">
        <v>-47.82</v>
      </c>
      <c r="J360" s="59">
        <f t="shared" ref="J360" si="385">(G$16+E$13)+I360</f>
        <v>2443.6799999999998</v>
      </c>
      <c r="K360" s="87"/>
      <c r="M360" s="38">
        <f t="shared" si="275"/>
        <v>12.679999999999836</v>
      </c>
      <c r="N360" s="42">
        <f t="shared" ref="N360" si="386">M360*0.10197/1</f>
        <v>1.2929795999999834</v>
      </c>
      <c r="O360" s="38">
        <f t="shared" ref="O360" si="387">M360*0.701432/1</f>
        <v>8.8941577599998851</v>
      </c>
      <c r="P360" s="38">
        <f t="shared" ref="P360" si="388">+N360*0.01019716/1</f>
        <v>1.3184719857935831E-2</v>
      </c>
      <c r="R360" s="40">
        <f t="shared" ref="R360" si="389">+$O$11*(M360-I360)</f>
        <v>120.99999999999967</v>
      </c>
      <c r="S360" s="40">
        <f t="shared" ref="S360" si="390">M360/R360</f>
        <v>0.104793388429751</v>
      </c>
    </row>
    <row r="361" spans="2:19" ht="15.6" x14ac:dyDescent="0.3">
      <c r="B361" s="100">
        <v>356</v>
      </c>
      <c r="C361" s="101"/>
      <c r="D361" s="80">
        <v>45259</v>
      </c>
      <c r="E361" s="79">
        <v>0.375</v>
      </c>
      <c r="F361" s="53">
        <f t="shared" ref="F361" si="391">G$16</f>
        <v>2491</v>
      </c>
      <c r="G361" s="52">
        <f t="shared" ref="G361" si="392">G$16-E$12</f>
        <v>2431</v>
      </c>
      <c r="H361" s="99"/>
      <c r="I361" s="42">
        <v>-47.83</v>
      </c>
      <c r="J361" s="59">
        <f t="shared" ref="J361" si="393">(G$16+E$13)+I361</f>
        <v>2443.67</v>
      </c>
      <c r="K361" s="87"/>
      <c r="M361" s="38">
        <f t="shared" si="275"/>
        <v>12.670000000000073</v>
      </c>
      <c r="N361" s="42">
        <f t="shared" ref="N361" si="394">M361*0.10197/1</f>
        <v>1.2919599000000075</v>
      </c>
      <c r="O361" s="38">
        <f t="shared" ref="O361" si="395">M361*0.701432/1</f>
        <v>8.8871434400000524</v>
      </c>
      <c r="P361" s="38">
        <f t="shared" ref="P361" si="396">+N361*0.01019716/1</f>
        <v>1.3174321813884077E-2</v>
      </c>
      <c r="R361" s="40">
        <f t="shared" ref="R361" si="397">+$O$11*(M361-I361)</f>
        <v>121.00000000000014</v>
      </c>
      <c r="S361" s="40">
        <f t="shared" ref="S361" si="398">M361/R361</f>
        <v>0.10471074380165338</v>
      </c>
    </row>
    <row r="362" spans="2:19" ht="15.6" x14ac:dyDescent="0.3">
      <c r="B362" s="100">
        <v>357</v>
      </c>
      <c r="C362" s="101"/>
      <c r="D362" s="80">
        <v>45273</v>
      </c>
      <c r="E362" s="79">
        <v>0.375</v>
      </c>
      <c r="F362" s="53">
        <f t="shared" ref="F362" si="399">G$16</f>
        <v>2491</v>
      </c>
      <c r="G362" s="52">
        <f t="shared" ref="G362" si="400">G$16-E$12</f>
        <v>2431</v>
      </c>
      <c r="H362" s="99"/>
      <c r="I362" s="42">
        <v>-47.82</v>
      </c>
      <c r="J362" s="59">
        <f t="shared" ref="J362" si="401">(G$16+E$13)+I362</f>
        <v>2443.6799999999998</v>
      </c>
      <c r="K362" s="87"/>
      <c r="M362" s="38">
        <f t="shared" si="275"/>
        <v>12.679999999999836</v>
      </c>
      <c r="N362" s="42">
        <f t="shared" ref="N362" si="402">M362*0.10197/1</f>
        <v>1.2929795999999834</v>
      </c>
      <c r="O362" s="38">
        <f t="shared" ref="O362" si="403">M362*0.701432/1</f>
        <v>8.8941577599998851</v>
      </c>
      <c r="P362" s="38">
        <f t="shared" ref="P362" si="404">+N362*0.01019716/1</f>
        <v>1.3184719857935831E-2</v>
      </c>
      <c r="R362" s="40">
        <f t="shared" ref="R362" si="405">+$O$11*(M362-I362)</f>
        <v>120.99999999999967</v>
      </c>
      <c r="S362" s="40">
        <f t="shared" ref="S362" si="406">M362/R362</f>
        <v>0.104793388429751</v>
      </c>
    </row>
    <row r="363" spans="2:19" ht="15.6" x14ac:dyDescent="0.3">
      <c r="B363" s="100">
        <v>358</v>
      </c>
      <c r="C363" s="101"/>
      <c r="D363" s="80">
        <v>45296</v>
      </c>
      <c r="E363" s="79">
        <v>0.375</v>
      </c>
      <c r="F363" s="53">
        <f t="shared" ref="F363" si="407">G$16</f>
        <v>2491</v>
      </c>
      <c r="G363" s="52">
        <f t="shared" ref="G363" si="408">G$16-E$12</f>
        <v>2431</v>
      </c>
      <c r="H363" s="99"/>
      <c r="I363" s="42">
        <v>-47.81</v>
      </c>
      <c r="J363" s="59">
        <f t="shared" ref="J363" si="409">(G$16+E$13)+I363</f>
        <v>2443.69</v>
      </c>
      <c r="K363" s="87"/>
      <c r="M363" s="38">
        <f t="shared" si="275"/>
        <v>12.690000000000055</v>
      </c>
      <c r="N363" s="42">
        <f t="shared" ref="N363" si="410">M363*0.10197/1</f>
        <v>1.2939993000000056</v>
      </c>
      <c r="O363" s="38">
        <f t="shared" ref="O363" si="411">M363*0.701432/1</f>
        <v>8.9011720800000393</v>
      </c>
      <c r="P363" s="38">
        <f t="shared" ref="P363" si="412">+N363*0.01019716/1</f>
        <v>1.3195117901988058E-2</v>
      </c>
      <c r="R363" s="40">
        <f t="shared" ref="R363" si="413">+$O$11*(M363-I363)</f>
        <v>121.00000000000011</v>
      </c>
      <c r="S363" s="40">
        <f t="shared" ref="S363" si="414">M363/R363</f>
        <v>0.10487603305785159</v>
      </c>
    </row>
    <row r="364" spans="2:19" ht="15.6" x14ac:dyDescent="0.3">
      <c r="B364" s="100">
        <v>359</v>
      </c>
      <c r="C364" s="101"/>
      <c r="D364" s="80">
        <v>45312</v>
      </c>
      <c r="E364" s="79">
        <v>0.375</v>
      </c>
      <c r="F364" s="53">
        <f t="shared" ref="F364" si="415">G$16</f>
        <v>2491</v>
      </c>
      <c r="G364" s="52">
        <f t="shared" ref="G364" si="416">G$16-E$12</f>
        <v>2431</v>
      </c>
      <c r="H364" s="99"/>
      <c r="I364" s="42">
        <v>-47.8</v>
      </c>
      <c r="J364" s="59">
        <f t="shared" ref="J364" si="417">(G$16+E$13)+I364</f>
        <v>2443.6999999999998</v>
      </c>
      <c r="K364" s="87"/>
      <c r="M364" s="38">
        <f t="shared" si="275"/>
        <v>12.699999999999818</v>
      </c>
      <c r="N364" s="42">
        <f t="shared" ref="N364" si="418">M364*0.10197/1</f>
        <v>1.2950189999999815</v>
      </c>
      <c r="O364" s="38">
        <f t="shared" ref="O364" si="419">M364*0.701432/1</f>
        <v>8.9081863999998738</v>
      </c>
      <c r="P364" s="38">
        <f t="shared" ref="P364" si="420">+N364*0.01019716/1</f>
        <v>1.3205515946039812E-2</v>
      </c>
      <c r="R364" s="40">
        <f t="shared" ref="R364" si="421">+$O$11*(M364-I364)</f>
        <v>120.99999999999963</v>
      </c>
      <c r="S364" s="40">
        <f t="shared" ref="S364" si="422">M364/R364</f>
        <v>0.10495867768594923</v>
      </c>
    </row>
    <row r="365" spans="2:19" ht="15.6" x14ac:dyDescent="0.3">
      <c r="B365" s="100">
        <v>360</v>
      </c>
      <c r="C365" s="101"/>
      <c r="D365" s="80">
        <v>45324</v>
      </c>
      <c r="E365" s="79">
        <v>0.375</v>
      </c>
      <c r="F365" s="53">
        <f t="shared" ref="F365" si="423">G$16</f>
        <v>2491</v>
      </c>
      <c r="G365" s="52">
        <f t="shared" ref="G365" si="424">G$16-E$12</f>
        <v>2431</v>
      </c>
      <c r="H365" s="99"/>
      <c r="I365" s="42">
        <v>-47.86</v>
      </c>
      <c r="J365" s="59">
        <f t="shared" ref="J365" si="425">(G$16+E$13)+I365</f>
        <v>2443.64</v>
      </c>
      <c r="K365" s="87"/>
      <c r="M365" s="38">
        <f t="shared" si="275"/>
        <v>12.639999999999873</v>
      </c>
      <c r="N365" s="42">
        <f t="shared" ref="N365" si="426">M365*0.10197/1</f>
        <v>1.2889007999999871</v>
      </c>
      <c r="O365" s="38">
        <f t="shared" ref="O365" si="427">M365*0.701432/1</f>
        <v>8.8661004799999112</v>
      </c>
      <c r="P365" s="38">
        <f t="shared" ref="P365" si="428">+N365*0.01019716/1</f>
        <v>1.3143127681727868E-2</v>
      </c>
      <c r="R365" s="40">
        <f t="shared" ref="R365" si="429">+$O$11*(M365-I365)</f>
        <v>120.99999999999974</v>
      </c>
      <c r="S365" s="40">
        <f t="shared" ref="S365" si="430">M365/R365</f>
        <v>0.10446280991735454</v>
      </c>
    </row>
    <row r="366" spans="2:19" ht="15.6" x14ac:dyDescent="0.3">
      <c r="B366" s="100">
        <v>361</v>
      </c>
      <c r="C366" s="101"/>
      <c r="D366" s="80">
        <v>45329</v>
      </c>
      <c r="E366" s="79">
        <v>0.375</v>
      </c>
      <c r="F366" s="53">
        <f t="shared" ref="F366" si="431">G$16</f>
        <v>2491</v>
      </c>
      <c r="G366" s="52">
        <f t="shared" ref="G366" si="432">G$16-E$12</f>
        <v>2431</v>
      </c>
      <c r="H366" s="99"/>
      <c r="I366" s="42">
        <v>-47.82</v>
      </c>
      <c r="J366" s="59">
        <f t="shared" ref="J366" si="433">(G$16+E$13)+I366</f>
        <v>2443.6799999999998</v>
      </c>
      <c r="K366" s="87"/>
      <c r="M366" s="38">
        <f t="shared" si="275"/>
        <v>12.679999999999836</v>
      </c>
      <c r="N366" s="42">
        <f t="shared" ref="N366" si="434">M366*0.10197/1</f>
        <v>1.2929795999999834</v>
      </c>
      <c r="O366" s="38">
        <f t="shared" ref="O366" si="435">M366*0.701432/1</f>
        <v>8.8941577599998851</v>
      </c>
      <c r="P366" s="38">
        <f t="shared" ref="P366" si="436">+N366*0.01019716/1</f>
        <v>1.3184719857935831E-2</v>
      </c>
      <c r="R366" s="40">
        <f t="shared" ref="R366" si="437">+$O$11*(M366-I366)</f>
        <v>120.99999999999967</v>
      </c>
      <c r="S366" s="40">
        <f t="shared" ref="S366" si="438">M366/R366</f>
        <v>0.104793388429751</v>
      </c>
    </row>
    <row r="367" spans="2:19" ht="15.6" x14ac:dyDescent="0.3">
      <c r="B367" s="100">
        <v>362</v>
      </c>
      <c r="C367" s="101"/>
      <c r="D367" s="80">
        <v>45336</v>
      </c>
      <c r="E367" s="79">
        <v>0.375</v>
      </c>
      <c r="F367" s="53">
        <f t="shared" ref="F367" si="439">G$16</f>
        <v>2491</v>
      </c>
      <c r="G367" s="52">
        <f t="shared" ref="G367" si="440">G$16-E$12</f>
        <v>2431</v>
      </c>
      <c r="H367" s="99"/>
      <c r="I367" s="42">
        <v>-47.69</v>
      </c>
      <c r="J367" s="59">
        <f t="shared" ref="J367" si="441">(G$16+E$13)+I367</f>
        <v>2443.81</v>
      </c>
      <c r="K367" s="87"/>
      <c r="M367" s="38">
        <f t="shared" si="275"/>
        <v>12.809999999999945</v>
      </c>
      <c r="N367" s="42">
        <f t="shared" ref="N367" si="442">M367*0.10197/1</f>
        <v>1.3062356999999944</v>
      </c>
      <c r="O367" s="38">
        <f t="shared" ref="O367" si="443">M367*0.701432/1</f>
        <v>8.9853439199999627</v>
      </c>
      <c r="P367" s="38">
        <f t="shared" ref="P367" si="444">+N367*0.01019716/1</f>
        <v>1.3319894430611944E-2</v>
      </c>
      <c r="R367" s="40">
        <f t="shared" ref="R367" si="445">+$O$11*(M367-I367)</f>
        <v>120.99999999999989</v>
      </c>
      <c r="S367" s="40">
        <f t="shared" ref="S367" si="446">M367/R367</f>
        <v>0.10586776859504098</v>
      </c>
    </row>
    <row r="368" spans="2:19" ht="15.6" x14ac:dyDescent="0.3">
      <c r="B368" s="100">
        <v>363</v>
      </c>
      <c r="C368" s="101"/>
      <c r="D368" s="80">
        <v>45343</v>
      </c>
      <c r="E368" s="79">
        <v>0.375</v>
      </c>
      <c r="F368" s="53">
        <f t="shared" ref="F368" si="447">G$16</f>
        <v>2491</v>
      </c>
      <c r="G368" s="52">
        <f t="shared" ref="G368" si="448">G$16-E$12</f>
        <v>2431</v>
      </c>
      <c r="H368" s="99"/>
      <c r="I368" s="42">
        <v>-47.84</v>
      </c>
      <c r="J368" s="59">
        <f t="shared" ref="J368" si="449">(G$16+E$13)+I368</f>
        <v>2443.66</v>
      </c>
      <c r="K368" s="87"/>
      <c r="M368" s="38">
        <f t="shared" si="275"/>
        <v>12.659999999999854</v>
      </c>
      <c r="N368" s="42">
        <f t="shared" ref="N368" si="450">M368*0.10197/1</f>
        <v>1.2909401999999852</v>
      </c>
      <c r="O368" s="38">
        <f t="shared" ref="O368" si="451">M368*0.701432/1</f>
        <v>8.8801291199998982</v>
      </c>
      <c r="P368" s="38">
        <f t="shared" ref="P368" si="452">+N368*0.01019716/1</f>
        <v>1.316392376983185E-2</v>
      </c>
      <c r="R368" s="40">
        <f t="shared" ref="R368" si="453">+$O$11*(M368-I368)</f>
        <v>120.99999999999972</v>
      </c>
      <c r="S368" s="40">
        <f t="shared" ref="S368" si="454">M368/R368</f>
        <v>0.10462809917355276</v>
      </c>
    </row>
    <row r="369" spans="2:19" ht="15.6" x14ac:dyDescent="0.3">
      <c r="B369" s="100">
        <v>364</v>
      </c>
      <c r="C369" s="101"/>
      <c r="D369" s="80">
        <v>45362</v>
      </c>
      <c r="E369" s="79">
        <v>0.375</v>
      </c>
      <c r="F369" s="53">
        <f t="shared" ref="F369:F370" si="455">G$16</f>
        <v>2491</v>
      </c>
      <c r="G369" s="52">
        <f t="shared" ref="G369:G370" si="456">G$16-E$12</f>
        <v>2431</v>
      </c>
      <c r="H369" s="99"/>
      <c r="I369" s="42">
        <v>-48.71</v>
      </c>
      <c r="J369" s="59">
        <f t="shared" ref="J369:J370" si="457">(G$16+E$13)+I369</f>
        <v>2442.79</v>
      </c>
      <c r="K369" s="87"/>
      <c r="M369" s="38">
        <f t="shared" si="275"/>
        <v>11.789999999999964</v>
      </c>
      <c r="N369" s="42">
        <f t="shared" ref="N369:N370" si="458">M369*0.10197/1</f>
        <v>1.2022262999999964</v>
      </c>
      <c r="O369" s="38">
        <f t="shared" ref="O369:O370" si="459">M369*0.701432/1</f>
        <v>8.2698832799999753</v>
      </c>
      <c r="P369" s="38">
        <f t="shared" ref="P369:P370" si="460">+N369*0.01019716/1</f>
        <v>1.2259293937307963E-2</v>
      </c>
      <c r="R369" s="40">
        <f t="shared" ref="R369:R370" si="461">+$O$11*(M369-I369)</f>
        <v>120.99999999999993</v>
      </c>
      <c r="S369" s="40">
        <f t="shared" ref="S369:S370" si="462">M369/R369</f>
        <v>9.7438016528925378E-2</v>
      </c>
    </row>
    <row r="370" spans="2:19" ht="15.6" x14ac:dyDescent="0.3">
      <c r="B370" s="100">
        <v>365</v>
      </c>
      <c r="C370" s="101"/>
      <c r="D370" s="80">
        <v>45384</v>
      </c>
      <c r="E370" s="79">
        <v>0.375</v>
      </c>
      <c r="F370" s="53">
        <f t="shared" si="455"/>
        <v>2491</v>
      </c>
      <c r="G370" s="52">
        <f t="shared" si="456"/>
        <v>2431</v>
      </c>
      <c r="H370" s="99"/>
      <c r="I370" s="42">
        <v>-47.88</v>
      </c>
      <c r="J370" s="59">
        <f t="shared" si="457"/>
        <v>2443.62</v>
      </c>
      <c r="K370" s="87"/>
      <c r="M370" s="38">
        <f t="shared" si="275"/>
        <v>12.619999999999891</v>
      </c>
      <c r="N370" s="42">
        <f t="shared" si="458"/>
        <v>1.2868613999999889</v>
      </c>
      <c r="O370" s="38">
        <f t="shared" si="459"/>
        <v>8.8520718399999243</v>
      </c>
      <c r="P370" s="38">
        <f t="shared" si="460"/>
        <v>1.3122331593623887E-2</v>
      </c>
      <c r="R370" s="40">
        <f t="shared" si="461"/>
        <v>120.99999999999979</v>
      </c>
      <c r="S370" s="40">
        <f t="shared" si="462"/>
        <v>0.1042975206611563</v>
      </c>
    </row>
    <row r="371" spans="2:19" ht="15.6" x14ac:dyDescent="0.3">
      <c r="B371" s="100">
        <v>366</v>
      </c>
      <c r="C371" s="101"/>
      <c r="D371" s="80">
        <v>45410</v>
      </c>
      <c r="E371" s="79">
        <v>0.375</v>
      </c>
      <c r="F371" s="53">
        <f t="shared" ref="F371" si="463">G$16</f>
        <v>2491</v>
      </c>
      <c r="G371" s="52">
        <f t="shared" ref="G371" si="464">G$16-E$12</f>
        <v>2431</v>
      </c>
      <c r="H371" s="99"/>
      <c r="I371" s="42">
        <v>-47.89</v>
      </c>
      <c r="J371" s="59">
        <f t="shared" ref="J371" si="465">(G$16+E$13)+I371</f>
        <v>2443.61</v>
      </c>
      <c r="K371" s="87"/>
      <c r="M371" s="38">
        <f t="shared" si="275"/>
        <v>12.610000000000127</v>
      </c>
      <c r="N371" s="42">
        <f t="shared" ref="N371" si="466">M371*0.10197/1</f>
        <v>1.2858417000000131</v>
      </c>
      <c r="O371" s="38">
        <f t="shared" ref="O371" si="467">M371*0.701432/1</f>
        <v>8.8450575200000898</v>
      </c>
      <c r="P371" s="38">
        <f t="shared" ref="P371" si="468">+N371*0.01019716/1</f>
        <v>1.3111933549572134E-2</v>
      </c>
      <c r="R371" s="40">
        <f t="shared" ref="R371" si="469">+$O$11*(M371-I371)</f>
        <v>121.00000000000026</v>
      </c>
      <c r="S371" s="40">
        <f t="shared" ref="S371" si="470">M371/R371</f>
        <v>0.10421487603305868</v>
      </c>
    </row>
    <row r="372" spans="2:19" ht="15.6" x14ac:dyDescent="0.3">
      <c r="B372" s="100">
        <v>367</v>
      </c>
      <c r="C372" s="101"/>
      <c r="D372" s="80">
        <v>45419</v>
      </c>
      <c r="E372" s="79">
        <v>0.375</v>
      </c>
      <c r="F372" s="53">
        <f t="shared" ref="F372:F378" si="471">G$16</f>
        <v>2491</v>
      </c>
      <c r="G372" s="52">
        <f t="shared" ref="G372:G378" si="472">G$16-E$12</f>
        <v>2431</v>
      </c>
      <c r="H372" s="99"/>
      <c r="I372" s="42">
        <v>-48.92</v>
      </c>
      <c r="J372" s="59">
        <f t="shared" ref="J372:J378" si="473">(G$16+E$13)+I372</f>
        <v>2442.58</v>
      </c>
      <c r="K372" s="91" t="s">
        <v>41</v>
      </c>
      <c r="M372" s="38">
        <f t="shared" si="275"/>
        <v>11.579999999999927</v>
      </c>
      <c r="N372" s="42">
        <f t="shared" ref="N372:N378" si="474">M372*0.10197/1</f>
        <v>1.1808125999999926</v>
      </c>
      <c r="O372" s="38">
        <f t="shared" ref="O372:O378" si="475">M372*0.701432/1</f>
        <v>8.1225825599999499</v>
      </c>
      <c r="P372" s="38">
        <f t="shared" ref="P372:P378" si="476">+N372*0.01019716/1</f>
        <v>1.2040935012215924E-2</v>
      </c>
      <c r="R372" s="40">
        <f t="shared" ref="R372:R378" si="477">+$O$11*(M372-I372)</f>
        <v>120.99999999999986</v>
      </c>
      <c r="S372" s="40">
        <f t="shared" ref="S372:S378" si="478">M372/R372</f>
        <v>9.5702479338842489E-2</v>
      </c>
    </row>
    <row r="373" spans="2:19" ht="15.6" x14ac:dyDescent="0.3">
      <c r="B373" s="100">
        <v>368</v>
      </c>
      <c r="C373" s="101"/>
      <c r="D373" s="80">
        <v>45431</v>
      </c>
      <c r="E373" s="79">
        <v>0.375</v>
      </c>
      <c r="F373" s="53">
        <f t="shared" si="471"/>
        <v>2491</v>
      </c>
      <c r="G373" s="52">
        <f t="shared" si="472"/>
        <v>2431</v>
      </c>
      <c r="H373" s="99"/>
      <c r="I373" s="42">
        <v>-49.28</v>
      </c>
      <c r="J373" s="59">
        <f t="shared" si="473"/>
        <v>2442.2199999999998</v>
      </c>
      <c r="K373" s="91" t="s">
        <v>41</v>
      </c>
      <c r="M373" s="38">
        <f t="shared" si="275"/>
        <v>11.2199999999998</v>
      </c>
      <c r="N373" s="42">
        <f t="shared" si="474"/>
        <v>1.1441033999999797</v>
      </c>
      <c r="O373" s="38">
        <f t="shared" si="475"/>
        <v>7.87006703999986</v>
      </c>
      <c r="P373" s="38">
        <f t="shared" si="476"/>
        <v>1.1666605426343794E-2</v>
      </c>
      <c r="R373" s="40">
        <f t="shared" si="477"/>
        <v>120.9999999999996</v>
      </c>
      <c r="S373" s="40">
        <f t="shared" si="478"/>
        <v>9.2727272727271381E-2</v>
      </c>
    </row>
    <row r="374" spans="2:19" ht="15.6" x14ac:dyDescent="0.3">
      <c r="B374" s="100">
        <v>369</v>
      </c>
      <c r="C374" s="101"/>
      <c r="D374" s="80">
        <v>45437</v>
      </c>
      <c r="E374" s="79">
        <v>0.375</v>
      </c>
      <c r="F374" s="53">
        <f t="shared" si="471"/>
        <v>2491</v>
      </c>
      <c r="G374" s="52">
        <f t="shared" si="472"/>
        <v>2431</v>
      </c>
      <c r="H374" s="99"/>
      <c r="I374" s="42">
        <v>-47.92</v>
      </c>
      <c r="J374" s="59">
        <f t="shared" si="473"/>
        <v>2443.58</v>
      </c>
      <c r="K374" s="91" t="s">
        <v>41</v>
      </c>
      <c r="M374" s="38">
        <f t="shared" si="275"/>
        <v>12.579999999999927</v>
      </c>
      <c r="N374" s="42">
        <f t="shared" si="474"/>
        <v>1.2827825999999927</v>
      </c>
      <c r="O374" s="38">
        <f t="shared" si="475"/>
        <v>8.8240145599999504</v>
      </c>
      <c r="P374" s="38">
        <f t="shared" si="476"/>
        <v>1.3080739417415926E-2</v>
      </c>
      <c r="R374" s="40">
        <f t="shared" si="477"/>
        <v>120.99999999999986</v>
      </c>
      <c r="S374" s="40">
        <f t="shared" si="478"/>
        <v>0.10396694214875986</v>
      </c>
    </row>
    <row r="375" spans="2:19" ht="15.6" x14ac:dyDescent="0.3">
      <c r="B375" s="100">
        <v>370</v>
      </c>
      <c r="C375" s="101"/>
      <c r="D375" s="80">
        <v>45446</v>
      </c>
      <c r="E375" s="79">
        <v>0.375</v>
      </c>
      <c r="F375" s="53">
        <f t="shared" si="471"/>
        <v>2491</v>
      </c>
      <c r="G375" s="52">
        <f t="shared" si="472"/>
        <v>2431</v>
      </c>
      <c r="H375" s="99"/>
      <c r="I375" s="42">
        <v>-47.91</v>
      </c>
      <c r="J375" s="59">
        <f t="shared" si="473"/>
        <v>2443.59</v>
      </c>
      <c r="K375" s="91" t="s">
        <v>41</v>
      </c>
      <c r="M375" s="38">
        <f t="shared" si="275"/>
        <v>12.590000000000146</v>
      </c>
      <c r="N375" s="42">
        <f t="shared" si="474"/>
        <v>1.2838023000000149</v>
      </c>
      <c r="O375" s="38">
        <f t="shared" si="475"/>
        <v>8.8310288800001029</v>
      </c>
      <c r="P375" s="38">
        <f t="shared" si="476"/>
        <v>1.3091137461468153E-2</v>
      </c>
      <c r="R375" s="40">
        <f t="shared" si="477"/>
        <v>121.00000000000028</v>
      </c>
      <c r="S375" s="40">
        <f t="shared" si="478"/>
        <v>0.10404958677686046</v>
      </c>
    </row>
    <row r="376" spans="2:19" ht="15.6" x14ac:dyDescent="0.3">
      <c r="B376" s="100">
        <v>371</v>
      </c>
      <c r="C376" s="101"/>
      <c r="D376" s="80">
        <v>45455</v>
      </c>
      <c r="E376" s="79">
        <v>0.375</v>
      </c>
      <c r="F376" s="53">
        <f t="shared" si="471"/>
        <v>2491</v>
      </c>
      <c r="G376" s="52">
        <f t="shared" si="472"/>
        <v>2431</v>
      </c>
      <c r="H376" s="99"/>
      <c r="I376" s="42">
        <v>-47.79</v>
      </c>
      <c r="J376" s="59">
        <f t="shared" si="473"/>
        <v>2443.71</v>
      </c>
      <c r="K376" s="91" t="s">
        <v>41</v>
      </c>
      <c r="M376" s="38">
        <f t="shared" si="275"/>
        <v>12.710000000000036</v>
      </c>
      <c r="N376" s="42">
        <f t="shared" si="474"/>
        <v>1.2960387000000038</v>
      </c>
      <c r="O376" s="38">
        <f t="shared" si="475"/>
        <v>8.9152007200000263</v>
      </c>
      <c r="P376" s="38">
        <f t="shared" si="476"/>
        <v>1.3215913990092039E-2</v>
      </c>
      <c r="R376" s="40">
        <f t="shared" si="477"/>
        <v>121.00000000000007</v>
      </c>
      <c r="S376" s="40">
        <f t="shared" si="478"/>
        <v>0.10504132231404982</v>
      </c>
    </row>
    <row r="377" spans="2:19" ht="15.6" x14ac:dyDescent="0.3">
      <c r="B377" s="100">
        <v>372</v>
      </c>
      <c r="C377" s="101"/>
      <c r="D377" s="80">
        <v>45463</v>
      </c>
      <c r="E377" s="79">
        <v>0.375</v>
      </c>
      <c r="F377" s="53">
        <f t="shared" si="471"/>
        <v>2491</v>
      </c>
      <c r="G377" s="52">
        <f t="shared" si="472"/>
        <v>2431</v>
      </c>
      <c r="H377" s="99"/>
      <c r="I377" s="42">
        <v>-48.2</v>
      </c>
      <c r="J377" s="59">
        <f t="shared" si="473"/>
        <v>2443.3000000000002</v>
      </c>
      <c r="K377" s="91" t="s">
        <v>41</v>
      </c>
      <c r="M377" s="38">
        <f t="shared" si="275"/>
        <v>12.300000000000182</v>
      </c>
      <c r="N377" s="42">
        <f t="shared" si="474"/>
        <v>1.2542310000000185</v>
      </c>
      <c r="O377" s="38">
        <f t="shared" si="475"/>
        <v>8.627613600000128</v>
      </c>
      <c r="P377" s="38">
        <f t="shared" si="476"/>
        <v>1.2789594183960189E-2</v>
      </c>
      <c r="R377" s="40">
        <f t="shared" si="477"/>
        <v>121.00000000000037</v>
      </c>
      <c r="S377" s="40">
        <f t="shared" si="478"/>
        <v>0.10165289256198466</v>
      </c>
    </row>
    <row r="378" spans="2:19" ht="15.6" x14ac:dyDescent="0.3">
      <c r="B378" s="100">
        <v>373</v>
      </c>
      <c r="C378" s="101"/>
      <c r="D378" s="80">
        <v>45467</v>
      </c>
      <c r="E378" s="79">
        <v>0.375</v>
      </c>
      <c r="F378" s="53">
        <f t="shared" si="471"/>
        <v>2491</v>
      </c>
      <c r="G378" s="52">
        <f t="shared" si="472"/>
        <v>2431</v>
      </c>
      <c r="H378" s="99"/>
      <c r="I378" s="42">
        <v>-48.23</v>
      </c>
      <c r="J378" s="59">
        <f t="shared" si="473"/>
        <v>2443.27</v>
      </c>
      <c r="K378" s="91" t="s">
        <v>41</v>
      </c>
      <c r="M378" s="38">
        <f t="shared" si="275"/>
        <v>12.269999999999982</v>
      </c>
      <c r="N378" s="42">
        <f t="shared" si="474"/>
        <v>1.2511718999999981</v>
      </c>
      <c r="O378" s="38">
        <f t="shared" si="475"/>
        <v>8.6065706399999886</v>
      </c>
      <c r="P378" s="38">
        <f t="shared" si="476"/>
        <v>1.2758400051803981E-2</v>
      </c>
      <c r="R378" s="40">
        <f t="shared" si="477"/>
        <v>120.99999999999996</v>
      </c>
      <c r="S378" s="40">
        <f t="shared" si="478"/>
        <v>0.10140495867768584</v>
      </c>
    </row>
    <row r="379" spans="2:19" ht="15.6" x14ac:dyDescent="0.3">
      <c r="B379" s="100">
        <v>374</v>
      </c>
      <c r="C379" s="101"/>
      <c r="D379" s="93">
        <v>45525</v>
      </c>
      <c r="E379" s="79">
        <v>0.375</v>
      </c>
      <c r="F379" s="53">
        <f t="shared" ref="F379" si="479">G$16</f>
        <v>2491</v>
      </c>
      <c r="G379" s="52">
        <f t="shared" ref="G379" si="480">G$16-E$12</f>
        <v>2431</v>
      </c>
      <c r="H379" s="99"/>
      <c r="I379" s="42">
        <v>-47.78</v>
      </c>
      <c r="J379" s="59">
        <f t="shared" ref="J379" si="481">(G$16+E$13)+I379</f>
        <v>2443.7199999999998</v>
      </c>
      <c r="K379" s="91"/>
      <c r="M379" s="38">
        <f t="shared" si="275"/>
        <v>12.7199999999998</v>
      </c>
      <c r="N379" s="42">
        <f t="shared" ref="N379" si="482">M379*0.10197/1</f>
        <v>1.2970583999999796</v>
      </c>
      <c r="O379" s="38">
        <f t="shared" ref="O379" si="483">M379*0.701432/1</f>
        <v>8.9222150399998608</v>
      </c>
      <c r="P379" s="38">
        <f t="shared" ref="P379" si="484">+N379*0.01019716/1</f>
        <v>1.3226312034143792E-2</v>
      </c>
      <c r="R379" s="40">
        <f t="shared" ref="R379" si="485">+$O$11*(M379-I379)</f>
        <v>120.9999999999996</v>
      </c>
      <c r="S379" s="40">
        <f t="shared" ref="S379" si="486">M379/R379</f>
        <v>0.10512396694214746</v>
      </c>
    </row>
    <row r="380" spans="2:19" ht="15.6" x14ac:dyDescent="0.3">
      <c r="B380" s="100">
        <v>375</v>
      </c>
      <c r="C380" s="101"/>
      <c r="D380" s="80">
        <v>45537</v>
      </c>
      <c r="E380" s="79">
        <v>0.375</v>
      </c>
      <c r="F380" s="53">
        <f t="shared" ref="F380:F381" si="487">G$16</f>
        <v>2491</v>
      </c>
      <c r="G380" s="52">
        <f t="shared" ref="G380:G381" si="488">G$16-E$12</f>
        <v>2431</v>
      </c>
      <c r="H380" s="99"/>
      <c r="I380" s="42">
        <v>-47.81</v>
      </c>
      <c r="J380" s="59">
        <f t="shared" ref="J380:J381" si="489">(G$16+E$13)+I380</f>
        <v>2443.69</v>
      </c>
      <c r="K380" s="91" t="s">
        <v>46</v>
      </c>
      <c r="M380" s="38">
        <f t="shared" si="275"/>
        <v>12.690000000000055</v>
      </c>
      <c r="N380" s="42">
        <f t="shared" ref="N380:N381" si="490">M380*0.10197/1</f>
        <v>1.2939993000000056</v>
      </c>
      <c r="O380" s="38">
        <f t="shared" ref="O380:O381" si="491">M380*0.701432/1</f>
        <v>8.9011720800000393</v>
      </c>
      <c r="P380" s="38">
        <f t="shared" ref="P380:P381" si="492">+N380*0.01019716/1</f>
        <v>1.3195117901988058E-2</v>
      </c>
      <c r="R380" s="40">
        <f t="shared" ref="R380:R381" si="493">+$O$11*(M380-I380)</f>
        <v>121.00000000000011</v>
      </c>
      <c r="S380" s="40">
        <f t="shared" ref="S380:S381" si="494">M380/R380</f>
        <v>0.10487603305785159</v>
      </c>
    </row>
    <row r="381" spans="2:19" ht="15.6" x14ac:dyDescent="0.3">
      <c r="B381" s="100">
        <v>376</v>
      </c>
      <c r="C381" s="101"/>
      <c r="D381" s="80">
        <v>45545</v>
      </c>
      <c r="E381" s="79">
        <v>0.375</v>
      </c>
      <c r="F381" s="53">
        <f t="shared" si="487"/>
        <v>2491</v>
      </c>
      <c r="G381" s="52">
        <f t="shared" si="488"/>
        <v>2431</v>
      </c>
      <c r="H381" s="99"/>
      <c r="I381" s="42">
        <v>-47.7</v>
      </c>
      <c r="J381" s="59">
        <f t="shared" si="489"/>
        <v>2443.8000000000002</v>
      </c>
      <c r="K381" s="91"/>
      <c r="M381" s="38">
        <f t="shared" si="275"/>
        <v>12.800000000000182</v>
      </c>
      <c r="N381" s="42">
        <f t="shared" si="490"/>
        <v>1.3052160000000186</v>
      </c>
      <c r="O381" s="38">
        <f t="shared" si="491"/>
        <v>8.9783296000001283</v>
      </c>
      <c r="P381" s="38">
        <f t="shared" si="492"/>
        <v>1.3309496386560191E-2</v>
      </c>
      <c r="R381" s="40">
        <f t="shared" si="493"/>
        <v>121.00000000000037</v>
      </c>
      <c r="S381" s="40">
        <f t="shared" si="494"/>
        <v>0.10578512396694333</v>
      </c>
    </row>
    <row r="382" spans="2:19" ht="15.6" x14ac:dyDescent="0.3">
      <c r="B382" s="100">
        <v>377</v>
      </c>
      <c r="C382" s="101"/>
      <c r="D382" s="80">
        <v>45565</v>
      </c>
      <c r="E382" s="79">
        <v>0.375</v>
      </c>
      <c r="F382" s="53">
        <f t="shared" ref="F382" si="495">G$16</f>
        <v>2491</v>
      </c>
      <c r="G382" s="52">
        <f t="shared" ref="G382" si="496">G$16-E$12</f>
        <v>2431</v>
      </c>
      <c r="H382" s="99"/>
      <c r="I382" s="42">
        <v>-47.85</v>
      </c>
      <c r="J382" s="59">
        <f t="shared" ref="J382" si="497">(G$16+E$13)+I382</f>
        <v>2443.65</v>
      </c>
      <c r="K382" s="91"/>
      <c r="M382" s="38">
        <f t="shared" si="275"/>
        <v>12.650000000000091</v>
      </c>
      <c r="N382" s="42">
        <f t="shared" ref="N382" si="498">M382*0.10197/1</f>
        <v>1.2899205000000094</v>
      </c>
      <c r="O382" s="38">
        <f t="shared" ref="O382" si="499">M382*0.701432/1</f>
        <v>8.8731148000000637</v>
      </c>
      <c r="P382" s="38">
        <f t="shared" ref="P382" si="500">+N382*0.01019716/1</f>
        <v>1.3153525725780095E-2</v>
      </c>
      <c r="R382" s="40">
        <f t="shared" ref="R382" si="501">+$O$11*(M382-I382)</f>
        <v>121.00000000000018</v>
      </c>
      <c r="S382" s="40">
        <f t="shared" ref="S382" si="502">M382/R382</f>
        <v>0.10454545454545514</v>
      </c>
    </row>
    <row r="383" spans="2:19" ht="15.6" x14ac:dyDescent="0.3">
      <c r="B383" s="100">
        <v>378</v>
      </c>
      <c r="C383" s="101"/>
      <c r="D383" s="80">
        <v>45571</v>
      </c>
      <c r="E383" s="79">
        <v>0.375</v>
      </c>
      <c r="F383" s="53">
        <f t="shared" ref="F383" si="503">G$16</f>
        <v>2491</v>
      </c>
      <c r="G383" s="52">
        <f t="shared" ref="G383" si="504">G$16-E$12</f>
        <v>2431</v>
      </c>
      <c r="H383" s="99"/>
      <c r="I383" s="42">
        <v>-47.86</v>
      </c>
      <c r="J383" s="59">
        <f t="shared" ref="J383" si="505">(G$16+E$13)+I383</f>
        <v>2443.64</v>
      </c>
      <c r="K383" s="91"/>
      <c r="M383" s="38">
        <f t="shared" si="275"/>
        <v>12.639999999999873</v>
      </c>
      <c r="N383" s="42">
        <f t="shared" ref="N383" si="506">M383*0.10197/1</f>
        <v>1.2889007999999871</v>
      </c>
      <c r="O383" s="38">
        <f t="shared" ref="O383" si="507">M383*0.701432/1</f>
        <v>8.8661004799999112</v>
      </c>
      <c r="P383" s="38">
        <f t="shared" ref="P383" si="508">+N383*0.01019716/1</f>
        <v>1.3143127681727868E-2</v>
      </c>
      <c r="R383" s="40">
        <f t="shared" ref="R383" si="509">+$O$11*(M383-I383)</f>
        <v>120.99999999999974</v>
      </c>
      <c r="S383" s="40">
        <f t="shared" ref="S383" si="510">M383/R383</f>
        <v>0.10446280991735454</v>
      </c>
    </row>
    <row r="384" spans="2:19" ht="15.6" x14ac:dyDescent="0.3">
      <c r="B384" s="100">
        <v>379</v>
      </c>
      <c r="C384" s="101"/>
      <c r="D384" s="80">
        <v>45580</v>
      </c>
      <c r="E384" s="79">
        <v>0.375</v>
      </c>
      <c r="F384" s="53">
        <f t="shared" ref="F384" si="511">G$16</f>
        <v>2491</v>
      </c>
      <c r="G384" s="52">
        <f t="shared" ref="G384" si="512">G$16-E$12</f>
        <v>2431</v>
      </c>
      <c r="H384" s="99"/>
      <c r="I384" s="42">
        <v>-47.86</v>
      </c>
      <c r="J384" s="59">
        <f t="shared" ref="J384" si="513">(G$16+E$13)+I384</f>
        <v>2443.64</v>
      </c>
      <c r="K384" s="91"/>
      <c r="M384" s="38">
        <f t="shared" si="275"/>
        <v>12.639999999999873</v>
      </c>
      <c r="N384" s="42">
        <f t="shared" ref="N384" si="514">M384*0.10197/1</f>
        <v>1.2889007999999871</v>
      </c>
      <c r="O384" s="38">
        <f t="shared" ref="O384" si="515">M384*0.701432/1</f>
        <v>8.8661004799999112</v>
      </c>
      <c r="P384" s="38">
        <f t="shared" ref="P384" si="516">+N384*0.01019716/1</f>
        <v>1.3143127681727868E-2</v>
      </c>
      <c r="R384" s="40">
        <f t="shared" ref="R384" si="517">+$O$11*(M384-I384)</f>
        <v>120.99999999999974</v>
      </c>
      <c r="S384" s="40">
        <f t="shared" ref="S384" si="518">M384/R384</f>
        <v>0.10446280991735454</v>
      </c>
    </row>
    <row r="385" spans="2:22" ht="15.6" x14ac:dyDescent="0.3">
      <c r="B385" s="100">
        <v>380</v>
      </c>
      <c r="C385" s="101"/>
      <c r="D385" s="80">
        <v>45593</v>
      </c>
      <c r="E385" s="79">
        <v>0.375</v>
      </c>
      <c r="F385" s="53">
        <f t="shared" ref="F385" si="519">G$16</f>
        <v>2491</v>
      </c>
      <c r="G385" s="52">
        <f t="shared" ref="G385" si="520">G$16-E$12</f>
        <v>2431</v>
      </c>
      <c r="H385" s="99"/>
      <c r="I385" s="42">
        <v>-47.86</v>
      </c>
      <c r="J385" s="59">
        <f t="shared" ref="J385" si="521">(G$16+E$13)+I385</f>
        <v>2443.64</v>
      </c>
      <c r="K385" s="91"/>
      <c r="M385" s="38">
        <f t="shared" si="275"/>
        <v>12.639999999999873</v>
      </c>
      <c r="N385" s="42">
        <f t="shared" ref="N385" si="522">M385*0.10197/1</f>
        <v>1.2889007999999871</v>
      </c>
      <c r="O385" s="38">
        <f t="shared" ref="O385" si="523">M385*0.701432/1</f>
        <v>8.8661004799999112</v>
      </c>
      <c r="P385" s="38">
        <f t="shared" ref="P385" si="524">+N385*0.01019716/1</f>
        <v>1.3143127681727868E-2</v>
      </c>
      <c r="R385" s="40">
        <f t="shared" ref="R385" si="525">+$O$11*(M385-I385)</f>
        <v>120.99999999999974</v>
      </c>
      <c r="S385" s="40">
        <f t="shared" ref="S385" si="526">M385/R385</f>
        <v>0.10446280991735454</v>
      </c>
    </row>
    <row r="386" spans="2:22" ht="15.6" x14ac:dyDescent="0.3">
      <c r="B386" s="100">
        <v>381</v>
      </c>
      <c r="C386" s="101"/>
      <c r="D386" s="80">
        <v>45611</v>
      </c>
      <c r="E386" s="79">
        <v>0.41666666666666702</v>
      </c>
      <c r="F386" s="53">
        <f t="shared" ref="F386" si="527">G$16</f>
        <v>2491</v>
      </c>
      <c r="G386" s="52">
        <f t="shared" ref="G386" si="528">G$16-E$12</f>
        <v>2431</v>
      </c>
      <c r="H386" s="99"/>
      <c r="I386" s="42">
        <v>-47.88</v>
      </c>
      <c r="J386" s="59">
        <f t="shared" ref="J386" si="529">(G$16+E$13)+I386</f>
        <v>2443.62</v>
      </c>
      <c r="K386" s="91"/>
      <c r="M386" s="38">
        <f t="shared" si="275"/>
        <v>12.619999999999891</v>
      </c>
      <c r="N386" s="42">
        <f t="shared" ref="N386" si="530">M386*0.10197/1</f>
        <v>1.2868613999999889</v>
      </c>
      <c r="O386" s="38">
        <f t="shared" ref="O386" si="531">M386*0.701432/1</f>
        <v>8.8520718399999243</v>
      </c>
      <c r="P386" s="38">
        <f t="shared" ref="P386" si="532">+N386*0.01019716/1</f>
        <v>1.3122331593623887E-2</v>
      </c>
      <c r="R386" s="40">
        <f t="shared" ref="R386" si="533">+$O$11*(M386-I386)</f>
        <v>120.99999999999979</v>
      </c>
      <c r="S386" s="40">
        <f t="shared" ref="S386" si="534">M386/R386</f>
        <v>0.1042975206611563</v>
      </c>
    </row>
    <row r="387" spans="2:22" ht="15.6" x14ac:dyDescent="0.3">
      <c r="B387" s="100">
        <v>382</v>
      </c>
      <c r="C387" s="101"/>
      <c r="D387" s="80">
        <v>45619</v>
      </c>
      <c r="E387" s="79">
        <v>0.45833333333333398</v>
      </c>
      <c r="F387" s="53">
        <f t="shared" ref="F387" si="535">G$16</f>
        <v>2491</v>
      </c>
      <c r="G387" s="52">
        <f t="shared" ref="G387" si="536">G$16-E$12</f>
        <v>2431</v>
      </c>
      <c r="H387" s="99"/>
      <c r="I387" s="42">
        <v>-47.89</v>
      </c>
      <c r="J387" s="59">
        <f t="shared" ref="J387" si="537">(G$16+E$13)+I387</f>
        <v>2443.61</v>
      </c>
      <c r="K387" s="91"/>
      <c r="M387" s="38">
        <f t="shared" si="275"/>
        <v>12.610000000000127</v>
      </c>
      <c r="N387" s="42">
        <f t="shared" ref="N387" si="538">M387*0.10197/1</f>
        <v>1.2858417000000131</v>
      </c>
      <c r="O387" s="38">
        <f t="shared" ref="O387" si="539">M387*0.701432/1</f>
        <v>8.8450575200000898</v>
      </c>
      <c r="P387" s="38">
        <f t="shared" ref="P387" si="540">+N387*0.01019716/1</f>
        <v>1.3111933549572134E-2</v>
      </c>
      <c r="R387" s="40">
        <f t="shared" ref="R387" si="541">+$O$11*(M387-I387)</f>
        <v>121.00000000000026</v>
      </c>
      <c r="S387" s="40">
        <f t="shared" ref="S387" si="542">M387/R387</f>
        <v>0.10421487603305868</v>
      </c>
    </row>
    <row r="388" spans="2:22" ht="15.6" x14ac:dyDescent="0.3">
      <c r="B388" s="100">
        <v>383</v>
      </c>
      <c r="C388" s="101"/>
      <c r="D388" s="80">
        <v>45625</v>
      </c>
      <c r="E388" s="79">
        <v>0.500000000000001</v>
      </c>
      <c r="F388" s="53">
        <f t="shared" ref="F388" si="543">G$16</f>
        <v>2491</v>
      </c>
      <c r="G388" s="52">
        <f t="shared" ref="G388" si="544">G$16-E$12</f>
        <v>2431</v>
      </c>
      <c r="H388" s="99"/>
      <c r="I388" s="42">
        <v>-47.87</v>
      </c>
      <c r="J388" s="59">
        <f t="shared" ref="J388" si="545">(G$16+E$13)+I388</f>
        <v>2443.63</v>
      </c>
      <c r="K388" s="91"/>
      <c r="M388" s="38">
        <f t="shared" si="275"/>
        <v>12.630000000000109</v>
      </c>
      <c r="N388" s="42">
        <f t="shared" ref="N388" si="546">M388*0.10197/1</f>
        <v>1.2878811000000112</v>
      </c>
      <c r="O388" s="38">
        <f t="shared" ref="O388" si="547">M388*0.701432/1</f>
        <v>8.8590861600000768</v>
      </c>
      <c r="P388" s="38">
        <f t="shared" ref="P388" si="548">+N388*0.01019716/1</f>
        <v>1.3132729637676114E-2</v>
      </c>
      <c r="R388" s="40">
        <f t="shared" ref="R388" si="549">+$O$11*(M388-I388)</f>
        <v>121.00000000000021</v>
      </c>
      <c r="S388" s="40">
        <f t="shared" ref="S388" si="550">M388/R388</f>
        <v>0.10438016528925692</v>
      </c>
    </row>
    <row r="389" spans="2:22" ht="15.6" x14ac:dyDescent="0.3">
      <c r="B389" s="100">
        <v>384</v>
      </c>
      <c r="C389" s="101"/>
      <c r="D389" s="80">
        <v>45631</v>
      </c>
      <c r="E389" s="79">
        <v>0.54166666666666796</v>
      </c>
      <c r="F389" s="53">
        <f t="shared" ref="F389:F390" si="551">G$16</f>
        <v>2491</v>
      </c>
      <c r="G389" s="52">
        <f t="shared" ref="G389:G395" si="552">G$16-E$12</f>
        <v>2431</v>
      </c>
      <c r="H389" s="99"/>
      <c r="I389" s="42">
        <v>-47.86</v>
      </c>
      <c r="J389" s="59">
        <f t="shared" ref="J389:J390" si="553">(G$16+E$13)+I389</f>
        <v>2443.64</v>
      </c>
      <c r="K389" s="91"/>
      <c r="M389" s="38">
        <f t="shared" si="275"/>
        <v>12.639999999999873</v>
      </c>
      <c r="N389" s="42">
        <f t="shared" ref="N389" si="554">M389*0.10197/1</f>
        <v>1.2889007999999871</v>
      </c>
      <c r="O389" s="38">
        <f t="shared" ref="O389" si="555">M389*0.701432/1</f>
        <v>8.8661004799999112</v>
      </c>
      <c r="P389" s="38">
        <f t="shared" ref="P389" si="556">+N389*0.01019716/1</f>
        <v>1.3143127681727868E-2</v>
      </c>
      <c r="R389" s="40">
        <f t="shared" ref="R389" si="557">+$O$11*(M389-I389)</f>
        <v>120.99999999999974</v>
      </c>
      <c r="S389" s="40">
        <f t="shared" ref="S389" si="558">M389/R389</f>
        <v>0.10446280991735454</v>
      </c>
    </row>
    <row r="390" spans="2:22" ht="15.6" x14ac:dyDescent="0.3">
      <c r="B390" s="100">
        <v>385</v>
      </c>
      <c r="C390" s="101"/>
      <c r="D390" s="80">
        <v>45647</v>
      </c>
      <c r="E390" s="79">
        <v>0.58333333333333504</v>
      </c>
      <c r="F390" s="53">
        <f t="shared" si="551"/>
        <v>2491</v>
      </c>
      <c r="G390" s="52">
        <f t="shared" si="552"/>
        <v>2431</v>
      </c>
      <c r="H390" s="99"/>
      <c r="I390" s="42">
        <v>-47.9</v>
      </c>
      <c r="J390" s="59">
        <f t="shared" si="553"/>
        <v>2443.6</v>
      </c>
      <c r="K390" s="91"/>
      <c r="M390" s="38">
        <f t="shared" si="275"/>
        <v>12.599999999999909</v>
      </c>
      <c r="N390" s="42">
        <f t="shared" ref="N390" si="559">M390*0.10197/1</f>
        <v>1.2848219999999908</v>
      </c>
      <c r="O390" s="38">
        <f t="shared" ref="O390" si="560">M390*0.701432/1</f>
        <v>8.8380431999999374</v>
      </c>
      <c r="P390" s="38">
        <f t="shared" ref="P390" si="561">+N390*0.01019716/1</f>
        <v>1.3101535505519906E-2</v>
      </c>
      <c r="R390" s="40">
        <f t="shared" ref="R390" si="562">+$O$11*(M390-I390)</f>
        <v>120.99999999999982</v>
      </c>
      <c r="S390" s="40">
        <f t="shared" ref="S390" si="563">M390/R390</f>
        <v>0.10413223140495809</v>
      </c>
    </row>
    <row r="391" spans="2:22" ht="15.6" x14ac:dyDescent="0.3">
      <c r="B391" s="100">
        <v>386</v>
      </c>
      <c r="C391" s="101"/>
      <c r="D391" s="80">
        <v>45654</v>
      </c>
      <c r="E391" s="79">
        <v>0.625000000000002</v>
      </c>
      <c r="F391" s="53">
        <f t="shared" ref="F391" si="564">G$16</f>
        <v>2491</v>
      </c>
      <c r="G391" s="52">
        <f t="shared" si="552"/>
        <v>2431</v>
      </c>
      <c r="H391" s="99"/>
      <c r="I391" s="42">
        <v>-47.92</v>
      </c>
      <c r="J391" s="59">
        <f t="shared" ref="J391:J392" si="565">(G$16+E$13)+I391</f>
        <v>2443.58</v>
      </c>
      <c r="K391" s="91"/>
      <c r="M391" s="38">
        <f t="shared" si="275"/>
        <v>12.579999999999927</v>
      </c>
      <c r="N391" s="42">
        <f t="shared" ref="N391:N392" si="566">M391*0.10197/1</f>
        <v>1.2827825999999927</v>
      </c>
      <c r="O391" s="38">
        <f t="shared" ref="O391:O392" si="567">M391*0.701432/1</f>
        <v>8.8240145599999504</v>
      </c>
      <c r="P391" s="38">
        <f t="shared" ref="P391:P392" si="568">+N391*0.01019716/1</f>
        <v>1.3080739417415926E-2</v>
      </c>
      <c r="R391" s="40">
        <f t="shared" ref="R391:R392" si="569">+$O$11*(M391-I391)</f>
        <v>120.99999999999986</v>
      </c>
      <c r="S391" s="40">
        <f t="shared" ref="S391:S392" si="570">M391/R391</f>
        <v>0.10396694214875986</v>
      </c>
      <c r="T391" s="14"/>
      <c r="U391" s="16"/>
      <c r="V391"/>
    </row>
    <row r="392" spans="2:22" ht="16.5" customHeight="1" x14ac:dyDescent="0.3">
      <c r="B392" s="100">
        <v>387</v>
      </c>
      <c r="C392" s="101"/>
      <c r="D392" s="80">
        <v>45659</v>
      </c>
      <c r="E392" s="79">
        <v>0.66666666666666896</v>
      </c>
      <c r="F392" s="53">
        <f t="shared" ref="F392" si="571">G$16</f>
        <v>2491</v>
      </c>
      <c r="G392" s="52">
        <f t="shared" si="552"/>
        <v>2431</v>
      </c>
      <c r="H392" s="99"/>
      <c r="I392" s="42">
        <v>-47.93</v>
      </c>
      <c r="J392" s="59">
        <f t="shared" si="565"/>
        <v>2443.5700000000002</v>
      </c>
      <c r="K392" s="91"/>
      <c r="M392" s="38">
        <f t="shared" si="275"/>
        <v>12.570000000000164</v>
      </c>
      <c r="N392" s="42">
        <f t="shared" si="566"/>
        <v>1.2817629000000168</v>
      </c>
      <c r="O392" s="38">
        <f t="shared" si="567"/>
        <v>8.817000240000116</v>
      </c>
      <c r="P392" s="38">
        <f t="shared" si="568"/>
        <v>1.3070341373364172E-2</v>
      </c>
      <c r="R392" s="40">
        <f t="shared" si="569"/>
        <v>121.00000000000033</v>
      </c>
      <c r="S392" s="40">
        <f t="shared" si="570"/>
        <v>0.10388429752066224</v>
      </c>
    </row>
    <row r="393" spans="2:22" ht="15.6" x14ac:dyDescent="0.3">
      <c r="B393" s="100">
        <v>388</v>
      </c>
      <c r="C393" s="101"/>
      <c r="D393" s="80">
        <v>45682</v>
      </c>
      <c r="E393" s="79">
        <v>0.70833333333333603</v>
      </c>
      <c r="F393" s="53">
        <f t="shared" ref="F393" si="572">G$16</f>
        <v>2491</v>
      </c>
      <c r="G393" s="52">
        <f t="shared" si="552"/>
        <v>2431</v>
      </c>
      <c r="H393" s="99"/>
      <c r="I393" s="42">
        <v>-47.95</v>
      </c>
      <c r="J393" s="59">
        <f t="shared" ref="J393" si="573">(G$16+E$13)+I393</f>
        <v>2443.5500000000002</v>
      </c>
      <c r="K393" s="91"/>
      <c r="M393" s="38">
        <f t="shared" si="275"/>
        <v>12.550000000000182</v>
      </c>
      <c r="N393" s="42">
        <f t="shared" ref="N393" si="574">M393*0.10197/1</f>
        <v>1.2797235000000187</v>
      </c>
      <c r="O393" s="38">
        <f t="shared" ref="O393" si="575">M393*0.701432/1</f>
        <v>8.802971600000129</v>
      </c>
      <c r="P393" s="38">
        <f t="shared" ref="P393" si="576">+N393*0.01019716/1</f>
        <v>1.3049545285260191E-2</v>
      </c>
      <c r="R393" s="40">
        <f t="shared" ref="R393" si="577">+$O$11*(M393-I393)</f>
        <v>121.00000000000037</v>
      </c>
      <c r="S393" s="40">
        <f t="shared" ref="S393" si="578">M393/R393</f>
        <v>0.10371900826446399</v>
      </c>
    </row>
    <row r="394" spans="2:22" ht="15.6" x14ac:dyDescent="0.3">
      <c r="B394" s="100">
        <v>389</v>
      </c>
      <c r="C394" s="101"/>
      <c r="D394" s="80">
        <v>45701</v>
      </c>
      <c r="E394" s="79">
        <v>0.750000000000003</v>
      </c>
      <c r="F394" s="53">
        <f t="shared" ref="F394" si="579">G$16</f>
        <v>2491</v>
      </c>
      <c r="G394" s="52">
        <f t="shared" si="552"/>
        <v>2431</v>
      </c>
      <c r="H394" s="99"/>
      <c r="I394" s="42">
        <v>-47.93</v>
      </c>
      <c r="J394" s="59">
        <f t="shared" ref="J394" si="580">(G$16+E$13)+I394</f>
        <v>2443.5700000000002</v>
      </c>
      <c r="K394" s="91"/>
      <c r="M394" s="38">
        <f t="shared" si="275"/>
        <v>12.570000000000164</v>
      </c>
      <c r="N394" s="42">
        <f t="shared" ref="N394" si="581">M394*0.10197/1</f>
        <v>1.2817629000000168</v>
      </c>
      <c r="O394" s="38">
        <f t="shared" ref="O394" si="582">M394*0.701432/1</f>
        <v>8.817000240000116</v>
      </c>
      <c r="P394" s="38">
        <f t="shared" ref="P394" si="583">+N394*0.01019716/1</f>
        <v>1.3070341373364172E-2</v>
      </c>
      <c r="R394" s="40">
        <f t="shared" ref="R394" si="584">+$O$11*(M394-I394)</f>
        <v>121.00000000000033</v>
      </c>
      <c r="S394" s="40">
        <f t="shared" ref="S394" si="585">M394/R394</f>
        <v>0.10388429752066224</v>
      </c>
    </row>
    <row r="395" spans="2:22" ht="15.6" x14ac:dyDescent="0.3">
      <c r="B395" s="100">
        <v>390</v>
      </c>
      <c r="C395" s="101"/>
      <c r="D395" s="80">
        <v>45706</v>
      </c>
      <c r="E395" s="79">
        <v>0.79166666666666996</v>
      </c>
      <c r="F395" s="53">
        <f t="shared" ref="F395" si="586">G$16</f>
        <v>2491</v>
      </c>
      <c r="G395" s="52">
        <f t="shared" si="552"/>
        <v>2431</v>
      </c>
      <c r="H395" s="99"/>
      <c r="I395" s="42">
        <v>-47.91</v>
      </c>
      <c r="J395" s="59">
        <f t="shared" ref="J395" si="587">(G$16+E$13)+I395</f>
        <v>2443.59</v>
      </c>
      <c r="K395" s="91"/>
      <c r="M395" s="38">
        <f t="shared" si="275"/>
        <v>12.590000000000146</v>
      </c>
      <c r="N395" s="42">
        <f t="shared" ref="N395" si="588">M395*0.10197/1</f>
        <v>1.2838023000000149</v>
      </c>
      <c r="O395" s="38">
        <f t="shared" ref="O395" si="589">M395*0.701432/1</f>
        <v>8.8310288800001029</v>
      </c>
      <c r="P395" s="38">
        <f t="shared" ref="P395" si="590">+N395*0.01019716/1</f>
        <v>1.3091137461468153E-2</v>
      </c>
      <c r="R395" s="40">
        <f t="shared" ref="R395" si="591">+$O$11*(M395-I395)</f>
        <v>121.00000000000028</v>
      </c>
      <c r="S395" s="40">
        <f t="shared" ref="S395" si="592">M395/R395</f>
        <v>0.10404958677686046</v>
      </c>
    </row>
  </sheetData>
  <dataConsolidate link="1"/>
  <mergeCells count="386">
    <mergeCell ref="B394:C394"/>
    <mergeCell ref="B395:C395"/>
    <mergeCell ref="B386:C386"/>
    <mergeCell ref="B382:C382"/>
    <mergeCell ref="B379:C379"/>
    <mergeCell ref="B380:C380"/>
    <mergeCell ref="B381:C381"/>
    <mergeCell ref="B372:C372"/>
    <mergeCell ref="B373:C373"/>
    <mergeCell ref="B374:C374"/>
    <mergeCell ref="B375:C375"/>
    <mergeCell ref="B376:C376"/>
    <mergeCell ref="B377:C377"/>
    <mergeCell ref="B378:C378"/>
    <mergeCell ref="B385:C385"/>
    <mergeCell ref="B384:C384"/>
    <mergeCell ref="B383:C383"/>
    <mergeCell ref="B392:C392"/>
    <mergeCell ref="B393:C393"/>
    <mergeCell ref="B391:C391"/>
    <mergeCell ref="B390:C390"/>
    <mergeCell ref="B388:C388"/>
    <mergeCell ref="B389:C389"/>
    <mergeCell ref="B387:C387"/>
    <mergeCell ref="B371:C371"/>
    <mergeCell ref="B370:C370"/>
    <mergeCell ref="B369:C369"/>
    <mergeCell ref="B368:C368"/>
    <mergeCell ref="B367:C367"/>
    <mergeCell ref="B356:C356"/>
    <mergeCell ref="B358:C358"/>
    <mergeCell ref="B364:C364"/>
    <mergeCell ref="B362:C362"/>
    <mergeCell ref="B361:C361"/>
    <mergeCell ref="B359:C359"/>
    <mergeCell ref="B357:C357"/>
    <mergeCell ref="B157:C157"/>
    <mergeCell ref="B158:C158"/>
    <mergeCell ref="B248:C248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59:C159"/>
    <mergeCell ref="B160:C160"/>
    <mergeCell ref="B161:C161"/>
    <mergeCell ref="B162:C162"/>
    <mergeCell ref="B163:C163"/>
    <mergeCell ref="B164:C164"/>
    <mergeCell ref="B195:C195"/>
    <mergeCell ref="B173:C173"/>
    <mergeCell ref="B174:C174"/>
    <mergeCell ref="B175:C175"/>
    <mergeCell ref="B176:C176"/>
    <mergeCell ref="B177:C177"/>
    <mergeCell ref="B178:C178"/>
    <mergeCell ref="B148:C148"/>
    <mergeCell ref="B149:C149"/>
    <mergeCell ref="B151:C151"/>
    <mergeCell ref="B152:C152"/>
    <mergeCell ref="B153:C153"/>
    <mergeCell ref="B154:C154"/>
    <mergeCell ref="B155:C155"/>
    <mergeCell ref="B150:C150"/>
    <mergeCell ref="B156:C156"/>
    <mergeCell ref="B126:C126"/>
    <mergeCell ref="B127:C127"/>
    <mergeCell ref="B128:C128"/>
    <mergeCell ref="B129:C129"/>
    <mergeCell ref="B130:C130"/>
    <mergeCell ref="B131:C131"/>
    <mergeCell ref="B132:C132"/>
    <mergeCell ref="B146:C146"/>
    <mergeCell ref="B147:C147"/>
    <mergeCell ref="B142:C142"/>
    <mergeCell ref="B143:C143"/>
    <mergeCell ref="B144:C144"/>
    <mergeCell ref="B145:C145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24:C124"/>
    <mergeCell ref="B125:C125"/>
    <mergeCell ref="B113:C113"/>
    <mergeCell ref="B114:C114"/>
    <mergeCell ref="B108:C108"/>
    <mergeCell ref="B109:C109"/>
    <mergeCell ref="B110:C110"/>
    <mergeCell ref="B111:C111"/>
    <mergeCell ref="B112:C112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63:C63"/>
    <mergeCell ref="B64:C64"/>
    <mergeCell ref="B69:C69"/>
    <mergeCell ref="B49:C49"/>
    <mergeCell ref="B50:C50"/>
    <mergeCell ref="B51:C51"/>
    <mergeCell ref="B52:C52"/>
    <mergeCell ref="B53:C53"/>
    <mergeCell ref="B55:C55"/>
    <mergeCell ref="B56:C56"/>
    <mergeCell ref="B57:C57"/>
    <mergeCell ref="E2:K5"/>
    <mergeCell ref="R19:R21"/>
    <mergeCell ref="M19:P20"/>
    <mergeCell ref="B37:C37"/>
    <mergeCell ref="B38:C38"/>
    <mergeCell ref="B39:C39"/>
    <mergeCell ref="B40:C40"/>
    <mergeCell ref="B41:C41"/>
    <mergeCell ref="B43:C43"/>
    <mergeCell ref="B34:C34"/>
    <mergeCell ref="B28:C28"/>
    <mergeCell ref="B29:C29"/>
    <mergeCell ref="B30:C30"/>
    <mergeCell ref="B31:C31"/>
    <mergeCell ref="B32:C32"/>
    <mergeCell ref="B33:C33"/>
    <mergeCell ref="B26:C26"/>
    <mergeCell ref="B27:C27"/>
    <mergeCell ref="B19:C21"/>
    <mergeCell ref="D19:D21"/>
    <mergeCell ref="E19:E21"/>
    <mergeCell ref="K19:K21"/>
    <mergeCell ref="B22:C22"/>
    <mergeCell ref="B23:C23"/>
    <mergeCell ref="S19:S21"/>
    <mergeCell ref="J19:J20"/>
    <mergeCell ref="B77:C77"/>
    <mergeCell ref="B88:C88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75:C75"/>
    <mergeCell ref="B76:C76"/>
    <mergeCell ref="B78:C78"/>
    <mergeCell ref="B79:C79"/>
    <mergeCell ref="B80:C80"/>
    <mergeCell ref="B81:C81"/>
    <mergeCell ref="B70:C70"/>
    <mergeCell ref="B71:C71"/>
    <mergeCell ref="B60:C60"/>
    <mergeCell ref="B61:C61"/>
    <mergeCell ref="B62:C62"/>
    <mergeCell ref="B24:C24"/>
    <mergeCell ref="B25:C25"/>
    <mergeCell ref="I19:I20"/>
    <mergeCell ref="F19:F20"/>
    <mergeCell ref="G19:G20"/>
    <mergeCell ref="B89:C89"/>
    <mergeCell ref="B90:C90"/>
    <mergeCell ref="B91:C91"/>
    <mergeCell ref="B92:C92"/>
    <mergeCell ref="B58:C58"/>
    <mergeCell ref="B59:C59"/>
    <mergeCell ref="B65:C65"/>
    <mergeCell ref="B54:C54"/>
    <mergeCell ref="B66:C66"/>
    <mergeCell ref="B67:C67"/>
    <mergeCell ref="B68:C68"/>
    <mergeCell ref="B35:C35"/>
    <mergeCell ref="B36:C36"/>
    <mergeCell ref="B48:C48"/>
    <mergeCell ref="B42:C42"/>
    <mergeCell ref="B44:C44"/>
    <mergeCell ref="B45:C45"/>
    <mergeCell ref="B46:C46"/>
    <mergeCell ref="B47:C47"/>
    <mergeCell ref="B101:C101"/>
    <mergeCell ref="B102:C102"/>
    <mergeCell ref="B107:C107"/>
    <mergeCell ref="B103:C103"/>
    <mergeCell ref="B105:C105"/>
    <mergeCell ref="B104:C104"/>
    <mergeCell ref="B106:C106"/>
    <mergeCell ref="B93:C93"/>
    <mergeCell ref="B94:C94"/>
    <mergeCell ref="B95:C95"/>
    <mergeCell ref="B96:C96"/>
    <mergeCell ref="B97:C97"/>
    <mergeCell ref="B98:C98"/>
    <mergeCell ref="B99:C99"/>
    <mergeCell ref="B100:C100"/>
    <mergeCell ref="B179:C179"/>
    <mergeCell ref="B180:C180"/>
    <mergeCell ref="B181:C181"/>
    <mergeCell ref="B182:C182"/>
    <mergeCell ref="B201:C201"/>
    <mergeCell ref="B202:C202"/>
    <mergeCell ref="B203:C203"/>
    <mergeCell ref="B204:C204"/>
    <mergeCell ref="B205:C205"/>
    <mergeCell ref="B206:C206"/>
    <mergeCell ref="B207:C207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6:C196"/>
    <mergeCell ref="B197:C197"/>
    <mergeCell ref="B198:C198"/>
    <mergeCell ref="B199:C199"/>
    <mergeCell ref="B200:C200"/>
    <mergeCell ref="B208:C208"/>
    <mergeCell ref="B209:C209"/>
    <mergeCell ref="B233:C233"/>
    <mergeCell ref="B234:C234"/>
    <mergeCell ref="B235:C235"/>
    <mergeCell ref="B219:C219"/>
    <mergeCell ref="B220:C220"/>
    <mergeCell ref="B221:C221"/>
    <mergeCell ref="B222:C222"/>
    <mergeCell ref="B223:C223"/>
    <mergeCell ref="B224:C224"/>
    <mergeCell ref="B225:C225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26:C226"/>
    <mergeCell ref="B227:C227"/>
    <mergeCell ref="B228:C228"/>
    <mergeCell ref="B251:C251"/>
    <mergeCell ref="B253:C253"/>
    <mergeCell ref="B252:C252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93:C293"/>
    <mergeCell ref="B294:C294"/>
    <mergeCell ref="B229:C229"/>
    <mergeCell ref="B230:C230"/>
    <mergeCell ref="B231:C231"/>
    <mergeCell ref="B232:C232"/>
    <mergeCell ref="B279:C279"/>
    <mergeCell ref="B280:C280"/>
    <mergeCell ref="B281:C281"/>
    <mergeCell ref="B257:C257"/>
    <mergeCell ref="B258:C258"/>
    <mergeCell ref="B259:C259"/>
    <mergeCell ref="B273:C273"/>
    <mergeCell ref="B274:C274"/>
    <mergeCell ref="B275:C275"/>
    <mergeCell ref="B276:C276"/>
    <mergeCell ref="B266:C266"/>
    <mergeCell ref="B260:C260"/>
    <mergeCell ref="B261:C261"/>
    <mergeCell ref="B262:C262"/>
    <mergeCell ref="B263:C263"/>
    <mergeCell ref="B247:C247"/>
    <mergeCell ref="B249:C249"/>
    <mergeCell ref="B250:C250"/>
    <mergeCell ref="B285:C285"/>
    <mergeCell ref="B289:C289"/>
    <mergeCell ref="B277:C277"/>
    <mergeCell ref="B278:C278"/>
    <mergeCell ref="B267:C267"/>
    <mergeCell ref="B268:C268"/>
    <mergeCell ref="B269:C269"/>
    <mergeCell ref="B290:C290"/>
    <mergeCell ref="B255:C255"/>
    <mergeCell ref="B256:C256"/>
    <mergeCell ref="B314:C314"/>
    <mergeCell ref="B315:C315"/>
    <mergeCell ref="B316:C316"/>
    <mergeCell ref="B317:C317"/>
    <mergeCell ref="B318:C318"/>
    <mergeCell ref="B319:C319"/>
    <mergeCell ref="B320:C320"/>
    <mergeCell ref="B254:C254"/>
    <mergeCell ref="B271:C271"/>
    <mergeCell ref="B272:C272"/>
    <mergeCell ref="B270:C270"/>
    <mergeCell ref="B264:C264"/>
    <mergeCell ref="B265:C265"/>
    <mergeCell ref="B300:C300"/>
    <mergeCell ref="B301:C301"/>
    <mergeCell ref="B302:C302"/>
    <mergeCell ref="B291:C291"/>
    <mergeCell ref="B286:C286"/>
    <mergeCell ref="B287:C287"/>
    <mergeCell ref="B288:C288"/>
    <mergeCell ref="B282:C282"/>
    <mergeCell ref="B292:C292"/>
    <mergeCell ref="B283:C283"/>
    <mergeCell ref="B284:C284"/>
    <mergeCell ref="B295:C295"/>
    <mergeCell ref="B296:C296"/>
    <mergeCell ref="B297:C297"/>
    <mergeCell ref="B298:C298"/>
    <mergeCell ref="B299:C299"/>
    <mergeCell ref="B312:C312"/>
    <mergeCell ref="B313:C313"/>
    <mergeCell ref="B305:C305"/>
    <mergeCell ref="B311:C311"/>
    <mergeCell ref="B306:C306"/>
    <mergeCell ref="B307:C307"/>
    <mergeCell ref="B308:C308"/>
    <mergeCell ref="B309:C309"/>
    <mergeCell ref="B310:C310"/>
    <mergeCell ref="B303:C303"/>
    <mergeCell ref="B304:C304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66:C366"/>
    <mergeCell ref="B360:C360"/>
    <mergeCell ref="B330:C330"/>
    <mergeCell ref="B337:C337"/>
    <mergeCell ref="B338:C338"/>
    <mergeCell ref="B352:C352"/>
    <mergeCell ref="B351:C351"/>
    <mergeCell ref="B363:C363"/>
    <mergeCell ref="B355:C355"/>
    <mergeCell ref="B354:C354"/>
    <mergeCell ref="B353:C353"/>
    <mergeCell ref="B332:C332"/>
    <mergeCell ref="B333:C333"/>
    <mergeCell ref="B334:C334"/>
    <mergeCell ref="B335:C335"/>
    <mergeCell ref="B336:C336"/>
    <mergeCell ref="B341:C341"/>
    <mergeCell ref="B346:C346"/>
    <mergeCell ref="B345:C345"/>
    <mergeCell ref="B331:C331"/>
    <mergeCell ref="B365:C365"/>
    <mergeCell ref="B347:C347"/>
    <mergeCell ref="B342:C342"/>
    <mergeCell ref="B343:C343"/>
    <mergeCell ref="B344:C344"/>
    <mergeCell ref="B350:C350"/>
    <mergeCell ref="B348:C348"/>
    <mergeCell ref="B349:C349"/>
    <mergeCell ref="B340:C340"/>
    <mergeCell ref="B339:C339"/>
  </mergeCells>
  <pageMargins left="0.7" right="0.7" top="0.75" bottom="0.75" header="0.3" footer="0.3"/>
  <pageSetup paperSize="9" scale="31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pageSetUpPr fitToPage="1"/>
  </sheetPr>
  <dimension ref="B1:BJ400"/>
  <sheetViews>
    <sheetView tabSelected="1" zoomScale="85" zoomScaleNormal="85" workbookViewId="0">
      <pane ySplit="21" topLeftCell="A22" activePane="bottomLeft" state="frozen"/>
      <selection pane="bottomLeft" activeCell="A16" sqref="A16:XFD16"/>
    </sheetView>
  </sheetViews>
  <sheetFormatPr baseColWidth="10" defaultRowHeight="14.4" x14ac:dyDescent="0.3"/>
  <cols>
    <col min="1" max="1" width="1.109375" customWidth="1"/>
    <col min="2" max="3" width="4.6640625" customWidth="1"/>
    <col min="4" max="4" width="20.6640625" customWidth="1"/>
    <col min="5" max="6" width="15.6640625" customWidth="1"/>
    <col min="7" max="8" width="15.6640625" style="64" customWidth="1"/>
    <col min="9" max="10" width="15.6640625" customWidth="1"/>
    <col min="11" max="11" width="20.6640625" customWidth="1"/>
    <col min="12" max="12" width="1.109375" customWidth="1"/>
    <col min="13" max="16" width="10.6640625" customWidth="1"/>
    <col min="17" max="17" width="1.109375" customWidth="1"/>
    <col min="18" max="19" width="10.6640625" customWidth="1"/>
    <col min="21" max="21" width="13" style="14" bestFit="1" customWidth="1"/>
    <col min="22" max="22" width="13" style="16" bestFit="1" customWidth="1"/>
  </cols>
  <sheetData>
    <row r="1" spans="2:16" ht="6" customHeight="1" thickBot="1" x14ac:dyDescent="0.35"/>
    <row r="2" spans="2:16" ht="21" customHeight="1" x14ac:dyDescent="0.3">
      <c r="B2" s="70"/>
      <c r="C2" s="71"/>
      <c r="D2" s="72"/>
      <c r="E2" s="113" t="s">
        <v>37</v>
      </c>
      <c r="F2" s="114"/>
      <c r="G2" s="114"/>
      <c r="H2" s="114"/>
      <c r="I2" s="114"/>
      <c r="J2" s="114"/>
      <c r="K2" s="115"/>
    </row>
    <row r="3" spans="2:16" ht="21" customHeight="1" x14ac:dyDescent="0.3">
      <c r="B3" s="73"/>
      <c r="C3" s="74"/>
      <c r="D3" s="75"/>
      <c r="E3" s="116"/>
      <c r="F3" s="117"/>
      <c r="G3" s="117"/>
      <c r="H3" s="117"/>
      <c r="I3" s="117"/>
      <c r="J3" s="117"/>
      <c r="K3" s="118"/>
    </row>
    <row r="4" spans="2:16" ht="21" customHeight="1" x14ac:dyDescent="0.3">
      <c r="B4" s="73"/>
      <c r="C4" s="74"/>
      <c r="D4" s="75"/>
      <c r="E4" s="116"/>
      <c r="F4" s="117"/>
      <c r="G4" s="117"/>
      <c r="H4" s="117"/>
      <c r="I4" s="117"/>
      <c r="J4" s="117"/>
      <c r="K4" s="118"/>
    </row>
    <row r="5" spans="2:16" ht="21" customHeight="1" thickBot="1" x14ac:dyDescent="0.35">
      <c r="B5" s="76"/>
      <c r="C5" s="77"/>
      <c r="D5" s="78"/>
      <c r="E5" s="119"/>
      <c r="F5" s="120"/>
      <c r="G5" s="120"/>
      <c r="H5" s="120"/>
      <c r="I5" s="120"/>
      <c r="J5" s="120"/>
      <c r="K5" s="121"/>
    </row>
    <row r="6" spans="2:16" ht="15" customHeight="1" x14ac:dyDescent="0.3">
      <c r="B6" s="8"/>
      <c r="C6" s="7"/>
      <c r="D6" s="7"/>
      <c r="E6" s="6"/>
      <c r="F6" s="6"/>
      <c r="G6" s="65"/>
      <c r="H6" s="65"/>
      <c r="I6" s="6"/>
      <c r="J6" s="11"/>
      <c r="K6" s="47"/>
    </row>
    <row r="7" spans="2:16" ht="15" customHeight="1" x14ac:dyDescent="0.3">
      <c r="B7" s="5"/>
      <c r="C7" s="30" t="s">
        <v>7</v>
      </c>
      <c r="D7" s="21"/>
      <c r="E7" s="50" t="s">
        <v>33</v>
      </c>
      <c r="F7" s="31"/>
      <c r="G7" s="50"/>
      <c r="H7" s="50"/>
      <c r="I7" s="32"/>
      <c r="J7" s="32"/>
      <c r="K7" s="47"/>
    </row>
    <row r="8" spans="2:16" ht="15" customHeight="1" x14ac:dyDescent="0.3">
      <c r="B8" s="5"/>
      <c r="C8" s="30" t="s">
        <v>6</v>
      </c>
      <c r="D8" s="21"/>
      <c r="E8" s="50" t="s">
        <v>34</v>
      </c>
      <c r="F8" s="31"/>
      <c r="G8" s="50"/>
      <c r="H8" s="50"/>
      <c r="I8" s="48"/>
      <c r="J8" s="48"/>
      <c r="K8" s="47"/>
    </row>
    <row r="9" spans="2:16" ht="15" customHeight="1" x14ac:dyDescent="0.3">
      <c r="B9" s="5"/>
      <c r="C9" s="30"/>
      <c r="D9" s="21"/>
      <c r="E9" s="32"/>
      <c r="F9" s="32"/>
      <c r="G9" s="66"/>
      <c r="H9" s="66"/>
      <c r="I9" s="21"/>
      <c r="J9" s="21"/>
      <c r="K9" s="47"/>
    </row>
    <row r="10" spans="2:16" ht="15" customHeight="1" x14ac:dyDescent="0.3">
      <c r="B10" s="5"/>
      <c r="C10" s="30" t="s">
        <v>8</v>
      </c>
      <c r="D10" s="21"/>
      <c r="E10" s="51" t="s">
        <v>43</v>
      </c>
      <c r="F10" s="11"/>
      <c r="G10" s="50"/>
      <c r="H10" s="50"/>
      <c r="I10" s="21"/>
      <c r="J10" s="21"/>
      <c r="K10" s="47"/>
      <c r="N10" s="29" t="s">
        <v>21</v>
      </c>
      <c r="O10" s="56" t="s">
        <v>29</v>
      </c>
    </row>
    <row r="11" spans="2:16" ht="15" customHeight="1" x14ac:dyDescent="0.3">
      <c r="B11" s="5"/>
      <c r="C11" s="30" t="s">
        <v>0</v>
      </c>
      <c r="D11" s="21"/>
      <c r="E11" s="51"/>
      <c r="F11" s="11"/>
      <c r="G11" s="50"/>
      <c r="H11" s="50"/>
      <c r="I11" s="21"/>
      <c r="J11" s="21"/>
      <c r="K11" s="47"/>
      <c r="N11" s="29" t="s">
        <v>22</v>
      </c>
      <c r="O11" s="81">
        <v>2</v>
      </c>
      <c r="P11" s="29" t="s">
        <v>23</v>
      </c>
    </row>
    <row r="12" spans="2:16" ht="15" customHeight="1" x14ac:dyDescent="0.3">
      <c r="B12" s="5"/>
      <c r="C12" s="30" t="s">
        <v>10</v>
      </c>
      <c r="D12" s="21"/>
      <c r="E12" s="83">
        <v>75</v>
      </c>
      <c r="F12" s="43" t="s">
        <v>26</v>
      </c>
      <c r="G12" s="43"/>
      <c r="H12" s="43"/>
      <c r="I12" s="21"/>
      <c r="J12" s="21"/>
      <c r="K12" s="47"/>
      <c r="O12" s="49"/>
    </row>
    <row r="13" spans="2:16" ht="15" customHeight="1" x14ac:dyDescent="0.3">
      <c r="B13" s="5"/>
      <c r="C13" s="30" t="s">
        <v>13</v>
      </c>
      <c r="D13" s="21"/>
      <c r="E13" s="82">
        <v>0</v>
      </c>
      <c r="F13" s="43" t="s">
        <v>26</v>
      </c>
      <c r="G13" s="43"/>
      <c r="H13" s="43"/>
      <c r="I13" s="21"/>
      <c r="J13" s="21"/>
      <c r="K13" s="47"/>
      <c r="N13" t="s">
        <v>39</v>
      </c>
      <c r="P13">
        <v>2838</v>
      </c>
    </row>
    <row r="14" spans="2:16" ht="15" customHeight="1" x14ac:dyDescent="0.3">
      <c r="B14" s="5"/>
      <c r="C14" s="30" t="s">
        <v>45</v>
      </c>
      <c r="D14" s="21"/>
      <c r="E14" s="82">
        <v>0.91400000000000003</v>
      </c>
      <c r="F14" s="43" t="s">
        <v>26</v>
      </c>
      <c r="G14" s="43"/>
      <c r="H14" s="43"/>
      <c r="I14" s="21"/>
      <c r="J14" s="21"/>
      <c r="K14" s="47"/>
    </row>
    <row r="15" spans="2:16" ht="15" customHeight="1" x14ac:dyDescent="0.3">
      <c r="B15" s="5"/>
      <c r="C15" s="30"/>
      <c r="D15" s="21"/>
      <c r="E15" s="32"/>
      <c r="F15" s="32"/>
      <c r="G15" s="66"/>
      <c r="H15" s="66"/>
      <c r="I15" s="21"/>
      <c r="J15" s="21"/>
      <c r="K15" s="47"/>
    </row>
    <row r="16" spans="2:16" ht="15" customHeight="1" x14ac:dyDescent="0.3">
      <c r="B16" s="5"/>
      <c r="C16" s="33" t="s">
        <v>3</v>
      </c>
      <c r="D16" s="1"/>
      <c r="E16" s="45">
        <v>810782.576</v>
      </c>
      <c r="F16" s="45">
        <v>9157930.852</v>
      </c>
      <c r="G16" s="46">
        <v>2470.9140000000002</v>
      </c>
      <c r="H16" s="46">
        <f>G16-E12</f>
        <v>2395.9140000000002</v>
      </c>
      <c r="J16" s="46">
        <v>2470.9140000000002</v>
      </c>
      <c r="K16" s="47"/>
    </row>
    <row r="17" spans="2:62" ht="16.2" thickBot="1" x14ac:dyDescent="0.35">
      <c r="B17" s="22"/>
      <c r="C17" s="23"/>
      <c r="D17" s="23"/>
      <c r="E17" s="23"/>
      <c r="F17" s="23"/>
      <c r="G17" s="68"/>
      <c r="H17" s="68"/>
      <c r="I17" s="23"/>
      <c r="J17" s="23"/>
      <c r="K17" s="2"/>
    </row>
    <row r="18" spans="2:62" ht="6" customHeight="1" thickBot="1" x14ac:dyDescent="0.35">
      <c r="B18" s="25"/>
      <c r="C18" s="25"/>
      <c r="D18" s="25"/>
      <c r="E18" s="25"/>
      <c r="F18" s="25"/>
      <c r="G18" s="19"/>
      <c r="H18" s="19"/>
      <c r="I18" s="25"/>
      <c r="J18" s="25"/>
      <c r="K18" s="63"/>
    </row>
    <row r="19" spans="2:62" ht="15.75" customHeight="1" x14ac:dyDescent="0.3">
      <c r="B19" s="106" t="s">
        <v>2</v>
      </c>
      <c r="C19" s="130"/>
      <c r="D19" s="135" t="s">
        <v>1</v>
      </c>
      <c r="E19" s="135" t="s">
        <v>31</v>
      </c>
      <c r="F19" s="106" t="s">
        <v>32</v>
      </c>
      <c r="G19" s="106" t="s">
        <v>27</v>
      </c>
      <c r="H19" s="96"/>
      <c r="I19" s="104" t="s">
        <v>9</v>
      </c>
      <c r="J19" s="111" t="s">
        <v>28</v>
      </c>
      <c r="K19" s="138" t="s">
        <v>30</v>
      </c>
      <c r="L19" s="19"/>
      <c r="M19" s="124" t="s">
        <v>20</v>
      </c>
      <c r="N19" s="125"/>
      <c r="O19" s="125"/>
      <c r="P19" s="126"/>
      <c r="R19" s="104" t="s">
        <v>24</v>
      </c>
      <c r="S19" s="108" t="s">
        <v>25</v>
      </c>
      <c r="U19"/>
      <c r="V19" s="14"/>
      <c r="W19" s="16"/>
    </row>
    <row r="20" spans="2:62" ht="16.2" thickBot="1" x14ac:dyDescent="0.35">
      <c r="B20" s="131"/>
      <c r="C20" s="132"/>
      <c r="D20" s="136"/>
      <c r="E20" s="136"/>
      <c r="F20" s="107"/>
      <c r="G20" s="107"/>
      <c r="H20" s="97"/>
      <c r="I20" s="105"/>
      <c r="J20" s="112"/>
      <c r="K20" s="139"/>
      <c r="L20" s="12"/>
      <c r="M20" s="127"/>
      <c r="N20" s="128"/>
      <c r="O20" s="128"/>
      <c r="P20" s="129"/>
      <c r="R20" s="122"/>
      <c r="S20" s="109"/>
      <c r="U20"/>
      <c r="V20" s="14"/>
      <c r="W20" s="16"/>
    </row>
    <row r="21" spans="2:62" ht="16.2" thickBot="1" x14ac:dyDescent="0.35">
      <c r="B21" s="133"/>
      <c r="C21" s="134"/>
      <c r="D21" s="137"/>
      <c r="E21" s="137"/>
      <c r="F21" s="55" t="s">
        <v>14</v>
      </c>
      <c r="G21" s="18" t="s">
        <v>14</v>
      </c>
      <c r="H21" s="18"/>
      <c r="I21" s="24" t="s">
        <v>14</v>
      </c>
      <c r="J21" s="60" t="s">
        <v>15</v>
      </c>
      <c r="K21" s="140"/>
      <c r="L21" s="13"/>
      <c r="M21" s="34" t="s">
        <v>16</v>
      </c>
      <c r="N21" s="36" t="s">
        <v>17</v>
      </c>
      <c r="O21" s="35" t="s">
        <v>18</v>
      </c>
      <c r="P21" s="36" t="s">
        <v>19</v>
      </c>
      <c r="R21" s="123"/>
      <c r="S21" s="110"/>
      <c r="U21"/>
      <c r="V21" s="14"/>
      <c r="W21" s="16"/>
    </row>
    <row r="22" spans="2:62" ht="15.6" x14ac:dyDescent="0.3">
      <c r="B22" s="102">
        <v>1</v>
      </c>
      <c r="C22" s="103"/>
      <c r="D22" s="80">
        <v>44728</v>
      </c>
      <c r="E22" s="79">
        <v>0.71875</v>
      </c>
      <c r="F22" s="54">
        <f t="shared" ref="F22:F53" si="0">G$16</f>
        <v>2470.9140000000002</v>
      </c>
      <c r="G22" s="52">
        <f>G$16-E$12</f>
        <v>2395.9140000000002</v>
      </c>
      <c r="H22" s="98"/>
      <c r="I22" s="41">
        <v>-33.880000000000003</v>
      </c>
      <c r="J22" s="61">
        <f>(G$16+E$13)+I22</f>
        <v>2437.0340000000001</v>
      </c>
      <c r="K22" s="62"/>
      <c r="L22" s="20"/>
      <c r="M22" s="37">
        <f t="shared" ref="M22:M85" si="1">+J22-$H$16</f>
        <v>41.119999999999891</v>
      </c>
      <c r="N22" s="41">
        <f t="shared" ref="N22:N85" si="2">M22*0.10197/1</f>
        <v>4.1930063999999891</v>
      </c>
      <c r="O22" s="37">
        <f t="shared" ref="O22:O85" si="3">M22*0.701432/1</f>
        <v>28.842883839999924</v>
      </c>
      <c r="P22" s="37">
        <f t="shared" ref="P22:P85" si="4">+N22*0.01019716/1</f>
        <v>4.2756757141823892E-2</v>
      </c>
      <c r="R22" s="57">
        <f t="shared" ref="R22:R85" si="5">+$O$11*(M22-I22)</f>
        <v>149.99999999999977</v>
      </c>
      <c r="S22" s="39">
        <f t="shared" ref="S22:S85" si="6">M22/R22</f>
        <v>0.27413333333333301</v>
      </c>
      <c r="T22" s="9"/>
      <c r="U22" s="10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6" x14ac:dyDescent="0.3">
      <c r="B23" s="100">
        <v>2</v>
      </c>
      <c r="C23" s="101"/>
      <c r="D23" s="80">
        <v>44729</v>
      </c>
      <c r="E23" s="79">
        <v>0.48194444444444445</v>
      </c>
      <c r="F23" s="53">
        <f t="shared" si="0"/>
        <v>2470.9140000000002</v>
      </c>
      <c r="G23" s="52">
        <f>G$16-E$12</f>
        <v>2395.9140000000002</v>
      </c>
      <c r="H23" s="99"/>
      <c r="I23" s="42">
        <v>-33.880000000000003</v>
      </c>
      <c r="J23" s="59">
        <f>(G$16+E$13)+I23</f>
        <v>2437.0340000000001</v>
      </c>
      <c r="K23" s="62"/>
      <c r="L23" s="20"/>
      <c r="M23" s="38">
        <f t="shared" si="1"/>
        <v>41.119999999999891</v>
      </c>
      <c r="N23" s="42">
        <f t="shared" si="2"/>
        <v>4.1930063999999891</v>
      </c>
      <c r="O23" s="38">
        <f t="shared" si="3"/>
        <v>28.842883839999924</v>
      </c>
      <c r="P23" s="38">
        <f t="shared" si="4"/>
        <v>4.2756757141823892E-2</v>
      </c>
      <c r="R23" s="40">
        <f t="shared" si="5"/>
        <v>149.99999999999977</v>
      </c>
      <c r="S23" s="40">
        <f t="shared" si="6"/>
        <v>0.27413333333333301</v>
      </c>
      <c r="T23" s="9"/>
      <c r="U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6" x14ac:dyDescent="0.3">
      <c r="B24" s="102">
        <v>3</v>
      </c>
      <c r="C24" s="103"/>
      <c r="D24" s="80">
        <v>44730</v>
      </c>
      <c r="E24" s="79">
        <v>0.67569444444444438</v>
      </c>
      <c r="F24" s="53">
        <f t="shared" si="0"/>
        <v>2470.9140000000002</v>
      </c>
      <c r="G24" s="52">
        <f>G$16-E$12</f>
        <v>2395.9140000000002</v>
      </c>
      <c r="H24" s="99"/>
      <c r="I24" s="42">
        <v>-33.89</v>
      </c>
      <c r="J24" s="59">
        <f>(G$16+E$13)+I24</f>
        <v>2437.0240000000003</v>
      </c>
      <c r="K24" s="62"/>
      <c r="L24" s="20"/>
      <c r="M24" s="38">
        <f t="shared" si="1"/>
        <v>41.110000000000127</v>
      </c>
      <c r="N24" s="42">
        <f t="shared" si="2"/>
        <v>4.1919867000000135</v>
      </c>
      <c r="O24" s="38">
        <f t="shared" si="3"/>
        <v>28.835869520000092</v>
      </c>
      <c r="P24" s="38">
        <f t="shared" si="4"/>
        <v>4.2746359097772135E-2</v>
      </c>
      <c r="Q24" s="1"/>
      <c r="R24" s="40">
        <f t="shared" si="5"/>
        <v>150.00000000000026</v>
      </c>
      <c r="S24" s="40">
        <f t="shared" si="6"/>
        <v>0.27406666666666707</v>
      </c>
      <c r="T24" s="9"/>
      <c r="U24" s="10"/>
      <c r="V24" s="15"/>
      <c r="W24" s="17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5.6" x14ac:dyDescent="0.3">
      <c r="B25" s="100">
        <v>4</v>
      </c>
      <c r="C25" s="101"/>
      <c r="D25" s="80">
        <v>44731</v>
      </c>
      <c r="E25" s="79">
        <v>0.46736111111111112</v>
      </c>
      <c r="F25" s="53">
        <f t="shared" si="0"/>
        <v>2470.9140000000002</v>
      </c>
      <c r="G25" s="52">
        <f>G$16-E$12</f>
        <v>2395.9140000000002</v>
      </c>
      <c r="H25" s="99"/>
      <c r="I25" s="42">
        <v>-33.86</v>
      </c>
      <c r="J25" s="59">
        <f>(G$16+E$13)+I25</f>
        <v>2437.0540000000001</v>
      </c>
      <c r="K25" s="62"/>
      <c r="L25" s="20"/>
      <c r="M25" s="38">
        <f t="shared" si="1"/>
        <v>41.139999999999873</v>
      </c>
      <c r="N25" s="42">
        <f t="shared" si="2"/>
        <v>4.1950457999999875</v>
      </c>
      <c r="O25" s="38">
        <f t="shared" si="3"/>
        <v>28.856912479999913</v>
      </c>
      <c r="P25" s="38">
        <f t="shared" si="4"/>
        <v>4.2777553229927871E-2</v>
      </c>
      <c r="Q25" s="1"/>
      <c r="R25" s="40">
        <f t="shared" si="5"/>
        <v>149.99999999999974</v>
      </c>
      <c r="S25" s="40">
        <f t="shared" si="6"/>
        <v>0.27426666666666627</v>
      </c>
      <c r="T25" s="9"/>
      <c r="U25" s="10"/>
      <c r="V25" s="26"/>
      <c r="W25" s="27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6" x14ac:dyDescent="0.3">
      <c r="B26" s="102">
        <v>5</v>
      </c>
      <c r="C26" s="103"/>
      <c r="D26" s="80">
        <v>44732</v>
      </c>
      <c r="E26" s="79">
        <v>0.61458333333333337</v>
      </c>
      <c r="F26" s="53">
        <f t="shared" si="0"/>
        <v>2470.9140000000002</v>
      </c>
      <c r="G26" s="52">
        <f>G$16-E$12</f>
        <v>2395.9140000000002</v>
      </c>
      <c r="H26" s="99"/>
      <c r="I26" s="42">
        <v>-33.89</v>
      </c>
      <c r="J26" s="59">
        <f>(G$16+E$13)+I26</f>
        <v>2437.0240000000003</v>
      </c>
      <c r="K26" s="62"/>
      <c r="L26" s="20"/>
      <c r="M26" s="38">
        <f t="shared" si="1"/>
        <v>41.110000000000127</v>
      </c>
      <c r="N26" s="42">
        <f t="shared" si="2"/>
        <v>4.1919867000000135</v>
      </c>
      <c r="O26" s="38">
        <f t="shared" si="3"/>
        <v>28.835869520000092</v>
      </c>
      <c r="P26" s="38">
        <f t="shared" si="4"/>
        <v>4.2746359097772135E-2</v>
      </c>
      <c r="Q26" s="1"/>
      <c r="R26" s="40">
        <f t="shared" si="5"/>
        <v>150.00000000000026</v>
      </c>
      <c r="S26" s="40">
        <f t="shared" si="6"/>
        <v>0.27406666666666707</v>
      </c>
      <c r="T26" s="9"/>
      <c r="U26" s="10"/>
      <c r="V26" s="26"/>
      <c r="W26" s="27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6" x14ac:dyDescent="0.3">
      <c r="B27" s="100">
        <v>6</v>
      </c>
      <c r="C27" s="101"/>
      <c r="D27" s="80">
        <v>44733</v>
      </c>
      <c r="E27" s="79">
        <v>0.44861111111111113</v>
      </c>
      <c r="F27" s="53">
        <f t="shared" si="0"/>
        <v>2470.9140000000002</v>
      </c>
      <c r="G27" s="52">
        <f>G$16-E$12</f>
        <v>2395.9140000000002</v>
      </c>
      <c r="H27" s="99"/>
      <c r="I27" s="42">
        <v>-33.85</v>
      </c>
      <c r="J27" s="59">
        <f>(G$16+E$13)+I27</f>
        <v>2437.0640000000003</v>
      </c>
      <c r="K27" s="62"/>
      <c r="L27" s="20"/>
      <c r="M27" s="38">
        <f t="shared" si="1"/>
        <v>41.150000000000091</v>
      </c>
      <c r="N27" s="42">
        <f t="shared" si="2"/>
        <v>4.1960655000000093</v>
      </c>
      <c r="O27" s="38">
        <f t="shared" si="3"/>
        <v>28.863926800000065</v>
      </c>
      <c r="P27" s="38">
        <f t="shared" si="4"/>
        <v>4.2787951273980093E-2</v>
      </c>
      <c r="Q27" s="1"/>
      <c r="R27" s="40">
        <f t="shared" si="5"/>
        <v>150.00000000000017</v>
      </c>
      <c r="S27" s="40">
        <f t="shared" si="6"/>
        <v>0.27433333333333365</v>
      </c>
      <c r="T27" s="9"/>
      <c r="U27" s="10"/>
      <c r="V27" s="15"/>
      <c r="W27" s="17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6" x14ac:dyDescent="0.3">
      <c r="B28" s="102">
        <v>7</v>
      </c>
      <c r="C28" s="103"/>
      <c r="D28" s="80">
        <v>44733</v>
      </c>
      <c r="E28" s="79">
        <v>0.47916666666666669</v>
      </c>
      <c r="F28" s="53">
        <f t="shared" si="0"/>
        <v>2470.9140000000002</v>
      </c>
      <c r="G28" s="52">
        <f>G$16-E$12</f>
        <v>2395.9140000000002</v>
      </c>
      <c r="H28" s="99"/>
      <c r="I28" s="42">
        <v>-34.72</v>
      </c>
      <c r="J28" s="59">
        <f>(G$16+E$13)+I28</f>
        <v>2436.1940000000004</v>
      </c>
      <c r="K28" s="62"/>
      <c r="L28" s="20"/>
      <c r="M28" s="38">
        <f t="shared" si="1"/>
        <v>40.2800000000002</v>
      </c>
      <c r="N28" s="42">
        <f t="shared" si="2"/>
        <v>4.1073516000000208</v>
      </c>
      <c r="O28" s="38">
        <f t="shared" si="3"/>
        <v>28.253680960000143</v>
      </c>
      <c r="P28" s="38">
        <f t="shared" si="4"/>
        <v>4.1883321441456213E-2</v>
      </c>
      <c r="Q28" s="1"/>
      <c r="R28" s="40">
        <f t="shared" si="5"/>
        <v>150.0000000000004</v>
      </c>
      <c r="S28" s="40">
        <f t="shared" si="6"/>
        <v>0.26853333333333396</v>
      </c>
      <c r="T28" s="9"/>
      <c r="U28" s="10"/>
      <c r="V28" s="15"/>
      <c r="W28" s="17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6" x14ac:dyDescent="0.3">
      <c r="B29" s="100">
        <v>8</v>
      </c>
      <c r="C29" s="101"/>
      <c r="D29" s="80">
        <v>44733</v>
      </c>
      <c r="E29" s="79">
        <v>0.51388888888888895</v>
      </c>
      <c r="F29" s="53">
        <f t="shared" si="0"/>
        <v>2470.9140000000002</v>
      </c>
      <c r="G29" s="52">
        <f>G$16-E$12</f>
        <v>2395.9140000000002</v>
      </c>
      <c r="H29" s="99"/>
      <c r="I29" s="42">
        <v>-34.15</v>
      </c>
      <c r="J29" s="59">
        <f>(G$16+E$13)+I29</f>
        <v>2436.7640000000001</v>
      </c>
      <c r="K29" s="62"/>
      <c r="L29" s="20"/>
      <c r="M29" s="38">
        <f t="shared" si="1"/>
        <v>40.849999999999909</v>
      </c>
      <c r="N29" s="42">
        <f t="shared" si="2"/>
        <v>4.1654744999999913</v>
      </c>
      <c r="O29" s="38">
        <f t="shared" si="3"/>
        <v>28.65349719999994</v>
      </c>
      <c r="P29" s="38">
        <f t="shared" si="4"/>
        <v>4.2476009952419916E-2</v>
      </c>
      <c r="Q29" s="1"/>
      <c r="R29" s="40">
        <f t="shared" si="5"/>
        <v>149.99999999999983</v>
      </c>
      <c r="S29" s="40">
        <f t="shared" si="6"/>
        <v>0.27233333333333304</v>
      </c>
      <c r="T29" s="9"/>
      <c r="U29" s="10"/>
      <c r="V29" s="15"/>
      <c r="W29" s="17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6" x14ac:dyDescent="0.3">
      <c r="B30" s="102">
        <v>9</v>
      </c>
      <c r="C30" s="103"/>
      <c r="D30" s="80">
        <v>44733</v>
      </c>
      <c r="E30" s="79">
        <v>0.69861111111111107</v>
      </c>
      <c r="F30" s="53">
        <f t="shared" si="0"/>
        <v>2470.9140000000002</v>
      </c>
      <c r="G30" s="52">
        <f>G$16-E$12</f>
        <v>2395.9140000000002</v>
      </c>
      <c r="H30" s="99"/>
      <c r="I30" s="42">
        <v>-33.86</v>
      </c>
      <c r="J30" s="59">
        <f>(G$16+E$13)+I30</f>
        <v>2437.0540000000001</v>
      </c>
      <c r="K30" s="62"/>
      <c r="L30" s="20"/>
      <c r="M30" s="38">
        <f t="shared" si="1"/>
        <v>41.139999999999873</v>
      </c>
      <c r="N30" s="42">
        <f t="shared" si="2"/>
        <v>4.1950457999999875</v>
      </c>
      <c r="O30" s="38">
        <f t="shared" si="3"/>
        <v>28.856912479999913</v>
      </c>
      <c r="P30" s="38">
        <f t="shared" si="4"/>
        <v>4.2777553229927871E-2</v>
      </c>
      <c r="Q30" s="1"/>
      <c r="R30" s="40">
        <f t="shared" si="5"/>
        <v>149.99999999999974</v>
      </c>
      <c r="S30" s="40">
        <f t="shared" si="6"/>
        <v>0.27426666666666627</v>
      </c>
      <c r="T30" s="9"/>
      <c r="U30" s="10"/>
      <c r="V30" s="15"/>
      <c r="W30" s="17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6" x14ac:dyDescent="0.3">
      <c r="B31" s="100">
        <v>10</v>
      </c>
      <c r="C31" s="101"/>
      <c r="D31" s="80">
        <v>44734</v>
      </c>
      <c r="E31" s="79">
        <v>0.65277777777777779</v>
      </c>
      <c r="F31" s="53">
        <f t="shared" si="0"/>
        <v>2470.9140000000002</v>
      </c>
      <c r="G31" s="52">
        <f>G$16-E$12</f>
        <v>2395.9140000000002</v>
      </c>
      <c r="H31" s="99"/>
      <c r="I31" s="42">
        <v>-33.85</v>
      </c>
      <c r="J31" s="59">
        <f>(G$16+E$13)+I31</f>
        <v>2437.0640000000003</v>
      </c>
      <c r="K31" s="62"/>
      <c r="L31" s="1"/>
      <c r="M31" s="38">
        <f t="shared" si="1"/>
        <v>41.150000000000091</v>
      </c>
      <c r="N31" s="42">
        <f t="shared" si="2"/>
        <v>4.1960655000000093</v>
      </c>
      <c r="O31" s="38">
        <f t="shared" si="3"/>
        <v>28.863926800000065</v>
      </c>
      <c r="P31" s="38">
        <f t="shared" si="4"/>
        <v>4.2787951273980093E-2</v>
      </c>
      <c r="Q31" s="1"/>
      <c r="R31" s="40">
        <f t="shared" si="5"/>
        <v>150.00000000000017</v>
      </c>
      <c r="S31" s="40">
        <f t="shared" si="6"/>
        <v>0.27433333333333365</v>
      </c>
      <c r="T31" s="9"/>
      <c r="U31" s="10"/>
      <c r="V31" s="15"/>
      <c r="W31" s="17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6" x14ac:dyDescent="0.3">
      <c r="B32" s="102">
        <v>11</v>
      </c>
      <c r="C32" s="103"/>
      <c r="D32" s="80">
        <v>44735</v>
      </c>
      <c r="E32" s="79">
        <v>0.43611111111111112</v>
      </c>
      <c r="F32" s="53">
        <f t="shared" si="0"/>
        <v>2470.9140000000002</v>
      </c>
      <c r="G32" s="52">
        <f>G$16-E$12</f>
        <v>2395.9140000000002</v>
      </c>
      <c r="H32" s="99"/>
      <c r="I32" s="42">
        <v>-33.86</v>
      </c>
      <c r="J32" s="59">
        <f>(G$16+E$13)+I32</f>
        <v>2437.0540000000001</v>
      </c>
      <c r="K32" s="62"/>
      <c r="L32" s="1"/>
      <c r="M32" s="38">
        <f t="shared" si="1"/>
        <v>41.139999999999873</v>
      </c>
      <c r="N32" s="42">
        <f t="shared" si="2"/>
        <v>4.1950457999999875</v>
      </c>
      <c r="O32" s="38">
        <f t="shared" si="3"/>
        <v>28.856912479999913</v>
      </c>
      <c r="P32" s="38">
        <f t="shared" si="4"/>
        <v>4.2777553229927871E-2</v>
      </c>
      <c r="Q32" s="1"/>
      <c r="R32" s="40">
        <f t="shared" si="5"/>
        <v>149.99999999999974</v>
      </c>
      <c r="S32" s="40">
        <f t="shared" si="6"/>
        <v>0.27426666666666627</v>
      </c>
      <c r="T32" s="9"/>
      <c r="U32" s="10"/>
      <c r="V32" s="15"/>
      <c r="W32" s="17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6" x14ac:dyDescent="0.3">
      <c r="B33" s="100">
        <v>12</v>
      </c>
      <c r="C33" s="101"/>
      <c r="D33" s="80">
        <v>44736</v>
      </c>
      <c r="E33" s="79">
        <v>0.48194444444444445</v>
      </c>
      <c r="F33" s="53">
        <f t="shared" si="0"/>
        <v>2470.9140000000002</v>
      </c>
      <c r="G33" s="52">
        <f>G$16-E$12</f>
        <v>2395.9140000000002</v>
      </c>
      <c r="H33" s="99"/>
      <c r="I33" s="42">
        <v>-33.869999999999997</v>
      </c>
      <c r="J33" s="59">
        <f>(G$16+E$13)+I33</f>
        <v>2437.0440000000003</v>
      </c>
      <c r="K33" s="62"/>
      <c r="L33" s="1"/>
      <c r="M33" s="38">
        <f t="shared" si="1"/>
        <v>41.130000000000109</v>
      </c>
      <c r="N33" s="42">
        <f t="shared" si="2"/>
        <v>4.194026100000011</v>
      </c>
      <c r="O33" s="38">
        <f t="shared" si="3"/>
        <v>28.84989816000008</v>
      </c>
      <c r="P33" s="38">
        <f t="shared" si="4"/>
        <v>4.2767155185876114E-2</v>
      </c>
      <c r="Q33" s="1"/>
      <c r="R33" s="40">
        <f t="shared" si="5"/>
        <v>150.00000000000023</v>
      </c>
      <c r="S33" s="40">
        <f t="shared" si="6"/>
        <v>0.27420000000000033</v>
      </c>
      <c r="T33" s="9"/>
      <c r="U33" s="10"/>
      <c r="V33" s="15"/>
      <c r="W33" s="17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6" x14ac:dyDescent="0.3">
      <c r="B34" s="102">
        <v>13</v>
      </c>
      <c r="C34" s="103"/>
      <c r="D34" s="80">
        <v>44737</v>
      </c>
      <c r="E34" s="79">
        <v>0.49722222222222223</v>
      </c>
      <c r="F34" s="53">
        <f t="shared" si="0"/>
        <v>2470.9140000000002</v>
      </c>
      <c r="G34" s="52">
        <f>G$16-E$12</f>
        <v>2395.9140000000002</v>
      </c>
      <c r="H34" s="99"/>
      <c r="I34" s="42">
        <v>-33.520000000000003</v>
      </c>
      <c r="J34" s="59">
        <f>(G$16+E$13)+I34</f>
        <v>2437.3940000000002</v>
      </c>
      <c r="K34" s="62"/>
      <c r="L34" s="1"/>
      <c r="M34" s="38">
        <f t="shared" si="1"/>
        <v>41.480000000000018</v>
      </c>
      <c r="N34" s="42">
        <f t="shared" si="2"/>
        <v>4.2297156000000022</v>
      </c>
      <c r="O34" s="38">
        <f t="shared" si="3"/>
        <v>29.095399360000016</v>
      </c>
      <c r="P34" s="38">
        <f t="shared" si="4"/>
        <v>4.3131086727696021E-2</v>
      </c>
      <c r="Q34" s="1"/>
      <c r="R34" s="40">
        <f t="shared" si="5"/>
        <v>150.00000000000006</v>
      </c>
      <c r="S34" s="40">
        <f t="shared" si="6"/>
        <v>0.27653333333333335</v>
      </c>
      <c r="T34" s="9"/>
      <c r="U34" s="10"/>
      <c r="V34" s="15"/>
      <c r="W34" s="17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6" x14ac:dyDescent="0.3">
      <c r="B35" s="100">
        <v>14</v>
      </c>
      <c r="C35" s="101"/>
      <c r="D35" s="80">
        <v>44738</v>
      </c>
      <c r="E35" s="79">
        <v>0.47222222222222227</v>
      </c>
      <c r="F35" s="53">
        <f t="shared" si="0"/>
        <v>2470.9140000000002</v>
      </c>
      <c r="G35" s="52">
        <f>G$16-E$12</f>
        <v>2395.9140000000002</v>
      </c>
      <c r="H35" s="99"/>
      <c r="I35" s="42">
        <v>-33.86</v>
      </c>
      <c r="J35" s="59">
        <f>(G$16+E$13)+I35</f>
        <v>2437.0540000000001</v>
      </c>
      <c r="K35" s="62"/>
      <c r="L35" s="1"/>
      <c r="M35" s="38">
        <f t="shared" si="1"/>
        <v>41.139999999999873</v>
      </c>
      <c r="N35" s="42">
        <f t="shared" si="2"/>
        <v>4.1950457999999875</v>
      </c>
      <c r="O35" s="38">
        <f t="shared" si="3"/>
        <v>28.856912479999913</v>
      </c>
      <c r="P35" s="38">
        <f t="shared" si="4"/>
        <v>4.2777553229927871E-2</v>
      </c>
      <c r="Q35" s="1"/>
      <c r="R35" s="40">
        <f t="shared" si="5"/>
        <v>149.99999999999974</v>
      </c>
      <c r="S35" s="40">
        <f t="shared" si="6"/>
        <v>0.27426666666666627</v>
      </c>
      <c r="T35" s="9"/>
      <c r="U35" s="10"/>
      <c r="V35" s="15"/>
      <c r="W35" s="17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6" x14ac:dyDescent="0.3">
      <c r="B36" s="102">
        <v>15</v>
      </c>
      <c r="C36" s="103"/>
      <c r="D36" s="80">
        <v>44739</v>
      </c>
      <c r="E36" s="79">
        <v>0.45694444444444443</v>
      </c>
      <c r="F36" s="53">
        <f t="shared" si="0"/>
        <v>2470.9140000000002</v>
      </c>
      <c r="G36" s="52">
        <f>G$16-E$12</f>
        <v>2395.9140000000002</v>
      </c>
      <c r="H36" s="99"/>
      <c r="I36" s="42">
        <v>-33.869999999999997</v>
      </c>
      <c r="J36" s="59">
        <f>(G$16+E$13)+I36</f>
        <v>2437.0440000000003</v>
      </c>
      <c r="K36" s="62"/>
      <c r="L36" s="1"/>
      <c r="M36" s="38">
        <f t="shared" si="1"/>
        <v>41.130000000000109</v>
      </c>
      <c r="N36" s="42">
        <f t="shared" si="2"/>
        <v>4.194026100000011</v>
      </c>
      <c r="O36" s="38">
        <f t="shared" si="3"/>
        <v>28.84989816000008</v>
      </c>
      <c r="P36" s="38">
        <f t="shared" si="4"/>
        <v>4.2767155185876114E-2</v>
      </c>
      <c r="Q36" s="1"/>
      <c r="R36" s="40">
        <f t="shared" si="5"/>
        <v>150.00000000000023</v>
      </c>
      <c r="S36" s="40">
        <f t="shared" si="6"/>
        <v>0.27420000000000033</v>
      </c>
      <c r="T36" s="9"/>
      <c r="U36" s="10"/>
      <c r="V36" s="15"/>
      <c r="W36" s="17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spans="2:62" ht="15.6" x14ac:dyDescent="0.3">
      <c r="B37" s="100">
        <v>16</v>
      </c>
      <c r="C37" s="101"/>
      <c r="D37" s="80">
        <v>44740</v>
      </c>
      <c r="E37" s="79">
        <v>0.68888888888888899</v>
      </c>
      <c r="F37" s="53">
        <f t="shared" si="0"/>
        <v>2470.9140000000002</v>
      </c>
      <c r="G37" s="52">
        <f>G$16-E$12</f>
        <v>2395.9140000000002</v>
      </c>
      <c r="H37" s="99"/>
      <c r="I37" s="42">
        <v>-33.840000000000003</v>
      </c>
      <c r="J37" s="59">
        <f>(G$16+E$13)+I37</f>
        <v>2437.0740000000001</v>
      </c>
      <c r="K37" s="62"/>
      <c r="L37" s="1"/>
      <c r="M37" s="38">
        <f t="shared" si="1"/>
        <v>41.159999999999854</v>
      </c>
      <c r="N37" s="42">
        <f t="shared" si="2"/>
        <v>4.197085199999985</v>
      </c>
      <c r="O37" s="38">
        <f t="shared" si="3"/>
        <v>28.870941119999902</v>
      </c>
      <c r="P37" s="38">
        <f t="shared" si="4"/>
        <v>4.279834931803185E-2</v>
      </c>
      <c r="Q37" s="1"/>
      <c r="R37" s="40">
        <f t="shared" si="5"/>
        <v>149.99999999999972</v>
      </c>
      <c r="S37" s="40">
        <f t="shared" si="6"/>
        <v>0.27439999999999953</v>
      </c>
      <c r="T37" s="9"/>
      <c r="U37" s="10"/>
      <c r="V37" s="15"/>
      <c r="W37" s="17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2:62" ht="15.6" x14ac:dyDescent="0.3">
      <c r="B38" s="102">
        <v>17</v>
      </c>
      <c r="C38" s="103"/>
      <c r="D38" s="80">
        <v>44741</v>
      </c>
      <c r="E38" s="79">
        <v>0.69652777777777775</v>
      </c>
      <c r="F38" s="53">
        <f t="shared" si="0"/>
        <v>2470.9140000000002</v>
      </c>
      <c r="G38" s="52">
        <f>G$16-E$12</f>
        <v>2395.9140000000002</v>
      </c>
      <c r="H38" s="99"/>
      <c r="I38" s="42">
        <v>-33.840000000000003</v>
      </c>
      <c r="J38" s="59">
        <f>(G$16+E$13)+I38</f>
        <v>2437.0740000000001</v>
      </c>
      <c r="K38" s="62"/>
      <c r="L38" s="1"/>
      <c r="M38" s="38">
        <f t="shared" si="1"/>
        <v>41.159999999999854</v>
      </c>
      <c r="N38" s="42">
        <f t="shared" si="2"/>
        <v>4.197085199999985</v>
      </c>
      <c r="O38" s="38">
        <f t="shared" si="3"/>
        <v>28.870941119999902</v>
      </c>
      <c r="P38" s="38">
        <f t="shared" si="4"/>
        <v>4.279834931803185E-2</v>
      </c>
      <c r="Q38" s="1"/>
      <c r="R38" s="40">
        <f t="shared" si="5"/>
        <v>149.99999999999972</v>
      </c>
      <c r="S38" s="40">
        <f t="shared" si="6"/>
        <v>0.27439999999999953</v>
      </c>
      <c r="T38" s="9"/>
      <c r="U38" s="10"/>
      <c r="V38" s="15"/>
      <c r="W38" s="17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spans="2:62" ht="15.6" x14ac:dyDescent="0.3">
      <c r="B39" s="100">
        <v>18</v>
      </c>
      <c r="C39" s="101"/>
      <c r="D39" s="80">
        <v>44742</v>
      </c>
      <c r="E39" s="79">
        <v>0.72083333333333333</v>
      </c>
      <c r="F39" s="53">
        <f t="shared" si="0"/>
        <v>2470.9140000000002</v>
      </c>
      <c r="G39" s="52">
        <f>G$16-E$12</f>
        <v>2395.9140000000002</v>
      </c>
      <c r="H39" s="99"/>
      <c r="I39" s="42">
        <v>-33.840000000000003</v>
      </c>
      <c r="J39" s="59">
        <f>(G$16+E$13)+I39</f>
        <v>2437.0740000000001</v>
      </c>
      <c r="K39" s="62"/>
      <c r="L39" s="1"/>
      <c r="M39" s="38">
        <f t="shared" si="1"/>
        <v>41.159999999999854</v>
      </c>
      <c r="N39" s="42">
        <f t="shared" si="2"/>
        <v>4.197085199999985</v>
      </c>
      <c r="O39" s="38">
        <f t="shared" si="3"/>
        <v>28.870941119999902</v>
      </c>
      <c r="P39" s="38">
        <f t="shared" si="4"/>
        <v>4.279834931803185E-2</v>
      </c>
      <c r="Q39" s="1"/>
      <c r="R39" s="40">
        <f t="shared" si="5"/>
        <v>149.99999999999972</v>
      </c>
      <c r="S39" s="40">
        <f t="shared" si="6"/>
        <v>0.27439999999999953</v>
      </c>
      <c r="T39" s="9"/>
      <c r="U39" s="10"/>
      <c r="V39" s="15"/>
      <c r="W39" s="17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spans="2:62" ht="15.6" x14ac:dyDescent="0.3">
      <c r="B40" s="102">
        <v>19</v>
      </c>
      <c r="C40" s="103"/>
      <c r="D40" s="80">
        <v>44743</v>
      </c>
      <c r="E40" s="79">
        <v>0.35625000000000001</v>
      </c>
      <c r="F40" s="53">
        <f t="shared" si="0"/>
        <v>2470.9140000000002</v>
      </c>
      <c r="G40" s="52">
        <f>G$16-E$12</f>
        <v>2395.9140000000002</v>
      </c>
      <c r="H40" s="99"/>
      <c r="I40" s="42">
        <v>-33.85</v>
      </c>
      <c r="J40" s="59">
        <f>(G$16+E$13)+I40</f>
        <v>2437.0640000000003</v>
      </c>
      <c r="K40" s="62"/>
      <c r="L40" s="1"/>
      <c r="M40" s="38">
        <f t="shared" si="1"/>
        <v>41.150000000000091</v>
      </c>
      <c r="N40" s="42">
        <f t="shared" si="2"/>
        <v>4.1960655000000093</v>
      </c>
      <c r="O40" s="38">
        <f t="shared" si="3"/>
        <v>28.863926800000065</v>
      </c>
      <c r="P40" s="38">
        <f t="shared" si="4"/>
        <v>4.2787951273980093E-2</v>
      </c>
      <c r="Q40" s="1"/>
      <c r="R40" s="40">
        <f t="shared" si="5"/>
        <v>150.00000000000017</v>
      </c>
      <c r="S40" s="40">
        <f t="shared" si="6"/>
        <v>0.27433333333333365</v>
      </c>
      <c r="T40" s="9"/>
      <c r="U40" s="10"/>
      <c r="V40" s="15"/>
      <c r="W40" s="17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spans="2:62" ht="15.6" x14ac:dyDescent="0.3">
      <c r="B41" s="100">
        <v>20</v>
      </c>
      <c r="C41" s="101"/>
      <c r="D41" s="80">
        <v>44744</v>
      </c>
      <c r="E41" s="79">
        <v>0.48472222222222222</v>
      </c>
      <c r="F41" s="53">
        <f t="shared" si="0"/>
        <v>2470.9140000000002</v>
      </c>
      <c r="G41" s="52">
        <f>G$16-E$12</f>
        <v>2395.9140000000002</v>
      </c>
      <c r="H41" s="99"/>
      <c r="I41" s="42">
        <v>-33.85</v>
      </c>
      <c r="J41" s="59">
        <f>(G$16+E$13)+I41</f>
        <v>2437.0640000000003</v>
      </c>
      <c r="K41" s="62"/>
      <c r="L41" s="1"/>
      <c r="M41" s="38">
        <f t="shared" si="1"/>
        <v>41.150000000000091</v>
      </c>
      <c r="N41" s="42">
        <f t="shared" si="2"/>
        <v>4.1960655000000093</v>
      </c>
      <c r="O41" s="38">
        <f t="shared" si="3"/>
        <v>28.863926800000065</v>
      </c>
      <c r="P41" s="38">
        <f t="shared" si="4"/>
        <v>4.2787951273980093E-2</v>
      </c>
      <c r="Q41" s="1"/>
      <c r="R41" s="40">
        <f t="shared" si="5"/>
        <v>150.00000000000017</v>
      </c>
      <c r="S41" s="40">
        <f t="shared" si="6"/>
        <v>0.27433333333333365</v>
      </c>
      <c r="T41" s="9"/>
      <c r="U41" s="10"/>
      <c r="V41" s="15"/>
      <c r="W41" s="17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spans="2:62" ht="15.6" x14ac:dyDescent="0.3">
      <c r="B42" s="102">
        <v>21</v>
      </c>
      <c r="C42" s="103"/>
      <c r="D42" s="80">
        <v>44745</v>
      </c>
      <c r="E42" s="79">
        <v>0.3576388888888889</v>
      </c>
      <c r="F42" s="53">
        <f t="shared" si="0"/>
        <v>2470.9140000000002</v>
      </c>
      <c r="G42" s="52">
        <f>G$16-E$12</f>
        <v>2395.9140000000002</v>
      </c>
      <c r="H42" s="99"/>
      <c r="I42" s="42">
        <v>-33.85</v>
      </c>
      <c r="J42" s="59">
        <f>(G$16+E$13)+I42</f>
        <v>2437.0640000000003</v>
      </c>
      <c r="K42" s="62"/>
      <c r="L42" s="1"/>
      <c r="M42" s="38">
        <f t="shared" si="1"/>
        <v>41.150000000000091</v>
      </c>
      <c r="N42" s="42">
        <f t="shared" si="2"/>
        <v>4.1960655000000093</v>
      </c>
      <c r="O42" s="38">
        <f t="shared" si="3"/>
        <v>28.863926800000065</v>
      </c>
      <c r="P42" s="38">
        <f t="shared" si="4"/>
        <v>4.2787951273980093E-2</v>
      </c>
      <c r="Q42" s="1"/>
      <c r="R42" s="40">
        <f t="shared" si="5"/>
        <v>150.00000000000017</v>
      </c>
      <c r="S42" s="40">
        <f t="shared" si="6"/>
        <v>0.27433333333333365</v>
      </c>
      <c r="T42" s="1"/>
      <c r="U42" s="1"/>
      <c r="V42" s="15"/>
      <c r="W42" s="17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spans="2:62" ht="15.6" x14ac:dyDescent="0.3">
      <c r="B43" s="100">
        <v>22</v>
      </c>
      <c r="C43" s="101"/>
      <c r="D43" s="80">
        <v>44746</v>
      </c>
      <c r="E43" s="79">
        <v>0.36249999999999999</v>
      </c>
      <c r="F43" s="53">
        <f t="shared" si="0"/>
        <v>2470.9140000000002</v>
      </c>
      <c r="G43" s="52">
        <f>G$16-E$12</f>
        <v>2395.9140000000002</v>
      </c>
      <c r="H43" s="99"/>
      <c r="I43" s="42">
        <v>-33.869999999999997</v>
      </c>
      <c r="J43" s="59">
        <f>(G$16+E$13)+I43</f>
        <v>2437.0440000000003</v>
      </c>
      <c r="K43" s="62"/>
      <c r="L43" s="1"/>
      <c r="M43" s="38">
        <f t="shared" si="1"/>
        <v>41.130000000000109</v>
      </c>
      <c r="N43" s="42">
        <f t="shared" si="2"/>
        <v>4.194026100000011</v>
      </c>
      <c r="O43" s="38">
        <f t="shared" si="3"/>
        <v>28.84989816000008</v>
      </c>
      <c r="P43" s="38">
        <f t="shared" si="4"/>
        <v>4.2767155185876114E-2</v>
      </c>
      <c r="Q43" s="1"/>
      <c r="R43" s="40">
        <f t="shared" si="5"/>
        <v>150.00000000000023</v>
      </c>
      <c r="S43" s="40">
        <f t="shared" si="6"/>
        <v>0.27420000000000033</v>
      </c>
      <c r="T43" s="1"/>
      <c r="U43" s="1"/>
      <c r="V43" s="15"/>
      <c r="W43" s="17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spans="2:62" ht="15.6" x14ac:dyDescent="0.3">
      <c r="B44" s="102">
        <v>23</v>
      </c>
      <c r="C44" s="103"/>
      <c r="D44" s="80">
        <v>44747</v>
      </c>
      <c r="E44" s="79">
        <v>0.71944444444444444</v>
      </c>
      <c r="F44" s="53">
        <f t="shared" si="0"/>
        <v>2470.9140000000002</v>
      </c>
      <c r="G44" s="52">
        <f>G$16-E$12</f>
        <v>2395.9140000000002</v>
      </c>
      <c r="H44" s="99"/>
      <c r="I44" s="42">
        <v>-33.86</v>
      </c>
      <c r="J44" s="59">
        <f>(G$16+E$13)+I44</f>
        <v>2437.0540000000001</v>
      </c>
      <c r="K44" s="62"/>
      <c r="L44" s="1"/>
      <c r="M44" s="38">
        <f t="shared" si="1"/>
        <v>41.139999999999873</v>
      </c>
      <c r="N44" s="42">
        <f t="shared" si="2"/>
        <v>4.1950457999999875</v>
      </c>
      <c r="O44" s="38">
        <f t="shared" si="3"/>
        <v>28.856912479999913</v>
      </c>
      <c r="P44" s="38">
        <f t="shared" si="4"/>
        <v>4.2777553229927871E-2</v>
      </c>
      <c r="Q44" s="1"/>
      <c r="R44" s="40">
        <f t="shared" si="5"/>
        <v>149.99999999999974</v>
      </c>
      <c r="S44" s="40">
        <f t="shared" si="6"/>
        <v>0.27426666666666627</v>
      </c>
      <c r="T44" s="1"/>
      <c r="U44" s="1"/>
      <c r="V44" s="15"/>
      <c r="W44" s="17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</row>
    <row r="45" spans="2:62" ht="15.6" x14ac:dyDescent="0.3">
      <c r="B45" s="100">
        <v>24</v>
      </c>
      <c r="C45" s="101"/>
      <c r="D45" s="80">
        <v>44748</v>
      </c>
      <c r="E45" s="79">
        <v>0.34583333333333338</v>
      </c>
      <c r="F45" s="53">
        <f t="shared" si="0"/>
        <v>2470.9140000000002</v>
      </c>
      <c r="G45" s="52">
        <f>G$16-E$12</f>
        <v>2395.9140000000002</v>
      </c>
      <c r="H45" s="99"/>
      <c r="I45" s="42">
        <v>-33.86</v>
      </c>
      <c r="J45" s="59">
        <f>(G$16+E$13)+I45</f>
        <v>2437.0540000000001</v>
      </c>
      <c r="K45" s="62"/>
      <c r="L45" s="1"/>
      <c r="M45" s="38">
        <f t="shared" si="1"/>
        <v>41.139999999999873</v>
      </c>
      <c r="N45" s="42">
        <f t="shared" si="2"/>
        <v>4.1950457999999875</v>
      </c>
      <c r="O45" s="38">
        <f t="shared" si="3"/>
        <v>28.856912479999913</v>
      </c>
      <c r="P45" s="38">
        <f t="shared" si="4"/>
        <v>4.2777553229927871E-2</v>
      </c>
      <c r="Q45" s="1"/>
      <c r="R45" s="40">
        <f t="shared" si="5"/>
        <v>149.99999999999974</v>
      </c>
      <c r="S45" s="40">
        <f t="shared" si="6"/>
        <v>0.27426666666666627</v>
      </c>
      <c r="T45" s="1"/>
      <c r="U45" s="1"/>
      <c r="V45" s="15"/>
      <c r="W45" s="17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2:62" ht="15.6" x14ac:dyDescent="0.3">
      <c r="B46" s="102">
        <v>25</v>
      </c>
      <c r="C46" s="103"/>
      <c r="D46" s="80">
        <v>44749</v>
      </c>
      <c r="E46" s="79">
        <v>0.37361111111111112</v>
      </c>
      <c r="F46" s="53">
        <f t="shared" si="0"/>
        <v>2470.9140000000002</v>
      </c>
      <c r="G46" s="52">
        <f>G$16-E$12</f>
        <v>2395.9140000000002</v>
      </c>
      <c r="H46" s="99"/>
      <c r="I46" s="42">
        <v>-33.85</v>
      </c>
      <c r="J46" s="59">
        <f>(G$16+E$13)+I46</f>
        <v>2437.0640000000003</v>
      </c>
      <c r="K46" s="62"/>
      <c r="L46" s="1"/>
      <c r="M46" s="38">
        <f t="shared" si="1"/>
        <v>41.150000000000091</v>
      </c>
      <c r="N46" s="42">
        <f t="shared" si="2"/>
        <v>4.1960655000000093</v>
      </c>
      <c r="O46" s="38">
        <f t="shared" si="3"/>
        <v>28.863926800000065</v>
      </c>
      <c r="P46" s="38">
        <f t="shared" si="4"/>
        <v>4.2787951273980093E-2</v>
      </c>
      <c r="Q46" s="1"/>
      <c r="R46" s="40">
        <f t="shared" si="5"/>
        <v>150.00000000000017</v>
      </c>
      <c r="S46" s="40">
        <f t="shared" si="6"/>
        <v>0.27433333333333365</v>
      </c>
      <c r="T46" s="1"/>
      <c r="U46" s="1"/>
      <c r="V46" s="15"/>
      <c r="W46" s="17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</row>
    <row r="47" spans="2:62" ht="15.6" x14ac:dyDescent="0.3">
      <c r="B47" s="100">
        <v>26</v>
      </c>
      <c r="C47" s="101"/>
      <c r="D47" s="80">
        <v>44750</v>
      </c>
      <c r="E47" s="79">
        <v>0.70277777777777783</v>
      </c>
      <c r="F47" s="53">
        <f t="shared" si="0"/>
        <v>2470.9140000000002</v>
      </c>
      <c r="G47" s="52">
        <f>G$16-E$12</f>
        <v>2395.9140000000002</v>
      </c>
      <c r="H47" s="99"/>
      <c r="I47" s="42">
        <v>-33.85</v>
      </c>
      <c r="J47" s="59">
        <f>(G$16+E$13)+I47</f>
        <v>2437.0640000000003</v>
      </c>
      <c r="K47" s="62"/>
      <c r="L47" s="1"/>
      <c r="M47" s="38">
        <f t="shared" si="1"/>
        <v>41.150000000000091</v>
      </c>
      <c r="N47" s="42">
        <f t="shared" si="2"/>
        <v>4.1960655000000093</v>
      </c>
      <c r="O47" s="38">
        <f t="shared" si="3"/>
        <v>28.863926800000065</v>
      </c>
      <c r="P47" s="38">
        <f t="shared" si="4"/>
        <v>4.2787951273980093E-2</v>
      </c>
      <c r="Q47" s="1"/>
      <c r="R47" s="40">
        <f t="shared" si="5"/>
        <v>150.00000000000017</v>
      </c>
      <c r="S47" s="40">
        <f t="shared" si="6"/>
        <v>0.27433333333333365</v>
      </c>
      <c r="T47" s="1"/>
      <c r="U47" s="1"/>
      <c r="V47" s="15"/>
      <c r="W47" s="17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</row>
    <row r="48" spans="2:62" ht="15.6" x14ac:dyDescent="0.3">
      <c r="B48" s="102">
        <v>27</v>
      </c>
      <c r="C48" s="103"/>
      <c r="D48" s="80">
        <v>44751</v>
      </c>
      <c r="E48" s="79">
        <v>0.47569444444444442</v>
      </c>
      <c r="F48" s="53">
        <f t="shared" si="0"/>
        <v>2470.9140000000002</v>
      </c>
      <c r="G48" s="52">
        <f>G$16-E$12</f>
        <v>2395.9140000000002</v>
      </c>
      <c r="H48" s="99"/>
      <c r="I48" s="42">
        <v>-33.840000000000003</v>
      </c>
      <c r="J48" s="59">
        <f>(G$16+E$13)+I48</f>
        <v>2437.0740000000001</v>
      </c>
      <c r="K48" s="62"/>
      <c r="L48" s="1"/>
      <c r="M48" s="38">
        <f t="shared" si="1"/>
        <v>41.159999999999854</v>
      </c>
      <c r="N48" s="42">
        <f t="shared" si="2"/>
        <v>4.197085199999985</v>
      </c>
      <c r="O48" s="38">
        <f t="shared" si="3"/>
        <v>28.870941119999902</v>
      </c>
      <c r="P48" s="38">
        <f t="shared" si="4"/>
        <v>4.279834931803185E-2</v>
      </c>
      <c r="Q48" s="1"/>
      <c r="R48" s="40">
        <f t="shared" si="5"/>
        <v>149.99999999999972</v>
      </c>
      <c r="S48" s="40">
        <f t="shared" si="6"/>
        <v>0.27439999999999953</v>
      </c>
      <c r="T48" s="1"/>
      <c r="U48" s="1"/>
      <c r="V48" s="15"/>
      <c r="W48" s="17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spans="2:62" ht="15.6" x14ac:dyDescent="0.3">
      <c r="B49" s="100">
        <v>28</v>
      </c>
      <c r="C49" s="101"/>
      <c r="D49" s="80">
        <v>44752</v>
      </c>
      <c r="E49" s="79">
        <v>0.47916666666666669</v>
      </c>
      <c r="F49" s="53">
        <f t="shared" si="0"/>
        <v>2470.9140000000002</v>
      </c>
      <c r="G49" s="52">
        <f>G$16-E$12</f>
        <v>2395.9140000000002</v>
      </c>
      <c r="H49" s="99"/>
      <c r="I49" s="42">
        <v>-33.86</v>
      </c>
      <c r="J49" s="59">
        <f>(G$16+E$13)+I49</f>
        <v>2437.0540000000001</v>
      </c>
      <c r="K49" s="62"/>
      <c r="L49" s="1"/>
      <c r="M49" s="38">
        <f t="shared" si="1"/>
        <v>41.139999999999873</v>
      </c>
      <c r="N49" s="42">
        <f t="shared" si="2"/>
        <v>4.1950457999999875</v>
      </c>
      <c r="O49" s="38">
        <f t="shared" si="3"/>
        <v>28.856912479999913</v>
      </c>
      <c r="P49" s="38">
        <f t="shared" si="4"/>
        <v>4.2777553229927871E-2</v>
      </c>
      <c r="Q49" s="1"/>
      <c r="R49" s="40">
        <f t="shared" si="5"/>
        <v>149.99999999999974</v>
      </c>
      <c r="S49" s="40">
        <f t="shared" si="6"/>
        <v>0.27426666666666627</v>
      </c>
      <c r="T49" s="1"/>
      <c r="U49" s="1"/>
      <c r="V49" s="15"/>
      <c r="W49" s="17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</row>
    <row r="50" spans="2:62" ht="15.6" x14ac:dyDescent="0.3">
      <c r="B50" s="102">
        <v>29</v>
      </c>
      <c r="C50" s="103"/>
      <c r="D50" s="80">
        <v>44753</v>
      </c>
      <c r="E50" s="79">
        <v>0.46736111111111112</v>
      </c>
      <c r="F50" s="53">
        <f t="shared" si="0"/>
        <v>2470.9140000000002</v>
      </c>
      <c r="G50" s="52">
        <f>G$16-E$12</f>
        <v>2395.9140000000002</v>
      </c>
      <c r="H50" s="99"/>
      <c r="I50" s="42">
        <v>-33.85</v>
      </c>
      <c r="J50" s="59">
        <f>(G$16+E$13)+I50</f>
        <v>2437.0640000000003</v>
      </c>
      <c r="K50" s="62"/>
      <c r="L50" s="1"/>
      <c r="M50" s="38">
        <f t="shared" si="1"/>
        <v>41.150000000000091</v>
      </c>
      <c r="N50" s="42">
        <f t="shared" si="2"/>
        <v>4.1960655000000093</v>
      </c>
      <c r="O50" s="38">
        <f t="shared" si="3"/>
        <v>28.863926800000065</v>
      </c>
      <c r="P50" s="38">
        <f t="shared" si="4"/>
        <v>4.2787951273980093E-2</v>
      </c>
      <c r="Q50" s="1"/>
      <c r="R50" s="40">
        <f t="shared" si="5"/>
        <v>150.00000000000017</v>
      </c>
      <c r="S50" s="40">
        <f t="shared" si="6"/>
        <v>0.27433333333333365</v>
      </c>
      <c r="T50" s="1"/>
      <c r="U50" s="1"/>
      <c r="V50" s="15"/>
      <c r="W50" s="17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spans="2:62" ht="15.6" x14ac:dyDescent="0.3">
      <c r="B51" s="100">
        <v>30</v>
      </c>
      <c r="C51" s="101"/>
      <c r="D51" s="80">
        <v>44754</v>
      </c>
      <c r="E51" s="79">
        <v>0.7104166666666667</v>
      </c>
      <c r="F51" s="53">
        <f t="shared" si="0"/>
        <v>2470.9140000000002</v>
      </c>
      <c r="G51" s="52">
        <f>G$16-E$12</f>
        <v>2395.9140000000002</v>
      </c>
      <c r="H51" s="99"/>
      <c r="I51" s="42">
        <v>-33.86</v>
      </c>
      <c r="J51" s="59">
        <f>(G$16+E$13)+I51</f>
        <v>2437.0540000000001</v>
      </c>
      <c r="K51" s="62"/>
      <c r="L51" s="1"/>
      <c r="M51" s="38">
        <f t="shared" si="1"/>
        <v>41.139999999999873</v>
      </c>
      <c r="N51" s="42">
        <f t="shared" si="2"/>
        <v>4.1950457999999875</v>
      </c>
      <c r="O51" s="38">
        <f t="shared" si="3"/>
        <v>28.856912479999913</v>
      </c>
      <c r="P51" s="38">
        <f t="shared" si="4"/>
        <v>4.2777553229927871E-2</v>
      </c>
      <c r="Q51" s="1"/>
      <c r="R51" s="40">
        <f t="shared" si="5"/>
        <v>149.99999999999974</v>
      </c>
      <c r="S51" s="40">
        <f t="shared" si="6"/>
        <v>0.27426666666666627</v>
      </c>
      <c r="T51" s="1"/>
      <c r="U51" s="1"/>
      <c r="V51" s="15"/>
      <c r="W51" s="17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</row>
    <row r="52" spans="2:62" ht="15.6" x14ac:dyDescent="0.3">
      <c r="B52" s="102">
        <v>31</v>
      </c>
      <c r="C52" s="103"/>
      <c r="D52" s="80">
        <v>44755</v>
      </c>
      <c r="E52" s="79">
        <v>0.71875</v>
      </c>
      <c r="F52" s="53">
        <f t="shared" si="0"/>
        <v>2470.9140000000002</v>
      </c>
      <c r="G52" s="52">
        <f>G$16-E$12</f>
        <v>2395.9140000000002</v>
      </c>
      <c r="H52" s="99"/>
      <c r="I52" s="42">
        <v>-33.840000000000003</v>
      </c>
      <c r="J52" s="59">
        <f>(G$16+E$13)+I52</f>
        <v>2437.0740000000001</v>
      </c>
      <c r="K52" s="62"/>
      <c r="L52" s="1"/>
      <c r="M52" s="38">
        <f t="shared" si="1"/>
        <v>41.159999999999854</v>
      </c>
      <c r="N52" s="42">
        <f t="shared" si="2"/>
        <v>4.197085199999985</v>
      </c>
      <c r="O52" s="38">
        <f t="shared" si="3"/>
        <v>28.870941119999902</v>
      </c>
      <c r="P52" s="38">
        <f t="shared" si="4"/>
        <v>4.279834931803185E-2</v>
      </c>
      <c r="Q52" s="1"/>
      <c r="R52" s="40">
        <f t="shared" si="5"/>
        <v>149.99999999999972</v>
      </c>
      <c r="S52" s="40">
        <f t="shared" si="6"/>
        <v>0.27439999999999953</v>
      </c>
      <c r="T52" s="1"/>
      <c r="U52" s="1"/>
      <c r="V52" s="15"/>
      <c r="W52" s="17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</row>
    <row r="53" spans="2:62" ht="15.6" x14ac:dyDescent="0.3">
      <c r="B53" s="100">
        <v>32</v>
      </c>
      <c r="C53" s="101"/>
      <c r="D53" s="80">
        <v>44756</v>
      </c>
      <c r="E53" s="79">
        <v>0.38819444444444445</v>
      </c>
      <c r="F53" s="53">
        <f t="shared" si="0"/>
        <v>2470.9140000000002</v>
      </c>
      <c r="G53" s="52">
        <f>G$16-E$12</f>
        <v>2395.9140000000002</v>
      </c>
      <c r="H53" s="99"/>
      <c r="I53" s="42">
        <v>-33.86</v>
      </c>
      <c r="J53" s="59">
        <f>(G$16+E$13)+I53</f>
        <v>2437.0540000000001</v>
      </c>
      <c r="K53" s="62"/>
      <c r="L53" s="1"/>
      <c r="M53" s="38">
        <f t="shared" si="1"/>
        <v>41.139999999999873</v>
      </c>
      <c r="N53" s="42">
        <f t="shared" si="2"/>
        <v>4.1950457999999875</v>
      </c>
      <c r="O53" s="38">
        <f t="shared" si="3"/>
        <v>28.856912479999913</v>
      </c>
      <c r="P53" s="38">
        <f t="shared" si="4"/>
        <v>4.2777553229927871E-2</v>
      </c>
      <c r="Q53" s="1"/>
      <c r="R53" s="40">
        <f t="shared" si="5"/>
        <v>149.99999999999974</v>
      </c>
      <c r="S53" s="40">
        <f t="shared" si="6"/>
        <v>0.27426666666666627</v>
      </c>
      <c r="T53" s="1"/>
      <c r="U53" s="1"/>
      <c r="V53" s="15"/>
      <c r="W53" s="17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</row>
    <row r="54" spans="2:62" ht="15.6" x14ac:dyDescent="0.3">
      <c r="B54" s="102">
        <v>33</v>
      </c>
      <c r="C54" s="103"/>
      <c r="D54" s="80">
        <v>44757</v>
      </c>
      <c r="E54" s="79">
        <v>0.47986111111111113</v>
      </c>
      <c r="F54" s="53">
        <f t="shared" ref="F54:F85" si="7">G$16</f>
        <v>2470.9140000000002</v>
      </c>
      <c r="G54" s="52">
        <f>G$16-E$12</f>
        <v>2395.9140000000002</v>
      </c>
      <c r="H54" s="99"/>
      <c r="I54" s="42">
        <v>-33.85</v>
      </c>
      <c r="J54" s="59">
        <f>(G$16+E$13)+I54</f>
        <v>2437.0640000000003</v>
      </c>
      <c r="K54" s="62"/>
      <c r="L54" s="1"/>
      <c r="M54" s="38">
        <f t="shared" si="1"/>
        <v>41.150000000000091</v>
      </c>
      <c r="N54" s="42">
        <f t="shared" si="2"/>
        <v>4.1960655000000093</v>
      </c>
      <c r="O54" s="38">
        <f t="shared" si="3"/>
        <v>28.863926800000065</v>
      </c>
      <c r="P54" s="38">
        <f t="shared" si="4"/>
        <v>4.2787951273980093E-2</v>
      </c>
      <c r="Q54" s="1"/>
      <c r="R54" s="40">
        <f t="shared" si="5"/>
        <v>150.00000000000017</v>
      </c>
      <c r="S54" s="40">
        <f t="shared" si="6"/>
        <v>0.27433333333333365</v>
      </c>
      <c r="T54" s="1"/>
      <c r="U54" s="1"/>
      <c r="V54" s="15"/>
      <c r="W54" s="17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</row>
    <row r="55" spans="2:62" ht="15.6" x14ac:dyDescent="0.3">
      <c r="B55" s="100">
        <v>34</v>
      </c>
      <c r="C55" s="101"/>
      <c r="D55" s="80">
        <v>44758</v>
      </c>
      <c r="E55" s="79">
        <v>0.73541666666666661</v>
      </c>
      <c r="F55" s="53">
        <f t="shared" si="7"/>
        <v>2470.9140000000002</v>
      </c>
      <c r="G55" s="52">
        <f>G$16-E$12</f>
        <v>2395.9140000000002</v>
      </c>
      <c r="H55" s="99"/>
      <c r="I55" s="42">
        <v>-33.840000000000003</v>
      </c>
      <c r="J55" s="59">
        <f>(G$16+E$13)+I55</f>
        <v>2437.0740000000001</v>
      </c>
      <c r="K55" s="62"/>
      <c r="L55" s="1"/>
      <c r="M55" s="38">
        <f t="shared" si="1"/>
        <v>41.159999999999854</v>
      </c>
      <c r="N55" s="42">
        <f t="shared" si="2"/>
        <v>4.197085199999985</v>
      </c>
      <c r="O55" s="38">
        <f t="shared" si="3"/>
        <v>28.870941119999902</v>
      </c>
      <c r="P55" s="38">
        <f t="shared" si="4"/>
        <v>4.279834931803185E-2</v>
      </c>
      <c r="Q55" s="1"/>
      <c r="R55" s="40">
        <f t="shared" si="5"/>
        <v>149.99999999999972</v>
      </c>
      <c r="S55" s="40">
        <f t="shared" si="6"/>
        <v>0.27439999999999953</v>
      </c>
      <c r="T55" s="1"/>
      <c r="U55" s="1"/>
      <c r="V55" s="15"/>
      <c r="W55" s="17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</row>
    <row r="56" spans="2:62" ht="15.6" x14ac:dyDescent="0.3">
      <c r="B56" s="102">
        <v>35</v>
      </c>
      <c r="C56" s="103"/>
      <c r="D56" s="80">
        <v>44759</v>
      </c>
      <c r="E56" s="79">
        <v>0.70763888888888893</v>
      </c>
      <c r="F56" s="53">
        <f t="shared" si="7"/>
        <v>2470.9140000000002</v>
      </c>
      <c r="G56" s="52">
        <f>G$16-E$12</f>
        <v>2395.9140000000002</v>
      </c>
      <c r="H56" s="99"/>
      <c r="I56" s="42">
        <v>-33.840000000000003</v>
      </c>
      <c r="J56" s="59">
        <f>(G$16+E$13)+I56</f>
        <v>2437.0740000000001</v>
      </c>
      <c r="K56" s="62"/>
      <c r="L56" s="1"/>
      <c r="M56" s="38">
        <f t="shared" si="1"/>
        <v>41.159999999999854</v>
      </c>
      <c r="N56" s="42">
        <f t="shared" si="2"/>
        <v>4.197085199999985</v>
      </c>
      <c r="O56" s="38">
        <f t="shared" si="3"/>
        <v>28.870941119999902</v>
      </c>
      <c r="P56" s="38">
        <f t="shared" si="4"/>
        <v>4.279834931803185E-2</v>
      </c>
      <c r="Q56" s="1"/>
      <c r="R56" s="40">
        <f t="shared" si="5"/>
        <v>149.99999999999972</v>
      </c>
      <c r="S56" s="40">
        <f t="shared" si="6"/>
        <v>0.27439999999999953</v>
      </c>
      <c r="T56" s="1"/>
      <c r="U56" s="1"/>
      <c r="V56" s="15"/>
      <c r="W56" s="17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</row>
    <row r="57" spans="2:62" ht="15.6" x14ac:dyDescent="0.3">
      <c r="B57" s="100">
        <v>36</v>
      </c>
      <c r="C57" s="101"/>
      <c r="D57" s="80">
        <v>44760</v>
      </c>
      <c r="E57" s="79">
        <v>0.7104166666666667</v>
      </c>
      <c r="F57" s="53">
        <f t="shared" si="7"/>
        <v>2470.9140000000002</v>
      </c>
      <c r="G57" s="52">
        <f>G$16-E$12</f>
        <v>2395.9140000000002</v>
      </c>
      <c r="H57" s="99"/>
      <c r="I57" s="42">
        <v>-33.840000000000003</v>
      </c>
      <c r="J57" s="59">
        <f>(G$16+E$13)+I57</f>
        <v>2437.0740000000001</v>
      </c>
      <c r="K57" s="62"/>
      <c r="L57" s="1"/>
      <c r="M57" s="38">
        <f t="shared" si="1"/>
        <v>41.159999999999854</v>
      </c>
      <c r="N57" s="42">
        <f t="shared" si="2"/>
        <v>4.197085199999985</v>
      </c>
      <c r="O57" s="38">
        <f t="shared" si="3"/>
        <v>28.870941119999902</v>
      </c>
      <c r="P57" s="38">
        <f t="shared" si="4"/>
        <v>4.279834931803185E-2</v>
      </c>
      <c r="Q57" s="1"/>
      <c r="R57" s="40">
        <f t="shared" si="5"/>
        <v>149.99999999999972</v>
      </c>
      <c r="S57" s="40">
        <f t="shared" si="6"/>
        <v>0.27439999999999953</v>
      </c>
      <c r="T57" s="1"/>
      <c r="U57" s="1"/>
      <c r="V57" s="15"/>
      <c r="W57" s="17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  <row r="58" spans="2:62" ht="15.6" x14ac:dyDescent="0.3">
      <c r="B58" s="102">
        <v>37</v>
      </c>
      <c r="C58" s="103"/>
      <c r="D58" s="80">
        <v>44761</v>
      </c>
      <c r="E58" s="79">
        <v>0.72291666666666676</v>
      </c>
      <c r="F58" s="53">
        <f t="shared" si="7"/>
        <v>2470.9140000000002</v>
      </c>
      <c r="G58" s="52">
        <f>G$16-E$12</f>
        <v>2395.9140000000002</v>
      </c>
      <c r="H58" s="99"/>
      <c r="I58" s="42">
        <v>-33.840000000000003</v>
      </c>
      <c r="J58" s="59">
        <f>(G$16+E$13)+I58</f>
        <v>2437.0740000000001</v>
      </c>
      <c r="K58" s="62"/>
      <c r="L58" s="1"/>
      <c r="M58" s="38">
        <f t="shared" si="1"/>
        <v>41.159999999999854</v>
      </c>
      <c r="N58" s="42">
        <f t="shared" si="2"/>
        <v>4.197085199999985</v>
      </c>
      <c r="O58" s="38">
        <f t="shared" si="3"/>
        <v>28.870941119999902</v>
      </c>
      <c r="P58" s="38">
        <f t="shared" si="4"/>
        <v>4.279834931803185E-2</v>
      </c>
      <c r="Q58" s="1"/>
      <c r="R58" s="40">
        <f t="shared" si="5"/>
        <v>149.99999999999972</v>
      </c>
      <c r="S58" s="40">
        <f t="shared" si="6"/>
        <v>0.27439999999999953</v>
      </c>
      <c r="T58" s="1"/>
      <c r="U58" s="1"/>
      <c r="V58" s="15"/>
      <c r="W58" s="17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</row>
    <row r="59" spans="2:62" ht="15.6" x14ac:dyDescent="0.3">
      <c r="B59" s="100">
        <v>38</v>
      </c>
      <c r="C59" s="101"/>
      <c r="D59" s="80">
        <v>44762</v>
      </c>
      <c r="E59" s="79">
        <v>0.35555555555555557</v>
      </c>
      <c r="F59" s="53">
        <f t="shared" si="7"/>
        <v>2470.9140000000002</v>
      </c>
      <c r="G59" s="52">
        <f>G$16-E$12</f>
        <v>2395.9140000000002</v>
      </c>
      <c r="H59" s="99"/>
      <c r="I59" s="42">
        <v>-33.840000000000003</v>
      </c>
      <c r="J59" s="59">
        <f>(G$16+E$13)+I59</f>
        <v>2437.0740000000001</v>
      </c>
      <c r="K59" s="62"/>
      <c r="L59" s="1"/>
      <c r="M59" s="38">
        <f t="shared" si="1"/>
        <v>41.159999999999854</v>
      </c>
      <c r="N59" s="42">
        <f t="shared" si="2"/>
        <v>4.197085199999985</v>
      </c>
      <c r="O59" s="38">
        <f t="shared" si="3"/>
        <v>28.870941119999902</v>
      </c>
      <c r="P59" s="38">
        <f t="shared" si="4"/>
        <v>4.279834931803185E-2</v>
      </c>
      <c r="Q59" s="1"/>
      <c r="R59" s="40">
        <f t="shared" si="5"/>
        <v>149.99999999999972</v>
      </c>
      <c r="S59" s="40">
        <f t="shared" si="6"/>
        <v>0.27439999999999953</v>
      </c>
      <c r="T59" s="1"/>
      <c r="U59" s="1"/>
      <c r="V59" s="15"/>
      <c r="W59" s="17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</row>
    <row r="60" spans="2:62" ht="15.6" x14ac:dyDescent="0.3">
      <c r="B60" s="102">
        <v>39</v>
      </c>
      <c r="C60" s="103"/>
      <c r="D60" s="80">
        <v>44763</v>
      </c>
      <c r="E60" s="79">
        <v>0.7319444444444444</v>
      </c>
      <c r="F60" s="53">
        <f t="shared" si="7"/>
        <v>2470.9140000000002</v>
      </c>
      <c r="G60" s="52">
        <f>G$16-E$12</f>
        <v>2395.9140000000002</v>
      </c>
      <c r="H60" s="99"/>
      <c r="I60" s="42">
        <v>-33.840000000000003</v>
      </c>
      <c r="J60" s="59">
        <f>(G$16+E$13)+I60</f>
        <v>2437.0740000000001</v>
      </c>
      <c r="K60" s="62"/>
      <c r="L60" s="1"/>
      <c r="M60" s="38">
        <f t="shared" si="1"/>
        <v>41.159999999999854</v>
      </c>
      <c r="N60" s="42">
        <f t="shared" si="2"/>
        <v>4.197085199999985</v>
      </c>
      <c r="O60" s="38">
        <f t="shared" si="3"/>
        <v>28.870941119999902</v>
      </c>
      <c r="P60" s="38">
        <f t="shared" si="4"/>
        <v>4.279834931803185E-2</v>
      </c>
      <c r="Q60" s="1"/>
      <c r="R60" s="40">
        <f t="shared" si="5"/>
        <v>149.99999999999972</v>
      </c>
      <c r="S60" s="40">
        <f t="shared" si="6"/>
        <v>0.27439999999999953</v>
      </c>
      <c r="T60" s="1"/>
      <c r="U60" s="1"/>
      <c r="V60" s="15"/>
      <c r="W60" s="17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</row>
    <row r="61" spans="2:62" ht="15.6" x14ac:dyDescent="0.3">
      <c r="B61" s="100">
        <v>40</v>
      </c>
      <c r="C61" s="101"/>
      <c r="D61" s="80">
        <v>44764</v>
      </c>
      <c r="E61" s="79">
        <v>0.37986111111111115</v>
      </c>
      <c r="F61" s="53">
        <f t="shared" si="7"/>
        <v>2470.9140000000002</v>
      </c>
      <c r="G61" s="52">
        <f>G$16-E$12</f>
        <v>2395.9140000000002</v>
      </c>
      <c r="H61" s="99"/>
      <c r="I61" s="42">
        <v>-33.840000000000003</v>
      </c>
      <c r="J61" s="59">
        <f>(G$16+E$13)+I61</f>
        <v>2437.0740000000001</v>
      </c>
      <c r="K61" s="62"/>
      <c r="L61" s="1"/>
      <c r="M61" s="38">
        <f t="shared" si="1"/>
        <v>41.159999999999854</v>
      </c>
      <c r="N61" s="42">
        <f t="shared" si="2"/>
        <v>4.197085199999985</v>
      </c>
      <c r="O61" s="38">
        <f t="shared" si="3"/>
        <v>28.870941119999902</v>
      </c>
      <c r="P61" s="38">
        <f t="shared" si="4"/>
        <v>4.279834931803185E-2</v>
      </c>
      <c r="Q61" s="1"/>
      <c r="R61" s="40">
        <f t="shared" si="5"/>
        <v>149.99999999999972</v>
      </c>
      <c r="S61" s="40">
        <f t="shared" si="6"/>
        <v>0.27439999999999953</v>
      </c>
      <c r="T61" s="1"/>
      <c r="U61" s="1"/>
      <c r="V61" s="15"/>
      <c r="W61" s="17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</row>
    <row r="62" spans="2:62" ht="15.6" x14ac:dyDescent="0.3">
      <c r="B62" s="102">
        <v>41</v>
      </c>
      <c r="C62" s="103"/>
      <c r="D62" s="80">
        <v>44765</v>
      </c>
      <c r="E62" s="79">
        <v>0.72291666666666676</v>
      </c>
      <c r="F62" s="53">
        <f t="shared" si="7"/>
        <v>2470.9140000000002</v>
      </c>
      <c r="G62" s="52">
        <f>G$16-E$12</f>
        <v>2395.9140000000002</v>
      </c>
      <c r="H62" s="99"/>
      <c r="I62" s="42">
        <v>-33.840000000000003</v>
      </c>
      <c r="J62" s="59">
        <f>(G$16+E$13)+I62</f>
        <v>2437.0740000000001</v>
      </c>
      <c r="K62" s="62"/>
      <c r="L62" s="1"/>
      <c r="M62" s="38">
        <f t="shared" si="1"/>
        <v>41.159999999999854</v>
      </c>
      <c r="N62" s="42">
        <f t="shared" si="2"/>
        <v>4.197085199999985</v>
      </c>
      <c r="O62" s="38">
        <f t="shared" si="3"/>
        <v>28.870941119999902</v>
      </c>
      <c r="P62" s="38">
        <f t="shared" si="4"/>
        <v>4.279834931803185E-2</v>
      </c>
      <c r="Q62" s="1"/>
      <c r="R62" s="40">
        <f t="shared" si="5"/>
        <v>149.99999999999972</v>
      </c>
      <c r="S62" s="40">
        <f t="shared" si="6"/>
        <v>0.27439999999999953</v>
      </c>
      <c r="T62" s="1"/>
      <c r="U62" s="1"/>
      <c r="V62" s="15"/>
      <c r="W62" s="17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</row>
    <row r="63" spans="2:62" ht="15.6" x14ac:dyDescent="0.3">
      <c r="B63" s="100">
        <v>42</v>
      </c>
      <c r="C63" s="101"/>
      <c r="D63" s="80">
        <v>44766</v>
      </c>
      <c r="E63" s="79">
        <v>0.70694444444444438</v>
      </c>
      <c r="F63" s="53">
        <f t="shared" si="7"/>
        <v>2470.9140000000002</v>
      </c>
      <c r="G63" s="52">
        <f>G$16-E$12</f>
        <v>2395.9140000000002</v>
      </c>
      <c r="H63" s="99"/>
      <c r="I63" s="42">
        <v>-33.840000000000003</v>
      </c>
      <c r="J63" s="59">
        <f>(G$16+E$13)+I63</f>
        <v>2437.0740000000001</v>
      </c>
      <c r="K63" s="62"/>
      <c r="L63" s="1"/>
      <c r="M63" s="38">
        <f t="shared" si="1"/>
        <v>41.159999999999854</v>
      </c>
      <c r="N63" s="42">
        <f t="shared" si="2"/>
        <v>4.197085199999985</v>
      </c>
      <c r="O63" s="38">
        <f t="shared" si="3"/>
        <v>28.870941119999902</v>
      </c>
      <c r="P63" s="38">
        <f t="shared" si="4"/>
        <v>4.279834931803185E-2</v>
      </c>
      <c r="Q63" s="1"/>
      <c r="R63" s="40">
        <f t="shared" si="5"/>
        <v>149.99999999999972</v>
      </c>
      <c r="S63" s="40">
        <f t="shared" si="6"/>
        <v>0.27439999999999953</v>
      </c>
      <c r="T63" s="1"/>
      <c r="U63" s="1"/>
      <c r="V63" s="15"/>
      <c r="W63" s="17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</row>
    <row r="64" spans="2:62" ht="15.6" x14ac:dyDescent="0.3">
      <c r="B64" s="102">
        <v>43</v>
      </c>
      <c r="C64" s="103"/>
      <c r="D64" s="80">
        <v>44767</v>
      </c>
      <c r="E64" s="79">
        <v>0.7319444444444444</v>
      </c>
      <c r="F64" s="53">
        <f t="shared" si="7"/>
        <v>2470.9140000000002</v>
      </c>
      <c r="G64" s="52">
        <f>G$16-E$12</f>
        <v>2395.9140000000002</v>
      </c>
      <c r="H64" s="99"/>
      <c r="I64" s="42">
        <v>-33.840000000000003</v>
      </c>
      <c r="J64" s="59">
        <f>(G$16+E$13)+I64</f>
        <v>2437.0740000000001</v>
      </c>
      <c r="K64" s="62"/>
      <c r="L64" s="1"/>
      <c r="M64" s="38">
        <f t="shared" si="1"/>
        <v>41.159999999999854</v>
      </c>
      <c r="N64" s="42">
        <f t="shared" si="2"/>
        <v>4.197085199999985</v>
      </c>
      <c r="O64" s="38">
        <f t="shared" si="3"/>
        <v>28.870941119999902</v>
      </c>
      <c r="P64" s="38">
        <f t="shared" si="4"/>
        <v>4.279834931803185E-2</v>
      </c>
      <c r="Q64" s="1"/>
      <c r="R64" s="40">
        <f t="shared" si="5"/>
        <v>149.99999999999972</v>
      </c>
      <c r="S64" s="40">
        <f t="shared" si="6"/>
        <v>0.27439999999999953</v>
      </c>
      <c r="T64" s="1"/>
      <c r="U64" s="1"/>
      <c r="V64" s="15"/>
      <c r="W64" s="17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</row>
    <row r="65" spans="2:62" ht="15.6" x14ac:dyDescent="0.3">
      <c r="B65" s="100">
        <v>44</v>
      </c>
      <c r="C65" s="101"/>
      <c r="D65" s="80">
        <v>44768</v>
      </c>
      <c r="E65" s="79">
        <v>0.32916666666666666</v>
      </c>
      <c r="F65" s="53">
        <f t="shared" si="7"/>
        <v>2470.9140000000002</v>
      </c>
      <c r="G65" s="52">
        <f>G$16-E$12</f>
        <v>2395.9140000000002</v>
      </c>
      <c r="H65" s="99"/>
      <c r="I65" s="42">
        <v>-33.83</v>
      </c>
      <c r="J65" s="59">
        <f>(G$16+E$13)+I65</f>
        <v>2437.0840000000003</v>
      </c>
      <c r="K65" s="62"/>
      <c r="L65" s="1"/>
      <c r="M65" s="38">
        <f t="shared" si="1"/>
        <v>41.170000000000073</v>
      </c>
      <c r="N65" s="42">
        <f t="shared" si="2"/>
        <v>4.1981049000000077</v>
      </c>
      <c r="O65" s="38">
        <f t="shared" si="3"/>
        <v>28.877955440000054</v>
      </c>
      <c r="P65" s="38">
        <f t="shared" si="4"/>
        <v>4.2808747362084079E-2</v>
      </c>
      <c r="Q65" s="1"/>
      <c r="R65" s="40">
        <f t="shared" si="5"/>
        <v>150.00000000000014</v>
      </c>
      <c r="S65" s="40">
        <f t="shared" si="6"/>
        <v>0.27446666666666691</v>
      </c>
      <c r="T65" s="1"/>
      <c r="U65" s="1"/>
      <c r="V65" s="15"/>
      <c r="W65" s="17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</row>
    <row r="66" spans="2:62" ht="15.6" x14ac:dyDescent="0.3">
      <c r="B66" s="102">
        <v>45</v>
      </c>
      <c r="C66" s="103"/>
      <c r="D66" s="80">
        <v>44769</v>
      </c>
      <c r="E66" s="79">
        <v>0.61875000000000002</v>
      </c>
      <c r="F66" s="53">
        <f t="shared" si="7"/>
        <v>2470.9140000000002</v>
      </c>
      <c r="G66" s="52">
        <f>G$16-E$12</f>
        <v>2395.9140000000002</v>
      </c>
      <c r="H66" s="99"/>
      <c r="I66" s="42">
        <v>-33.83</v>
      </c>
      <c r="J66" s="59">
        <f>(G$16+E$13)+I66</f>
        <v>2437.0840000000003</v>
      </c>
      <c r="K66" s="62"/>
      <c r="L66" s="1"/>
      <c r="M66" s="38">
        <f t="shared" si="1"/>
        <v>41.170000000000073</v>
      </c>
      <c r="N66" s="42">
        <f t="shared" si="2"/>
        <v>4.1981049000000077</v>
      </c>
      <c r="O66" s="38">
        <f t="shared" si="3"/>
        <v>28.877955440000054</v>
      </c>
      <c r="P66" s="38">
        <f t="shared" si="4"/>
        <v>4.2808747362084079E-2</v>
      </c>
      <c r="Q66" s="1"/>
      <c r="R66" s="40">
        <f t="shared" si="5"/>
        <v>150.00000000000014</v>
      </c>
      <c r="S66" s="40">
        <f t="shared" si="6"/>
        <v>0.27446666666666691</v>
      </c>
      <c r="T66" s="1"/>
      <c r="U66" s="1"/>
      <c r="V66" s="15"/>
      <c r="W66" s="17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</row>
    <row r="67" spans="2:62" ht="15.6" x14ac:dyDescent="0.3">
      <c r="B67" s="100">
        <v>46</v>
      </c>
      <c r="C67" s="101"/>
      <c r="D67" s="80">
        <v>44770</v>
      </c>
      <c r="E67" s="79">
        <v>0.71666666666666667</v>
      </c>
      <c r="F67" s="53">
        <f t="shared" si="7"/>
        <v>2470.9140000000002</v>
      </c>
      <c r="G67" s="52">
        <f>G$16-E$12</f>
        <v>2395.9140000000002</v>
      </c>
      <c r="H67" s="99"/>
      <c r="I67" s="42">
        <v>-33.83</v>
      </c>
      <c r="J67" s="59">
        <f>(G$16+E$13)+I67</f>
        <v>2437.0840000000003</v>
      </c>
      <c r="K67" s="62"/>
      <c r="L67" s="1"/>
      <c r="M67" s="38">
        <f t="shared" si="1"/>
        <v>41.170000000000073</v>
      </c>
      <c r="N67" s="42">
        <f t="shared" si="2"/>
        <v>4.1981049000000077</v>
      </c>
      <c r="O67" s="38">
        <f t="shared" si="3"/>
        <v>28.877955440000054</v>
      </c>
      <c r="P67" s="38">
        <f t="shared" si="4"/>
        <v>4.2808747362084079E-2</v>
      </c>
      <c r="Q67" s="1"/>
      <c r="R67" s="40">
        <f t="shared" si="5"/>
        <v>150.00000000000014</v>
      </c>
      <c r="S67" s="40">
        <f t="shared" si="6"/>
        <v>0.27446666666666691</v>
      </c>
      <c r="T67" s="1"/>
      <c r="U67" s="1"/>
      <c r="V67" s="15"/>
      <c r="W67" s="17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</row>
    <row r="68" spans="2:62" ht="15.6" x14ac:dyDescent="0.3">
      <c r="B68" s="102">
        <v>47</v>
      </c>
      <c r="C68" s="103"/>
      <c r="D68" s="80">
        <v>44771</v>
      </c>
      <c r="E68" s="79">
        <v>0.70138888888888884</v>
      </c>
      <c r="F68" s="53">
        <f t="shared" si="7"/>
        <v>2470.9140000000002</v>
      </c>
      <c r="G68" s="52">
        <f>G$16-E$12</f>
        <v>2395.9140000000002</v>
      </c>
      <c r="H68" s="99"/>
      <c r="I68" s="42">
        <v>-33.83</v>
      </c>
      <c r="J68" s="59">
        <f>(G$16+E$13)+I68</f>
        <v>2437.0840000000003</v>
      </c>
      <c r="K68" s="62"/>
      <c r="L68" s="1"/>
      <c r="M68" s="38">
        <f t="shared" si="1"/>
        <v>41.170000000000073</v>
      </c>
      <c r="N68" s="42">
        <f t="shared" si="2"/>
        <v>4.1981049000000077</v>
      </c>
      <c r="O68" s="38">
        <f t="shared" si="3"/>
        <v>28.877955440000054</v>
      </c>
      <c r="P68" s="38">
        <f t="shared" si="4"/>
        <v>4.2808747362084079E-2</v>
      </c>
      <c r="Q68" s="1"/>
      <c r="R68" s="40">
        <f t="shared" si="5"/>
        <v>150.00000000000014</v>
      </c>
      <c r="S68" s="40">
        <f t="shared" si="6"/>
        <v>0.27446666666666691</v>
      </c>
      <c r="T68" s="1"/>
      <c r="U68" s="1"/>
      <c r="V68" s="15"/>
      <c r="W68" s="17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</row>
    <row r="69" spans="2:62" ht="15.6" x14ac:dyDescent="0.3">
      <c r="B69" s="100">
        <v>48</v>
      </c>
      <c r="C69" s="101"/>
      <c r="D69" s="80">
        <v>44772</v>
      </c>
      <c r="E69" s="79">
        <v>0.47222222222222227</v>
      </c>
      <c r="F69" s="53">
        <f t="shared" si="7"/>
        <v>2470.9140000000002</v>
      </c>
      <c r="G69" s="52">
        <f>G$16-E$12</f>
        <v>2395.9140000000002</v>
      </c>
      <c r="H69" s="99"/>
      <c r="I69" s="42">
        <v>-33.840000000000003</v>
      </c>
      <c r="J69" s="59">
        <f>(G$16+E$13)+I69</f>
        <v>2437.0740000000001</v>
      </c>
      <c r="K69" s="62"/>
      <c r="L69" s="1"/>
      <c r="M69" s="38">
        <f t="shared" si="1"/>
        <v>41.159999999999854</v>
      </c>
      <c r="N69" s="42">
        <f t="shared" si="2"/>
        <v>4.197085199999985</v>
      </c>
      <c r="O69" s="38">
        <f t="shared" si="3"/>
        <v>28.870941119999902</v>
      </c>
      <c r="P69" s="38">
        <f t="shared" si="4"/>
        <v>4.279834931803185E-2</v>
      </c>
      <c r="Q69" s="1"/>
      <c r="R69" s="40">
        <f t="shared" si="5"/>
        <v>149.99999999999972</v>
      </c>
      <c r="S69" s="40">
        <f t="shared" si="6"/>
        <v>0.27439999999999953</v>
      </c>
      <c r="T69" s="1"/>
      <c r="U69" s="1"/>
      <c r="V69" s="15"/>
      <c r="W69" s="17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</row>
    <row r="70" spans="2:62" ht="15.6" x14ac:dyDescent="0.3">
      <c r="B70" s="102">
        <v>49</v>
      </c>
      <c r="C70" s="103"/>
      <c r="D70" s="80">
        <v>44773</v>
      </c>
      <c r="E70" s="79">
        <v>0.37847222222222227</v>
      </c>
      <c r="F70" s="53">
        <f t="shared" si="7"/>
        <v>2470.9140000000002</v>
      </c>
      <c r="G70" s="52">
        <f>G$16-E$12</f>
        <v>2395.9140000000002</v>
      </c>
      <c r="H70" s="99"/>
      <c r="I70" s="42">
        <v>-33.840000000000003</v>
      </c>
      <c r="J70" s="59">
        <f>(G$16+E$13)+I70</f>
        <v>2437.0740000000001</v>
      </c>
      <c r="K70" s="62"/>
      <c r="L70" s="1"/>
      <c r="M70" s="38">
        <f t="shared" si="1"/>
        <v>41.159999999999854</v>
      </c>
      <c r="N70" s="42">
        <f t="shared" si="2"/>
        <v>4.197085199999985</v>
      </c>
      <c r="O70" s="38">
        <f t="shared" si="3"/>
        <v>28.870941119999902</v>
      </c>
      <c r="P70" s="38">
        <f t="shared" si="4"/>
        <v>4.279834931803185E-2</v>
      </c>
      <c r="Q70" s="1"/>
      <c r="R70" s="40">
        <f t="shared" si="5"/>
        <v>149.99999999999972</v>
      </c>
      <c r="S70" s="40">
        <f t="shared" si="6"/>
        <v>0.27439999999999953</v>
      </c>
      <c r="T70" s="1"/>
      <c r="U70" s="1"/>
      <c r="V70" s="15"/>
      <c r="W70" s="17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</row>
    <row r="71" spans="2:62" ht="15.6" x14ac:dyDescent="0.3">
      <c r="B71" s="100">
        <v>50</v>
      </c>
      <c r="C71" s="101"/>
      <c r="D71" s="80">
        <v>44774</v>
      </c>
      <c r="E71" s="79">
        <v>0.46527777777777773</v>
      </c>
      <c r="F71" s="53">
        <f t="shared" si="7"/>
        <v>2470.9140000000002</v>
      </c>
      <c r="G71" s="52">
        <f>G$16-E$12</f>
        <v>2395.9140000000002</v>
      </c>
      <c r="H71" s="99"/>
      <c r="I71" s="42">
        <v>-33.979999999999997</v>
      </c>
      <c r="J71" s="59">
        <f>(G$16+E$13)+I71</f>
        <v>2436.9340000000002</v>
      </c>
      <c r="K71" s="62"/>
      <c r="L71" s="1"/>
      <c r="M71" s="38">
        <f t="shared" si="1"/>
        <v>41.019999999999982</v>
      </c>
      <c r="N71" s="42">
        <f t="shared" si="2"/>
        <v>4.1828093999999982</v>
      </c>
      <c r="O71" s="38">
        <f t="shared" si="3"/>
        <v>28.772740639999988</v>
      </c>
      <c r="P71" s="38">
        <f t="shared" si="4"/>
        <v>4.2652776701303984E-2</v>
      </c>
      <c r="Q71" s="1"/>
      <c r="R71" s="40">
        <f t="shared" si="5"/>
        <v>149.99999999999994</v>
      </c>
      <c r="S71" s="40">
        <f t="shared" si="6"/>
        <v>0.27346666666666664</v>
      </c>
      <c r="T71" s="1"/>
      <c r="U71" s="1"/>
      <c r="V71" s="15"/>
      <c r="W71" s="17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</row>
    <row r="72" spans="2:62" ht="15.6" x14ac:dyDescent="0.3">
      <c r="B72" s="102">
        <v>51</v>
      </c>
      <c r="C72" s="103"/>
      <c r="D72" s="80">
        <v>44775</v>
      </c>
      <c r="E72" s="79">
        <v>0.36805555555555558</v>
      </c>
      <c r="F72" s="53">
        <f t="shared" si="7"/>
        <v>2470.9140000000002</v>
      </c>
      <c r="G72" s="52">
        <f>G$16-E$12</f>
        <v>2395.9140000000002</v>
      </c>
      <c r="H72" s="99"/>
      <c r="I72" s="42">
        <v>-34.200000000000003</v>
      </c>
      <c r="J72" s="59">
        <f>(G$16+E$13)+I72</f>
        <v>2436.7140000000004</v>
      </c>
      <c r="K72" s="62"/>
      <c r="L72" s="1"/>
      <c r="M72" s="38">
        <f t="shared" si="1"/>
        <v>40.800000000000182</v>
      </c>
      <c r="N72" s="42">
        <f t="shared" si="2"/>
        <v>4.1603760000000189</v>
      </c>
      <c r="O72" s="38">
        <f t="shared" si="3"/>
        <v>28.61842560000013</v>
      </c>
      <c r="P72" s="38">
        <f t="shared" si="4"/>
        <v>4.2424019732160194E-2</v>
      </c>
      <c r="Q72" s="1"/>
      <c r="R72" s="40">
        <f t="shared" si="5"/>
        <v>150.00000000000037</v>
      </c>
      <c r="S72" s="40">
        <f t="shared" si="6"/>
        <v>0.27200000000000052</v>
      </c>
      <c r="T72" s="1"/>
      <c r="U72" s="1"/>
      <c r="V72" s="15"/>
      <c r="W72" s="17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</row>
    <row r="73" spans="2:62" ht="15.6" x14ac:dyDescent="0.3">
      <c r="B73" s="100">
        <v>52</v>
      </c>
      <c r="C73" s="101"/>
      <c r="D73" s="80">
        <v>44776</v>
      </c>
      <c r="E73" s="79">
        <v>0.46875</v>
      </c>
      <c r="F73" s="53">
        <f t="shared" si="7"/>
        <v>2470.9140000000002</v>
      </c>
      <c r="G73" s="52">
        <f>G$16-E$12</f>
        <v>2395.9140000000002</v>
      </c>
      <c r="H73" s="99"/>
      <c r="I73" s="42">
        <v>-34.32</v>
      </c>
      <c r="J73" s="59">
        <f>(G$16+E$13)+I73</f>
        <v>2436.5940000000001</v>
      </c>
      <c r="K73" s="62"/>
      <c r="L73" s="1"/>
      <c r="M73" s="38">
        <f t="shared" si="1"/>
        <v>40.679999999999836</v>
      </c>
      <c r="N73" s="42">
        <f t="shared" si="2"/>
        <v>4.1481395999999835</v>
      </c>
      <c r="O73" s="38">
        <f t="shared" si="3"/>
        <v>28.534253759999888</v>
      </c>
      <c r="P73" s="38">
        <f t="shared" si="4"/>
        <v>4.2299243203535834E-2</v>
      </c>
      <c r="Q73" s="1"/>
      <c r="R73" s="40">
        <f t="shared" si="5"/>
        <v>149.99999999999966</v>
      </c>
      <c r="S73" s="40">
        <f t="shared" si="6"/>
        <v>0.27119999999999955</v>
      </c>
      <c r="T73" s="1"/>
      <c r="U73" s="1"/>
      <c r="V73" s="15"/>
      <c r="W73" s="17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</row>
    <row r="74" spans="2:62" ht="15.6" x14ac:dyDescent="0.3">
      <c r="B74" s="102">
        <v>53</v>
      </c>
      <c r="C74" s="103"/>
      <c r="D74" s="80">
        <v>44777</v>
      </c>
      <c r="E74" s="79">
        <v>0.4770833333333333</v>
      </c>
      <c r="F74" s="53">
        <f t="shared" si="7"/>
        <v>2470.9140000000002</v>
      </c>
      <c r="G74" s="52">
        <f>G$16-E$12</f>
        <v>2395.9140000000002</v>
      </c>
      <c r="H74" s="99"/>
      <c r="I74" s="42">
        <v>-34.5</v>
      </c>
      <c r="J74" s="59">
        <f>(G$16+E$13)+I74</f>
        <v>2436.4140000000002</v>
      </c>
      <c r="K74" s="62"/>
      <c r="L74" s="1"/>
      <c r="M74" s="38">
        <f t="shared" si="1"/>
        <v>40.5</v>
      </c>
      <c r="N74" s="42">
        <f t="shared" si="2"/>
        <v>4.129785</v>
      </c>
      <c r="O74" s="38">
        <f t="shared" si="3"/>
        <v>28.407996000000001</v>
      </c>
      <c r="P74" s="38">
        <f t="shared" si="4"/>
        <v>4.2112078410600003E-2</v>
      </c>
      <c r="Q74" s="1"/>
      <c r="R74" s="40">
        <f t="shared" si="5"/>
        <v>150</v>
      </c>
      <c r="S74" s="40">
        <f t="shared" si="6"/>
        <v>0.27</v>
      </c>
      <c r="T74" s="1"/>
      <c r="U74" s="1"/>
      <c r="V74" s="15"/>
      <c r="W74" s="17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</row>
    <row r="75" spans="2:62" ht="15.6" x14ac:dyDescent="0.3">
      <c r="B75" s="100">
        <v>54</v>
      </c>
      <c r="C75" s="101"/>
      <c r="D75" s="80">
        <v>44778</v>
      </c>
      <c r="E75" s="79">
        <v>0.47916666666666669</v>
      </c>
      <c r="F75" s="53">
        <f t="shared" si="7"/>
        <v>2470.9140000000002</v>
      </c>
      <c r="G75" s="52">
        <f>G$16-E$12</f>
        <v>2395.9140000000002</v>
      </c>
      <c r="H75" s="99"/>
      <c r="I75" s="42">
        <v>-34.630000000000003</v>
      </c>
      <c r="J75" s="59">
        <f>(G$16+E$13)+I75</f>
        <v>2436.2840000000001</v>
      </c>
      <c r="K75" s="62"/>
      <c r="L75" s="1"/>
      <c r="M75" s="38">
        <f t="shared" si="1"/>
        <v>40.369999999999891</v>
      </c>
      <c r="N75" s="42">
        <f t="shared" si="2"/>
        <v>4.1165288999999889</v>
      </c>
      <c r="O75" s="38">
        <f t="shared" si="3"/>
        <v>28.316809839999927</v>
      </c>
      <c r="P75" s="38">
        <f t="shared" si="4"/>
        <v>4.1976903837923886E-2</v>
      </c>
      <c r="Q75" s="1"/>
      <c r="R75" s="40">
        <f t="shared" si="5"/>
        <v>149.99999999999977</v>
      </c>
      <c r="S75" s="40">
        <f t="shared" si="6"/>
        <v>0.269133333333333</v>
      </c>
      <c r="T75" s="1"/>
      <c r="U75" s="1"/>
      <c r="V75" s="15"/>
      <c r="W75" s="17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</row>
    <row r="76" spans="2:62" ht="15.6" x14ac:dyDescent="0.3">
      <c r="B76" s="102">
        <v>55</v>
      </c>
      <c r="C76" s="103"/>
      <c r="D76" s="80">
        <v>44779</v>
      </c>
      <c r="E76" s="79">
        <v>0.47291666666666665</v>
      </c>
      <c r="F76" s="53">
        <f t="shared" si="7"/>
        <v>2470.9140000000002</v>
      </c>
      <c r="G76" s="52">
        <f>G$16-E$12</f>
        <v>2395.9140000000002</v>
      </c>
      <c r="H76" s="99"/>
      <c r="I76" s="42">
        <v>-34.74</v>
      </c>
      <c r="J76" s="59">
        <f>(G$16+E$13)+I76</f>
        <v>2436.1740000000004</v>
      </c>
      <c r="K76" s="62"/>
      <c r="L76" s="1"/>
      <c r="M76" s="38">
        <f t="shared" si="1"/>
        <v>40.260000000000218</v>
      </c>
      <c r="N76" s="42">
        <f t="shared" si="2"/>
        <v>4.1053122000000224</v>
      </c>
      <c r="O76" s="38">
        <f t="shared" si="3"/>
        <v>28.239652320000154</v>
      </c>
      <c r="P76" s="38">
        <f t="shared" si="4"/>
        <v>4.1862525353352227E-2</v>
      </c>
      <c r="Q76" s="1"/>
      <c r="R76" s="40">
        <f t="shared" si="5"/>
        <v>150.00000000000045</v>
      </c>
      <c r="S76" s="40">
        <f t="shared" si="6"/>
        <v>0.26840000000000064</v>
      </c>
      <c r="T76" s="1"/>
      <c r="U76" s="1"/>
      <c r="V76" s="15"/>
      <c r="W76" s="17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</row>
    <row r="77" spans="2:62" ht="15.6" x14ac:dyDescent="0.3">
      <c r="B77" s="100">
        <v>56</v>
      </c>
      <c r="C77" s="101"/>
      <c r="D77" s="80">
        <v>44780</v>
      </c>
      <c r="E77" s="79">
        <v>0.72638888888888886</v>
      </c>
      <c r="F77" s="53">
        <f t="shared" si="7"/>
        <v>2470.9140000000002</v>
      </c>
      <c r="G77" s="52">
        <f>G$16-E$12</f>
        <v>2395.9140000000002</v>
      </c>
      <c r="H77" s="99"/>
      <c r="I77" s="42">
        <v>-34.86</v>
      </c>
      <c r="J77" s="59">
        <f>(G$16+E$13)+I77</f>
        <v>2436.0540000000001</v>
      </c>
      <c r="K77" s="62"/>
      <c r="L77" s="1"/>
      <c r="M77" s="38">
        <f t="shared" si="1"/>
        <v>40.139999999999873</v>
      </c>
      <c r="N77" s="42">
        <f t="shared" si="2"/>
        <v>4.0930757999999869</v>
      </c>
      <c r="O77" s="38">
        <f t="shared" si="3"/>
        <v>28.155480479999913</v>
      </c>
      <c r="P77" s="38">
        <f t="shared" si="4"/>
        <v>4.1737748824727867E-2</v>
      </c>
      <c r="Q77" s="1"/>
      <c r="R77" s="40">
        <f t="shared" si="5"/>
        <v>149.99999999999974</v>
      </c>
      <c r="S77" s="40">
        <f t="shared" si="6"/>
        <v>0.26759999999999962</v>
      </c>
      <c r="T77" s="1"/>
      <c r="U77" s="1"/>
      <c r="V77" s="15"/>
      <c r="W77" s="17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</row>
    <row r="78" spans="2:62" ht="15.6" x14ac:dyDescent="0.3">
      <c r="B78" s="102">
        <v>57</v>
      </c>
      <c r="C78" s="103"/>
      <c r="D78" s="80">
        <v>44781</v>
      </c>
      <c r="E78" s="79">
        <v>0.37152777777777773</v>
      </c>
      <c r="F78" s="53">
        <f t="shared" si="7"/>
        <v>2470.9140000000002</v>
      </c>
      <c r="G78" s="52">
        <f>G$16-E$12</f>
        <v>2395.9140000000002</v>
      </c>
      <c r="H78" s="99"/>
      <c r="I78" s="42">
        <v>-34.979999999999997</v>
      </c>
      <c r="J78" s="59">
        <f>(G$16+E$13)+I78</f>
        <v>2435.9340000000002</v>
      </c>
      <c r="K78" s="62"/>
      <c r="L78" s="1"/>
      <c r="M78" s="38">
        <f t="shared" si="1"/>
        <v>40.019999999999982</v>
      </c>
      <c r="N78" s="42">
        <f t="shared" si="2"/>
        <v>4.0808393999999986</v>
      </c>
      <c r="O78" s="38">
        <f t="shared" si="3"/>
        <v>28.071308639999991</v>
      </c>
      <c r="P78" s="38">
        <f t="shared" si="4"/>
        <v>4.1612972296103987E-2</v>
      </c>
      <c r="Q78" s="1"/>
      <c r="R78" s="40">
        <f t="shared" si="5"/>
        <v>149.99999999999994</v>
      </c>
      <c r="S78" s="40">
        <f t="shared" si="6"/>
        <v>0.26679999999999998</v>
      </c>
      <c r="T78" s="1"/>
      <c r="U78" s="1"/>
      <c r="V78" s="15"/>
      <c r="W78" s="17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</row>
    <row r="79" spans="2:62" ht="15.6" x14ac:dyDescent="0.3">
      <c r="B79" s="100">
        <v>58</v>
      </c>
      <c r="C79" s="101"/>
      <c r="D79" s="80">
        <v>44782</v>
      </c>
      <c r="E79" s="79">
        <v>0.3611111111111111</v>
      </c>
      <c r="F79" s="53">
        <f t="shared" si="7"/>
        <v>2470.9140000000002</v>
      </c>
      <c r="G79" s="52">
        <f>G$16-E$12</f>
        <v>2395.9140000000002</v>
      </c>
      <c r="H79" s="99"/>
      <c r="I79" s="42">
        <v>-35.06</v>
      </c>
      <c r="J79" s="59">
        <f>(G$16+E$13)+I79</f>
        <v>2435.8540000000003</v>
      </c>
      <c r="K79" s="62"/>
      <c r="L79" s="1"/>
      <c r="M79" s="38">
        <f t="shared" si="1"/>
        <v>39.940000000000055</v>
      </c>
      <c r="N79" s="42">
        <f t="shared" si="2"/>
        <v>4.072681800000006</v>
      </c>
      <c r="O79" s="38">
        <f t="shared" si="3"/>
        <v>28.01519408000004</v>
      </c>
      <c r="P79" s="38">
        <f t="shared" si="4"/>
        <v>4.1529787943688064E-2</v>
      </c>
      <c r="Q79" s="1"/>
      <c r="R79" s="40">
        <f t="shared" si="5"/>
        <v>150.00000000000011</v>
      </c>
      <c r="S79" s="40">
        <f t="shared" si="6"/>
        <v>0.26626666666666682</v>
      </c>
      <c r="T79" s="1"/>
      <c r="U79" s="1"/>
      <c r="V79" s="15"/>
      <c r="W79" s="17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  <row r="80" spans="2:62" ht="15.6" x14ac:dyDescent="0.3">
      <c r="B80" s="102">
        <v>59</v>
      </c>
      <c r="C80" s="103"/>
      <c r="D80" s="80">
        <v>44783</v>
      </c>
      <c r="E80" s="79">
        <v>0.37361111111111112</v>
      </c>
      <c r="F80" s="53">
        <f t="shared" si="7"/>
        <v>2470.9140000000002</v>
      </c>
      <c r="G80" s="52">
        <f>G$16-E$12</f>
        <v>2395.9140000000002</v>
      </c>
      <c r="H80" s="99"/>
      <c r="I80" s="42">
        <v>-35.18</v>
      </c>
      <c r="J80" s="59">
        <f>(G$16+E$13)+I80</f>
        <v>2435.7340000000004</v>
      </c>
      <c r="K80" s="62"/>
      <c r="L80" s="1"/>
      <c r="M80" s="38">
        <f t="shared" si="1"/>
        <v>39.820000000000164</v>
      </c>
      <c r="N80" s="42">
        <f t="shared" si="2"/>
        <v>4.0604454000000167</v>
      </c>
      <c r="O80" s="38">
        <f t="shared" si="3"/>
        <v>27.931022240000118</v>
      </c>
      <c r="P80" s="38">
        <f t="shared" si="4"/>
        <v>4.1405011415064169E-2</v>
      </c>
      <c r="Q80" s="1"/>
      <c r="R80" s="40">
        <f t="shared" si="5"/>
        <v>150.00000000000034</v>
      </c>
      <c r="S80" s="40">
        <f t="shared" si="6"/>
        <v>0.26546666666666713</v>
      </c>
      <c r="T80" s="1"/>
      <c r="U80" s="1"/>
      <c r="V80" s="15"/>
      <c r="W80" s="17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</row>
    <row r="81" spans="2:62" ht="15.6" x14ac:dyDescent="0.3">
      <c r="B81" s="100">
        <v>60</v>
      </c>
      <c r="C81" s="101"/>
      <c r="D81" s="80">
        <v>44784</v>
      </c>
      <c r="E81" s="79">
        <v>0.4826388888888889</v>
      </c>
      <c r="F81" s="53">
        <f t="shared" si="7"/>
        <v>2470.9140000000002</v>
      </c>
      <c r="G81" s="52">
        <f>G$16-E$12</f>
        <v>2395.9140000000002</v>
      </c>
      <c r="H81" s="99"/>
      <c r="I81" s="42">
        <v>-35.29</v>
      </c>
      <c r="J81" s="59">
        <f>(G$16+E$13)+I81</f>
        <v>2435.6240000000003</v>
      </c>
      <c r="K81" s="62"/>
      <c r="L81" s="1"/>
      <c r="M81" s="38">
        <f t="shared" si="1"/>
        <v>39.710000000000036</v>
      </c>
      <c r="N81" s="42">
        <f t="shared" si="2"/>
        <v>4.049228700000004</v>
      </c>
      <c r="O81" s="38">
        <f t="shared" si="3"/>
        <v>27.853864720000029</v>
      </c>
      <c r="P81" s="38">
        <f t="shared" si="4"/>
        <v>4.1290632930492045E-2</v>
      </c>
      <c r="Q81" s="1"/>
      <c r="R81" s="40">
        <f t="shared" si="5"/>
        <v>150.00000000000006</v>
      </c>
      <c r="S81" s="40">
        <f t="shared" si="6"/>
        <v>0.26473333333333349</v>
      </c>
      <c r="T81" s="1"/>
      <c r="U81" s="1"/>
      <c r="V81" s="15"/>
      <c r="W81" s="17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 spans="2:62" ht="15.6" x14ac:dyDescent="0.3">
      <c r="B82" s="102">
        <v>61</v>
      </c>
      <c r="C82" s="103"/>
      <c r="D82" s="80">
        <v>44785</v>
      </c>
      <c r="E82" s="79">
        <v>0.44444444444444442</v>
      </c>
      <c r="F82" s="53">
        <f t="shared" si="7"/>
        <v>2470.9140000000002</v>
      </c>
      <c r="G82" s="52">
        <f>G$16-E$12</f>
        <v>2395.9140000000002</v>
      </c>
      <c r="H82" s="99"/>
      <c r="I82" s="42">
        <v>-35.39</v>
      </c>
      <c r="J82" s="59">
        <f>(G$16+E$13)+I82</f>
        <v>2435.5240000000003</v>
      </c>
      <c r="K82" s="62"/>
      <c r="L82" s="1"/>
      <c r="M82" s="38">
        <f t="shared" si="1"/>
        <v>39.610000000000127</v>
      </c>
      <c r="N82" s="42">
        <f t="shared" si="2"/>
        <v>4.0390317000000131</v>
      </c>
      <c r="O82" s="38">
        <f t="shared" si="3"/>
        <v>27.783721520000093</v>
      </c>
      <c r="P82" s="38">
        <f t="shared" si="4"/>
        <v>4.1186652489972136E-2</v>
      </c>
      <c r="Q82" s="1"/>
      <c r="R82" s="40">
        <f t="shared" si="5"/>
        <v>150.00000000000026</v>
      </c>
      <c r="S82" s="40">
        <f t="shared" si="6"/>
        <v>0.26406666666666706</v>
      </c>
      <c r="T82" s="1"/>
      <c r="U82" s="1"/>
      <c r="V82" s="15"/>
      <c r="W82" s="17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spans="2:62" ht="15.6" x14ac:dyDescent="0.3">
      <c r="B83" s="100">
        <v>62</v>
      </c>
      <c r="C83" s="101"/>
      <c r="D83" s="80">
        <v>44786</v>
      </c>
      <c r="E83" s="79">
        <v>0.47500000000000003</v>
      </c>
      <c r="F83" s="53">
        <f t="shared" si="7"/>
        <v>2470.9140000000002</v>
      </c>
      <c r="G83" s="52">
        <f>G$16-E$12</f>
        <v>2395.9140000000002</v>
      </c>
      <c r="H83" s="99"/>
      <c r="I83" s="42">
        <v>-35.479999999999997</v>
      </c>
      <c r="J83" s="59">
        <f>(G$16+E$13)+I83</f>
        <v>2435.4340000000002</v>
      </c>
      <c r="K83" s="62"/>
      <c r="M83" s="38">
        <f t="shared" si="1"/>
        <v>39.519999999999982</v>
      </c>
      <c r="N83" s="42">
        <f t="shared" si="2"/>
        <v>4.0298543999999987</v>
      </c>
      <c r="O83" s="38">
        <f t="shared" si="3"/>
        <v>27.720592639999989</v>
      </c>
      <c r="P83" s="38">
        <f t="shared" si="4"/>
        <v>4.1093070093503985E-2</v>
      </c>
      <c r="R83" s="40">
        <f t="shared" si="5"/>
        <v>149.99999999999994</v>
      </c>
      <c r="S83" s="40">
        <f t="shared" si="6"/>
        <v>0.26346666666666663</v>
      </c>
      <c r="U83"/>
      <c r="V83" s="14"/>
      <c r="W83" s="16"/>
      <c r="Z83" s="1"/>
    </row>
    <row r="84" spans="2:62" ht="15.6" x14ac:dyDescent="0.3">
      <c r="B84" s="102">
        <v>63</v>
      </c>
      <c r="C84" s="103"/>
      <c r="D84" s="80">
        <v>44787</v>
      </c>
      <c r="E84" s="79">
        <v>0.35833333333333334</v>
      </c>
      <c r="F84" s="53">
        <f t="shared" si="7"/>
        <v>2470.9140000000002</v>
      </c>
      <c r="G84" s="52">
        <f>G$16-E$12</f>
        <v>2395.9140000000002</v>
      </c>
      <c r="H84" s="99"/>
      <c r="I84" s="42">
        <v>-35.58</v>
      </c>
      <c r="J84" s="59">
        <f>(G$16+E$13)+I84</f>
        <v>2435.3340000000003</v>
      </c>
      <c r="K84" s="62"/>
      <c r="M84" s="38">
        <f t="shared" si="1"/>
        <v>39.420000000000073</v>
      </c>
      <c r="N84" s="42">
        <f t="shared" si="2"/>
        <v>4.0196574000000078</v>
      </c>
      <c r="O84" s="38">
        <f t="shared" si="3"/>
        <v>27.650449440000052</v>
      </c>
      <c r="P84" s="38">
        <f t="shared" si="4"/>
        <v>4.0989089652984083E-2</v>
      </c>
      <c r="R84" s="40">
        <f t="shared" si="5"/>
        <v>150.00000000000014</v>
      </c>
      <c r="S84" s="40">
        <f t="shared" si="6"/>
        <v>0.26280000000000026</v>
      </c>
      <c r="U84"/>
      <c r="V84" s="14"/>
      <c r="W84" s="16"/>
      <c r="Z84" s="1"/>
    </row>
    <row r="85" spans="2:62" ht="15.6" x14ac:dyDescent="0.3">
      <c r="B85" s="100">
        <v>64</v>
      </c>
      <c r="C85" s="101"/>
      <c r="D85" s="80">
        <v>44788</v>
      </c>
      <c r="E85" s="79">
        <v>0.57152777777777775</v>
      </c>
      <c r="F85" s="53">
        <f t="shared" si="7"/>
        <v>2470.9140000000002</v>
      </c>
      <c r="G85" s="52">
        <f>G$16-E$12</f>
        <v>2395.9140000000002</v>
      </c>
      <c r="H85" s="99"/>
      <c r="I85" s="42">
        <v>-35.58</v>
      </c>
      <c r="J85" s="59">
        <f>(G$16+E$13)+I85</f>
        <v>2435.3340000000003</v>
      </c>
      <c r="K85" s="62"/>
      <c r="M85" s="38">
        <f t="shared" si="1"/>
        <v>39.420000000000073</v>
      </c>
      <c r="N85" s="42">
        <f t="shared" si="2"/>
        <v>4.0196574000000078</v>
      </c>
      <c r="O85" s="38">
        <f t="shared" si="3"/>
        <v>27.650449440000052</v>
      </c>
      <c r="P85" s="38">
        <f t="shared" si="4"/>
        <v>4.0989089652984083E-2</v>
      </c>
      <c r="R85" s="40">
        <f t="shared" si="5"/>
        <v>150.00000000000014</v>
      </c>
      <c r="S85" s="40">
        <f t="shared" si="6"/>
        <v>0.26280000000000026</v>
      </c>
      <c r="U85"/>
      <c r="V85" s="14"/>
      <c r="W85" s="16"/>
      <c r="Z85" s="1"/>
    </row>
    <row r="86" spans="2:62" ht="15.6" x14ac:dyDescent="0.3">
      <c r="B86" s="102">
        <v>65</v>
      </c>
      <c r="C86" s="103"/>
      <c r="D86" s="80">
        <v>44789</v>
      </c>
      <c r="E86" s="79">
        <v>0.38194444444444442</v>
      </c>
      <c r="F86" s="53">
        <f>G$16</f>
        <v>2470.9140000000002</v>
      </c>
      <c r="G86" s="52">
        <f>G$16-E$12</f>
        <v>2395.9140000000002</v>
      </c>
      <c r="H86" s="99"/>
      <c r="I86" s="42">
        <v>-35.78</v>
      </c>
      <c r="J86" s="59">
        <f>(G$16+E$13)+I86</f>
        <v>2435.134</v>
      </c>
      <c r="K86" s="62"/>
      <c r="M86" s="38">
        <f t="shared" ref="M86:M149" si="8">+J86-$H$16</f>
        <v>39.2199999999998</v>
      </c>
      <c r="N86" s="42">
        <f>M86*0.10197/1</f>
        <v>3.9992633999999798</v>
      </c>
      <c r="O86" s="38">
        <f>M86*0.701432/1</f>
        <v>27.510163039999863</v>
      </c>
      <c r="P86" s="38">
        <f>+N86*0.01019716/1</f>
        <v>4.0781128771943793E-2</v>
      </c>
      <c r="R86" s="40">
        <f>+$O$11*(M86-I86)</f>
        <v>149.9999999999996</v>
      </c>
      <c r="S86" s="40">
        <f>M86/R86</f>
        <v>0.26146666666666601</v>
      </c>
      <c r="U86"/>
      <c r="V86" s="14"/>
      <c r="W86" s="16"/>
      <c r="Z86" s="1"/>
    </row>
    <row r="87" spans="2:62" ht="15.6" x14ac:dyDescent="0.3">
      <c r="B87" s="100">
        <v>66</v>
      </c>
      <c r="C87" s="101"/>
      <c r="D87" s="80">
        <v>44790</v>
      </c>
      <c r="E87" s="79">
        <v>0.64444444444444449</v>
      </c>
      <c r="F87" s="53">
        <f>G$16</f>
        <v>2470.9140000000002</v>
      </c>
      <c r="G87" s="52">
        <f>G$16-E$12</f>
        <v>2395.9140000000002</v>
      </c>
      <c r="H87" s="99"/>
      <c r="I87" s="42">
        <v>-35.89</v>
      </c>
      <c r="J87" s="59">
        <f>(G$16+E$13)+I87</f>
        <v>2435.0240000000003</v>
      </c>
      <c r="K87" s="62"/>
      <c r="M87" s="38">
        <f t="shared" si="8"/>
        <v>39.110000000000127</v>
      </c>
      <c r="N87" s="42">
        <f>M87*0.10197/1</f>
        <v>3.9880467000000133</v>
      </c>
      <c r="O87" s="38">
        <f>M87*0.701432/1</f>
        <v>27.433005520000091</v>
      </c>
      <c r="P87" s="38">
        <f>+N87*0.01019716/1</f>
        <v>4.0666750287372135E-2</v>
      </c>
      <c r="R87" s="40">
        <f>+$O$11*(M87-I87)</f>
        <v>150.00000000000026</v>
      </c>
      <c r="S87" s="40">
        <f>M87/R87</f>
        <v>0.26073333333333376</v>
      </c>
      <c r="U87"/>
      <c r="V87" s="14"/>
      <c r="W87" s="16"/>
      <c r="Z87" s="1"/>
    </row>
    <row r="88" spans="2:62" ht="15.6" x14ac:dyDescent="0.3">
      <c r="B88" s="102">
        <v>67</v>
      </c>
      <c r="C88" s="103"/>
      <c r="D88" s="80">
        <v>44791</v>
      </c>
      <c r="E88" s="79">
        <v>0.70000000000000007</v>
      </c>
      <c r="F88" s="53">
        <f>G$16</f>
        <v>2470.9140000000002</v>
      </c>
      <c r="G88" s="52">
        <f>G$16-E$12</f>
        <v>2395.9140000000002</v>
      </c>
      <c r="H88" s="99"/>
      <c r="I88" s="42">
        <v>-35.89</v>
      </c>
      <c r="J88" s="59">
        <f>(G$16+E$13)+I88</f>
        <v>2435.0240000000003</v>
      </c>
      <c r="K88" s="62"/>
      <c r="M88" s="38">
        <f t="shared" si="8"/>
        <v>39.110000000000127</v>
      </c>
      <c r="N88" s="42">
        <f>M88*0.10197/1</f>
        <v>3.9880467000000133</v>
      </c>
      <c r="O88" s="38">
        <f>M88*0.701432/1</f>
        <v>27.433005520000091</v>
      </c>
      <c r="P88" s="38">
        <f>+N88*0.01019716/1</f>
        <v>4.0666750287372135E-2</v>
      </c>
      <c r="R88" s="40">
        <f>+$O$11*(M88-I88)</f>
        <v>150.00000000000026</v>
      </c>
      <c r="S88" s="40">
        <f>M88/R88</f>
        <v>0.26073333333333376</v>
      </c>
      <c r="U88"/>
      <c r="V88" s="14"/>
      <c r="W88" s="16"/>
      <c r="Z88" s="1"/>
    </row>
    <row r="89" spans="2:62" ht="15.6" x14ac:dyDescent="0.3">
      <c r="B89" s="100">
        <v>68</v>
      </c>
      <c r="C89" s="101"/>
      <c r="D89" s="80">
        <v>44792</v>
      </c>
      <c r="E89" s="79">
        <v>0</v>
      </c>
      <c r="F89" s="53">
        <f>G$16</f>
        <v>2470.9140000000002</v>
      </c>
      <c r="G89" s="52">
        <f>G$16-E$12</f>
        <v>2395.9140000000002</v>
      </c>
      <c r="H89" s="99"/>
      <c r="I89" s="42">
        <v>-35.89</v>
      </c>
      <c r="J89" s="59">
        <f>(G$16+E$13)+I89</f>
        <v>2435.0240000000003</v>
      </c>
      <c r="K89" s="62"/>
      <c r="M89" s="38">
        <f t="shared" si="8"/>
        <v>39.110000000000127</v>
      </c>
      <c r="N89" s="42">
        <f>M89*0.10197/1</f>
        <v>3.9880467000000133</v>
      </c>
      <c r="O89" s="38">
        <f>M89*0.701432/1</f>
        <v>27.433005520000091</v>
      </c>
      <c r="P89" s="38">
        <f>+N89*0.01019716/1</f>
        <v>4.0666750287372135E-2</v>
      </c>
      <c r="R89" s="40">
        <f>+$O$11*(M89-I89)</f>
        <v>150.00000000000026</v>
      </c>
      <c r="S89" s="40">
        <f>M89/R89</f>
        <v>0.26073333333333376</v>
      </c>
      <c r="U89"/>
      <c r="V89" s="14"/>
      <c r="W89" s="16"/>
      <c r="Z89" s="1"/>
    </row>
    <row r="90" spans="2:62" ht="15.6" x14ac:dyDescent="0.3">
      <c r="B90" s="102">
        <v>69</v>
      </c>
      <c r="C90" s="103"/>
      <c r="D90" s="80">
        <v>44793</v>
      </c>
      <c r="E90" s="79">
        <v>0.61944444444444446</v>
      </c>
      <c r="F90" s="53">
        <f t="shared" ref="F90:F98" si="9">G$16</f>
        <v>2470.9140000000002</v>
      </c>
      <c r="G90" s="52">
        <f>G$16-E$12</f>
        <v>2395.9140000000002</v>
      </c>
      <c r="H90" s="99"/>
      <c r="I90" s="42">
        <v>-36.200000000000003</v>
      </c>
      <c r="J90" s="59">
        <f>(G$16+E$13)+I90</f>
        <v>2434.7140000000004</v>
      </c>
      <c r="K90" s="62"/>
      <c r="M90" s="38">
        <f t="shared" si="8"/>
        <v>38.800000000000182</v>
      </c>
      <c r="N90" s="42">
        <f t="shared" ref="N90:N98" si="10">M90*0.10197/1</f>
        <v>3.9564360000000187</v>
      </c>
      <c r="O90" s="38">
        <f t="shared" ref="O90:O98" si="11">M90*0.701432/1</f>
        <v>27.215561600000129</v>
      </c>
      <c r="P90" s="38">
        <f t="shared" ref="P90:P98" si="12">+N90*0.01019716/1</f>
        <v>4.0344410921760193E-2</v>
      </c>
      <c r="R90" s="40">
        <f t="shared" ref="R90:R98" si="13">+$O$11*(M90-I90)</f>
        <v>150.00000000000037</v>
      </c>
      <c r="S90" s="40">
        <f t="shared" ref="S90:S98" si="14">M90/R90</f>
        <v>0.25866666666666727</v>
      </c>
      <c r="Z90" s="1"/>
    </row>
    <row r="91" spans="2:62" ht="15.6" x14ac:dyDescent="0.3">
      <c r="B91" s="100">
        <v>70</v>
      </c>
      <c r="C91" s="101"/>
      <c r="D91" s="80">
        <v>44794</v>
      </c>
      <c r="E91" s="79">
        <v>0.4513888888888889</v>
      </c>
      <c r="F91" s="53">
        <f t="shared" si="9"/>
        <v>2470.9140000000002</v>
      </c>
      <c r="G91" s="52">
        <f>G$16-E$12</f>
        <v>2395.9140000000002</v>
      </c>
      <c r="H91" s="99"/>
      <c r="I91" s="42">
        <v>-36.35</v>
      </c>
      <c r="J91" s="59">
        <f>(G$16+E$13)+I91</f>
        <v>2434.5640000000003</v>
      </c>
      <c r="K91" s="62"/>
      <c r="M91" s="38">
        <f t="shared" si="8"/>
        <v>38.650000000000091</v>
      </c>
      <c r="N91" s="42">
        <f t="shared" si="10"/>
        <v>3.9411405000000093</v>
      </c>
      <c r="O91" s="38">
        <f t="shared" si="11"/>
        <v>27.110346800000066</v>
      </c>
      <c r="P91" s="38">
        <f t="shared" si="12"/>
        <v>4.0188440260980098E-2</v>
      </c>
      <c r="R91" s="40">
        <f t="shared" si="13"/>
        <v>150.00000000000017</v>
      </c>
      <c r="S91" s="40">
        <f t="shared" si="14"/>
        <v>0.25766666666666699</v>
      </c>
      <c r="Z91" s="1"/>
    </row>
    <row r="92" spans="2:62" ht="15.6" x14ac:dyDescent="0.3">
      <c r="B92" s="102">
        <v>71</v>
      </c>
      <c r="C92" s="103"/>
      <c r="D92" s="80">
        <v>44795</v>
      </c>
      <c r="E92" s="79">
        <v>0.37013888888888885</v>
      </c>
      <c r="F92" s="53">
        <f t="shared" si="9"/>
        <v>2470.9140000000002</v>
      </c>
      <c r="G92" s="52">
        <f>G$16-E$12</f>
        <v>2395.9140000000002</v>
      </c>
      <c r="H92" s="99"/>
      <c r="I92" s="42">
        <v>-36.47</v>
      </c>
      <c r="J92" s="59">
        <f>(G$16+E$13)+I92</f>
        <v>2434.4440000000004</v>
      </c>
      <c r="K92" s="62"/>
      <c r="M92" s="38">
        <f t="shared" si="8"/>
        <v>38.5300000000002</v>
      </c>
      <c r="N92" s="42">
        <f t="shared" si="10"/>
        <v>3.9289041000000204</v>
      </c>
      <c r="O92" s="38">
        <f t="shared" si="11"/>
        <v>27.026174960000141</v>
      </c>
      <c r="P92" s="38">
        <f t="shared" si="12"/>
        <v>4.006366373235621E-2</v>
      </c>
      <c r="R92" s="40">
        <f t="shared" si="13"/>
        <v>150.0000000000004</v>
      </c>
      <c r="S92" s="40">
        <f t="shared" si="14"/>
        <v>0.2568666666666673</v>
      </c>
    </row>
    <row r="93" spans="2:62" ht="15.6" x14ac:dyDescent="0.3">
      <c r="B93" s="100">
        <v>72</v>
      </c>
      <c r="C93" s="101"/>
      <c r="D93" s="80">
        <v>44796</v>
      </c>
      <c r="E93" s="79">
        <v>0.46388888888888885</v>
      </c>
      <c r="F93" s="53">
        <f t="shared" si="9"/>
        <v>2470.9140000000002</v>
      </c>
      <c r="G93" s="52">
        <f>G$16-E$12</f>
        <v>2395.9140000000002</v>
      </c>
      <c r="H93" s="99"/>
      <c r="I93" s="42">
        <v>-36.619999999999997</v>
      </c>
      <c r="J93" s="59">
        <f>(G$16+E$13)+I93</f>
        <v>2434.2940000000003</v>
      </c>
      <c r="K93" s="62"/>
      <c r="M93" s="38">
        <f t="shared" si="8"/>
        <v>38.380000000000109</v>
      </c>
      <c r="N93" s="42">
        <f t="shared" si="10"/>
        <v>3.9136086000000114</v>
      </c>
      <c r="O93" s="38">
        <f t="shared" si="11"/>
        <v>26.920960160000078</v>
      </c>
      <c r="P93" s="38">
        <f t="shared" si="12"/>
        <v>3.9907693071576114E-2</v>
      </c>
      <c r="R93" s="40">
        <f t="shared" si="13"/>
        <v>150.00000000000023</v>
      </c>
      <c r="S93" s="40">
        <f t="shared" si="14"/>
        <v>0.25586666666666702</v>
      </c>
    </row>
    <row r="94" spans="2:62" ht="15.6" x14ac:dyDescent="0.3">
      <c r="B94" s="102">
        <v>73</v>
      </c>
      <c r="C94" s="103"/>
      <c r="D94" s="80">
        <v>44797</v>
      </c>
      <c r="E94" s="79">
        <v>0.61249999999999993</v>
      </c>
      <c r="F94" s="53">
        <f t="shared" si="9"/>
        <v>2470.9140000000002</v>
      </c>
      <c r="G94" s="52">
        <f>G$16-E$12</f>
        <v>2395.9140000000002</v>
      </c>
      <c r="H94" s="99"/>
      <c r="I94" s="42">
        <v>-36.76</v>
      </c>
      <c r="J94" s="59">
        <f>(G$16+E$13)+I94</f>
        <v>2434.154</v>
      </c>
      <c r="K94" s="62"/>
      <c r="M94" s="38">
        <f t="shared" si="8"/>
        <v>38.239999999999782</v>
      </c>
      <c r="N94" s="42">
        <f t="shared" si="10"/>
        <v>3.8993327999999781</v>
      </c>
      <c r="O94" s="38">
        <f t="shared" si="11"/>
        <v>26.822759679999848</v>
      </c>
      <c r="P94" s="38">
        <f t="shared" si="12"/>
        <v>3.9762120454847776E-2</v>
      </c>
      <c r="R94" s="40">
        <f t="shared" si="13"/>
        <v>149.99999999999955</v>
      </c>
      <c r="S94" s="40">
        <f t="shared" si="14"/>
        <v>0.25493333333333262</v>
      </c>
    </row>
    <row r="95" spans="2:62" ht="15.6" x14ac:dyDescent="0.3">
      <c r="B95" s="100">
        <v>74</v>
      </c>
      <c r="C95" s="101"/>
      <c r="D95" s="80">
        <v>44798</v>
      </c>
      <c r="E95" s="79">
        <v>0.47083333333333338</v>
      </c>
      <c r="F95" s="53">
        <f t="shared" si="9"/>
        <v>2470.9140000000002</v>
      </c>
      <c r="G95" s="52">
        <f>G$16-E$12</f>
        <v>2395.9140000000002</v>
      </c>
      <c r="H95" s="99"/>
      <c r="I95" s="42">
        <v>-36.909999999999997</v>
      </c>
      <c r="J95" s="59">
        <f>(G$16+E$13)+I95</f>
        <v>2434.0040000000004</v>
      </c>
      <c r="K95" s="62"/>
      <c r="M95" s="38">
        <f t="shared" si="8"/>
        <v>38.090000000000146</v>
      </c>
      <c r="N95" s="42">
        <f t="shared" si="10"/>
        <v>3.8840373000000152</v>
      </c>
      <c r="O95" s="38">
        <f t="shared" si="11"/>
        <v>26.717544880000105</v>
      </c>
      <c r="P95" s="38">
        <f t="shared" si="12"/>
        <v>3.9606149794068159E-2</v>
      </c>
      <c r="R95" s="40">
        <f t="shared" si="13"/>
        <v>150.00000000000028</v>
      </c>
      <c r="S95" s="40">
        <f t="shared" si="14"/>
        <v>0.25393333333333384</v>
      </c>
    </row>
    <row r="96" spans="2:62" ht="15.6" x14ac:dyDescent="0.3">
      <c r="B96" s="102">
        <v>75</v>
      </c>
      <c r="C96" s="103"/>
      <c r="D96" s="80">
        <v>44799</v>
      </c>
      <c r="E96" s="79">
        <v>0.47291666666666665</v>
      </c>
      <c r="F96" s="53">
        <f t="shared" si="9"/>
        <v>2470.9140000000002</v>
      </c>
      <c r="G96" s="52">
        <f>G$16-E$12</f>
        <v>2395.9140000000002</v>
      </c>
      <c r="H96" s="99"/>
      <c r="I96" s="42">
        <v>-37.020000000000003</v>
      </c>
      <c r="J96" s="59">
        <f>(G$16+E$13)+I96</f>
        <v>2433.8940000000002</v>
      </c>
      <c r="K96" s="62"/>
      <c r="M96" s="38">
        <f t="shared" si="8"/>
        <v>37.980000000000018</v>
      </c>
      <c r="N96" s="42">
        <f t="shared" si="10"/>
        <v>3.8728206000000021</v>
      </c>
      <c r="O96" s="38">
        <f t="shared" si="11"/>
        <v>26.640387360000016</v>
      </c>
      <c r="P96" s="38">
        <f t="shared" si="12"/>
        <v>3.9491771309496021E-2</v>
      </c>
      <c r="R96" s="40">
        <f t="shared" si="13"/>
        <v>150.00000000000006</v>
      </c>
      <c r="S96" s="40">
        <f t="shared" si="14"/>
        <v>0.25320000000000004</v>
      </c>
    </row>
    <row r="97" spans="2:19" ht="15.6" x14ac:dyDescent="0.3">
      <c r="B97" s="100">
        <v>76</v>
      </c>
      <c r="C97" s="101"/>
      <c r="D97" s="80">
        <v>44800</v>
      </c>
      <c r="E97" s="79">
        <v>0.48194444444444445</v>
      </c>
      <c r="F97" s="53">
        <f t="shared" si="9"/>
        <v>2470.9140000000002</v>
      </c>
      <c r="G97" s="52">
        <f>G$16-E$12</f>
        <v>2395.9140000000002</v>
      </c>
      <c r="H97" s="99"/>
      <c r="I97" s="42">
        <v>-37.18</v>
      </c>
      <c r="J97" s="59">
        <f>(G$16+E$13)+I97</f>
        <v>2433.7340000000004</v>
      </c>
      <c r="K97" s="62"/>
      <c r="M97" s="38">
        <f t="shared" si="8"/>
        <v>37.820000000000164</v>
      </c>
      <c r="N97" s="42">
        <f t="shared" si="10"/>
        <v>3.856505400000017</v>
      </c>
      <c r="O97" s="38">
        <f t="shared" si="11"/>
        <v>26.528158240000117</v>
      </c>
      <c r="P97" s="38">
        <f t="shared" si="12"/>
        <v>3.9325402604664175E-2</v>
      </c>
      <c r="R97" s="40">
        <f t="shared" si="13"/>
        <v>150.00000000000034</v>
      </c>
      <c r="S97" s="40">
        <f t="shared" si="14"/>
        <v>0.25213333333333388</v>
      </c>
    </row>
    <row r="98" spans="2:19" ht="15.6" x14ac:dyDescent="0.3">
      <c r="B98" s="102">
        <v>77</v>
      </c>
      <c r="C98" s="103"/>
      <c r="D98" s="80">
        <v>44801</v>
      </c>
      <c r="E98" s="79">
        <v>0.48472222222222222</v>
      </c>
      <c r="F98" s="53">
        <f t="shared" si="9"/>
        <v>2470.9140000000002</v>
      </c>
      <c r="G98" s="52">
        <f>G$16-E$12</f>
        <v>2395.9140000000002</v>
      </c>
      <c r="H98" s="99"/>
      <c r="I98" s="42">
        <v>-37.32</v>
      </c>
      <c r="J98" s="59">
        <f>(G$16+E$13)+I98</f>
        <v>2433.5940000000001</v>
      </c>
      <c r="K98" s="62"/>
      <c r="M98" s="38">
        <f t="shared" si="8"/>
        <v>37.679999999999836</v>
      </c>
      <c r="N98" s="42">
        <f t="shared" si="10"/>
        <v>3.8422295999999836</v>
      </c>
      <c r="O98" s="38">
        <f t="shared" si="11"/>
        <v>26.429957759999887</v>
      </c>
      <c r="P98" s="38">
        <f t="shared" si="12"/>
        <v>3.9179829987935837E-2</v>
      </c>
      <c r="R98" s="40">
        <f t="shared" si="13"/>
        <v>149.99999999999966</v>
      </c>
      <c r="S98" s="40">
        <f t="shared" si="14"/>
        <v>0.25119999999999948</v>
      </c>
    </row>
    <row r="99" spans="2:19" ht="15.6" x14ac:dyDescent="0.3">
      <c r="B99" s="102">
        <v>78</v>
      </c>
      <c r="C99" s="103"/>
      <c r="D99" s="80">
        <v>44802</v>
      </c>
      <c r="E99" s="79">
        <v>0.48055555555555557</v>
      </c>
      <c r="F99" s="53">
        <f t="shared" ref="F99:F117" si="15">G$16</f>
        <v>2470.9140000000002</v>
      </c>
      <c r="G99" s="52">
        <f>G$16-E$12</f>
        <v>2395.9140000000002</v>
      </c>
      <c r="H99" s="99"/>
      <c r="I99" s="42">
        <v>-37.409999999999997</v>
      </c>
      <c r="J99" s="59">
        <f>(G$16+E$13)+I99</f>
        <v>2433.5040000000004</v>
      </c>
      <c r="K99" s="62"/>
      <c r="M99" s="38">
        <f t="shared" si="8"/>
        <v>37.590000000000146</v>
      </c>
      <c r="N99" s="42">
        <f t="shared" ref="N99:N117" si="16">M99*0.10197/1</f>
        <v>3.833052300000015</v>
      </c>
      <c r="O99" s="38">
        <f t="shared" ref="O99:O117" si="17">M99*0.701432/1</f>
        <v>26.366828880000103</v>
      </c>
      <c r="P99" s="38">
        <f t="shared" ref="P99:P117" si="18">+N99*0.01019716/1</f>
        <v>3.9086247591468157E-2</v>
      </c>
      <c r="R99" s="40">
        <f t="shared" ref="R99:R117" si="19">+$O$11*(M99-I99)</f>
        <v>150.00000000000028</v>
      </c>
      <c r="S99" s="40">
        <f t="shared" ref="S99:S117" si="20">M99/R99</f>
        <v>0.25060000000000049</v>
      </c>
    </row>
    <row r="100" spans="2:19" ht="15.6" x14ac:dyDescent="0.3">
      <c r="B100" s="102">
        <v>79</v>
      </c>
      <c r="C100" s="103"/>
      <c r="D100" s="80">
        <v>44803</v>
      </c>
      <c r="E100" s="79">
        <v>0.48333333333333334</v>
      </c>
      <c r="F100" s="53">
        <f t="shared" si="15"/>
        <v>2470.9140000000002</v>
      </c>
      <c r="G100" s="52">
        <f>G$16-E$12</f>
        <v>2395.9140000000002</v>
      </c>
      <c r="H100" s="99"/>
      <c r="I100" s="42">
        <v>-37.51</v>
      </c>
      <c r="J100" s="59">
        <f>(G$16+E$13)+I100</f>
        <v>2433.404</v>
      </c>
      <c r="K100" s="62"/>
      <c r="M100" s="38">
        <f t="shared" si="8"/>
        <v>37.489999999999782</v>
      </c>
      <c r="N100" s="42">
        <f t="shared" si="16"/>
        <v>3.8228552999999779</v>
      </c>
      <c r="O100" s="38">
        <f t="shared" si="17"/>
        <v>26.29668567999985</v>
      </c>
      <c r="P100" s="38">
        <f t="shared" si="18"/>
        <v>3.8982267150947776E-2</v>
      </c>
      <c r="R100" s="40">
        <f t="shared" si="19"/>
        <v>149.99999999999955</v>
      </c>
      <c r="S100" s="40">
        <f t="shared" si="20"/>
        <v>0.24993333333333265</v>
      </c>
    </row>
    <row r="101" spans="2:19" ht="15.6" x14ac:dyDescent="0.3">
      <c r="B101" s="102">
        <v>80</v>
      </c>
      <c r="C101" s="103"/>
      <c r="D101" s="80">
        <v>44804</v>
      </c>
      <c r="E101" s="79">
        <v>0.74861111111111101</v>
      </c>
      <c r="F101" s="53">
        <f t="shared" si="15"/>
        <v>2470.9140000000002</v>
      </c>
      <c r="G101" s="52">
        <f>G$16-E$12</f>
        <v>2395.9140000000002</v>
      </c>
      <c r="H101" s="99"/>
      <c r="I101" s="42">
        <v>-37.630000000000003</v>
      </c>
      <c r="J101" s="59">
        <f>(G$16+E$13)+I101</f>
        <v>2433.2840000000001</v>
      </c>
      <c r="K101" s="62"/>
      <c r="M101" s="38">
        <f t="shared" si="8"/>
        <v>37.369999999999891</v>
      </c>
      <c r="N101" s="42">
        <f t="shared" si="16"/>
        <v>3.810618899999989</v>
      </c>
      <c r="O101" s="38">
        <f t="shared" si="17"/>
        <v>26.212513839999925</v>
      </c>
      <c r="P101" s="38">
        <f t="shared" si="18"/>
        <v>3.8857490622323888E-2</v>
      </c>
      <c r="R101" s="40">
        <f t="shared" si="19"/>
        <v>149.99999999999977</v>
      </c>
      <c r="S101" s="40">
        <f t="shared" si="20"/>
        <v>0.24913333333333298</v>
      </c>
    </row>
    <row r="102" spans="2:19" ht="15.6" x14ac:dyDescent="0.3">
      <c r="B102" s="102">
        <v>81</v>
      </c>
      <c r="C102" s="103"/>
      <c r="D102" s="80">
        <v>44805</v>
      </c>
      <c r="E102" s="79">
        <v>0.7416666666666667</v>
      </c>
      <c r="F102" s="53">
        <f t="shared" si="15"/>
        <v>2470.9140000000002</v>
      </c>
      <c r="G102" s="52">
        <f>G$16-E$12</f>
        <v>2395.9140000000002</v>
      </c>
      <c r="H102" s="99"/>
      <c r="I102" s="42">
        <v>-37.700000000000003</v>
      </c>
      <c r="J102" s="59">
        <f>(G$16+E$13)+I102</f>
        <v>2433.2140000000004</v>
      </c>
      <c r="K102" s="62"/>
      <c r="M102" s="38">
        <f t="shared" si="8"/>
        <v>37.300000000000182</v>
      </c>
      <c r="N102" s="42">
        <f t="shared" si="16"/>
        <v>3.8034810000000188</v>
      </c>
      <c r="O102" s="38">
        <f t="shared" si="17"/>
        <v>26.16341360000013</v>
      </c>
      <c r="P102" s="38">
        <f t="shared" si="18"/>
        <v>3.8784704313960194E-2</v>
      </c>
      <c r="R102" s="40">
        <f t="shared" si="19"/>
        <v>150.00000000000037</v>
      </c>
      <c r="S102" s="40">
        <f t="shared" si="20"/>
        <v>0.24866666666666726</v>
      </c>
    </row>
    <row r="103" spans="2:19" ht="15.6" x14ac:dyDescent="0.3">
      <c r="B103" s="102">
        <v>82</v>
      </c>
      <c r="C103" s="103"/>
      <c r="D103" s="80">
        <v>44806</v>
      </c>
      <c r="E103" s="79">
        <v>0.48472222222222222</v>
      </c>
      <c r="F103" s="53">
        <f t="shared" si="15"/>
        <v>2470.9140000000002</v>
      </c>
      <c r="G103" s="52">
        <f>G$16-E$12</f>
        <v>2395.9140000000002</v>
      </c>
      <c r="H103" s="99"/>
      <c r="I103" s="42">
        <v>-37.79</v>
      </c>
      <c r="J103" s="59">
        <f>(G$16+E$13)+I103</f>
        <v>2433.1240000000003</v>
      </c>
      <c r="K103" s="62"/>
      <c r="M103" s="38">
        <f t="shared" si="8"/>
        <v>37.210000000000036</v>
      </c>
      <c r="N103" s="42">
        <f t="shared" si="16"/>
        <v>3.7943037000000039</v>
      </c>
      <c r="O103" s="38">
        <f t="shared" si="17"/>
        <v>26.100284720000026</v>
      </c>
      <c r="P103" s="38">
        <f t="shared" si="18"/>
        <v>3.8691121917492043E-2</v>
      </c>
      <c r="R103" s="40">
        <f t="shared" si="19"/>
        <v>150.00000000000006</v>
      </c>
      <c r="S103" s="40">
        <f t="shared" si="20"/>
        <v>0.24806666666666682</v>
      </c>
    </row>
    <row r="104" spans="2:19" ht="15.6" x14ac:dyDescent="0.3">
      <c r="B104" s="102">
        <v>83</v>
      </c>
      <c r="C104" s="103"/>
      <c r="D104" s="80">
        <v>44807</v>
      </c>
      <c r="E104" s="79">
        <v>0.50555555555555554</v>
      </c>
      <c r="F104" s="53">
        <f t="shared" si="15"/>
        <v>2470.9140000000002</v>
      </c>
      <c r="G104" s="52">
        <f>G$16-E$12</f>
        <v>2395.9140000000002</v>
      </c>
      <c r="H104" s="99"/>
      <c r="I104" s="42">
        <v>-37.92</v>
      </c>
      <c r="J104" s="59">
        <f>(G$16+E$13)+I104</f>
        <v>2432.9940000000001</v>
      </c>
      <c r="K104" s="62"/>
      <c r="M104" s="38">
        <f t="shared" si="8"/>
        <v>37.079999999999927</v>
      </c>
      <c r="N104" s="42">
        <f t="shared" si="16"/>
        <v>3.7810475999999928</v>
      </c>
      <c r="O104" s="38">
        <f t="shared" si="17"/>
        <v>26.009098559999952</v>
      </c>
      <c r="P104" s="38">
        <f t="shared" si="18"/>
        <v>3.8555947344815926E-2</v>
      </c>
      <c r="R104" s="40">
        <f t="shared" si="19"/>
        <v>149.99999999999986</v>
      </c>
      <c r="S104" s="40">
        <f t="shared" si="20"/>
        <v>0.24719999999999975</v>
      </c>
    </row>
    <row r="105" spans="2:19" ht="15.6" x14ac:dyDescent="0.3">
      <c r="B105" s="102">
        <v>84</v>
      </c>
      <c r="C105" s="103"/>
      <c r="D105" s="80">
        <v>44808</v>
      </c>
      <c r="E105" s="79">
        <v>0.47361111111111115</v>
      </c>
      <c r="F105" s="53">
        <f t="shared" si="15"/>
        <v>2470.9140000000002</v>
      </c>
      <c r="G105" s="52">
        <f>G$16-E$12</f>
        <v>2395.9140000000002</v>
      </c>
      <c r="H105" s="99"/>
      <c r="I105" s="42">
        <v>-37.99</v>
      </c>
      <c r="J105" s="59">
        <f>(G$16+E$13)+I105</f>
        <v>2432.9240000000004</v>
      </c>
      <c r="K105" s="62"/>
      <c r="M105" s="38">
        <f t="shared" si="8"/>
        <v>37.010000000000218</v>
      </c>
      <c r="N105" s="42">
        <f t="shared" si="16"/>
        <v>3.7739097000000226</v>
      </c>
      <c r="O105" s="38">
        <f t="shared" si="17"/>
        <v>25.959998320000157</v>
      </c>
      <c r="P105" s="38">
        <f t="shared" si="18"/>
        <v>3.8483161036452232E-2</v>
      </c>
      <c r="R105" s="40">
        <f t="shared" si="19"/>
        <v>150.00000000000045</v>
      </c>
      <c r="S105" s="40">
        <f t="shared" si="20"/>
        <v>0.24673333333333405</v>
      </c>
    </row>
    <row r="106" spans="2:19" ht="15.6" x14ac:dyDescent="0.3">
      <c r="B106" s="102">
        <v>85</v>
      </c>
      <c r="C106" s="103"/>
      <c r="D106" s="80">
        <v>44809</v>
      </c>
      <c r="E106" s="79">
        <v>0.51111111111111118</v>
      </c>
      <c r="F106" s="53">
        <f t="shared" si="15"/>
        <v>2470.9140000000002</v>
      </c>
      <c r="G106" s="52">
        <f>G$16-E$12</f>
        <v>2395.9140000000002</v>
      </c>
      <c r="H106" s="99"/>
      <c r="I106" s="42">
        <v>-38.11</v>
      </c>
      <c r="J106" s="59">
        <f>(G$16+E$13)+I106</f>
        <v>2432.8040000000001</v>
      </c>
      <c r="K106" s="62"/>
      <c r="M106" s="38">
        <f t="shared" si="8"/>
        <v>36.889999999999873</v>
      </c>
      <c r="N106" s="42">
        <f t="shared" si="16"/>
        <v>3.7616732999999871</v>
      </c>
      <c r="O106" s="38">
        <f t="shared" si="17"/>
        <v>25.875826479999912</v>
      </c>
      <c r="P106" s="38">
        <f t="shared" si="18"/>
        <v>3.8358384507827872E-2</v>
      </c>
      <c r="R106" s="40">
        <f t="shared" si="19"/>
        <v>149.99999999999974</v>
      </c>
      <c r="S106" s="40">
        <f t="shared" si="20"/>
        <v>0.24593333333333289</v>
      </c>
    </row>
    <row r="107" spans="2:19" ht="15.6" x14ac:dyDescent="0.3">
      <c r="B107" s="102">
        <v>86</v>
      </c>
      <c r="C107" s="103"/>
      <c r="D107" s="80">
        <v>44810</v>
      </c>
      <c r="E107" s="79">
        <v>0.50763888888888886</v>
      </c>
      <c r="F107" s="53">
        <f t="shared" si="15"/>
        <v>2470.9140000000002</v>
      </c>
      <c r="G107" s="52">
        <f>G$16-E$12</f>
        <v>2395.9140000000002</v>
      </c>
      <c r="H107" s="99"/>
      <c r="I107" s="42">
        <v>-38.200000000000003</v>
      </c>
      <c r="J107" s="59">
        <f>(G$16+E$13)+I107</f>
        <v>2432.7140000000004</v>
      </c>
      <c r="K107" s="62"/>
      <c r="M107" s="38">
        <f t="shared" si="8"/>
        <v>36.800000000000182</v>
      </c>
      <c r="N107" s="42">
        <f t="shared" si="16"/>
        <v>3.7524960000000189</v>
      </c>
      <c r="O107" s="38">
        <f t="shared" si="17"/>
        <v>25.812697600000131</v>
      </c>
      <c r="P107" s="38">
        <f t="shared" si="18"/>
        <v>3.8264802111360192E-2</v>
      </c>
      <c r="R107" s="40">
        <f t="shared" si="19"/>
        <v>150.00000000000037</v>
      </c>
      <c r="S107" s="40">
        <f t="shared" si="20"/>
        <v>0.24533333333333393</v>
      </c>
    </row>
    <row r="108" spans="2:19" ht="15.6" x14ac:dyDescent="0.3">
      <c r="B108" s="102">
        <v>87</v>
      </c>
      <c r="C108" s="103"/>
      <c r="D108" s="80">
        <v>44811</v>
      </c>
      <c r="E108" s="79">
        <v>0.50416666666666665</v>
      </c>
      <c r="F108" s="53">
        <f t="shared" si="15"/>
        <v>2470.9140000000002</v>
      </c>
      <c r="G108" s="52">
        <f>G$16-E$12</f>
        <v>2395.9140000000002</v>
      </c>
      <c r="H108" s="99"/>
      <c r="I108" s="42">
        <v>-38.25</v>
      </c>
      <c r="J108" s="59">
        <f>(G$16+E$13)+I108</f>
        <v>2432.6640000000002</v>
      </c>
      <c r="K108" s="62"/>
      <c r="M108" s="38">
        <f t="shared" si="8"/>
        <v>36.75</v>
      </c>
      <c r="N108" s="42">
        <f t="shared" si="16"/>
        <v>3.7473975000000004</v>
      </c>
      <c r="O108" s="38">
        <f t="shared" si="17"/>
        <v>25.777626000000001</v>
      </c>
      <c r="P108" s="38">
        <f t="shared" si="18"/>
        <v>3.8212811891100006E-2</v>
      </c>
      <c r="R108" s="40">
        <f t="shared" si="19"/>
        <v>150</v>
      </c>
      <c r="S108" s="40">
        <f t="shared" si="20"/>
        <v>0.245</v>
      </c>
    </row>
    <row r="109" spans="2:19" ht="15.6" x14ac:dyDescent="0.3">
      <c r="B109" s="102">
        <v>88</v>
      </c>
      <c r="C109" s="103"/>
      <c r="D109" s="80">
        <v>44812</v>
      </c>
      <c r="E109" s="79">
        <v>0.48333333333333334</v>
      </c>
      <c r="F109" s="53">
        <f t="shared" si="15"/>
        <v>2470.9140000000002</v>
      </c>
      <c r="G109" s="52">
        <f>G$16-E$12</f>
        <v>2395.9140000000002</v>
      </c>
      <c r="H109" s="99"/>
      <c r="I109" s="42">
        <v>-38.31</v>
      </c>
      <c r="J109" s="59">
        <f>(G$16+E$13)+I109</f>
        <v>2432.6040000000003</v>
      </c>
      <c r="K109" s="62"/>
      <c r="M109" s="38">
        <f t="shared" si="8"/>
        <v>36.690000000000055</v>
      </c>
      <c r="N109" s="42">
        <f t="shared" si="16"/>
        <v>3.7412793000000057</v>
      </c>
      <c r="O109" s="38">
        <f t="shared" si="17"/>
        <v>25.735540080000039</v>
      </c>
      <c r="P109" s="38">
        <f t="shared" si="18"/>
        <v>3.8150423626788062E-2</v>
      </c>
      <c r="R109" s="40">
        <f t="shared" si="19"/>
        <v>150.00000000000011</v>
      </c>
      <c r="S109" s="40">
        <f t="shared" si="20"/>
        <v>0.24460000000000018</v>
      </c>
    </row>
    <row r="110" spans="2:19" ht="15.6" x14ac:dyDescent="0.3">
      <c r="B110" s="102">
        <v>89</v>
      </c>
      <c r="C110" s="103"/>
      <c r="D110" s="80">
        <v>44814</v>
      </c>
      <c r="E110" s="79">
        <v>0.49861111111111112</v>
      </c>
      <c r="F110" s="53">
        <f t="shared" si="15"/>
        <v>2470.9140000000002</v>
      </c>
      <c r="G110" s="52">
        <f>G$16-E$12</f>
        <v>2395.9140000000002</v>
      </c>
      <c r="H110" s="99"/>
      <c r="I110" s="42">
        <v>-38.49</v>
      </c>
      <c r="J110" s="59">
        <f>(G$16+E$13)+I110</f>
        <v>2432.4240000000004</v>
      </c>
      <c r="K110" s="62"/>
      <c r="M110" s="38">
        <f t="shared" si="8"/>
        <v>36.510000000000218</v>
      </c>
      <c r="N110" s="42">
        <f t="shared" si="16"/>
        <v>3.7229247000000223</v>
      </c>
      <c r="O110" s="38">
        <f t="shared" si="17"/>
        <v>25.609282320000155</v>
      </c>
      <c r="P110" s="38">
        <f t="shared" si="18"/>
        <v>3.796325883385223E-2</v>
      </c>
      <c r="R110" s="40">
        <f t="shared" si="19"/>
        <v>150.00000000000045</v>
      </c>
      <c r="S110" s="40">
        <f t="shared" si="20"/>
        <v>0.24340000000000073</v>
      </c>
    </row>
    <row r="111" spans="2:19" ht="15.6" x14ac:dyDescent="0.3">
      <c r="B111" s="102">
        <v>90</v>
      </c>
      <c r="C111" s="103"/>
      <c r="D111" s="80">
        <v>44815</v>
      </c>
      <c r="E111" s="79">
        <v>0.61249999999999993</v>
      </c>
      <c r="F111" s="53">
        <f t="shared" si="15"/>
        <v>2470.9140000000002</v>
      </c>
      <c r="G111" s="52">
        <f>G$16-E$12</f>
        <v>2395.9140000000002</v>
      </c>
      <c r="H111" s="99"/>
      <c r="I111" s="42">
        <v>-38.549999999999997</v>
      </c>
      <c r="J111" s="59">
        <f>(G$16+E$13)+I111</f>
        <v>2432.364</v>
      </c>
      <c r="K111" s="62"/>
      <c r="M111" s="38">
        <f t="shared" si="8"/>
        <v>36.449999999999818</v>
      </c>
      <c r="N111" s="42">
        <f t="shared" si="16"/>
        <v>3.7168064999999815</v>
      </c>
      <c r="O111" s="38">
        <f t="shared" si="17"/>
        <v>25.567196399999876</v>
      </c>
      <c r="P111" s="38">
        <f t="shared" si="18"/>
        <v>3.7900870569539814E-2</v>
      </c>
      <c r="R111" s="40">
        <f t="shared" si="19"/>
        <v>149.99999999999963</v>
      </c>
      <c r="S111" s="40">
        <f t="shared" si="20"/>
        <v>0.24299999999999938</v>
      </c>
    </row>
    <row r="112" spans="2:19" ht="15.6" x14ac:dyDescent="0.3">
      <c r="B112" s="102">
        <v>91</v>
      </c>
      <c r="C112" s="103"/>
      <c r="D112" s="80">
        <v>44816</v>
      </c>
      <c r="E112" s="79">
        <v>0.64027777777777783</v>
      </c>
      <c r="F112" s="53">
        <f t="shared" si="15"/>
        <v>2470.9140000000002</v>
      </c>
      <c r="G112" s="52">
        <f>G$16-E$12</f>
        <v>2395.9140000000002</v>
      </c>
      <c r="H112" s="99"/>
      <c r="I112" s="42">
        <v>-38.61</v>
      </c>
      <c r="J112" s="59">
        <f>(G$16+E$13)+I112</f>
        <v>2432.3040000000001</v>
      </c>
      <c r="K112" s="62"/>
      <c r="M112" s="38">
        <f t="shared" si="8"/>
        <v>36.389999999999873</v>
      </c>
      <c r="N112" s="42">
        <f t="shared" si="16"/>
        <v>3.7106882999999873</v>
      </c>
      <c r="O112" s="38">
        <f t="shared" si="17"/>
        <v>25.525110479999913</v>
      </c>
      <c r="P112" s="38">
        <f t="shared" si="18"/>
        <v>3.783848230522787E-2</v>
      </c>
      <c r="R112" s="40">
        <f t="shared" si="19"/>
        <v>149.99999999999974</v>
      </c>
      <c r="S112" s="40">
        <f t="shared" si="20"/>
        <v>0.24259999999999957</v>
      </c>
    </row>
    <row r="113" spans="2:19" ht="15.6" x14ac:dyDescent="0.3">
      <c r="B113" s="102">
        <v>92</v>
      </c>
      <c r="C113" s="103"/>
      <c r="D113" s="80">
        <v>44817</v>
      </c>
      <c r="E113" s="79">
        <v>0.51944444444444449</v>
      </c>
      <c r="F113" s="53">
        <f t="shared" si="15"/>
        <v>2470.9140000000002</v>
      </c>
      <c r="G113" s="52">
        <f>G$16-E$12</f>
        <v>2395.9140000000002</v>
      </c>
      <c r="H113" s="99"/>
      <c r="I113" s="42">
        <v>-38.69</v>
      </c>
      <c r="J113" s="59">
        <f>(G$16+E$13)+I113</f>
        <v>2432.2240000000002</v>
      </c>
      <c r="K113" s="62"/>
      <c r="M113" s="38">
        <f t="shared" si="8"/>
        <v>36.309999999999945</v>
      </c>
      <c r="N113" s="42">
        <f t="shared" si="16"/>
        <v>3.7025306999999947</v>
      </c>
      <c r="O113" s="38">
        <f t="shared" si="17"/>
        <v>25.468995919999962</v>
      </c>
      <c r="P113" s="38">
        <f t="shared" si="18"/>
        <v>3.7755297952811948E-2</v>
      </c>
      <c r="R113" s="40">
        <f t="shared" si="19"/>
        <v>149.99999999999989</v>
      </c>
      <c r="S113" s="40">
        <f t="shared" si="20"/>
        <v>0.24206666666666649</v>
      </c>
    </row>
    <row r="114" spans="2:19" ht="15.6" x14ac:dyDescent="0.3">
      <c r="B114" s="102">
        <v>93</v>
      </c>
      <c r="C114" s="103"/>
      <c r="D114" s="80">
        <v>44819</v>
      </c>
      <c r="E114" s="79">
        <v>0.4597222222222222</v>
      </c>
      <c r="F114" s="53">
        <f t="shared" si="15"/>
        <v>2470.9140000000002</v>
      </c>
      <c r="G114" s="52">
        <f>G$16-E$12</f>
        <v>2395.9140000000002</v>
      </c>
      <c r="H114" s="99"/>
      <c r="I114" s="42">
        <v>-38.799999999999997</v>
      </c>
      <c r="J114" s="59">
        <f>(G$16+E$13)+I114</f>
        <v>2432.114</v>
      </c>
      <c r="K114" s="62"/>
      <c r="M114" s="38">
        <f t="shared" si="8"/>
        <v>36.199999999999818</v>
      </c>
      <c r="N114" s="42">
        <f t="shared" si="16"/>
        <v>3.6913139999999816</v>
      </c>
      <c r="O114" s="38">
        <f t="shared" si="17"/>
        <v>25.391838399999873</v>
      </c>
      <c r="P114" s="38">
        <f t="shared" si="18"/>
        <v>3.764091946823981E-2</v>
      </c>
      <c r="R114" s="40">
        <f t="shared" si="19"/>
        <v>149.99999999999963</v>
      </c>
      <c r="S114" s="40">
        <f t="shared" si="20"/>
        <v>0.24133333333333271</v>
      </c>
    </row>
    <row r="115" spans="2:19" ht="15.6" x14ac:dyDescent="0.3">
      <c r="B115" s="102">
        <v>94</v>
      </c>
      <c r="C115" s="103"/>
      <c r="D115" s="80">
        <v>44820</v>
      </c>
      <c r="E115" s="79">
        <v>0.71388888888888891</v>
      </c>
      <c r="F115" s="53">
        <f t="shared" si="15"/>
        <v>2470.9140000000002</v>
      </c>
      <c r="G115" s="52">
        <f>G$16-E$12</f>
        <v>2395.9140000000002</v>
      </c>
      <c r="H115" s="99"/>
      <c r="I115" s="42">
        <v>-38.869999999999997</v>
      </c>
      <c r="J115" s="59">
        <f>(G$16+E$13)+I115</f>
        <v>2432.0440000000003</v>
      </c>
      <c r="K115" s="62"/>
      <c r="M115" s="38">
        <f t="shared" si="8"/>
        <v>36.130000000000109</v>
      </c>
      <c r="N115" s="42">
        <f t="shared" si="16"/>
        <v>3.6841761000000113</v>
      </c>
      <c r="O115" s="38">
        <f t="shared" si="17"/>
        <v>25.342738160000078</v>
      </c>
      <c r="P115" s="38">
        <f t="shared" si="18"/>
        <v>3.7568133159876116E-2</v>
      </c>
      <c r="R115" s="40">
        <f t="shared" si="19"/>
        <v>150.00000000000023</v>
      </c>
      <c r="S115" s="40">
        <f t="shared" si="20"/>
        <v>0.24086666666666703</v>
      </c>
    </row>
    <row r="116" spans="2:19" ht="15.6" x14ac:dyDescent="0.3">
      <c r="B116" s="102">
        <v>95</v>
      </c>
      <c r="C116" s="103"/>
      <c r="D116" s="80">
        <v>44821</v>
      </c>
      <c r="E116" s="79">
        <v>0.37986111111111115</v>
      </c>
      <c r="F116" s="53">
        <f t="shared" si="15"/>
        <v>2470.9140000000002</v>
      </c>
      <c r="G116" s="52">
        <f>G$16-E$12</f>
        <v>2395.9140000000002</v>
      </c>
      <c r="H116" s="99"/>
      <c r="I116" s="42">
        <v>-38.96</v>
      </c>
      <c r="J116" s="59">
        <f>(G$16+E$13)+I116</f>
        <v>2431.9540000000002</v>
      </c>
      <c r="K116" s="62"/>
      <c r="M116" s="38">
        <f t="shared" si="8"/>
        <v>36.039999999999964</v>
      </c>
      <c r="N116" s="42">
        <f t="shared" si="16"/>
        <v>3.6749987999999965</v>
      </c>
      <c r="O116" s="38">
        <f t="shared" si="17"/>
        <v>25.279609279999978</v>
      </c>
      <c r="P116" s="38">
        <f t="shared" si="18"/>
        <v>3.7474550763407964E-2</v>
      </c>
      <c r="R116" s="40">
        <f t="shared" si="19"/>
        <v>149.99999999999994</v>
      </c>
      <c r="S116" s="40">
        <f t="shared" si="20"/>
        <v>0.24026666666666652</v>
      </c>
    </row>
    <row r="117" spans="2:19" ht="15.6" x14ac:dyDescent="0.3">
      <c r="B117" s="102">
        <v>96</v>
      </c>
      <c r="C117" s="103"/>
      <c r="D117" s="80">
        <v>44822</v>
      </c>
      <c r="E117" s="79">
        <v>0.37361111111111112</v>
      </c>
      <c r="F117" s="53">
        <f t="shared" si="15"/>
        <v>2470.9140000000002</v>
      </c>
      <c r="G117" s="52">
        <f>G$16-E$12</f>
        <v>2395.9140000000002</v>
      </c>
      <c r="H117" s="99"/>
      <c r="I117" s="42">
        <v>-39.04</v>
      </c>
      <c r="J117" s="59">
        <f>(G$16+E$13)+I117</f>
        <v>2431.8740000000003</v>
      </c>
      <c r="K117" s="62"/>
      <c r="M117" s="38">
        <f t="shared" si="8"/>
        <v>35.960000000000036</v>
      </c>
      <c r="N117" s="42">
        <f t="shared" si="16"/>
        <v>3.6668412000000039</v>
      </c>
      <c r="O117" s="38">
        <f t="shared" si="17"/>
        <v>25.223494720000026</v>
      </c>
      <c r="P117" s="38">
        <f t="shared" si="18"/>
        <v>3.7391366410992041E-2</v>
      </c>
      <c r="R117" s="40">
        <f t="shared" si="19"/>
        <v>150.00000000000006</v>
      </c>
      <c r="S117" s="40">
        <f t="shared" si="20"/>
        <v>0.23973333333333349</v>
      </c>
    </row>
    <row r="118" spans="2:19" ht="15.6" x14ac:dyDescent="0.3">
      <c r="B118" s="102">
        <v>97</v>
      </c>
      <c r="C118" s="103"/>
      <c r="D118" s="80">
        <v>44823</v>
      </c>
      <c r="E118" s="79">
        <v>0.45069444444444445</v>
      </c>
      <c r="F118" s="53">
        <f t="shared" ref="F118:F124" si="21">G$16</f>
        <v>2470.9140000000002</v>
      </c>
      <c r="G118" s="52">
        <f>G$16-E$12</f>
        <v>2395.9140000000002</v>
      </c>
      <c r="H118" s="99"/>
      <c r="I118" s="42">
        <v>-39.1</v>
      </c>
      <c r="J118" s="59">
        <f>(G$16+E$13)+I118</f>
        <v>2431.8140000000003</v>
      </c>
      <c r="K118" s="62"/>
      <c r="M118" s="38">
        <f t="shared" si="8"/>
        <v>35.900000000000091</v>
      </c>
      <c r="N118" s="42">
        <f t="shared" ref="N118:N124" si="22">M118*0.10197/1</f>
        <v>3.6607230000000093</v>
      </c>
      <c r="O118" s="38">
        <f t="shared" ref="O118:O124" si="23">M118*0.701432/1</f>
        <v>25.181408800000067</v>
      </c>
      <c r="P118" s="38">
        <f t="shared" ref="P118:P124" si="24">+N118*0.01019716/1</f>
        <v>3.7328978146680097E-2</v>
      </c>
      <c r="R118" s="40">
        <f t="shared" ref="R118:R124" si="25">+$O$11*(M118-I118)</f>
        <v>150.00000000000017</v>
      </c>
      <c r="S118" s="40">
        <f t="shared" ref="S118:S124" si="26">M118/R118</f>
        <v>0.23933333333333368</v>
      </c>
    </row>
    <row r="119" spans="2:19" ht="15.6" x14ac:dyDescent="0.3">
      <c r="B119" s="102">
        <v>98</v>
      </c>
      <c r="C119" s="103"/>
      <c r="D119" s="80">
        <v>44824</v>
      </c>
      <c r="E119" s="79">
        <v>0.48958333333333331</v>
      </c>
      <c r="F119" s="53">
        <f t="shared" si="21"/>
        <v>2470.9140000000002</v>
      </c>
      <c r="G119" s="52">
        <f>G$16-E$12</f>
        <v>2395.9140000000002</v>
      </c>
      <c r="H119" s="99"/>
      <c r="I119" s="42">
        <v>-39.15</v>
      </c>
      <c r="J119" s="59">
        <f>(G$16+E$13)+I119</f>
        <v>2431.7640000000001</v>
      </c>
      <c r="K119" s="62"/>
      <c r="M119" s="38">
        <f t="shared" si="8"/>
        <v>35.849999999999909</v>
      </c>
      <c r="N119" s="42">
        <f t="shared" si="22"/>
        <v>3.6556244999999907</v>
      </c>
      <c r="O119" s="38">
        <f t="shared" si="23"/>
        <v>25.146337199999937</v>
      </c>
      <c r="P119" s="38">
        <f t="shared" si="24"/>
        <v>3.7276987926419904E-2</v>
      </c>
      <c r="R119" s="40">
        <f t="shared" si="25"/>
        <v>149.99999999999983</v>
      </c>
      <c r="S119" s="40">
        <f t="shared" si="26"/>
        <v>0.23899999999999966</v>
      </c>
    </row>
    <row r="120" spans="2:19" ht="15.6" x14ac:dyDescent="0.3">
      <c r="B120" s="102">
        <v>99</v>
      </c>
      <c r="C120" s="103"/>
      <c r="D120" s="80">
        <v>44825</v>
      </c>
      <c r="E120" s="79">
        <v>0.36944444444444446</v>
      </c>
      <c r="F120" s="53">
        <f t="shared" si="21"/>
        <v>2470.9140000000002</v>
      </c>
      <c r="G120" s="52">
        <f>G$16-E$12</f>
        <v>2395.9140000000002</v>
      </c>
      <c r="H120" s="99"/>
      <c r="I120" s="42">
        <v>-39.200000000000003</v>
      </c>
      <c r="J120" s="59">
        <f>(G$16+E$13)+I120</f>
        <v>2431.7140000000004</v>
      </c>
      <c r="K120" s="62"/>
      <c r="M120" s="38">
        <f t="shared" si="8"/>
        <v>35.800000000000182</v>
      </c>
      <c r="N120" s="42">
        <f t="shared" si="22"/>
        <v>3.6505260000000188</v>
      </c>
      <c r="O120" s="38">
        <f t="shared" si="23"/>
        <v>25.111265600000131</v>
      </c>
      <c r="P120" s="38">
        <f t="shared" si="24"/>
        <v>3.7224997706160196E-2</v>
      </c>
      <c r="R120" s="40">
        <f t="shared" si="25"/>
        <v>150.00000000000037</v>
      </c>
      <c r="S120" s="40">
        <f t="shared" si="26"/>
        <v>0.2386666666666673</v>
      </c>
    </row>
    <row r="121" spans="2:19" ht="15.6" x14ac:dyDescent="0.3">
      <c r="B121" s="102">
        <v>100</v>
      </c>
      <c r="C121" s="103"/>
      <c r="D121" s="80">
        <v>44826</v>
      </c>
      <c r="E121" s="79">
        <v>0.39930555555555558</v>
      </c>
      <c r="F121" s="53">
        <f t="shared" si="21"/>
        <v>2470.9140000000002</v>
      </c>
      <c r="G121" s="52">
        <f>G$16-E$12</f>
        <v>2395.9140000000002</v>
      </c>
      <c r="H121" s="99"/>
      <c r="I121" s="42">
        <v>-39.270000000000003</v>
      </c>
      <c r="J121" s="59">
        <f>(G$16+E$13)+I121</f>
        <v>2431.6440000000002</v>
      </c>
      <c r="K121" s="62"/>
      <c r="M121" s="38">
        <f t="shared" si="8"/>
        <v>35.730000000000018</v>
      </c>
      <c r="N121" s="42">
        <f t="shared" si="22"/>
        <v>3.6433881000000019</v>
      </c>
      <c r="O121" s="38">
        <f t="shared" si="23"/>
        <v>25.062165360000016</v>
      </c>
      <c r="P121" s="38">
        <f t="shared" si="24"/>
        <v>3.7152211397796023E-2</v>
      </c>
      <c r="R121" s="40">
        <f t="shared" si="25"/>
        <v>150.00000000000006</v>
      </c>
      <c r="S121" s="40">
        <f t="shared" si="26"/>
        <v>0.23820000000000002</v>
      </c>
    </row>
    <row r="122" spans="2:19" ht="15.6" x14ac:dyDescent="0.3">
      <c r="B122" s="102">
        <v>101</v>
      </c>
      <c r="C122" s="103"/>
      <c r="D122" s="80">
        <v>44827</v>
      </c>
      <c r="E122" s="79">
        <v>0.39305555555555555</v>
      </c>
      <c r="F122" s="53">
        <f t="shared" si="21"/>
        <v>2470.9140000000002</v>
      </c>
      <c r="G122" s="52">
        <f>G$16-E$12</f>
        <v>2395.9140000000002</v>
      </c>
      <c r="H122" s="99"/>
      <c r="I122" s="42">
        <v>-39.340000000000003</v>
      </c>
      <c r="J122" s="59">
        <f>(G$16+E$13)+I122</f>
        <v>2431.5740000000001</v>
      </c>
      <c r="K122" s="62"/>
      <c r="M122" s="38">
        <f t="shared" si="8"/>
        <v>35.659999999999854</v>
      </c>
      <c r="N122" s="42">
        <f t="shared" si="22"/>
        <v>3.6362501999999854</v>
      </c>
      <c r="O122" s="38">
        <f t="shared" si="23"/>
        <v>25.013065119999901</v>
      </c>
      <c r="P122" s="38">
        <f t="shared" si="24"/>
        <v>3.707942508943185E-2</v>
      </c>
      <c r="R122" s="40">
        <f t="shared" si="25"/>
        <v>149.99999999999972</v>
      </c>
      <c r="S122" s="40">
        <f t="shared" si="26"/>
        <v>0.23773333333333282</v>
      </c>
    </row>
    <row r="123" spans="2:19" ht="15.6" x14ac:dyDescent="0.3">
      <c r="B123" s="102">
        <v>102</v>
      </c>
      <c r="C123" s="103"/>
      <c r="D123" s="80">
        <v>44828</v>
      </c>
      <c r="E123" s="79">
        <v>0.38055555555555554</v>
      </c>
      <c r="F123" s="53">
        <f t="shared" si="21"/>
        <v>2470.9140000000002</v>
      </c>
      <c r="G123" s="52">
        <f>G$16-E$12</f>
        <v>2395.9140000000002</v>
      </c>
      <c r="H123" s="99"/>
      <c r="I123" s="42">
        <v>-39.409999999999997</v>
      </c>
      <c r="J123" s="59">
        <f>(G$16+E$13)+I123</f>
        <v>2431.5040000000004</v>
      </c>
      <c r="K123" s="62"/>
      <c r="M123" s="38">
        <f t="shared" si="8"/>
        <v>35.590000000000146</v>
      </c>
      <c r="N123" s="42">
        <f t="shared" si="22"/>
        <v>3.6291123000000152</v>
      </c>
      <c r="O123" s="38">
        <f t="shared" si="23"/>
        <v>24.963964880000105</v>
      </c>
      <c r="P123" s="38">
        <f t="shared" si="24"/>
        <v>3.7006638781068156E-2</v>
      </c>
      <c r="R123" s="40">
        <f t="shared" si="25"/>
        <v>150.00000000000028</v>
      </c>
      <c r="S123" s="40">
        <f t="shared" si="26"/>
        <v>0.23726666666666718</v>
      </c>
    </row>
    <row r="124" spans="2:19" ht="15.6" x14ac:dyDescent="0.3">
      <c r="B124" s="102">
        <v>103</v>
      </c>
      <c r="C124" s="103"/>
      <c r="D124" s="80">
        <v>44829</v>
      </c>
      <c r="E124" s="79">
        <v>0.4236111111111111</v>
      </c>
      <c r="F124" s="53">
        <f t="shared" si="21"/>
        <v>2470.9140000000002</v>
      </c>
      <c r="G124" s="52">
        <f>G$16-E$12</f>
        <v>2395.9140000000002</v>
      </c>
      <c r="H124" s="99"/>
      <c r="I124" s="42">
        <v>-39.49</v>
      </c>
      <c r="J124" s="59">
        <f>(G$16+E$13)+I124</f>
        <v>2431.4240000000004</v>
      </c>
      <c r="K124" s="62"/>
      <c r="M124" s="38">
        <f t="shared" si="8"/>
        <v>35.510000000000218</v>
      </c>
      <c r="N124" s="42">
        <f t="shared" si="22"/>
        <v>3.6209547000000226</v>
      </c>
      <c r="O124" s="38">
        <f t="shared" si="23"/>
        <v>24.907850320000154</v>
      </c>
      <c r="P124" s="38">
        <f t="shared" si="24"/>
        <v>3.6923454428652233E-2</v>
      </c>
      <c r="R124" s="40">
        <f t="shared" si="25"/>
        <v>150.00000000000045</v>
      </c>
      <c r="S124" s="40">
        <f t="shared" si="26"/>
        <v>0.23673333333333407</v>
      </c>
    </row>
    <row r="125" spans="2:19" ht="15.6" x14ac:dyDescent="0.3">
      <c r="B125" s="102">
        <v>104</v>
      </c>
      <c r="C125" s="103"/>
      <c r="D125" s="80">
        <v>44830</v>
      </c>
      <c r="E125" s="79">
        <v>0.35694444444444445</v>
      </c>
      <c r="F125" s="53">
        <f t="shared" ref="F125:F150" si="27">G$16</f>
        <v>2470.9140000000002</v>
      </c>
      <c r="G125" s="52">
        <f>G$16-E$12</f>
        <v>2395.9140000000002</v>
      </c>
      <c r="H125" s="99"/>
      <c r="I125" s="42">
        <v>-39.56</v>
      </c>
      <c r="J125" s="59">
        <f>(G$16+E$13)+I125</f>
        <v>2431.3540000000003</v>
      </c>
      <c r="K125" s="62"/>
      <c r="M125" s="38">
        <f t="shared" si="8"/>
        <v>35.440000000000055</v>
      </c>
      <c r="N125" s="42">
        <f t="shared" ref="N125:N150" si="28">M125*0.10197/1</f>
        <v>3.6138168000000057</v>
      </c>
      <c r="O125" s="38">
        <f t="shared" ref="O125:O150" si="29">M125*0.701432/1</f>
        <v>24.858750080000039</v>
      </c>
      <c r="P125" s="38">
        <f t="shared" ref="P125:P150" si="30">+N125*0.01019716/1</f>
        <v>3.685066812028806E-2</v>
      </c>
      <c r="R125" s="40">
        <f t="shared" ref="R125:R150" si="31">+$O$11*(M125-I125)</f>
        <v>150.00000000000011</v>
      </c>
      <c r="S125" s="40">
        <f t="shared" ref="S125:S150" si="32">M125/R125</f>
        <v>0.23626666666666685</v>
      </c>
    </row>
    <row r="126" spans="2:19" ht="15.6" x14ac:dyDescent="0.3">
      <c r="B126" s="102">
        <v>105</v>
      </c>
      <c r="C126" s="103"/>
      <c r="D126" s="80">
        <v>44831</v>
      </c>
      <c r="E126" s="79">
        <v>0.3527777777777778</v>
      </c>
      <c r="F126" s="53">
        <f t="shared" si="27"/>
        <v>2470.9140000000002</v>
      </c>
      <c r="G126" s="52">
        <f>G$16-E$12</f>
        <v>2395.9140000000002</v>
      </c>
      <c r="H126" s="99"/>
      <c r="I126" s="42">
        <v>-39.64</v>
      </c>
      <c r="J126" s="59">
        <f>(G$16+E$13)+I126</f>
        <v>2431.2740000000003</v>
      </c>
      <c r="K126" s="62"/>
      <c r="M126" s="38">
        <f t="shared" si="8"/>
        <v>35.360000000000127</v>
      </c>
      <c r="N126" s="42">
        <f t="shared" si="28"/>
        <v>3.6056592000000132</v>
      </c>
      <c r="O126" s="38">
        <f t="shared" si="29"/>
        <v>24.802635520000091</v>
      </c>
      <c r="P126" s="38">
        <f t="shared" si="30"/>
        <v>3.6767483767872138E-2</v>
      </c>
      <c r="R126" s="40">
        <f t="shared" si="31"/>
        <v>150.00000000000026</v>
      </c>
      <c r="S126" s="40">
        <f t="shared" si="32"/>
        <v>0.23573333333333377</v>
      </c>
    </row>
    <row r="127" spans="2:19" ht="15.6" x14ac:dyDescent="0.3">
      <c r="B127" s="102">
        <v>106</v>
      </c>
      <c r="C127" s="103"/>
      <c r="D127" s="80">
        <v>44832</v>
      </c>
      <c r="E127" s="79">
        <v>0.37361111111111112</v>
      </c>
      <c r="F127" s="53">
        <f t="shared" si="27"/>
        <v>2470.9140000000002</v>
      </c>
      <c r="G127" s="52">
        <f>G$16-E$12</f>
        <v>2395.9140000000002</v>
      </c>
      <c r="H127" s="99"/>
      <c r="I127" s="42">
        <v>-39.72</v>
      </c>
      <c r="J127" s="86">
        <f>(G$16+E$13)+I127</f>
        <v>2431.1940000000004</v>
      </c>
      <c r="K127" s="62"/>
      <c r="M127" s="38">
        <f t="shared" si="8"/>
        <v>35.2800000000002</v>
      </c>
      <c r="N127" s="42">
        <f t="shared" si="28"/>
        <v>3.5975016000000206</v>
      </c>
      <c r="O127" s="38">
        <f t="shared" si="29"/>
        <v>24.746520960000144</v>
      </c>
      <c r="P127" s="38">
        <f t="shared" si="30"/>
        <v>3.6684299415456208E-2</v>
      </c>
      <c r="R127" s="40">
        <f t="shared" si="31"/>
        <v>150.0000000000004</v>
      </c>
      <c r="S127" s="40">
        <f t="shared" si="32"/>
        <v>0.23520000000000071</v>
      </c>
    </row>
    <row r="128" spans="2:19" ht="15.6" x14ac:dyDescent="0.3">
      <c r="B128" s="102">
        <v>107</v>
      </c>
      <c r="C128" s="103"/>
      <c r="D128" s="80">
        <v>44835</v>
      </c>
      <c r="E128" s="79">
        <v>0.40416666666666662</v>
      </c>
      <c r="F128" s="53">
        <f t="shared" si="27"/>
        <v>2470.9140000000002</v>
      </c>
      <c r="G128" s="52">
        <f>G$16-E$12</f>
        <v>2395.9140000000002</v>
      </c>
      <c r="H128" s="99"/>
      <c r="I128" s="42">
        <v>-40</v>
      </c>
      <c r="J128" s="59">
        <f>(G$16+E$13)+I128</f>
        <v>2430.9140000000002</v>
      </c>
      <c r="K128" s="62"/>
      <c r="M128" s="38">
        <f t="shared" si="8"/>
        <v>35</v>
      </c>
      <c r="N128" s="42">
        <f t="shared" si="28"/>
        <v>3.5689500000000001</v>
      </c>
      <c r="O128" s="38">
        <f t="shared" si="29"/>
        <v>24.550120000000003</v>
      </c>
      <c r="P128" s="38">
        <f t="shared" si="30"/>
        <v>3.6393154182000002E-2</v>
      </c>
      <c r="R128" s="40">
        <f t="shared" si="31"/>
        <v>150</v>
      </c>
      <c r="S128" s="40">
        <f t="shared" si="32"/>
        <v>0.23333333333333334</v>
      </c>
    </row>
    <row r="129" spans="2:19" ht="15.6" x14ac:dyDescent="0.3">
      <c r="B129" s="102">
        <v>108</v>
      </c>
      <c r="C129" s="103"/>
      <c r="D129" s="80">
        <v>44836</v>
      </c>
      <c r="E129" s="79">
        <v>0.72361111111111109</v>
      </c>
      <c r="F129" s="53">
        <f t="shared" si="27"/>
        <v>2470.9140000000002</v>
      </c>
      <c r="G129" s="52">
        <f>G$16-E$12</f>
        <v>2395.9140000000002</v>
      </c>
      <c r="H129" s="99"/>
      <c r="I129" s="42">
        <v>-40.11</v>
      </c>
      <c r="J129" s="59">
        <f>(G$16+E$13)+I129</f>
        <v>2430.8040000000001</v>
      </c>
      <c r="K129" s="62"/>
      <c r="M129" s="38">
        <f t="shared" si="8"/>
        <v>34.889999999999873</v>
      </c>
      <c r="N129" s="42">
        <f t="shared" si="28"/>
        <v>3.5577332999999873</v>
      </c>
      <c r="O129" s="38">
        <f t="shared" si="29"/>
        <v>24.472962479999914</v>
      </c>
      <c r="P129" s="38">
        <f t="shared" si="30"/>
        <v>3.6278775697427872E-2</v>
      </c>
      <c r="R129" s="40">
        <f t="shared" si="31"/>
        <v>149.99999999999974</v>
      </c>
      <c r="S129" s="40">
        <f t="shared" si="32"/>
        <v>0.23259999999999956</v>
      </c>
    </row>
    <row r="130" spans="2:19" ht="15.6" x14ac:dyDescent="0.3">
      <c r="B130" s="102">
        <v>109</v>
      </c>
      <c r="C130" s="103"/>
      <c r="D130" s="80">
        <v>44837</v>
      </c>
      <c r="E130" s="79">
        <v>0.39097222222222222</v>
      </c>
      <c r="F130" s="53">
        <f t="shared" si="27"/>
        <v>2470.9140000000002</v>
      </c>
      <c r="G130" s="52">
        <f>G$16-E$12</f>
        <v>2395.9140000000002</v>
      </c>
      <c r="H130" s="99"/>
      <c r="I130" s="42">
        <v>-40.17</v>
      </c>
      <c r="J130" s="59">
        <f>(G$16+E$13)+I130</f>
        <v>2430.7440000000001</v>
      </c>
      <c r="K130" s="62"/>
      <c r="M130" s="38">
        <f t="shared" si="8"/>
        <v>34.829999999999927</v>
      </c>
      <c r="N130" s="42">
        <f t="shared" si="28"/>
        <v>3.5516150999999927</v>
      </c>
      <c r="O130" s="38">
        <f t="shared" si="29"/>
        <v>24.430876559999952</v>
      </c>
      <c r="P130" s="38">
        <f t="shared" si="30"/>
        <v>3.6216387433115928E-2</v>
      </c>
      <c r="R130" s="40">
        <f t="shared" si="31"/>
        <v>149.99999999999986</v>
      </c>
      <c r="S130" s="40">
        <f t="shared" si="32"/>
        <v>0.23219999999999974</v>
      </c>
    </row>
    <row r="131" spans="2:19" ht="15.6" x14ac:dyDescent="0.3">
      <c r="B131" s="102">
        <v>110</v>
      </c>
      <c r="C131" s="103"/>
      <c r="D131" s="80">
        <v>44838</v>
      </c>
      <c r="E131" s="79">
        <v>0.45763888888888887</v>
      </c>
      <c r="F131" s="53">
        <f t="shared" si="27"/>
        <v>2470.9140000000002</v>
      </c>
      <c r="G131" s="52">
        <f>G$16-E$12</f>
        <v>2395.9140000000002</v>
      </c>
      <c r="H131" s="99"/>
      <c r="I131" s="42">
        <v>-40.28</v>
      </c>
      <c r="J131" s="59">
        <f>(G$16+E$13)+I131</f>
        <v>2430.634</v>
      </c>
      <c r="K131" s="62"/>
      <c r="M131" s="38">
        <f t="shared" si="8"/>
        <v>34.7199999999998</v>
      </c>
      <c r="N131" s="42">
        <f t="shared" si="28"/>
        <v>3.54039839999998</v>
      </c>
      <c r="O131" s="38">
        <f t="shared" si="29"/>
        <v>24.353719039999863</v>
      </c>
      <c r="P131" s="38">
        <f t="shared" si="30"/>
        <v>3.6102008948543797E-2</v>
      </c>
      <c r="R131" s="40">
        <f t="shared" si="31"/>
        <v>149.9999999999996</v>
      </c>
      <c r="S131" s="40">
        <f t="shared" si="32"/>
        <v>0.23146666666666596</v>
      </c>
    </row>
    <row r="132" spans="2:19" ht="15.6" x14ac:dyDescent="0.3">
      <c r="B132" s="102">
        <v>111</v>
      </c>
      <c r="C132" s="103"/>
      <c r="D132" s="80">
        <v>44839</v>
      </c>
      <c r="E132" s="79">
        <v>0.48194444444444445</v>
      </c>
      <c r="F132" s="53">
        <f t="shared" si="27"/>
        <v>2470.9140000000002</v>
      </c>
      <c r="G132" s="52">
        <f>G$16-E$12</f>
        <v>2395.9140000000002</v>
      </c>
      <c r="H132" s="99"/>
      <c r="I132" s="42">
        <v>-40.36</v>
      </c>
      <c r="J132" s="59">
        <f>(G$16+E$13)+I132</f>
        <v>2430.5540000000001</v>
      </c>
      <c r="K132" s="62"/>
      <c r="M132" s="38">
        <f t="shared" si="8"/>
        <v>34.639999999999873</v>
      </c>
      <c r="N132" s="42">
        <f t="shared" si="28"/>
        <v>3.5322407999999874</v>
      </c>
      <c r="O132" s="38">
        <f t="shared" si="29"/>
        <v>24.297604479999912</v>
      </c>
      <c r="P132" s="38">
        <f t="shared" si="30"/>
        <v>3.6018824596127874E-2</v>
      </c>
      <c r="R132" s="40">
        <f t="shared" si="31"/>
        <v>149.99999999999974</v>
      </c>
      <c r="S132" s="40">
        <f t="shared" si="32"/>
        <v>0.23093333333333288</v>
      </c>
    </row>
    <row r="133" spans="2:19" ht="15.6" x14ac:dyDescent="0.3">
      <c r="B133" s="102">
        <v>112</v>
      </c>
      <c r="C133" s="103"/>
      <c r="D133" s="80">
        <v>44840</v>
      </c>
      <c r="E133" s="79">
        <v>0.4777777777777778</v>
      </c>
      <c r="F133" s="53">
        <f t="shared" si="27"/>
        <v>2470.9140000000002</v>
      </c>
      <c r="G133" s="52">
        <f>G$16-E$12</f>
        <v>2395.9140000000002</v>
      </c>
      <c r="H133" s="99"/>
      <c r="I133" s="42">
        <v>-40.479999999999997</v>
      </c>
      <c r="J133" s="59">
        <f>(G$16+E$13)+I133</f>
        <v>2430.4340000000002</v>
      </c>
      <c r="K133" s="62"/>
      <c r="M133" s="38">
        <f t="shared" si="8"/>
        <v>34.519999999999982</v>
      </c>
      <c r="N133" s="42">
        <f t="shared" si="28"/>
        <v>3.5200043999999981</v>
      </c>
      <c r="O133" s="38">
        <f t="shared" si="29"/>
        <v>24.21343263999999</v>
      </c>
      <c r="P133" s="38">
        <f t="shared" si="30"/>
        <v>3.5894048067503979E-2</v>
      </c>
      <c r="R133" s="40">
        <f t="shared" si="31"/>
        <v>149.99999999999994</v>
      </c>
      <c r="S133" s="40">
        <f t="shared" si="32"/>
        <v>0.2301333333333333</v>
      </c>
    </row>
    <row r="134" spans="2:19" ht="15.6" x14ac:dyDescent="0.3">
      <c r="B134" s="102">
        <v>113</v>
      </c>
      <c r="C134" s="103"/>
      <c r="D134" s="80">
        <v>44841</v>
      </c>
      <c r="E134" s="79">
        <v>0.47222222222222227</v>
      </c>
      <c r="F134" s="53">
        <f t="shared" si="27"/>
        <v>2470.9140000000002</v>
      </c>
      <c r="G134" s="52">
        <f>G$16-E$12</f>
        <v>2395.9140000000002</v>
      </c>
      <c r="H134" s="99"/>
      <c r="I134" s="42">
        <v>-40.549999999999997</v>
      </c>
      <c r="J134" s="59">
        <f>(G$16+E$13)+I134</f>
        <v>2430.364</v>
      </c>
      <c r="K134" s="62"/>
      <c r="M134" s="38">
        <f t="shared" si="8"/>
        <v>34.449999999999818</v>
      </c>
      <c r="N134" s="42">
        <f t="shared" si="28"/>
        <v>3.5128664999999817</v>
      </c>
      <c r="O134" s="38">
        <f t="shared" si="29"/>
        <v>24.164332399999875</v>
      </c>
      <c r="P134" s="38">
        <f t="shared" si="30"/>
        <v>3.5821261759139814E-2</v>
      </c>
      <c r="R134" s="40">
        <f t="shared" si="31"/>
        <v>149.99999999999963</v>
      </c>
      <c r="S134" s="40">
        <f t="shared" si="32"/>
        <v>0.22966666666666602</v>
      </c>
    </row>
    <row r="135" spans="2:19" ht="15.6" x14ac:dyDescent="0.3">
      <c r="B135" s="102">
        <v>114</v>
      </c>
      <c r="C135" s="103"/>
      <c r="D135" s="80">
        <v>44842</v>
      </c>
      <c r="E135" s="79">
        <v>0.3444444444444445</v>
      </c>
      <c r="F135" s="53">
        <f t="shared" si="27"/>
        <v>2470.9140000000002</v>
      </c>
      <c r="G135" s="52">
        <f>G$16-E$12</f>
        <v>2395.9140000000002</v>
      </c>
      <c r="H135" s="99"/>
      <c r="I135" s="42">
        <v>-40.619999999999997</v>
      </c>
      <c r="J135" s="59">
        <f>(G$16+E$13)+I135</f>
        <v>2430.2940000000003</v>
      </c>
      <c r="K135" s="62"/>
      <c r="M135" s="38">
        <f t="shared" si="8"/>
        <v>34.380000000000109</v>
      </c>
      <c r="N135" s="42">
        <f t="shared" si="28"/>
        <v>3.5057286000000114</v>
      </c>
      <c r="O135" s="38">
        <f t="shared" si="29"/>
        <v>24.11523216000008</v>
      </c>
      <c r="P135" s="38">
        <f t="shared" si="30"/>
        <v>3.574847545077612E-2</v>
      </c>
      <c r="R135" s="40">
        <f t="shared" si="31"/>
        <v>150.00000000000023</v>
      </c>
      <c r="S135" s="40">
        <f t="shared" si="32"/>
        <v>0.22920000000000038</v>
      </c>
    </row>
    <row r="136" spans="2:19" ht="15.6" x14ac:dyDescent="0.3">
      <c r="B136" s="102">
        <v>115</v>
      </c>
      <c r="C136" s="103"/>
      <c r="D136" s="80">
        <v>44843</v>
      </c>
      <c r="E136" s="79">
        <v>0.59583333333333333</v>
      </c>
      <c r="F136" s="53">
        <f t="shared" si="27"/>
        <v>2470.9140000000002</v>
      </c>
      <c r="G136" s="52">
        <f>G$16-E$12</f>
        <v>2395.9140000000002</v>
      </c>
      <c r="H136" s="99"/>
      <c r="I136" s="42">
        <v>-40.71</v>
      </c>
      <c r="J136" s="59">
        <f>(G$16+E$13)+I136</f>
        <v>2430.2040000000002</v>
      </c>
      <c r="K136" s="62"/>
      <c r="M136" s="38">
        <f t="shared" si="8"/>
        <v>34.289999999999964</v>
      </c>
      <c r="N136" s="42">
        <f t="shared" si="28"/>
        <v>3.4965512999999966</v>
      </c>
      <c r="O136" s="38">
        <f t="shared" si="29"/>
        <v>24.052103279999976</v>
      </c>
      <c r="P136" s="38">
        <f t="shared" si="30"/>
        <v>3.5654893054307968E-2</v>
      </c>
      <c r="R136" s="40">
        <f t="shared" si="31"/>
        <v>149.99999999999994</v>
      </c>
      <c r="S136" s="40">
        <f t="shared" si="32"/>
        <v>0.22859999999999983</v>
      </c>
    </row>
    <row r="137" spans="2:19" ht="15.6" x14ac:dyDescent="0.3">
      <c r="B137" s="102">
        <v>116</v>
      </c>
      <c r="C137" s="103"/>
      <c r="D137" s="80">
        <v>44844</v>
      </c>
      <c r="E137" s="79">
        <v>0.35486111111111113</v>
      </c>
      <c r="F137" s="53">
        <f t="shared" si="27"/>
        <v>2470.9140000000002</v>
      </c>
      <c r="G137" s="52">
        <f>G$16-E$12</f>
        <v>2395.9140000000002</v>
      </c>
      <c r="H137" s="99"/>
      <c r="I137" s="42">
        <v>-40.83</v>
      </c>
      <c r="J137" s="59">
        <f>(G$16+E$13)+I137</f>
        <v>2430.0840000000003</v>
      </c>
      <c r="K137" s="62"/>
      <c r="M137" s="38">
        <f t="shared" si="8"/>
        <v>34.170000000000073</v>
      </c>
      <c r="N137" s="42">
        <f t="shared" si="28"/>
        <v>3.4843149000000078</v>
      </c>
      <c r="O137" s="38">
        <f t="shared" si="29"/>
        <v>23.967931440000054</v>
      </c>
      <c r="P137" s="38">
        <f t="shared" si="30"/>
        <v>3.553011652568408E-2</v>
      </c>
      <c r="R137" s="40">
        <f t="shared" si="31"/>
        <v>150.00000000000014</v>
      </c>
      <c r="S137" s="40">
        <f t="shared" si="32"/>
        <v>0.22780000000000028</v>
      </c>
    </row>
    <row r="138" spans="2:19" ht="15.6" x14ac:dyDescent="0.3">
      <c r="B138" s="102">
        <v>117</v>
      </c>
      <c r="C138" s="103"/>
      <c r="D138" s="80">
        <v>44845</v>
      </c>
      <c r="E138" s="79">
        <v>0.38055555555555554</v>
      </c>
      <c r="F138" s="53">
        <f t="shared" si="27"/>
        <v>2470.9140000000002</v>
      </c>
      <c r="G138" s="52">
        <f>G$16-E$12</f>
        <v>2395.9140000000002</v>
      </c>
      <c r="H138" s="99"/>
      <c r="I138" s="42">
        <v>-40.92</v>
      </c>
      <c r="J138" s="59">
        <f>(G$16+E$13)+I138</f>
        <v>2429.9940000000001</v>
      </c>
      <c r="K138" s="62"/>
      <c r="M138" s="38">
        <f t="shared" si="8"/>
        <v>34.079999999999927</v>
      </c>
      <c r="N138" s="42">
        <f t="shared" si="28"/>
        <v>3.4751375999999929</v>
      </c>
      <c r="O138" s="38">
        <f t="shared" si="29"/>
        <v>23.904802559999951</v>
      </c>
      <c r="P138" s="38">
        <f t="shared" si="30"/>
        <v>3.5436534129215928E-2</v>
      </c>
      <c r="R138" s="40">
        <f t="shared" si="31"/>
        <v>149.99999999999986</v>
      </c>
      <c r="S138" s="40">
        <f t="shared" si="32"/>
        <v>0.22719999999999974</v>
      </c>
    </row>
    <row r="139" spans="2:19" ht="15.6" x14ac:dyDescent="0.3">
      <c r="B139" s="102">
        <v>118</v>
      </c>
      <c r="C139" s="103"/>
      <c r="D139" s="80">
        <v>44846</v>
      </c>
      <c r="E139" s="79">
        <v>0.38680555555555557</v>
      </c>
      <c r="F139" s="53">
        <f t="shared" si="27"/>
        <v>2470.9140000000002</v>
      </c>
      <c r="G139" s="52">
        <f>G$16-E$12</f>
        <v>2395.9140000000002</v>
      </c>
      <c r="H139" s="99"/>
      <c r="I139" s="42">
        <v>-41.02</v>
      </c>
      <c r="J139" s="59">
        <f>(G$16+E$13)+I139</f>
        <v>2429.8940000000002</v>
      </c>
      <c r="K139" s="62"/>
      <c r="M139" s="38">
        <f t="shared" si="8"/>
        <v>33.980000000000018</v>
      </c>
      <c r="N139" s="42">
        <f t="shared" si="28"/>
        <v>3.464940600000002</v>
      </c>
      <c r="O139" s="38">
        <f t="shared" si="29"/>
        <v>23.834659360000014</v>
      </c>
      <c r="P139" s="38">
        <f t="shared" si="30"/>
        <v>3.533255368869602E-2</v>
      </c>
      <c r="R139" s="40">
        <f t="shared" si="31"/>
        <v>150.00000000000006</v>
      </c>
      <c r="S139" s="40">
        <f t="shared" si="32"/>
        <v>0.22653333333333336</v>
      </c>
    </row>
    <row r="140" spans="2:19" ht="15.6" x14ac:dyDescent="0.3">
      <c r="B140" s="102">
        <v>119</v>
      </c>
      <c r="C140" s="103"/>
      <c r="D140" s="80">
        <v>44847</v>
      </c>
      <c r="E140" s="79">
        <v>0.50972222222222219</v>
      </c>
      <c r="F140" s="53">
        <f t="shared" si="27"/>
        <v>2470.9140000000002</v>
      </c>
      <c r="G140" s="52">
        <f>G$16-E$12</f>
        <v>2395.9140000000002</v>
      </c>
      <c r="H140" s="99"/>
      <c r="I140" s="42">
        <v>-41.09</v>
      </c>
      <c r="J140" s="59">
        <f>(G$16+E$13)+I140</f>
        <v>2429.8240000000001</v>
      </c>
      <c r="K140" s="62"/>
      <c r="M140" s="38">
        <f t="shared" si="8"/>
        <v>33.909999999999854</v>
      </c>
      <c r="N140" s="42">
        <f t="shared" si="28"/>
        <v>3.4578026999999851</v>
      </c>
      <c r="O140" s="38">
        <f t="shared" si="29"/>
        <v>23.785559119999899</v>
      </c>
      <c r="P140" s="38">
        <f t="shared" si="30"/>
        <v>3.5259767380331847E-2</v>
      </c>
      <c r="R140" s="40">
        <f t="shared" si="31"/>
        <v>149.99999999999972</v>
      </c>
      <c r="S140" s="40">
        <f t="shared" si="32"/>
        <v>0.22606666666666614</v>
      </c>
    </row>
    <row r="141" spans="2:19" ht="15.6" x14ac:dyDescent="0.3">
      <c r="B141" s="102">
        <v>120</v>
      </c>
      <c r="C141" s="103"/>
      <c r="D141" s="80">
        <v>44848</v>
      </c>
      <c r="E141" s="79">
        <v>0.37916666666666665</v>
      </c>
      <c r="F141" s="53">
        <f t="shared" si="27"/>
        <v>2470.9140000000002</v>
      </c>
      <c r="G141" s="52">
        <f>G$16-E$12</f>
        <v>2395.9140000000002</v>
      </c>
      <c r="H141" s="99"/>
      <c r="I141" s="42">
        <v>-41.17</v>
      </c>
      <c r="J141" s="59">
        <f>(G$16+E$13)+I141</f>
        <v>2429.7440000000001</v>
      </c>
      <c r="K141" s="62"/>
      <c r="M141" s="38">
        <f t="shared" si="8"/>
        <v>33.829999999999927</v>
      </c>
      <c r="N141" s="42">
        <f t="shared" si="28"/>
        <v>3.4496450999999926</v>
      </c>
      <c r="O141" s="38">
        <f t="shared" si="29"/>
        <v>23.729444559999951</v>
      </c>
      <c r="P141" s="38">
        <f t="shared" si="30"/>
        <v>3.5176583027915924E-2</v>
      </c>
      <c r="R141" s="40">
        <f t="shared" si="31"/>
        <v>149.99999999999986</v>
      </c>
      <c r="S141" s="40">
        <f t="shared" si="32"/>
        <v>0.22553333333333306</v>
      </c>
    </row>
    <row r="142" spans="2:19" ht="15.6" x14ac:dyDescent="0.3">
      <c r="B142" s="102">
        <v>121</v>
      </c>
      <c r="C142" s="103"/>
      <c r="D142" s="80">
        <v>44849</v>
      </c>
      <c r="E142" s="79">
        <v>0.37361111111111112</v>
      </c>
      <c r="F142" s="53">
        <f t="shared" si="27"/>
        <v>2470.9140000000002</v>
      </c>
      <c r="G142" s="52">
        <f>G$16-E$12</f>
        <v>2395.9140000000002</v>
      </c>
      <c r="H142" s="99"/>
      <c r="I142" s="42">
        <v>-41.29</v>
      </c>
      <c r="J142" s="59">
        <f>(G$16+E$13)+I142</f>
        <v>2429.6240000000003</v>
      </c>
      <c r="K142" s="62"/>
      <c r="M142" s="38">
        <f t="shared" si="8"/>
        <v>33.710000000000036</v>
      </c>
      <c r="N142" s="42">
        <f t="shared" si="28"/>
        <v>3.4374087000000038</v>
      </c>
      <c r="O142" s="38">
        <f t="shared" si="29"/>
        <v>23.645272720000026</v>
      </c>
      <c r="P142" s="38">
        <f t="shared" si="30"/>
        <v>3.5051806499292036E-2</v>
      </c>
      <c r="R142" s="40">
        <f t="shared" si="31"/>
        <v>150.00000000000006</v>
      </c>
      <c r="S142" s="40">
        <f t="shared" si="32"/>
        <v>0.22473333333333348</v>
      </c>
    </row>
    <row r="143" spans="2:19" ht="15.6" x14ac:dyDescent="0.3">
      <c r="B143" s="102">
        <v>122</v>
      </c>
      <c r="C143" s="103"/>
      <c r="D143" s="80">
        <v>44850</v>
      </c>
      <c r="E143" s="79">
        <v>0.47083333333333338</v>
      </c>
      <c r="F143" s="53">
        <f t="shared" si="27"/>
        <v>2470.9140000000002</v>
      </c>
      <c r="G143" s="52">
        <f>G$16-E$12</f>
        <v>2395.9140000000002</v>
      </c>
      <c r="H143" s="99"/>
      <c r="I143" s="42">
        <v>-41.38</v>
      </c>
      <c r="J143" s="59">
        <f>(G$16+E$13)+I143</f>
        <v>2429.5340000000001</v>
      </c>
      <c r="K143" s="62"/>
      <c r="M143" s="38">
        <f t="shared" si="8"/>
        <v>33.619999999999891</v>
      </c>
      <c r="N143" s="42">
        <f t="shared" si="28"/>
        <v>3.4282313999999889</v>
      </c>
      <c r="O143" s="38">
        <f t="shared" si="29"/>
        <v>23.582143839999926</v>
      </c>
      <c r="P143" s="38">
        <f t="shared" si="30"/>
        <v>3.4958224102823891E-2</v>
      </c>
      <c r="R143" s="40">
        <f t="shared" si="31"/>
        <v>149.99999999999977</v>
      </c>
      <c r="S143" s="40">
        <f t="shared" si="32"/>
        <v>0.22413333333333293</v>
      </c>
    </row>
    <row r="144" spans="2:19" ht="15.6" x14ac:dyDescent="0.3">
      <c r="B144" s="102">
        <v>123</v>
      </c>
      <c r="C144" s="103"/>
      <c r="D144" s="80">
        <v>44851</v>
      </c>
      <c r="E144" s="79">
        <v>0.73472222222222217</v>
      </c>
      <c r="F144" s="53">
        <f t="shared" si="27"/>
        <v>2470.9140000000002</v>
      </c>
      <c r="G144" s="52">
        <f>G$16-E$12</f>
        <v>2395.9140000000002</v>
      </c>
      <c r="H144" s="99"/>
      <c r="I144" s="42">
        <v>-41.49</v>
      </c>
      <c r="J144" s="59">
        <f>(G$16+E$13)+I144</f>
        <v>2429.4240000000004</v>
      </c>
      <c r="K144" s="62"/>
      <c r="M144" s="38">
        <f t="shared" si="8"/>
        <v>33.510000000000218</v>
      </c>
      <c r="N144" s="42">
        <f t="shared" si="28"/>
        <v>3.4170147000000224</v>
      </c>
      <c r="O144" s="38">
        <f t="shared" si="29"/>
        <v>23.504986320000153</v>
      </c>
      <c r="P144" s="38">
        <f t="shared" si="30"/>
        <v>3.4843845618252232E-2</v>
      </c>
      <c r="R144" s="40">
        <f t="shared" si="31"/>
        <v>150.00000000000045</v>
      </c>
      <c r="S144" s="40">
        <f t="shared" si="32"/>
        <v>0.22340000000000076</v>
      </c>
    </row>
    <row r="145" spans="2:19" ht="15.6" x14ac:dyDescent="0.3">
      <c r="B145" s="102">
        <v>124</v>
      </c>
      <c r="C145" s="103"/>
      <c r="D145" s="80">
        <v>44852</v>
      </c>
      <c r="E145" s="79">
        <v>0.46666666666666662</v>
      </c>
      <c r="F145" s="53">
        <f t="shared" si="27"/>
        <v>2470.9140000000002</v>
      </c>
      <c r="G145" s="52">
        <f>G$16-E$12</f>
        <v>2395.9140000000002</v>
      </c>
      <c r="H145" s="99"/>
      <c r="I145" s="42">
        <v>-41.56</v>
      </c>
      <c r="J145" s="59">
        <f>(G$16+E$13)+I145</f>
        <v>2429.3540000000003</v>
      </c>
      <c r="K145" s="62"/>
      <c r="M145" s="38">
        <f t="shared" si="8"/>
        <v>33.440000000000055</v>
      </c>
      <c r="N145" s="42">
        <f t="shared" si="28"/>
        <v>3.4098768000000059</v>
      </c>
      <c r="O145" s="38">
        <f t="shared" si="29"/>
        <v>23.455886080000042</v>
      </c>
      <c r="P145" s="38">
        <f t="shared" si="30"/>
        <v>3.477105930988806E-2</v>
      </c>
      <c r="R145" s="40">
        <f t="shared" si="31"/>
        <v>150.00000000000011</v>
      </c>
      <c r="S145" s="40">
        <f t="shared" si="32"/>
        <v>0.22293333333333354</v>
      </c>
    </row>
    <row r="146" spans="2:19" ht="15.6" x14ac:dyDescent="0.3">
      <c r="B146" s="102">
        <v>125</v>
      </c>
      <c r="C146" s="103"/>
      <c r="D146" s="80">
        <v>44853</v>
      </c>
      <c r="E146" s="79">
        <v>0.49027777777777781</v>
      </c>
      <c r="F146" s="53">
        <f t="shared" si="27"/>
        <v>2470.9140000000002</v>
      </c>
      <c r="G146" s="52">
        <f>G$16-E$12</f>
        <v>2395.9140000000002</v>
      </c>
      <c r="H146" s="99"/>
      <c r="I146" s="42">
        <v>-41.66</v>
      </c>
      <c r="J146" s="59">
        <f>(G$16+E$13)+I146</f>
        <v>2429.2540000000004</v>
      </c>
      <c r="K146" s="62"/>
      <c r="M146" s="38">
        <f t="shared" si="8"/>
        <v>33.340000000000146</v>
      </c>
      <c r="N146" s="42">
        <f t="shared" si="28"/>
        <v>3.399679800000015</v>
      </c>
      <c r="O146" s="38">
        <f t="shared" si="29"/>
        <v>23.385742880000105</v>
      </c>
      <c r="P146" s="38">
        <f t="shared" si="30"/>
        <v>3.4667078869368151E-2</v>
      </c>
      <c r="R146" s="40">
        <f t="shared" si="31"/>
        <v>150.00000000000028</v>
      </c>
      <c r="S146" s="40">
        <f t="shared" si="32"/>
        <v>0.22226666666666722</v>
      </c>
    </row>
    <row r="147" spans="2:19" ht="15.6" x14ac:dyDescent="0.3">
      <c r="B147" s="102">
        <v>126</v>
      </c>
      <c r="C147" s="103"/>
      <c r="D147" s="80">
        <v>44854</v>
      </c>
      <c r="E147" s="79">
        <v>0.49027777777777781</v>
      </c>
      <c r="F147" s="53">
        <f t="shared" si="27"/>
        <v>2470.9140000000002</v>
      </c>
      <c r="G147" s="52">
        <f>G$16-E$12</f>
        <v>2395.9140000000002</v>
      </c>
      <c r="H147" s="99"/>
      <c r="I147" s="42">
        <v>-41.75</v>
      </c>
      <c r="J147" s="59">
        <f>(G$16+E$13)+I147</f>
        <v>2429.1640000000002</v>
      </c>
      <c r="K147" s="62"/>
      <c r="M147" s="38">
        <f t="shared" si="8"/>
        <v>33.25</v>
      </c>
      <c r="N147" s="42">
        <f t="shared" si="28"/>
        <v>3.3905025000000002</v>
      </c>
      <c r="O147" s="38">
        <f t="shared" si="29"/>
        <v>23.322614000000002</v>
      </c>
      <c r="P147" s="38">
        <f t="shared" si="30"/>
        <v>3.4573496472900006E-2</v>
      </c>
      <c r="R147" s="40">
        <f t="shared" si="31"/>
        <v>150</v>
      </c>
      <c r="S147" s="40">
        <f t="shared" si="32"/>
        <v>0.22166666666666668</v>
      </c>
    </row>
    <row r="148" spans="2:19" ht="15.6" x14ac:dyDescent="0.3">
      <c r="B148" s="102">
        <v>127</v>
      </c>
      <c r="C148" s="103"/>
      <c r="D148" s="80">
        <v>44855</v>
      </c>
      <c r="E148" s="79">
        <v>0.70277777777777783</v>
      </c>
      <c r="F148" s="53">
        <f t="shared" si="27"/>
        <v>2470.9140000000002</v>
      </c>
      <c r="G148" s="52">
        <f>G$16-E$12</f>
        <v>2395.9140000000002</v>
      </c>
      <c r="H148" s="99"/>
      <c r="I148" s="42">
        <v>-41.84</v>
      </c>
      <c r="J148" s="59">
        <f>(G$16+E$13)+I148</f>
        <v>2429.0740000000001</v>
      </c>
      <c r="K148" s="62"/>
      <c r="M148" s="38">
        <f t="shared" si="8"/>
        <v>33.159999999999854</v>
      </c>
      <c r="N148" s="42">
        <f t="shared" si="28"/>
        <v>3.3813251999999854</v>
      </c>
      <c r="O148" s="38">
        <f t="shared" si="29"/>
        <v>23.259485119999901</v>
      </c>
      <c r="P148" s="38">
        <f t="shared" si="30"/>
        <v>3.4479914076431854E-2</v>
      </c>
      <c r="R148" s="40">
        <f t="shared" si="31"/>
        <v>149.99999999999972</v>
      </c>
      <c r="S148" s="40">
        <f t="shared" si="32"/>
        <v>0.22106666666666611</v>
      </c>
    </row>
    <row r="149" spans="2:19" ht="15.6" x14ac:dyDescent="0.3">
      <c r="B149" s="102">
        <v>128</v>
      </c>
      <c r="C149" s="103"/>
      <c r="D149" s="80">
        <v>44856</v>
      </c>
      <c r="E149" s="79">
        <v>0.50555555555555554</v>
      </c>
      <c r="F149" s="53">
        <f t="shared" si="27"/>
        <v>2470.9140000000002</v>
      </c>
      <c r="G149" s="52">
        <f>G$16-E$12</f>
        <v>2395.9140000000002</v>
      </c>
      <c r="H149" s="99"/>
      <c r="I149" s="42">
        <v>-41.92</v>
      </c>
      <c r="J149" s="59">
        <f>(G$16+E$13)+I149</f>
        <v>2428.9940000000001</v>
      </c>
      <c r="K149" s="62"/>
      <c r="M149" s="38">
        <f t="shared" si="8"/>
        <v>33.079999999999927</v>
      </c>
      <c r="N149" s="42">
        <f t="shared" si="28"/>
        <v>3.3731675999999928</v>
      </c>
      <c r="O149" s="38">
        <f t="shared" si="29"/>
        <v>23.20337055999995</v>
      </c>
      <c r="P149" s="38">
        <f t="shared" si="30"/>
        <v>3.4396729724015924E-2</v>
      </c>
      <c r="R149" s="40">
        <f t="shared" si="31"/>
        <v>149.99999999999986</v>
      </c>
      <c r="S149" s="40">
        <f t="shared" si="32"/>
        <v>0.22053333333333305</v>
      </c>
    </row>
    <row r="150" spans="2:19" ht="15.6" x14ac:dyDescent="0.3">
      <c r="B150" s="102">
        <v>129</v>
      </c>
      <c r="C150" s="103"/>
      <c r="D150" s="80">
        <v>44857</v>
      </c>
      <c r="E150" s="79">
        <v>0.48958333333333331</v>
      </c>
      <c r="F150" s="53">
        <f t="shared" si="27"/>
        <v>2470.9140000000002</v>
      </c>
      <c r="G150" s="52">
        <f>G$16-E$12</f>
        <v>2395.9140000000002</v>
      </c>
      <c r="H150" s="99"/>
      <c r="I150" s="42">
        <v>-42.01</v>
      </c>
      <c r="J150" s="59">
        <f>(G$16+E$13)+I150</f>
        <v>2428.904</v>
      </c>
      <c r="K150" s="62"/>
      <c r="M150" s="38">
        <f t="shared" ref="M150:M213" si="33">+J150-$H$16</f>
        <v>32.989999999999782</v>
      </c>
      <c r="N150" s="42">
        <f t="shared" si="28"/>
        <v>3.363990299999978</v>
      </c>
      <c r="O150" s="38">
        <f t="shared" si="29"/>
        <v>23.14024167999985</v>
      </c>
      <c r="P150" s="38">
        <f t="shared" si="30"/>
        <v>3.430314732754778E-2</v>
      </c>
      <c r="R150" s="40">
        <f t="shared" si="31"/>
        <v>149.99999999999955</v>
      </c>
      <c r="S150" s="40">
        <f t="shared" si="32"/>
        <v>0.21993333333333254</v>
      </c>
    </row>
    <row r="151" spans="2:19" ht="15.6" x14ac:dyDescent="0.3">
      <c r="B151" s="102">
        <v>130</v>
      </c>
      <c r="C151" s="103"/>
      <c r="D151" s="80">
        <v>44859</v>
      </c>
      <c r="E151" s="79">
        <v>0.48333333333333334</v>
      </c>
      <c r="F151" s="53">
        <f t="shared" ref="F151:F176" si="34">G$16</f>
        <v>2470.9140000000002</v>
      </c>
      <c r="G151" s="52">
        <f>G$16-E$12</f>
        <v>2395.9140000000002</v>
      </c>
      <c r="H151" s="99"/>
      <c r="I151" s="42">
        <v>-42.16</v>
      </c>
      <c r="J151" s="59">
        <f>(G$16+E$13)+I151</f>
        <v>2428.7540000000004</v>
      </c>
      <c r="K151" s="62"/>
      <c r="M151" s="38">
        <f t="shared" si="33"/>
        <v>32.840000000000146</v>
      </c>
      <c r="N151" s="42">
        <f t="shared" ref="N151:N176" si="35">M151*0.10197/1</f>
        <v>3.3486948000000152</v>
      </c>
      <c r="O151" s="38">
        <f t="shared" ref="O151:O176" si="36">M151*0.701432/1</f>
        <v>23.035026880000103</v>
      </c>
      <c r="P151" s="38">
        <f t="shared" ref="P151:P176" si="37">+N151*0.01019716/1</f>
        <v>3.4147176666768156E-2</v>
      </c>
      <c r="R151" s="40">
        <f t="shared" ref="R151:R176" si="38">+$O$11*(M151-I151)</f>
        <v>150.00000000000028</v>
      </c>
      <c r="S151" s="40">
        <f t="shared" ref="S151:S176" si="39">M151/R151</f>
        <v>0.2189333333333339</v>
      </c>
    </row>
    <row r="152" spans="2:19" ht="15.6" x14ac:dyDescent="0.3">
      <c r="B152" s="102">
        <v>131</v>
      </c>
      <c r="C152" s="103"/>
      <c r="D152" s="80">
        <v>44860</v>
      </c>
      <c r="E152" s="79">
        <v>0.48819444444444443</v>
      </c>
      <c r="F152" s="53">
        <f t="shared" si="34"/>
        <v>2470.9140000000002</v>
      </c>
      <c r="G152" s="52">
        <f>G$16-E$12</f>
        <v>2395.9140000000002</v>
      </c>
      <c r="H152" s="99"/>
      <c r="I152" s="42">
        <v>-42.25</v>
      </c>
      <c r="J152" s="59">
        <f>(G$16+E$13)+I152</f>
        <v>2428.6640000000002</v>
      </c>
      <c r="K152" s="62"/>
      <c r="M152" s="38">
        <f t="shared" si="33"/>
        <v>32.75</v>
      </c>
      <c r="N152" s="42">
        <f t="shared" si="35"/>
        <v>3.3395175000000004</v>
      </c>
      <c r="O152" s="38">
        <f t="shared" si="36"/>
        <v>22.971898000000003</v>
      </c>
      <c r="P152" s="38">
        <f t="shared" si="37"/>
        <v>3.4053594270300004E-2</v>
      </c>
      <c r="R152" s="40">
        <f t="shared" si="38"/>
        <v>150</v>
      </c>
      <c r="S152" s="40">
        <f t="shared" si="39"/>
        <v>0.21833333333333332</v>
      </c>
    </row>
    <row r="153" spans="2:19" ht="15.6" x14ac:dyDescent="0.3">
      <c r="B153" s="102">
        <v>132</v>
      </c>
      <c r="C153" s="103"/>
      <c r="D153" s="80">
        <v>44861</v>
      </c>
      <c r="E153" s="79">
        <v>0.58680555555555558</v>
      </c>
      <c r="F153" s="53">
        <f t="shared" si="34"/>
        <v>2470.9140000000002</v>
      </c>
      <c r="G153" s="52">
        <f>G$16-E$12</f>
        <v>2395.9140000000002</v>
      </c>
      <c r="H153" s="99"/>
      <c r="I153" s="42">
        <v>-42.31</v>
      </c>
      <c r="J153" s="59">
        <f>(G$16+E$13)+I153</f>
        <v>2428.6040000000003</v>
      </c>
      <c r="K153" s="62"/>
      <c r="M153" s="38">
        <f t="shared" si="33"/>
        <v>32.690000000000055</v>
      </c>
      <c r="N153" s="42">
        <f t="shared" si="35"/>
        <v>3.3333993000000057</v>
      </c>
      <c r="O153" s="38">
        <f t="shared" si="36"/>
        <v>22.92981208000004</v>
      </c>
      <c r="P153" s="38">
        <f t="shared" si="37"/>
        <v>3.399120600598806E-2</v>
      </c>
      <c r="R153" s="40">
        <f t="shared" si="38"/>
        <v>150.00000000000011</v>
      </c>
      <c r="S153" s="40">
        <f t="shared" si="39"/>
        <v>0.21793333333333353</v>
      </c>
    </row>
    <row r="154" spans="2:19" ht="15.6" x14ac:dyDescent="0.3">
      <c r="B154" s="102">
        <v>133</v>
      </c>
      <c r="C154" s="103"/>
      <c r="D154" s="80">
        <v>44862</v>
      </c>
      <c r="E154" s="79">
        <v>0.4770833333333333</v>
      </c>
      <c r="F154" s="53">
        <f t="shared" si="34"/>
        <v>2470.9140000000002</v>
      </c>
      <c r="G154" s="52">
        <f>G$16-E$12</f>
        <v>2395.9140000000002</v>
      </c>
      <c r="H154" s="99"/>
      <c r="I154" s="42">
        <v>-42.39</v>
      </c>
      <c r="J154" s="59">
        <f>(G$16+E$13)+I154</f>
        <v>2428.5240000000003</v>
      </c>
      <c r="K154" s="62"/>
      <c r="M154" s="38">
        <f t="shared" si="33"/>
        <v>32.610000000000127</v>
      </c>
      <c r="N154" s="42">
        <f t="shared" si="35"/>
        <v>3.3252417000000132</v>
      </c>
      <c r="O154" s="38">
        <f t="shared" si="36"/>
        <v>22.873697520000093</v>
      </c>
      <c r="P154" s="38">
        <f t="shared" si="37"/>
        <v>3.3908021653572137E-2</v>
      </c>
      <c r="R154" s="40">
        <f t="shared" si="38"/>
        <v>150.00000000000026</v>
      </c>
      <c r="S154" s="40">
        <f t="shared" si="39"/>
        <v>0.21740000000000048</v>
      </c>
    </row>
    <row r="155" spans="2:19" ht="15.6" x14ac:dyDescent="0.3">
      <c r="B155" s="102">
        <v>134</v>
      </c>
      <c r="C155" s="103"/>
      <c r="D155" s="80">
        <v>44863</v>
      </c>
      <c r="E155" s="79">
        <v>0.50624999999999998</v>
      </c>
      <c r="F155" s="53">
        <f t="shared" si="34"/>
        <v>2470.9140000000002</v>
      </c>
      <c r="G155" s="52">
        <f>G$16-E$12</f>
        <v>2395.9140000000002</v>
      </c>
      <c r="H155" s="99"/>
      <c r="I155" s="42">
        <v>-42.47</v>
      </c>
      <c r="J155" s="59">
        <f>(G$16+E$13)+I155</f>
        <v>2428.4440000000004</v>
      </c>
      <c r="K155" s="62"/>
      <c r="M155" s="38">
        <f t="shared" si="33"/>
        <v>32.5300000000002</v>
      </c>
      <c r="N155" s="42">
        <f t="shared" si="35"/>
        <v>3.3170841000000206</v>
      </c>
      <c r="O155" s="38">
        <f t="shared" si="36"/>
        <v>22.817582960000141</v>
      </c>
      <c r="P155" s="38">
        <f t="shared" si="37"/>
        <v>3.3824837301156215E-2</v>
      </c>
      <c r="R155" s="40">
        <f t="shared" si="38"/>
        <v>150.0000000000004</v>
      </c>
      <c r="S155" s="40">
        <f t="shared" si="39"/>
        <v>0.21686666666666743</v>
      </c>
    </row>
    <row r="156" spans="2:19" ht="15.6" x14ac:dyDescent="0.3">
      <c r="B156" s="102">
        <v>135</v>
      </c>
      <c r="C156" s="103"/>
      <c r="D156" s="80">
        <v>44864</v>
      </c>
      <c r="E156" s="79">
        <v>0.37361111111111112</v>
      </c>
      <c r="F156" s="53">
        <f t="shared" si="34"/>
        <v>2470.9140000000002</v>
      </c>
      <c r="G156" s="52">
        <f>G$16-E$12</f>
        <v>2395.9140000000002</v>
      </c>
      <c r="H156" s="99"/>
      <c r="I156" s="42">
        <v>-42.55</v>
      </c>
      <c r="J156" s="59">
        <f>(G$16+E$13)+I156</f>
        <v>2428.364</v>
      </c>
      <c r="K156" s="62"/>
      <c r="M156" s="38">
        <f t="shared" si="33"/>
        <v>32.449999999999818</v>
      </c>
      <c r="N156" s="42">
        <f t="shared" si="35"/>
        <v>3.3089264999999815</v>
      </c>
      <c r="O156" s="38">
        <f t="shared" si="36"/>
        <v>22.761468399999874</v>
      </c>
      <c r="P156" s="38">
        <f t="shared" si="37"/>
        <v>3.3741652948739813E-2</v>
      </c>
      <c r="R156" s="40">
        <f t="shared" si="38"/>
        <v>149.99999999999963</v>
      </c>
      <c r="S156" s="40">
        <f t="shared" si="39"/>
        <v>0.21633333333333266</v>
      </c>
    </row>
    <row r="157" spans="2:19" ht="15.6" x14ac:dyDescent="0.3">
      <c r="B157" s="102">
        <v>136</v>
      </c>
      <c r="C157" s="103"/>
      <c r="D157" s="80">
        <v>44865</v>
      </c>
      <c r="E157" s="79">
        <v>0.34861111111111115</v>
      </c>
      <c r="F157" s="53">
        <f t="shared" si="34"/>
        <v>2470.9140000000002</v>
      </c>
      <c r="G157" s="52">
        <f>G$16-E$12</f>
        <v>2395.9140000000002</v>
      </c>
      <c r="H157" s="99"/>
      <c r="I157" s="42">
        <v>-42.67</v>
      </c>
      <c r="J157" s="59">
        <f>(G$16+E$13)+I157</f>
        <v>2428.2440000000001</v>
      </c>
      <c r="K157" s="62"/>
      <c r="M157" s="38">
        <f t="shared" si="33"/>
        <v>32.329999999999927</v>
      </c>
      <c r="N157" s="42">
        <f t="shared" si="35"/>
        <v>3.2966900999999926</v>
      </c>
      <c r="O157" s="38">
        <f t="shared" si="36"/>
        <v>22.677296559999952</v>
      </c>
      <c r="P157" s="38">
        <f t="shared" si="37"/>
        <v>3.3616876420115925E-2</v>
      </c>
      <c r="R157" s="40">
        <f t="shared" si="38"/>
        <v>149.99999999999986</v>
      </c>
      <c r="S157" s="40">
        <f t="shared" si="39"/>
        <v>0.21553333333333305</v>
      </c>
    </row>
    <row r="158" spans="2:19" ht="15.6" x14ac:dyDescent="0.3">
      <c r="B158" s="102">
        <v>137</v>
      </c>
      <c r="C158" s="103"/>
      <c r="D158" s="80">
        <v>44866</v>
      </c>
      <c r="E158" s="79">
        <v>0.48194444444444445</v>
      </c>
      <c r="F158" s="53">
        <f t="shared" si="34"/>
        <v>2470.9140000000002</v>
      </c>
      <c r="G158" s="52">
        <f>G$16-E$12</f>
        <v>2395.9140000000002</v>
      </c>
      <c r="H158" s="99"/>
      <c r="I158" s="42">
        <v>-42.76</v>
      </c>
      <c r="J158" s="59">
        <f>(G$16+E$13)+I158</f>
        <v>2428.154</v>
      </c>
      <c r="K158" s="62"/>
      <c r="M158" s="38">
        <f t="shared" si="33"/>
        <v>32.239999999999782</v>
      </c>
      <c r="N158" s="42">
        <f t="shared" si="35"/>
        <v>3.2875127999999778</v>
      </c>
      <c r="O158" s="38">
        <f t="shared" si="36"/>
        <v>22.614167679999849</v>
      </c>
      <c r="P158" s="38">
        <f t="shared" si="37"/>
        <v>3.3523294023647773E-2</v>
      </c>
      <c r="R158" s="40">
        <f t="shared" si="38"/>
        <v>149.99999999999955</v>
      </c>
      <c r="S158" s="40">
        <f t="shared" si="39"/>
        <v>0.21493333333333253</v>
      </c>
    </row>
    <row r="159" spans="2:19" ht="15.6" x14ac:dyDescent="0.3">
      <c r="B159" s="102">
        <v>138</v>
      </c>
      <c r="C159" s="103"/>
      <c r="D159" s="80">
        <v>44867</v>
      </c>
      <c r="E159" s="79">
        <v>0.35694444444444445</v>
      </c>
      <c r="F159" s="53">
        <f t="shared" si="34"/>
        <v>2470.9140000000002</v>
      </c>
      <c r="G159" s="52">
        <f>G$16-E$12</f>
        <v>2395.9140000000002</v>
      </c>
      <c r="H159" s="99"/>
      <c r="I159" s="42">
        <v>-42.84</v>
      </c>
      <c r="J159" s="59">
        <f>(G$16+E$13)+I159</f>
        <v>2428.0740000000001</v>
      </c>
      <c r="K159" s="62"/>
      <c r="M159" s="38">
        <f t="shared" si="33"/>
        <v>32.159999999999854</v>
      </c>
      <c r="N159" s="42">
        <f t="shared" si="35"/>
        <v>3.2793551999999853</v>
      </c>
      <c r="O159" s="38">
        <f t="shared" si="36"/>
        <v>22.558053119999901</v>
      </c>
      <c r="P159" s="38">
        <f t="shared" si="37"/>
        <v>3.344010967123185E-2</v>
      </c>
      <c r="R159" s="40">
        <f t="shared" si="38"/>
        <v>149.99999999999972</v>
      </c>
      <c r="S159" s="40">
        <f t="shared" si="39"/>
        <v>0.21439999999999942</v>
      </c>
    </row>
    <row r="160" spans="2:19" ht="15.6" x14ac:dyDescent="0.3">
      <c r="B160" s="102">
        <v>139</v>
      </c>
      <c r="C160" s="103"/>
      <c r="D160" s="80">
        <v>44868</v>
      </c>
      <c r="E160" s="79">
        <v>0.36180555555555555</v>
      </c>
      <c r="F160" s="53">
        <f t="shared" si="34"/>
        <v>2470.9140000000002</v>
      </c>
      <c r="G160" s="52">
        <f>G$16-E$12</f>
        <v>2395.9140000000002</v>
      </c>
      <c r="H160" s="99"/>
      <c r="I160" s="42">
        <v>-42.89</v>
      </c>
      <c r="J160" s="59">
        <f>(G$16+E$13)+I160</f>
        <v>2428.0240000000003</v>
      </c>
      <c r="K160" s="62"/>
      <c r="M160" s="38">
        <f t="shared" si="33"/>
        <v>32.110000000000127</v>
      </c>
      <c r="N160" s="42">
        <f t="shared" si="35"/>
        <v>3.2742567000000133</v>
      </c>
      <c r="O160" s="38">
        <f t="shared" si="36"/>
        <v>22.522981520000091</v>
      </c>
      <c r="P160" s="38">
        <f t="shared" si="37"/>
        <v>3.3388119450972135E-2</v>
      </c>
      <c r="R160" s="40">
        <f t="shared" si="38"/>
        <v>150.00000000000026</v>
      </c>
      <c r="S160" s="40">
        <f t="shared" si="39"/>
        <v>0.21406666666666715</v>
      </c>
    </row>
    <row r="161" spans="2:19" ht="15.6" x14ac:dyDescent="0.3">
      <c r="B161" s="102">
        <v>140</v>
      </c>
      <c r="C161" s="103"/>
      <c r="D161" s="80">
        <v>44869</v>
      </c>
      <c r="E161" s="79">
        <v>0.48749999999999999</v>
      </c>
      <c r="F161" s="53">
        <f t="shared" si="34"/>
        <v>2470.9140000000002</v>
      </c>
      <c r="G161" s="52">
        <f>G$16-E$12</f>
        <v>2395.9140000000002</v>
      </c>
      <c r="H161" s="99"/>
      <c r="I161" s="42">
        <v>-42.97</v>
      </c>
      <c r="J161" s="59">
        <f>(G$16+E$13)+I161</f>
        <v>2427.9440000000004</v>
      </c>
      <c r="K161" s="62"/>
      <c r="M161" s="38">
        <f t="shared" si="33"/>
        <v>32.0300000000002</v>
      </c>
      <c r="N161" s="42">
        <f t="shared" si="35"/>
        <v>3.2660991000000203</v>
      </c>
      <c r="O161" s="38">
        <f t="shared" si="36"/>
        <v>22.466866960000143</v>
      </c>
      <c r="P161" s="38">
        <f t="shared" si="37"/>
        <v>3.3304935098556206E-2</v>
      </c>
      <c r="R161" s="40">
        <f t="shared" si="38"/>
        <v>150.0000000000004</v>
      </c>
      <c r="S161" s="40">
        <f t="shared" si="39"/>
        <v>0.2135333333333341</v>
      </c>
    </row>
    <row r="162" spans="2:19" ht="15.6" x14ac:dyDescent="0.3">
      <c r="B162" s="102">
        <v>141</v>
      </c>
      <c r="C162" s="103"/>
      <c r="D162" s="80">
        <v>44870</v>
      </c>
      <c r="E162" s="79">
        <v>0.37638888888888888</v>
      </c>
      <c r="F162" s="53">
        <f t="shared" si="34"/>
        <v>2470.9140000000002</v>
      </c>
      <c r="G162" s="52">
        <f>G$16-E$12</f>
        <v>2395.9140000000002</v>
      </c>
      <c r="H162" s="99"/>
      <c r="I162" s="42">
        <v>-43.04</v>
      </c>
      <c r="J162" s="59">
        <f>(G$16+E$13)+I162</f>
        <v>2427.8740000000003</v>
      </c>
      <c r="K162" s="62"/>
      <c r="M162" s="38">
        <f t="shared" si="33"/>
        <v>31.960000000000036</v>
      </c>
      <c r="N162" s="42">
        <f t="shared" si="35"/>
        <v>3.2589612000000039</v>
      </c>
      <c r="O162" s="38">
        <f t="shared" si="36"/>
        <v>22.417766720000028</v>
      </c>
      <c r="P162" s="38">
        <f t="shared" si="37"/>
        <v>3.323214879019204E-2</v>
      </c>
      <c r="R162" s="40">
        <f t="shared" si="38"/>
        <v>150.00000000000006</v>
      </c>
      <c r="S162" s="40">
        <f t="shared" si="39"/>
        <v>0.21306666666666682</v>
      </c>
    </row>
    <row r="163" spans="2:19" ht="15.6" x14ac:dyDescent="0.3">
      <c r="B163" s="102">
        <v>142</v>
      </c>
      <c r="C163" s="103"/>
      <c r="D163" s="80">
        <v>44871</v>
      </c>
      <c r="E163" s="79">
        <v>0.48680555555555555</v>
      </c>
      <c r="F163" s="53">
        <f t="shared" si="34"/>
        <v>2470.9140000000002</v>
      </c>
      <c r="G163" s="52">
        <f>G$16-E$12</f>
        <v>2395.9140000000002</v>
      </c>
      <c r="H163" s="99"/>
      <c r="I163" s="42">
        <v>-43.13</v>
      </c>
      <c r="J163" s="59">
        <f>(G$16+E$13)+I163</f>
        <v>2427.7840000000001</v>
      </c>
      <c r="K163" s="62"/>
      <c r="M163" s="38">
        <f t="shared" si="33"/>
        <v>31.869999999999891</v>
      </c>
      <c r="N163" s="42">
        <f t="shared" si="35"/>
        <v>3.2497838999999891</v>
      </c>
      <c r="O163" s="38">
        <f t="shared" si="36"/>
        <v>22.354637839999924</v>
      </c>
      <c r="P163" s="38">
        <f t="shared" si="37"/>
        <v>3.3138566393723888E-2</v>
      </c>
      <c r="R163" s="40">
        <f t="shared" si="38"/>
        <v>149.99999999999977</v>
      </c>
      <c r="S163" s="40">
        <f t="shared" si="39"/>
        <v>0.21246666666666625</v>
      </c>
    </row>
    <row r="164" spans="2:19" ht="15.6" x14ac:dyDescent="0.3">
      <c r="B164" s="102">
        <v>143</v>
      </c>
      <c r="C164" s="103"/>
      <c r="D164" s="80">
        <v>44872</v>
      </c>
      <c r="E164" s="79">
        <v>0.50694444444444442</v>
      </c>
      <c r="F164" s="53">
        <f t="shared" si="34"/>
        <v>2470.9140000000002</v>
      </c>
      <c r="G164" s="52">
        <f>G$16-E$12</f>
        <v>2395.9140000000002</v>
      </c>
      <c r="H164" s="99"/>
      <c r="I164" s="42">
        <v>-43.23</v>
      </c>
      <c r="J164" s="59">
        <f>(G$16+E$13)+I164</f>
        <v>2427.6840000000002</v>
      </c>
      <c r="K164" s="62"/>
      <c r="M164" s="38">
        <f t="shared" si="33"/>
        <v>31.769999999999982</v>
      </c>
      <c r="N164" s="42">
        <f t="shared" si="35"/>
        <v>3.2395868999999982</v>
      </c>
      <c r="O164" s="38">
        <f t="shared" si="36"/>
        <v>22.284494639999988</v>
      </c>
      <c r="P164" s="38">
        <f t="shared" si="37"/>
        <v>3.3034585953203979E-2</v>
      </c>
      <c r="R164" s="40">
        <f t="shared" si="38"/>
        <v>149.99999999999994</v>
      </c>
      <c r="S164" s="40">
        <f t="shared" si="39"/>
        <v>0.21179999999999996</v>
      </c>
    </row>
    <row r="165" spans="2:19" ht="15.6" x14ac:dyDescent="0.3">
      <c r="B165" s="102">
        <v>144</v>
      </c>
      <c r="C165" s="103"/>
      <c r="D165" s="80">
        <v>44873</v>
      </c>
      <c r="E165" s="79">
        <v>0.49722222222222223</v>
      </c>
      <c r="F165" s="53">
        <f t="shared" si="34"/>
        <v>2470.9140000000002</v>
      </c>
      <c r="G165" s="52">
        <f>G$16-E$12</f>
        <v>2395.9140000000002</v>
      </c>
      <c r="H165" s="99"/>
      <c r="I165" s="42">
        <v>-43.31</v>
      </c>
      <c r="J165" s="59">
        <f>(G$16+E$13)+I165</f>
        <v>2427.6040000000003</v>
      </c>
      <c r="K165" s="62"/>
      <c r="M165" s="38">
        <f t="shared" si="33"/>
        <v>31.690000000000055</v>
      </c>
      <c r="N165" s="42">
        <f t="shared" si="35"/>
        <v>3.2314293000000056</v>
      </c>
      <c r="O165" s="38">
        <f t="shared" si="36"/>
        <v>22.22838008000004</v>
      </c>
      <c r="P165" s="38">
        <f t="shared" si="37"/>
        <v>3.2951401600788056E-2</v>
      </c>
      <c r="R165" s="40">
        <f t="shared" si="38"/>
        <v>150.00000000000011</v>
      </c>
      <c r="S165" s="40">
        <f t="shared" si="39"/>
        <v>0.21126666666666688</v>
      </c>
    </row>
    <row r="166" spans="2:19" ht="15.6" x14ac:dyDescent="0.3">
      <c r="B166" s="102">
        <v>145</v>
      </c>
      <c r="C166" s="103"/>
      <c r="D166" s="80">
        <v>44874</v>
      </c>
      <c r="E166" s="79">
        <v>0.51874999999999993</v>
      </c>
      <c r="F166" s="53">
        <f t="shared" si="34"/>
        <v>2470.9140000000002</v>
      </c>
      <c r="G166" s="52">
        <f>G$16-E$12</f>
        <v>2395.9140000000002</v>
      </c>
      <c r="H166" s="99"/>
      <c r="I166" s="42">
        <v>-43.38</v>
      </c>
      <c r="J166" s="59">
        <f>(G$16+E$13)+I166</f>
        <v>2427.5340000000001</v>
      </c>
      <c r="K166" s="62"/>
      <c r="M166" s="38">
        <f t="shared" si="33"/>
        <v>31.619999999999891</v>
      </c>
      <c r="N166" s="42">
        <f t="shared" si="35"/>
        <v>3.2242913999999891</v>
      </c>
      <c r="O166" s="38">
        <f t="shared" si="36"/>
        <v>22.179279839999925</v>
      </c>
      <c r="P166" s="38">
        <f t="shared" si="37"/>
        <v>3.2878615292423891E-2</v>
      </c>
      <c r="R166" s="40">
        <f t="shared" si="38"/>
        <v>149.99999999999977</v>
      </c>
      <c r="S166" s="40">
        <f t="shared" si="39"/>
        <v>0.2107999999999996</v>
      </c>
    </row>
    <row r="167" spans="2:19" ht="15.6" x14ac:dyDescent="0.3">
      <c r="B167" s="102">
        <v>146</v>
      </c>
      <c r="C167" s="103"/>
      <c r="D167" s="80">
        <v>44875</v>
      </c>
      <c r="E167" s="79">
        <v>0.48055555555555557</v>
      </c>
      <c r="F167" s="53">
        <f t="shared" si="34"/>
        <v>2470.9140000000002</v>
      </c>
      <c r="G167" s="52">
        <f>G$16-E$12</f>
        <v>2395.9140000000002</v>
      </c>
      <c r="H167" s="99"/>
      <c r="I167" s="42">
        <v>-43.46</v>
      </c>
      <c r="J167" s="59">
        <f>(G$16+E$13)+I167</f>
        <v>2427.4540000000002</v>
      </c>
      <c r="K167" s="62"/>
      <c r="M167" s="38">
        <f t="shared" si="33"/>
        <v>31.539999999999964</v>
      </c>
      <c r="N167" s="42">
        <f t="shared" si="35"/>
        <v>3.2161337999999966</v>
      </c>
      <c r="O167" s="38">
        <f t="shared" si="36"/>
        <v>22.123165279999977</v>
      </c>
      <c r="P167" s="38">
        <f t="shared" si="37"/>
        <v>3.2795430940007968E-2</v>
      </c>
      <c r="R167" s="40">
        <f t="shared" si="38"/>
        <v>149.99999999999994</v>
      </c>
      <c r="S167" s="40">
        <f t="shared" si="39"/>
        <v>0.21026666666666649</v>
      </c>
    </row>
    <row r="168" spans="2:19" ht="15.6" x14ac:dyDescent="0.3">
      <c r="B168" s="102">
        <v>147</v>
      </c>
      <c r="C168" s="103"/>
      <c r="D168" s="80">
        <v>44877</v>
      </c>
      <c r="E168" s="79">
        <v>0.65694444444444444</v>
      </c>
      <c r="F168" s="53">
        <f t="shared" si="34"/>
        <v>2470.9140000000002</v>
      </c>
      <c r="G168" s="52">
        <f>G$16-E$12</f>
        <v>2395.9140000000002</v>
      </c>
      <c r="H168" s="99"/>
      <c r="I168" s="42">
        <v>-43.58</v>
      </c>
      <c r="J168" s="59">
        <f>(G$16+E$13)+I168</f>
        <v>2427.3340000000003</v>
      </c>
      <c r="K168" s="62"/>
      <c r="M168" s="38">
        <f t="shared" si="33"/>
        <v>31.420000000000073</v>
      </c>
      <c r="N168" s="42">
        <f t="shared" si="35"/>
        <v>3.2038974000000078</v>
      </c>
      <c r="O168" s="38">
        <f t="shared" si="36"/>
        <v>22.038993440000052</v>
      </c>
      <c r="P168" s="38">
        <f t="shared" si="37"/>
        <v>3.267065441138408E-2</v>
      </c>
      <c r="R168" s="40">
        <f t="shared" si="38"/>
        <v>150.00000000000014</v>
      </c>
      <c r="S168" s="40">
        <f t="shared" si="39"/>
        <v>0.20946666666666694</v>
      </c>
    </row>
    <row r="169" spans="2:19" ht="15.6" x14ac:dyDescent="0.3">
      <c r="B169" s="102">
        <v>148</v>
      </c>
      <c r="C169" s="103"/>
      <c r="D169" s="80">
        <v>44878</v>
      </c>
      <c r="E169" s="79">
        <v>0.64027777777777783</v>
      </c>
      <c r="F169" s="53">
        <f t="shared" si="34"/>
        <v>2470.9140000000002</v>
      </c>
      <c r="G169" s="52">
        <f>G$16-E$12</f>
        <v>2395.9140000000002</v>
      </c>
      <c r="H169" s="99"/>
      <c r="I169" s="42">
        <v>-43.66</v>
      </c>
      <c r="J169" s="59">
        <f>(G$16+E$13)+I169</f>
        <v>2427.2540000000004</v>
      </c>
      <c r="K169" s="62"/>
      <c r="M169" s="38">
        <f t="shared" si="33"/>
        <v>31.340000000000146</v>
      </c>
      <c r="N169" s="42">
        <f t="shared" si="35"/>
        <v>3.1957398000000148</v>
      </c>
      <c r="O169" s="38">
        <f t="shared" si="36"/>
        <v>21.982878880000104</v>
      </c>
      <c r="P169" s="38">
        <f t="shared" si="37"/>
        <v>3.258747005896815E-2</v>
      </c>
      <c r="R169" s="40">
        <f t="shared" si="38"/>
        <v>150.00000000000028</v>
      </c>
      <c r="S169" s="40">
        <f t="shared" si="39"/>
        <v>0.20893333333333391</v>
      </c>
    </row>
    <row r="170" spans="2:19" ht="15.6" x14ac:dyDescent="0.3">
      <c r="B170" s="102">
        <v>149</v>
      </c>
      <c r="C170" s="103"/>
      <c r="D170" s="80">
        <v>44879</v>
      </c>
      <c r="E170" s="79">
        <v>0.64097222222222217</v>
      </c>
      <c r="F170" s="53">
        <f t="shared" si="34"/>
        <v>2470.9140000000002</v>
      </c>
      <c r="G170" s="52">
        <f>G$16-E$12</f>
        <v>2395.9140000000002</v>
      </c>
      <c r="H170" s="99"/>
      <c r="I170" s="42">
        <v>-43.73</v>
      </c>
      <c r="J170" s="59">
        <f>(G$16+E$13)+I170</f>
        <v>2427.1840000000002</v>
      </c>
      <c r="K170" s="62"/>
      <c r="M170" s="38">
        <f t="shared" si="33"/>
        <v>31.269999999999982</v>
      </c>
      <c r="N170" s="42">
        <f t="shared" si="35"/>
        <v>3.1886018999999983</v>
      </c>
      <c r="O170" s="38">
        <f t="shared" si="36"/>
        <v>21.933778639999989</v>
      </c>
      <c r="P170" s="38">
        <f t="shared" si="37"/>
        <v>3.2514683750603984E-2</v>
      </c>
      <c r="R170" s="40">
        <f t="shared" si="38"/>
        <v>149.99999999999994</v>
      </c>
      <c r="S170" s="40">
        <f t="shared" si="39"/>
        <v>0.20846666666666663</v>
      </c>
    </row>
    <row r="171" spans="2:19" ht="15.6" x14ac:dyDescent="0.3">
      <c r="B171" s="102">
        <v>150</v>
      </c>
      <c r="C171" s="103"/>
      <c r="D171" s="80">
        <v>44880</v>
      </c>
      <c r="E171" s="79">
        <v>0.60625000000000007</v>
      </c>
      <c r="F171" s="53">
        <f t="shared" si="34"/>
        <v>2470.9140000000002</v>
      </c>
      <c r="G171" s="52">
        <f>G$16-E$12</f>
        <v>2395.9140000000002</v>
      </c>
      <c r="H171" s="99"/>
      <c r="I171" s="42">
        <v>-43.82</v>
      </c>
      <c r="J171" s="59">
        <f>(G$16+E$13)+I171</f>
        <v>2427.0940000000001</v>
      </c>
      <c r="K171" s="62"/>
      <c r="M171" s="38">
        <f t="shared" si="33"/>
        <v>31.179999999999836</v>
      </c>
      <c r="N171" s="42">
        <f t="shared" si="35"/>
        <v>3.1794245999999835</v>
      </c>
      <c r="O171" s="38">
        <f t="shared" si="36"/>
        <v>21.870649759999885</v>
      </c>
      <c r="P171" s="38">
        <f t="shared" si="37"/>
        <v>3.2421101354135833E-2</v>
      </c>
      <c r="R171" s="40">
        <f t="shared" si="38"/>
        <v>149.99999999999966</v>
      </c>
      <c r="S171" s="40">
        <f t="shared" si="39"/>
        <v>0.20786666666666606</v>
      </c>
    </row>
    <row r="172" spans="2:19" ht="15.6" x14ac:dyDescent="0.3">
      <c r="B172" s="102">
        <v>151</v>
      </c>
      <c r="C172" s="103"/>
      <c r="D172" s="80">
        <v>44881</v>
      </c>
      <c r="E172" s="79">
        <v>0.66319444444444442</v>
      </c>
      <c r="F172" s="53">
        <f t="shared" si="34"/>
        <v>2470.9140000000002</v>
      </c>
      <c r="G172" s="52">
        <f>G$16-E$12</f>
        <v>2395.9140000000002</v>
      </c>
      <c r="H172" s="99"/>
      <c r="I172" s="42">
        <v>-43.9</v>
      </c>
      <c r="J172" s="59">
        <f>(G$16+E$13)+I172</f>
        <v>2427.0140000000001</v>
      </c>
      <c r="K172" s="62"/>
      <c r="M172" s="38">
        <f t="shared" si="33"/>
        <v>31.099999999999909</v>
      </c>
      <c r="N172" s="42">
        <f t="shared" si="35"/>
        <v>3.171266999999991</v>
      </c>
      <c r="O172" s="38">
        <f t="shared" si="36"/>
        <v>21.814535199999938</v>
      </c>
      <c r="P172" s="38">
        <f t="shared" si="37"/>
        <v>3.233791700171991E-2</v>
      </c>
      <c r="R172" s="40">
        <f t="shared" si="38"/>
        <v>149.99999999999983</v>
      </c>
      <c r="S172" s="40">
        <f t="shared" si="39"/>
        <v>0.20733333333333295</v>
      </c>
    </row>
    <row r="173" spans="2:19" ht="15.6" x14ac:dyDescent="0.3">
      <c r="B173" s="102">
        <v>152</v>
      </c>
      <c r="C173" s="103"/>
      <c r="D173" s="80">
        <v>44882</v>
      </c>
      <c r="E173" s="79">
        <v>0.72916666666666663</v>
      </c>
      <c r="F173" s="53">
        <f t="shared" si="34"/>
        <v>2470.9140000000002</v>
      </c>
      <c r="G173" s="52">
        <f>G$16-E$12</f>
        <v>2395.9140000000002</v>
      </c>
      <c r="H173" s="99"/>
      <c r="I173" s="42">
        <v>-43.96</v>
      </c>
      <c r="J173" s="59">
        <f>(G$16+E$13)+I173</f>
        <v>2426.9540000000002</v>
      </c>
      <c r="K173" s="62"/>
      <c r="M173" s="38">
        <f t="shared" si="33"/>
        <v>31.039999999999964</v>
      </c>
      <c r="N173" s="42">
        <f t="shared" si="35"/>
        <v>3.1651487999999963</v>
      </c>
      <c r="O173" s="38">
        <f t="shared" si="36"/>
        <v>21.772449279999975</v>
      </c>
      <c r="P173" s="38">
        <f t="shared" si="37"/>
        <v>3.2275528737407966E-2</v>
      </c>
      <c r="R173" s="40">
        <f t="shared" si="38"/>
        <v>149.99999999999994</v>
      </c>
      <c r="S173" s="40">
        <f t="shared" si="39"/>
        <v>0.20693333333333316</v>
      </c>
    </row>
    <row r="174" spans="2:19" ht="15.6" x14ac:dyDescent="0.3">
      <c r="B174" s="102">
        <v>153</v>
      </c>
      <c r="C174" s="103"/>
      <c r="D174" s="80">
        <v>44883</v>
      </c>
      <c r="E174" s="79">
        <v>0.4513888888888889</v>
      </c>
      <c r="F174" s="53">
        <f t="shared" si="34"/>
        <v>2470.9140000000002</v>
      </c>
      <c r="G174" s="52">
        <f>G$16-E$12</f>
        <v>2395.9140000000002</v>
      </c>
      <c r="H174" s="99"/>
      <c r="I174" s="42">
        <v>-44.04</v>
      </c>
      <c r="J174" s="59">
        <f>(G$16+E$13)+I174</f>
        <v>2426.8740000000003</v>
      </c>
      <c r="K174" s="62"/>
      <c r="M174" s="38">
        <f t="shared" si="33"/>
        <v>30.960000000000036</v>
      </c>
      <c r="N174" s="42">
        <f t="shared" si="35"/>
        <v>3.1569912000000038</v>
      </c>
      <c r="O174" s="38">
        <f t="shared" si="36"/>
        <v>21.716334720000027</v>
      </c>
      <c r="P174" s="38">
        <f t="shared" si="37"/>
        <v>3.2192344384992036E-2</v>
      </c>
      <c r="R174" s="40">
        <f t="shared" si="38"/>
        <v>150.00000000000006</v>
      </c>
      <c r="S174" s="40">
        <f t="shared" si="39"/>
        <v>0.20640000000000017</v>
      </c>
    </row>
    <row r="175" spans="2:19" ht="15.6" x14ac:dyDescent="0.3">
      <c r="B175" s="102">
        <v>154</v>
      </c>
      <c r="C175" s="103"/>
      <c r="D175" s="80">
        <v>44884</v>
      </c>
      <c r="E175" s="79">
        <v>0.4375</v>
      </c>
      <c r="F175" s="53">
        <f t="shared" si="34"/>
        <v>2470.9140000000002</v>
      </c>
      <c r="G175" s="52">
        <f>G$16-E$12</f>
        <v>2395.9140000000002</v>
      </c>
      <c r="H175" s="99"/>
      <c r="I175" s="42">
        <v>-44.12</v>
      </c>
      <c r="J175" s="59">
        <f>(G$16+E$13)+I175</f>
        <v>2426.7940000000003</v>
      </c>
      <c r="K175" s="62"/>
      <c r="M175" s="38">
        <f t="shared" si="33"/>
        <v>30.880000000000109</v>
      </c>
      <c r="N175" s="42">
        <f t="shared" si="35"/>
        <v>3.1488336000000112</v>
      </c>
      <c r="O175" s="38">
        <f t="shared" si="36"/>
        <v>21.66022016000008</v>
      </c>
      <c r="P175" s="38">
        <f t="shared" si="37"/>
        <v>3.2109160032576113E-2</v>
      </c>
      <c r="R175" s="40">
        <f t="shared" si="38"/>
        <v>150.00000000000023</v>
      </c>
      <c r="S175" s="40">
        <f t="shared" si="39"/>
        <v>0.20586666666666709</v>
      </c>
    </row>
    <row r="176" spans="2:19" ht="15.6" x14ac:dyDescent="0.3">
      <c r="B176" s="102">
        <v>155</v>
      </c>
      <c r="C176" s="103"/>
      <c r="D176" s="80">
        <v>44885</v>
      </c>
      <c r="E176" s="79">
        <v>0.42777777777777781</v>
      </c>
      <c r="F176" s="53">
        <f t="shared" si="34"/>
        <v>2470.9140000000002</v>
      </c>
      <c r="G176" s="52">
        <f>G$16-E$12</f>
        <v>2395.9140000000002</v>
      </c>
      <c r="H176" s="99"/>
      <c r="I176" s="42">
        <v>-44.2</v>
      </c>
      <c r="J176" s="59">
        <f>(G$16+E$13)+I176</f>
        <v>2426.7140000000004</v>
      </c>
      <c r="K176" s="62"/>
      <c r="M176" s="38">
        <f t="shared" si="33"/>
        <v>30.800000000000182</v>
      </c>
      <c r="N176" s="42">
        <f t="shared" si="35"/>
        <v>3.1406760000000187</v>
      </c>
      <c r="O176" s="38">
        <f t="shared" si="36"/>
        <v>21.604105600000128</v>
      </c>
      <c r="P176" s="38">
        <f t="shared" si="37"/>
        <v>3.202597568016019E-2</v>
      </c>
      <c r="R176" s="40">
        <f t="shared" si="38"/>
        <v>150.00000000000037</v>
      </c>
      <c r="S176" s="40">
        <f t="shared" si="39"/>
        <v>0.20533333333333403</v>
      </c>
    </row>
    <row r="177" spans="2:19" ht="15.6" x14ac:dyDescent="0.3">
      <c r="B177" s="102">
        <v>156</v>
      </c>
      <c r="C177" s="103"/>
      <c r="D177" s="80">
        <v>44886</v>
      </c>
      <c r="E177" s="79">
        <v>0.47638888888888892</v>
      </c>
      <c r="F177" s="53">
        <f t="shared" ref="F177:F240" si="40">G$16</f>
        <v>2470.9140000000002</v>
      </c>
      <c r="G177" s="52">
        <f>G$16-E$12</f>
        <v>2395.9140000000002</v>
      </c>
      <c r="H177" s="99"/>
      <c r="I177" s="42">
        <v>-44.26</v>
      </c>
      <c r="J177" s="59">
        <f>(G$16+E$13)+I177</f>
        <v>2426.654</v>
      </c>
      <c r="K177" s="62"/>
      <c r="M177" s="38">
        <f t="shared" si="33"/>
        <v>30.739999999999782</v>
      </c>
      <c r="N177" s="42">
        <f t="shared" ref="N177:N240" si="41">M177*0.10197/1</f>
        <v>3.1345577999999779</v>
      </c>
      <c r="O177" s="38">
        <f t="shared" ref="O177:O240" si="42">M177*0.701432/1</f>
        <v>21.56201967999985</v>
      </c>
      <c r="P177" s="38">
        <f t="shared" ref="P177:P240" si="43">+N177*0.01019716/1</f>
        <v>3.1963587415847775E-2</v>
      </c>
      <c r="R177" s="40">
        <f t="shared" ref="R177:R240" si="44">+$O$11*(M177-I177)</f>
        <v>149.99999999999955</v>
      </c>
      <c r="S177" s="40">
        <f t="shared" ref="S177:S240" si="45">M177/R177</f>
        <v>0.2049333333333325</v>
      </c>
    </row>
    <row r="178" spans="2:19" ht="15.6" x14ac:dyDescent="0.3">
      <c r="B178" s="102">
        <v>157</v>
      </c>
      <c r="C178" s="103"/>
      <c r="D178" s="80">
        <v>44887</v>
      </c>
      <c r="E178" s="79">
        <v>0.47222222222222227</v>
      </c>
      <c r="F178" s="53">
        <f t="shared" si="40"/>
        <v>2470.9140000000002</v>
      </c>
      <c r="G178" s="52">
        <f>G$16-E$12</f>
        <v>2395.9140000000002</v>
      </c>
      <c r="H178" s="99"/>
      <c r="I178" s="42">
        <v>-44.32</v>
      </c>
      <c r="J178" s="59">
        <f>(G$16+E$13)+I178</f>
        <v>2426.5940000000001</v>
      </c>
      <c r="K178" s="62"/>
      <c r="M178" s="38">
        <f t="shared" si="33"/>
        <v>30.679999999999836</v>
      </c>
      <c r="N178" s="42">
        <f t="shared" si="41"/>
        <v>3.1284395999999837</v>
      </c>
      <c r="O178" s="38">
        <f t="shared" si="42"/>
        <v>21.519933759999887</v>
      </c>
      <c r="P178" s="38">
        <f t="shared" si="43"/>
        <v>3.1901199151535838E-2</v>
      </c>
      <c r="R178" s="40">
        <f t="shared" si="44"/>
        <v>149.99999999999966</v>
      </c>
      <c r="S178" s="40">
        <f t="shared" si="45"/>
        <v>0.20453333333333271</v>
      </c>
    </row>
    <row r="179" spans="2:19" ht="15.6" x14ac:dyDescent="0.3">
      <c r="B179" s="102">
        <v>158</v>
      </c>
      <c r="C179" s="103"/>
      <c r="D179" s="80">
        <v>44888</v>
      </c>
      <c r="E179" s="79">
        <v>0.38819444444444445</v>
      </c>
      <c r="F179" s="53">
        <f t="shared" si="40"/>
        <v>2470.9140000000002</v>
      </c>
      <c r="G179" s="52">
        <f>G$16-E$12</f>
        <v>2395.9140000000002</v>
      </c>
      <c r="H179" s="99"/>
      <c r="I179" s="42">
        <v>-44.4</v>
      </c>
      <c r="J179" s="59">
        <f>(G$16+E$13)+I179</f>
        <v>2426.5140000000001</v>
      </c>
      <c r="K179" s="62"/>
      <c r="M179" s="38">
        <f t="shared" si="33"/>
        <v>30.599999999999909</v>
      </c>
      <c r="N179" s="42">
        <f t="shared" si="41"/>
        <v>3.1202819999999907</v>
      </c>
      <c r="O179" s="38">
        <f t="shared" si="42"/>
        <v>21.463819199999939</v>
      </c>
      <c r="P179" s="38">
        <f t="shared" si="43"/>
        <v>3.1818014799119908E-2</v>
      </c>
      <c r="R179" s="40">
        <f t="shared" si="44"/>
        <v>149.99999999999983</v>
      </c>
      <c r="S179" s="40">
        <f t="shared" si="45"/>
        <v>0.20399999999999963</v>
      </c>
    </row>
    <row r="180" spans="2:19" ht="15.6" x14ac:dyDescent="0.3">
      <c r="B180" s="102">
        <v>159</v>
      </c>
      <c r="C180" s="103"/>
      <c r="D180" s="80">
        <v>44889</v>
      </c>
      <c r="E180" s="79">
        <v>0.49444444444444446</v>
      </c>
      <c r="F180" s="53">
        <f t="shared" si="40"/>
        <v>2470.9140000000002</v>
      </c>
      <c r="G180" s="52">
        <f>G$16-E$12</f>
        <v>2395.9140000000002</v>
      </c>
      <c r="H180" s="99"/>
      <c r="I180" s="42">
        <v>-44.49</v>
      </c>
      <c r="J180" s="59">
        <f>(G$16+E$13)+I180</f>
        <v>2426.4240000000004</v>
      </c>
      <c r="K180" s="62"/>
      <c r="M180" s="38">
        <f t="shared" si="33"/>
        <v>30.510000000000218</v>
      </c>
      <c r="N180" s="42">
        <f t="shared" si="41"/>
        <v>3.1111047000000225</v>
      </c>
      <c r="O180" s="38">
        <f t="shared" si="42"/>
        <v>21.400690320000155</v>
      </c>
      <c r="P180" s="38">
        <f t="shared" si="43"/>
        <v>3.1724432402652228E-2</v>
      </c>
      <c r="R180" s="40">
        <f t="shared" si="44"/>
        <v>150.00000000000045</v>
      </c>
      <c r="S180" s="40">
        <f t="shared" si="45"/>
        <v>0.20340000000000083</v>
      </c>
    </row>
    <row r="181" spans="2:19" ht="15.6" x14ac:dyDescent="0.3">
      <c r="B181" s="102">
        <v>160</v>
      </c>
      <c r="C181" s="103"/>
      <c r="D181" s="80">
        <v>44890</v>
      </c>
      <c r="E181" s="79">
        <v>0.48194444444444445</v>
      </c>
      <c r="F181" s="53">
        <f t="shared" si="40"/>
        <v>2470.9140000000002</v>
      </c>
      <c r="G181" s="52">
        <f>G$16-E$12</f>
        <v>2395.9140000000002</v>
      </c>
      <c r="H181" s="99"/>
      <c r="I181" s="42">
        <v>-44.57</v>
      </c>
      <c r="J181" s="59">
        <f>(G$16+E$13)+I181</f>
        <v>2426.3440000000001</v>
      </c>
      <c r="K181" s="62"/>
      <c r="M181" s="38">
        <f t="shared" si="33"/>
        <v>30.429999999999836</v>
      </c>
      <c r="N181" s="42">
        <f t="shared" si="41"/>
        <v>3.1029470999999833</v>
      </c>
      <c r="O181" s="38">
        <f t="shared" si="42"/>
        <v>21.344575759999888</v>
      </c>
      <c r="P181" s="38">
        <f t="shared" si="43"/>
        <v>3.1641248050235833E-2</v>
      </c>
      <c r="R181" s="40">
        <f t="shared" si="44"/>
        <v>149.99999999999966</v>
      </c>
      <c r="S181" s="40">
        <f t="shared" si="45"/>
        <v>0.20286666666666603</v>
      </c>
    </row>
    <row r="182" spans="2:19" ht="15.6" x14ac:dyDescent="0.3">
      <c r="B182" s="102">
        <v>161</v>
      </c>
      <c r="C182" s="103"/>
      <c r="D182" s="80">
        <v>44891</v>
      </c>
      <c r="E182" s="79">
        <v>0.49513888888888885</v>
      </c>
      <c r="F182" s="53">
        <f t="shared" si="40"/>
        <v>2470.9140000000002</v>
      </c>
      <c r="G182" s="52">
        <f>G$16-E$12</f>
        <v>2395.9140000000002</v>
      </c>
      <c r="H182" s="99"/>
      <c r="I182" s="42">
        <v>-44.67</v>
      </c>
      <c r="J182" s="59">
        <f>(G$16+E$13)+I182</f>
        <v>2426.2440000000001</v>
      </c>
      <c r="K182" s="62"/>
      <c r="M182" s="38">
        <f t="shared" si="33"/>
        <v>30.329999999999927</v>
      </c>
      <c r="N182" s="42">
        <f t="shared" si="41"/>
        <v>3.0927500999999928</v>
      </c>
      <c r="O182" s="38">
        <f t="shared" si="42"/>
        <v>21.274432559999951</v>
      </c>
      <c r="P182" s="38">
        <f t="shared" si="43"/>
        <v>3.1537267609715924E-2</v>
      </c>
      <c r="R182" s="40">
        <f t="shared" si="44"/>
        <v>149.99999999999986</v>
      </c>
      <c r="S182" s="40">
        <f t="shared" si="45"/>
        <v>0.20219999999999971</v>
      </c>
    </row>
    <row r="183" spans="2:19" ht="15.6" x14ac:dyDescent="0.3">
      <c r="B183" s="102">
        <v>162</v>
      </c>
      <c r="C183" s="103"/>
      <c r="D183" s="80">
        <v>44892</v>
      </c>
      <c r="E183" s="79">
        <v>0.76736111111111116</v>
      </c>
      <c r="F183" s="53">
        <f t="shared" si="40"/>
        <v>2470.9140000000002</v>
      </c>
      <c r="G183" s="52">
        <f>G$16-E$12</f>
        <v>2395.9140000000002</v>
      </c>
      <c r="H183" s="99"/>
      <c r="I183" s="42">
        <v>-44.76</v>
      </c>
      <c r="J183" s="59">
        <f>(G$16+E$13)+I183</f>
        <v>2426.154</v>
      </c>
      <c r="K183" s="62"/>
      <c r="M183" s="38">
        <f t="shared" si="33"/>
        <v>30.239999999999782</v>
      </c>
      <c r="N183" s="42">
        <f t="shared" si="41"/>
        <v>3.083572799999978</v>
      </c>
      <c r="O183" s="38">
        <f t="shared" si="42"/>
        <v>21.211303679999848</v>
      </c>
      <c r="P183" s="38">
        <f t="shared" si="43"/>
        <v>3.144368521324778E-2</v>
      </c>
      <c r="R183" s="40">
        <f t="shared" si="44"/>
        <v>149.99999999999955</v>
      </c>
      <c r="S183" s="40">
        <f t="shared" si="45"/>
        <v>0.20159999999999917</v>
      </c>
    </row>
    <row r="184" spans="2:19" ht="15.6" x14ac:dyDescent="0.3">
      <c r="B184" s="102">
        <v>163</v>
      </c>
      <c r="C184" s="103"/>
      <c r="D184" s="80">
        <v>44893</v>
      </c>
      <c r="E184" s="79">
        <v>0.52361111111111114</v>
      </c>
      <c r="F184" s="53">
        <f t="shared" si="40"/>
        <v>2470.9140000000002</v>
      </c>
      <c r="G184" s="52">
        <f>G$16-E$12</f>
        <v>2395.9140000000002</v>
      </c>
      <c r="H184" s="99"/>
      <c r="I184" s="42">
        <v>-44.84</v>
      </c>
      <c r="J184" s="59">
        <f>(G$16+E$13)+I184</f>
        <v>2426.0740000000001</v>
      </c>
      <c r="K184" s="62"/>
      <c r="M184" s="38">
        <f t="shared" si="33"/>
        <v>30.159999999999854</v>
      </c>
      <c r="N184" s="42">
        <f t="shared" si="41"/>
        <v>3.0754151999999855</v>
      </c>
      <c r="O184" s="38">
        <f t="shared" si="42"/>
        <v>21.1551891199999</v>
      </c>
      <c r="P184" s="38">
        <f t="shared" si="43"/>
        <v>3.136050086083185E-2</v>
      </c>
      <c r="R184" s="40">
        <f t="shared" si="44"/>
        <v>149.99999999999972</v>
      </c>
      <c r="S184" s="40">
        <f t="shared" si="45"/>
        <v>0.20106666666666609</v>
      </c>
    </row>
    <row r="185" spans="2:19" ht="15.6" x14ac:dyDescent="0.3">
      <c r="B185" s="102">
        <v>164</v>
      </c>
      <c r="C185" s="103"/>
      <c r="D185" s="80">
        <v>44894</v>
      </c>
      <c r="E185" s="79">
        <v>0.50694444444444442</v>
      </c>
      <c r="F185" s="53">
        <f t="shared" si="40"/>
        <v>2470.9140000000002</v>
      </c>
      <c r="G185" s="52">
        <f>G$16-E$12</f>
        <v>2395.9140000000002</v>
      </c>
      <c r="H185" s="99"/>
      <c r="I185" s="42">
        <v>-44.93</v>
      </c>
      <c r="J185" s="59">
        <f>(G$16+E$13)+I185</f>
        <v>2425.9840000000004</v>
      </c>
      <c r="K185" s="62"/>
      <c r="M185" s="38">
        <f t="shared" si="33"/>
        <v>30.070000000000164</v>
      </c>
      <c r="N185" s="42">
        <f t="shared" si="41"/>
        <v>3.0662379000000168</v>
      </c>
      <c r="O185" s="38">
        <f t="shared" si="42"/>
        <v>21.092060240000116</v>
      </c>
      <c r="P185" s="38">
        <f t="shared" si="43"/>
        <v>3.126691846436417E-2</v>
      </c>
      <c r="R185" s="40">
        <f t="shared" si="44"/>
        <v>150.00000000000034</v>
      </c>
      <c r="S185" s="40">
        <f t="shared" si="45"/>
        <v>0.20046666666666729</v>
      </c>
    </row>
    <row r="186" spans="2:19" ht="15.6" x14ac:dyDescent="0.3">
      <c r="B186" s="102">
        <v>165</v>
      </c>
      <c r="C186" s="103"/>
      <c r="D186" s="80">
        <v>44895</v>
      </c>
      <c r="E186" s="79">
        <v>0.50347222222222221</v>
      </c>
      <c r="F186" s="53">
        <f t="shared" si="40"/>
        <v>2470.9140000000002</v>
      </c>
      <c r="G186" s="52">
        <f>G$16-E$12</f>
        <v>2395.9140000000002</v>
      </c>
      <c r="H186" s="99"/>
      <c r="I186" s="42">
        <v>-45.05</v>
      </c>
      <c r="J186" s="59">
        <f>(G$16+E$13)+I186</f>
        <v>2425.864</v>
      </c>
      <c r="K186" s="62"/>
      <c r="M186" s="38">
        <f t="shared" si="33"/>
        <v>29.949999999999818</v>
      </c>
      <c r="N186" s="42">
        <f t="shared" si="41"/>
        <v>3.0540014999999814</v>
      </c>
      <c r="O186" s="38">
        <f t="shared" si="42"/>
        <v>21.007888399999874</v>
      </c>
      <c r="P186" s="38">
        <f t="shared" si="43"/>
        <v>3.114214193573981E-2</v>
      </c>
      <c r="R186" s="40">
        <f t="shared" si="44"/>
        <v>149.99999999999963</v>
      </c>
      <c r="S186" s="40">
        <f t="shared" si="45"/>
        <v>0.19966666666666594</v>
      </c>
    </row>
    <row r="187" spans="2:19" ht="15.6" x14ac:dyDescent="0.3">
      <c r="B187" s="102">
        <v>166</v>
      </c>
      <c r="C187" s="103"/>
      <c r="D187" s="80">
        <v>44896</v>
      </c>
      <c r="E187" s="79">
        <v>0.49722222222222223</v>
      </c>
      <c r="F187" s="53">
        <f t="shared" si="40"/>
        <v>2470.9140000000002</v>
      </c>
      <c r="G187" s="52">
        <f>G$16-E$12</f>
        <v>2395.9140000000002</v>
      </c>
      <c r="H187" s="99"/>
      <c r="I187" s="42">
        <v>-45.14</v>
      </c>
      <c r="J187" s="59">
        <f>(G$16+E$13)+I187</f>
        <v>2425.7740000000003</v>
      </c>
      <c r="K187" s="62"/>
      <c r="M187" s="38">
        <f t="shared" si="33"/>
        <v>29.860000000000127</v>
      </c>
      <c r="N187" s="42">
        <f t="shared" si="41"/>
        <v>3.0448242000000132</v>
      </c>
      <c r="O187" s="38">
        <f t="shared" si="42"/>
        <v>20.94475952000009</v>
      </c>
      <c r="P187" s="38">
        <f t="shared" si="43"/>
        <v>3.1048559539272134E-2</v>
      </c>
      <c r="R187" s="40">
        <f t="shared" si="44"/>
        <v>150.00000000000026</v>
      </c>
      <c r="S187" s="40">
        <f t="shared" si="45"/>
        <v>0.19906666666666717</v>
      </c>
    </row>
    <row r="188" spans="2:19" ht="15.6" x14ac:dyDescent="0.3">
      <c r="B188" s="102">
        <v>167</v>
      </c>
      <c r="C188" s="103"/>
      <c r="D188" s="80">
        <v>44898</v>
      </c>
      <c r="E188" s="79">
        <v>0.43263888888888885</v>
      </c>
      <c r="F188" s="53">
        <f t="shared" si="40"/>
        <v>2470.9140000000002</v>
      </c>
      <c r="G188" s="52">
        <f>G$16-E$12</f>
        <v>2395.9140000000002</v>
      </c>
      <c r="H188" s="99"/>
      <c r="I188" s="42">
        <v>-45.2</v>
      </c>
      <c r="J188" s="59">
        <f>(G$16+E$13)+I188</f>
        <v>2425.7140000000004</v>
      </c>
      <c r="K188" s="62"/>
      <c r="M188" s="38">
        <f t="shared" si="33"/>
        <v>29.800000000000182</v>
      </c>
      <c r="N188" s="42">
        <f t="shared" si="41"/>
        <v>3.0387060000000186</v>
      </c>
      <c r="O188" s="38">
        <f t="shared" si="42"/>
        <v>20.902673600000128</v>
      </c>
      <c r="P188" s="38">
        <f t="shared" si="43"/>
        <v>3.098617127496019E-2</v>
      </c>
      <c r="R188" s="40">
        <f t="shared" si="44"/>
        <v>150.00000000000037</v>
      </c>
      <c r="S188" s="40">
        <f t="shared" si="45"/>
        <v>0.19866666666666738</v>
      </c>
    </row>
    <row r="189" spans="2:19" ht="15.6" x14ac:dyDescent="0.3">
      <c r="B189" s="102">
        <v>168</v>
      </c>
      <c r="C189" s="103"/>
      <c r="D189" s="80">
        <v>44899</v>
      </c>
      <c r="E189" s="79">
        <v>0.37013888888888885</v>
      </c>
      <c r="F189" s="53">
        <f t="shared" si="40"/>
        <v>2470.9140000000002</v>
      </c>
      <c r="G189" s="52">
        <f>G$16-E$12</f>
        <v>2395.9140000000002</v>
      </c>
      <c r="H189" s="99"/>
      <c r="I189" s="42">
        <v>-45.23</v>
      </c>
      <c r="J189" s="59">
        <f>(G$16+E$13)+I189</f>
        <v>2425.6840000000002</v>
      </c>
      <c r="K189" s="62"/>
      <c r="M189" s="38">
        <f t="shared" si="33"/>
        <v>29.769999999999982</v>
      </c>
      <c r="N189" s="42">
        <f t="shared" si="41"/>
        <v>3.0356468999999984</v>
      </c>
      <c r="O189" s="38">
        <f t="shared" si="42"/>
        <v>20.88163063999999</v>
      </c>
      <c r="P189" s="38">
        <f t="shared" si="43"/>
        <v>3.0954977142803985E-2</v>
      </c>
      <c r="R189" s="40">
        <f t="shared" si="44"/>
        <v>149.99999999999994</v>
      </c>
      <c r="S189" s="40">
        <f t="shared" si="45"/>
        <v>0.19846666666666662</v>
      </c>
    </row>
    <row r="190" spans="2:19" ht="15.6" x14ac:dyDescent="0.3">
      <c r="B190" s="102">
        <v>169</v>
      </c>
      <c r="C190" s="103"/>
      <c r="D190" s="80">
        <v>44900</v>
      </c>
      <c r="E190" s="79">
        <v>0.45347222222222222</v>
      </c>
      <c r="F190" s="53">
        <f t="shared" si="40"/>
        <v>2470.9140000000002</v>
      </c>
      <c r="G190" s="52">
        <f>G$16-E$12</f>
        <v>2395.9140000000002</v>
      </c>
      <c r="H190" s="99"/>
      <c r="I190" s="42">
        <v>-45.31</v>
      </c>
      <c r="J190" s="59">
        <f>(G$16+E$13)+I190</f>
        <v>2425.6040000000003</v>
      </c>
      <c r="K190" s="62"/>
      <c r="M190" s="38">
        <f t="shared" si="33"/>
        <v>29.690000000000055</v>
      </c>
      <c r="N190" s="42">
        <f t="shared" si="41"/>
        <v>3.0274893000000058</v>
      </c>
      <c r="O190" s="38">
        <f t="shared" si="42"/>
        <v>20.825516080000039</v>
      </c>
      <c r="P190" s="38">
        <f t="shared" si="43"/>
        <v>3.0871792790388059E-2</v>
      </c>
      <c r="R190" s="40">
        <f t="shared" si="44"/>
        <v>150.00000000000011</v>
      </c>
      <c r="S190" s="40">
        <f t="shared" si="45"/>
        <v>0.19793333333333354</v>
      </c>
    </row>
    <row r="191" spans="2:19" ht="15.6" x14ac:dyDescent="0.3">
      <c r="B191" s="102">
        <v>170</v>
      </c>
      <c r="C191" s="103"/>
      <c r="D191" s="80">
        <v>44901</v>
      </c>
      <c r="E191" s="79">
        <v>0.35694444444444445</v>
      </c>
      <c r="F191" s="53">
        <f t="shared" si="40"/>
        <v>2470.9140000000002</v>
      </c>
      <c r="G191" s="52">
        <f>G$16-E$12</f>
        <v>2395.9140000000002</v>
      </c>
      <c r="H191" s="99"/>
      <c r="I191" s="42">
        <v>-45.38</v>
      </c>
      <c r="J191" s="59">
        <f>(G$16+E$13)+I191</f>
        <v>2425.5340000000001</v>
      </c>
      <c r="K191" s="62"/>
      <c r="M191" s="38">
        <f t="shared" si="33"/>
        <v>29.619999999999891</v>
      </c>
      <c r="N191" s="42">
        <f t="shared" si="41"/>
        <v>3.0203513999999889</v>
      </c>
      <c r="O191" s="38">
        <f t="shared" si="42"/>
        <v>20.776415839999924</v>
      </c>
      <c r="P191" s="38">
        <f t="shared" si="43"/>
        <v>3.0799006482023886E-2</v>
      </c>
      <c r="R191" s="40">
        <f t="shared" si="44"/>
        <v>149.99999999999977</v>
      </c>
      <c r="S191" s="40">
        <f t="shared" si="45"/>
        <v>0.19746666666666624</v>
      </c>
    </row>
    <row r="192" spans="2:19" ht="15.6" x14ac:dyDescent="0.3">
      <c r="B192" s="102">
        <v>171</v>
      </c>
      <c r="C192" s="103"/>
      <c r="D192" s="80">
        <v>44902</v>
      </c>
      <c r="E192" s="79">
        <v>0.45208333333333334</v>
      </c>
      <c r="F192" s="53">
        <f t="shared" si="40"/>
        <v>2470.9140000000002</v>
      </c>
      <c r="G192" s="52">
        <f>G$16-E$12</f>
        <v>2395.9140000000002</v>
      </c>
      <c r="H192" s="99"/>
      <c r="I192" s="42">
        <v>-45.46</v>
      </c>
      <c r="J192" s="59">
        <f>(G$16+E$13)+I192</f>
        <v>2425.4540000000002</v>
      </c>
      <c r="K192" s="62"/>
      <c r="M192" s="38">
        <f t="shared" si="33"/>
        <v>29.539999999999964</v>
      </c>
      <c r="N192" s="42">
        <f t="shared" si="41"/>
        <v>3.0121937999999964</v>
      </c>
      <c r="O192" s="38">
        <f t="shared" si="42"/>
        <v>20.720301279999976</v>
      </c>
      <c r="P192" s="38">
        <f t="shared" si="43"/>
        <v>3.0715822129607964E-2</v>
      </c>
      <c r="R192" s="40">
        <f t="shared" si="44"/>
        <v>149.99999999999994</v>
      </c>
      <c r="S192" s="40">
        <f t="shared" si="45"/>
        <v>0.19693333333333315</v>
      </c>
    </row>
    <row r="193" spans="2:19" ht="15.6" x14ac:dyDescent="0.3">
      <c r="B193" s="102">
        <v>172</v>
      </c>
      <c r="C193" s="103"/>
      <c r="D193" s="80">
        <v>44903</v>
      </c>
      <c r="E193" s="79">
        <v>0.44722222222222219</v>
      </c>
      <c r="F193" s="53">
        <f t="shared" si="40"/>
        <v>2470.9140000000002</v>
      </c>
      <c r="G193" s="52">
        <f>G$16-E$12</f>
        <v>2395.9140000000002</v>
      </c>
      <c r="H193" s="99"/>
      <c r="I193" s="42">
        <v>-45.53</v>
      </c>
      <c r="J193" s="59">
        <f>(G$16+E$13)+I193</f>
        <v>2425.384</v>
      </c>
      <c r="K193" s="62"/>
      <c r="M193" s="38">
        <f t="shared" si="33"/>
        <v>29.4699999999998</v>
      </c>
      <c r="N193" s="42">
        <f t="shared" si="41"/>
        <v>3.0050558999999799</v>
      </c>
      <c r="O193" s="38">
        <f t="shared" si="42"/>
        <v>20.671201039999861</v>
      </c>
      <c r="P193" s="38">
        <f t="shared" si="43"/>
        <v>3.0643035821243794E-2</v>
      </c>
      <c r="R193" s="40">
        <f t="shared" si="44"/>
        <v>149.9999999999996</v>
      </c>
      <c r="S193" s="40">
        <f t="shared" si="45"/>
        <v>0.19646666666666585</v>
      </c>
    </row>
    <row r="194" spans="2:19" ht="15.6" x14ac:dyDescent="0.3">
      <c r="B194" s="102">
        <v>173</v>
      </c>
      <c r="C194" s="103"/>
      <c r="D194" s="80">
        <v>44904</v>
      </c>
      <c r="E194" s="79">
        <v>0.37013888888888885</v>
      </c>
      <c r="F194" s="53">
        <f t="shared" si="40"/>
        <v>2470.9140000000002</v>
      </c>
      <c r="G194" s="52">
        <f>G$16-E$12</f>
        <v>2395.9140000000002</v>
      </c>
      <c r="H194" s="99"/>
      <c r="I194" s="42">
        <v>-45.6</v>
      </c>
      <c r="J194" s="59">
        <f>(G$16+E$13)+I194</f>
        <v>2425.3140000000003</v>
      </c>
      <c r="K194" s="62"/>
      <c r="M194" s="38">
        <f t="shared" si="33"/>
        <v>29.400000000000091</v>
      </c>
      <c r="N194" s="42">
        <f t="shared" si="41"/>
        <v>2.9979180000000096</v>
      </c>
      <c r="O194" s="38">
        <f t="shared" si="42"/>
        <v>20.622100800000066</v>
      </c>
      <c r="P194" s="38">
        <f t="shared" si="43"/>
        <v>3.05702495128801E-2</v>
      </c>
      <c r="R194" s="40">
        <f t="shared" si="44"/>
        <v>150.00000000000017</v>
      </c>
      <c r="S194" s="40">
        <f t="shared" si="45"/>
        <v>0.1960000000000004</v>
      </c>
    </row>
    <row r="195" spans="2:19" ht="15.6" x14ac:dyDescent="0.3">
      <c r="B195" s="102">
        <v>174</v>
      </c>
      <c r="C195" s="103"/>
      <c r="D195" s="80">
        <v>44905</v>
      </c>
      <c r="E195" s="79">
        <v>0.4548611111111111</v>
      </c>
      <c r="F195" s="53">
        <f t="shared" si="40"/>
        <v>2470.9140000000002</v>
      </c>
      <c r="G195" s="52">
        <f>G$16-E$12</f>
        <v>2395.9140000000002</v>
      </c>
      <c r="H195" s="99"/>
      <c r="I195" s="42">
        <v>-45.65</v>
      </c>
      <c r="J195" s="59">
        <f>(G$16+E$13)+I195</f>
        <v>2425.2640000000001</v>
      </c>
      <c r="K195" s="62"/>
      <c r="M195" s="38">
        <f t="shared" si="33"/>
        <v>29.349999999999909</v>
      </c>
      <c r="N195" s="42">
        <f t="shared" si="41"/>
        <v>2.9928194999999911</v>
      </c>
      <c r="O195" s="38">
        <f t="shared" si="42"/>
        <v>20.58702919999994</v>
      </c>
      <c r="P195" s="38">
        <f t="shared" si="43"/>
        <v>3.051825929261991E-2</v>
      </c>
      <c r="R195" s="40">
        <f t="shared" si="44"/>
        <v>149.99999999999983</v>
      </c>
      <c r="S195" s="40">
        <f t="shared" si="45"/>
        <v>0.19566666666666629</v>
      </c>
    </row>
    <row r="196" spans="2:19" ht="15.6" x14ac:dyDescent="0.3">
      <c r="B196" s="102">
        <v>175</v>
      </c>
      <c r="C196" s="103"/>
      <c r="D196" s="80">
        <v>44906</v>
      </c>
      <c r="E196" s="79">
        <v>0.45555555555555555</v>
      </c>
      <c r="F196" s="53">
        <f t="shared" si="40"/>
        <v>2470.9140000000002</v>
      </c>
      <c r="G196" s="52">
        <f>G$16-E$12</f>
        <v>2395.9140000000002</v>
      </c>
      <c r="H196" s="99"/>
      <c r="I196" s="42">
        <v>-45.71</v>
      </c>
      <c r="J196" s="59">
        <f>(G$16+E$13)+I196</f>
        <v>2425.2040000000002</v>
      </c>
      <c r="K196" s="62"/>
      <c r="M196" s="38">
        <f t="shared" si="33"/>
        <v>29.289999999999964</v>
      </c>
      <c r="N196" s="42">
        <f t="shared" si="41"/>
        <v>2.9867012999999965</v>
      </c>
      <c r="O196" s="38">
        <f t="shared" si="42"/>
        <v>20.544943279999977</v>
      </c>
      <c r="P196" s="38">
        <f t="shared" si="43"/>
        <v>3.0455871028307966E-2</v>
      </c>
      <c r="R196" s="40">
        <f t="shared" si="44"/>
        <v>149.99999999999994</v>
      </c>
      <c r="S196" s="40">
        <f t="shared" si="45"/>
        <v>0.19526666666666651</v>
      </c>
    </row>
    <row r="197" spans="2:19" ht="15.6" x14ac:dyDescent="0.3">
      <c r="B197" s="102">
        <v>176</v>
      </c>
      <c r="C197" s="103"/>
      <c r="D197" s="80">
        <v>44907</v>
      </c>
      <c r="E197" s="79">
        <v>0.48125000000000001</v>
      </c>
      <c r="F197" s="53">
        <f t="shared" si="40"/>
        <v>2470.9140000000002</v>
      </c>
      <c r="G197" s="52">
        <f>G$16-E$12</f>
        <v>2395.9140000000002</v>
      </c>
      <c r="H197" s="99"/>
      <c r="I197" s="42">
        <v>-45.76</v>
      </c>
      <c r="J197" s="59">
        <f>(G$16+E$13)+I197</f>
        <v>2425.154</v>
      </c>
      <c r="K197" s="62"/>
      <c r="M197" s="38">
        <f t="shared" si="33"/>
        <v>29.239999999999782</v>
      </c>
      <c r="N197" s="42">
        <f t="shared" si="41"/>
        <v>2.9816027999999779</v>
      </c>
      <c r="O197" s="38">
        <f t="shared" si="42"/>
        <v>20.509871679999847</v>
      </c>
      <c r="P197" s="38">
        <f t="shared" si="43"/>
        <v>3.0403880808047776E-2</v>
      </c>
      <c r="R197" s="40">
        <f t="shared" si="44"/>
        <v>149.99999999999955</v>
      </c>
      <c r="S197" s="40">
        <f t="shared" si="45"/>
        <v>0.19493333333333246</v>
      </c>
    </row>
    <row r="198" spans="2:19" ht="15.6" x14ac:dyDescent="0.3">
      <c r="B198" s="102">
        <v>177</v>
      </c>
      <c r="C198" s="103"/>
      <c r="D198" s="80">
        <v>44908</v>
      </c>
      <c r="E198" s="79">
        <v>0.38194444444444442</v>
      </c>
      <c r="F198" s="53">
        <f t="shared" si="40"/>
        <v>2470.9140000000002</v>
      </c>
      <c r="G198" s="52">
        <f>G$16-E$12</f>
        <v>2395.9140000000002</v>
      </c>
      <c r="H198" s="99"/>
      <c r="I198" s="42">
        <v>-45.82</v>
      </c>
      <c r="J198" s="59">
        <f>(G$16+E$13)+I198</f>
        <v>2425.0940000000001</v>
      </c>
      <c r="K198" s="62"/>
      <c r="M198" s="38">
        <f t="shared" si="33"/>
        <v>29.179999999999836</v>
      </c>
      <c r="N198" s="42">
        <f t="shared" si="41"/>
        <v>2.9754845999999833</v>
      </c>
      <c r="O198" s="38">
        <f t="shared" si="42"/>
        <v>20.467785759999888</v>
      </c>
      <c r="P198" s="38">
        <f t="shared" si="43"/>
        <v>3.0341492543735832E-2</v>
      </c>
      <c r="R198" s="40">
        <f t="shared" si="44"/>
        <v>149.99999999999966</v>
      </c>
      <c r="S198" s="40">
        <f t="shared" si="45"/>
        <v>0.1945333333333327</v>
      </c>
    </row>
    <row r="199" spans="2:19" ht="15.6" x14ac:dyDescent="0.3">
      <c r="B199" s="102">
        <v>178</v>
      </c>
      <c r="C199" s="103"/>
      <c r="D199" s="80">
        <v>44909</v>
      </c>
      <c r="E199" s="79">
        <v>0.39305555555555555</v>
      </c>
      <c r="F199" s="53">
        <f t="shared" si="40"/>
        <v>2470.9140000000002</v>
      </c>
      <c r="G199" s="52">
        <f>G$16-E$12</f>
        <v>2395.9140000000002</v>
      </c>
      <c r="H199" s="99"/>
      <c r="I199" s="42">
        <v>-45.88</v>
      </c>
      <c r="J199" s="59">
        <f>(G$16+E$13)+I199</f>
        <v>2425.0340000000001</v>
      </c>
      <c r="K199" s="62"/>
      <c r="M199" s="38">
        <f t="shared" si="33"/>
        <v>29.119999999999891</v>
      </c>
      <c r="N199" s="42">
        <f t="shared" si="41"/>
        <v>2.9693663999999891</v>
      </c>
      <c r="O199" s="38">
        <f t="shared" si="42"/>
        <v>20.425699839999925</v>
      </c>
      <c r="P199" s="38">
        <f t="shared" si="43"/>
        <v>3.0279104279423888E-2</v>
      </c>
      <c r="R199" s="40">
        <f t="shared" si="44"/>
        <v>149.99999999999977</v>
      </c>
      <c r="S199" s="40">
        <f t="shared" si="45"/>
        <v>0.19413333333333291</v>
      </c>
    </row>
    <row r="200" spans="2:19" ht="15.6" x14ac:dyDescent="0.3">
      <c r="B200" s="102">
        <v>179</v>
      </c>
      <c r="C200" s="103"/>
      <c r="D200" s="80">
        <v>44910</v>
      </c>
      <c r="E200" s="79">
        <v>0.37777777777777777</v>
      </c>
      <c r="F200" s="53">
        <f t="shared" si="40"/>
        <v>2470.9140000000002</v>
      </c>
      <c r="G200" s="52">
        <f>G$16-E$12</f>
        <v>2395.9140000000002</v>
      </c>
      <c r="H200" s="99"/>
      <c r="I200" s="42">
        <v>-45.95</v>
      </c>
      <c r="J200" s="59">
        <f>(G$16+E$13)+I200</f>
        <v>2424.9640000000004</v>
      </c>
      <c r="K200" s="62"/>
      <c r="M200" s="38">
        <f t="shared" si="33"/>
        <v>29.050000000000182</v>
      </c>
      <c r="N200" s="42">
        <f t="shared" si="41"/>
        <v>2.9622285000000188</v>
      </c>
      <c r="O200" s="38">
        <f t="shared" si="42"/>
        <v>20.37659960000013</v>
      </c>
      <c r="P200" s="38">
        <f t="shared" si="43"/>
        <v>3.0206317971060194E-2</v>
      </c>
      <c r="R200" s="40">
        <f t="shared" si="44"/>
        <v>150.00000000000037</v>
      </c>
      <c r="S200" s="40">
        <f t="shared" si="45"/>
        <v>0.1936666666666674</v>
      </c>
    </row>
    <row r="201" spans="2:19" ht="15.6" x14ac:dyDescent="0.3">
      <c r="B201" s="102">
        <v>180</v>
      </c>
      <c r="C201" s="103"/>
      <c r="D201" s="80">
        <v>44911</v>
      </c>
      <c r="E201" s="79">
        <v>0.71250000000000002</v>
      </c>
      <c r="F201" s="53">
        <f t="shared" si="40"/>
        <v>2470.9140000000002</v>
      </c>
      <c r="G201" s="52">
        <f>G$16-E$12</f>
        <v>2395.9140000000002</v>
      </c>
      <c r="H201" s="99"/>
      <c r="I201" s="42">
        <v>-46</v>
      </c>
      <c r="J201" s="59">
        <f>(G$16+E$13)+I201</f>
        <v>2424.9140000000002</v>
      </c>
      <c r="K201" s="62"/>
      <c r="M201" s="38">
        <f t="shared" si="33"/>
        <v>29</v>
      </c>
      <c r="N201" s="42">
        <f t="shared" si="41"/>
        <v>2.9571300000000003</v>
      </c>
      <c r="O201" s="38">
        <f t="shared" si="42"/>
        <v>20.341528</v>
      </c>
      <c r="P201" s="38">
        <f t="shared" si="43"/>
        <v>3.0154327750800004E-2</v>
      </c>
      <c r="R201" s="40">
        <f t="shared" si="44"/>
        <v>150</v>
      </c>
      <c r="S201" s="40">
        <f t="shared" si="45"/>
        <v>0.19333333333333333</v>
      </c>
    </row>
    <row r="202" spans="2:19" ht="15.6" x14ac:dyDescent="0.3">
      <c r="B202" s="102">
        <v>181</v>
      </c>
      <c r="C202" s="103"/>
      <c r="D202" s="80">
        <v>44912</v>
      </c>
      <c r="E202" s="79">
        <v>0.4291666666666667</v>
      </c>
      <c r="F202" s="53">
        <f t="shared" si="40"/>
        <v>2470.9140000000002</v>
      </c>
      <c r="G202" s="52">
        <f>G$16-E$12</f>
        <v>2395.9140000000002</v>
      </c>
      <c r="H202" s="99"/>
      <c r="I202" s="42">
        <v>-46.05</v>
      </c>
      <c r="J202" s="59">
        <f>(G$16+E$13)+I202</f>
        <v>2424.864</v>
      </c>
      <c r="K202" s="62"/>
      <c r="M202" s="38">
        <f t="shared" si="33"/>
        <v>28.949999999999818</v>
      </c>
      <c r="N202" s="42">
        <f t="shared" si="41"/>
        <v>2.9520314999999817</v>
      </c>
      <c r="O202" s="38">
        <f t="shared" si="42"/>
        <v>20.306456399999874</v>
      </c>
      <c r="P202" s="38">
        <f t="shared" si="43"/>
        <v>3.0102337530539813E-2</v>
      </c>
      <c r="R202" s="40">
        <f t="shared" si="44"/>
        <v>149.99999999999963</v>
      </c>
      <c r="S202" s="40">
        <f t="shared" si="45"/>
        <v>0.19299999999999926</v>
      </c>
    </row>
    <row r="203" spans="2:19" ht="15.6" x14ac:dyDescent="0.3">
      <c r="B203" s="102">
        <v>182</v>
      </c>
      <c r="C203" s="103"/>
      <c r="D203" s="80">
        <v>44913</v>
      </c>
      <c r="E203" s="79">
        <v>0.4513888888888889</v>
      </c>
      <c r="F203" s="53">
        <f t="shared" si="40"/>
        <v>2470.9140000000002</v>
      </c>
      <c r="G203" s="52">
        <f>G$16-E$12</f>
        <v>2395.9140000000002</v>
      </c>
      <c r="H203" s="99"/>
      <c r="I203" s="42">
        <v>-46.12</v>
      </c>
      <c r="J203" s="59">
        <f>(G$16+E$13)+I203</f>
        <v>2424.7940000000003</v>
      </c>
      <c r="K203" s="62"/>
      <c r="M203" s="38">
        <f t="shared" si="33"/>
        <v>28.880000000000109</v>
      </c>
      <c r="N203" s="42">
        <f t="shared" si="41"/>
        <v>2.9448936000000114</v>
      </c>
      <c r="O203" s="38">
        <f t="shared" si="42"/>
        <v>20.257356160000079</v>
      </c>
      <c r="P203" s="38">
        <f t="shared" si="43"/>
        <v>3.0029551222176116E-2</v>
      </c>
      <c r="R203" s="40">
        <f t="shared" si="44"/>
        <v>150.00000000000023</v>
      </c>
      <c r="S203" s="40">
        <f t="shared" si="45"/>
        <v>0.19253333333333378</v>
      </c>
    </row>
    <row r="204" spans="2:19" ht="15.6" x14ac:dyDescent="0.3">
      <c r="B204" s="102">
        <v>183</v>
      </c>
      <c r="C204" s="103"/>
      <c r="D204" s="80">
        <v>44914</v>
      </c>
      <c r="E204" s="79">
        <v>0.65069444444444446</v>
      </c>
      <c r="F204" s="53">
        <f t="shared" si="40"/>
        <v>2470.9140000000002</v>
      </c>
      <c r="G204" s="52">
        <f>G$16-E$12</f>
        <v>2395.9140000000002</v>
      </c>
      <c r="H204" s="99"/>
      <c r="I204" s="42">
        <v>-46.18</v>
      </c>
      <c r="J204" s="59">
        <f>(G$16+E$13)+I204</f>
        <v>2424.7340000000004</v>
      </c>
      <c r="K204" s="62"/>
      <c r="M204" s="38">
        <f t="shared" si="33"/>
        <v>28.820000000000164</v>
      </c>
      <c r="N204" s="42">
        <f t="shared" si="41"/>
        <v>2.9387754000000168</v>
      </c>
      <c r="O204" s="38">
        <f t="shared" si="42"/>
        <v>20.215270240000116</v>
      </c>
      <c r="P204" s="38">
        <f t="shared" si="43"/>
        <v>2.9967162957864172E-2</v>
      </c>
      <c r="R204" s="40">
        <f t="shared" si="44"/>
        <v>150.00000000000034</v>
      </c>
      <c r="S204" s="40">
        <f t="shared" si="45"/>
        <v>0.19213333333333399</v>
      </c>
    </row>
    <row r="205" spans="2:19" ht="15.6" x14ac:dyDescent="0.3">
      <c r="B205" s="102">
        <v>184</v>
      </c>
      <c r="C205" s="103"/>
      <c r="D205" s="80">
        <v>44915</v>
      </c>
      <c r="E205" s="79">
        <v>0.37708333333333338</v>
      </c>
      <c r="F205" s="53">
        <f t="shared" si="40"/>
        <v>2470.9140000000002</v>
      </c>
      <c r="G205" s="52">
        <f>G$16-E$12</f>
        <v>2395.9140000000002</v>
      </c>
      <c r="H205" s="99"/>
      <c r="I205" s="42">
        <v>-46.24</v>
      </c>
      <c r="J205" s="59">
        <f>(G$16+E$13)+I205</f>
        <v>2424.6740000000004</v>
      </c>
      <c r="K205" s="62"/>
      <c r="M205" s="38">
        <f t="shared" si="33"/>
        <v>28.760000000000218</v>
      </c>
      <c r="N205" s="42">
        <f t="shared" si="41"/>
        <v>2.9326572000000226</v>
      </c>
      <c r="O205" s="38">
        <f t="shared" si="42"/>
        <v>20.173184320000153</v>
      </c>
      <c r="P205" s="38">
        <f t="shared" si="43"/>
        <v>2.9904774693552232E-2</v>
      </c>
      <c r="R205" s="40">
        <f t="shared" si="44"/>
        <v>150.00000000000045</v>
      </c>
      <c r="S205" s="40">
        <f t="shared" si="45"/>
        <v>0.1917333333333342</v>
      </c>
    </row>
    <row r="206" spans="2:19" ht="15.6" x14ac:dyDescent="0.3">
      <c r="B206" s="102">
        <v>185</v>
      </c>
      <c r="C206" s="103"/>
      <c r="D206" s="80">
        <v>44916</v>
      </c>
      <c r="E206" s="79">
        <v>0.61944444444444446</v>
      </c>
      <c r="F206" s="53">
        <f t="shared" si="40"/>
        <v>2470.9140000000002</v>
      </c>
      <c r="G206" s="52">
        <f>G$16-E$12</f>
        <v>2395.9140000000002</v>
      </c>
      <c r="H206" s="99"/>
      <c r="I206" s="42">
        <v>-46.28</v>
      </c>
      <c r="J206" s="59">
        <f>(G$16+E$13)+I206</f>
        <v>2424.634</v>
      </c>
      <c r="K206" s="62"/>
      <c r="M206" s="38">
        <f t="shared" si="33"/>
        <v>28.7199999999998</v>
      </c>
      <c r="N206" s="42">
        <f t="shared" si="41"/>
        <v>2.9285783999999797</v>
      </c>
      <c r="O206" s="38">
        <f t="shared" si="42"/>
        <v>20.14512703999986</v>
      </c>
      <c r="P206" s="38">
        <f t="shared" si="43"/>
        <v>2.9863182517343795E-2</v>
      </c>
      <c r="R206" s="40">
        <f t="shared" si="44"/>
        <v>149.9999999999996</v>
      </c>
      <c r="S206" s="40">
        <f t="shared" si="45"/>
        <v>0.19146666666666584</v>
      </c>
    </row>
    <row r="207" spans="2:19" ht="15.6" x14ac:dyDescent="0.3">
      <c r="B207" s="102">
        <v>186</v>
      </c>
      <c r="C207" s="103"/>
      <c r="D207" s="80">
        <v>44917</v>
      </c>
      <c r="E207" s="79">
        <v>0.36458333333333331</v>
      </c>
      <c r="F207" s="53">
        <f t="shared" si="40"/>
        <v>2470.9140000000002</v>
      </c>
      <c r="G207" s="52">
        <f>G$16-E$12</f>
        <v>2395.9140000000002</v>
      </c>
      <c r="H207" s="99"/>
      <c r="I207" s="42">
        <v>-46.34</v>
      </c>
      <c r="J207" s="59">
        <f>(G$16+E$13)+I207</f>
        <v>2424.5740000000001</v>
      </c>
      <c r="K207" s="62"/>
      <c r="M207" s="38">
        <f t="shared" si="33"/>
        <v>28.659999999999854</v>
      </c>
      <c r="N207" s="42">
        <f t="shared" si="41"/>
        <v>2.9224601999999855</v>
      </c>
      <c r="O207" s="38">
        <f t="shared" si="42"/>
        <v>20.103041119999901</v>
      </c>
      <c r="P207" s="38">
        <f t="shared" si="43"/>
        <v>2.9800794253031854E-2</v>
      </c>
      <c r="R207" s="40">
        <f t="shared" si="44"/>
        <v>149.99999999999972</v>
      </c>
      <c r="S207" s="40">
        <f t="shared" si="45"/>
        <v>0.19106666666666605</v>
      </c>
    </row>
    <row r="208" spans="2:19" ht="15.6" x14ac:dyDescent="0.3">
      <c r="B208" s="102">
        <v>187</v>
      </c>
      <c r="C208" s="103"/>
      <c r="D208" s="80">
        <v>44921</v>
      </c>
      <c r="E208" s="79">
        <v>0.46180555555555558</v>
      </c>
      <c r="F208" s="53">
        <f t="shared" si="40"/>
        <v>2470.9140000000002</v>
      </c>
      <c r="G208" s="52">
        <f>G$16-E$12</f>
        <v>2395.9140000000002</v>
      </c>
      <c r="H208" s="99"/>
      <c r="I208" s="42">
        <v>-46.52</v>
      </c>
      <c r="J208" s="59">
        <f>(G$16+E$13)+I208</f>
        <v>2424.3940000000002</v>
      </c>
      <c r="K208" s="62"/>
      <c r="M208" s="38">
        <f t="shared" si="33"/>
        <v>28.480000000000018</v>
      </c>
      <c r="N208" s="42">
        <f t="shared" si="41"/>
        <v>2.9041056000000021</v>
      </c>
      <c r="O208" s="38">
        <f t="shared" si="42"/>
        <v>19.976783360000013</v>
      </c>
      <c r="P208" s="38">
        <f t="shared" si="43"/>
        <v>2.9613629460096023E-2</v>
      </c>
      <c r="R208" s="40">
        <f t="shared" si="44"/>
        <v>150.00000000000006</v>
      </c>
      <c r="S208" s="40">
        <f t="shared" si="45"/>
        <v>0.18986666666666671</v>
      </c>
    </row>
    <row r="209" spans="2:19" ht="15.6" x14ac:dyDescent="0.3">
      <c r="B209" s="102">
        <v>188</v>
      </c>
      <c r="C209" s="103"/>
      <c r="D209" s="80">
        <v>44922</v>
      </c>
      <c r="E209" s="79">
        <v>0.42222222222222222</v>
      </c>
      <c r="F209" s="53">
        <f t="shared" si="40"/>
        <v>2470.9140000000002</v>
      </c>
      <c r="G209" s="52">
        <f>G$16-E$12</f>
        <v>2395.9140000000002</v>
      </c>
      <c r="H209" s="99"/>
      <c r="I209" s="42">
        <v>-46.59</v>
      </c>
      <c r="J209" s="59">
        <f>(G$16+E$13)+I209</f>
        <v>2424.3240000000001</v>
      </c>
      <c r="K209" s="62"/>
      <c r="M209" s="38">
        <f t="shared" si="33"/>
        <v>28.409999999999854</v>
      </c>
      <c r="N209" s="42">
        <f t="shared" si="41"/>
        <v>2.8969676999999852</v>
      </c>
      <c r="O209" s="38">
        <f t="shared" si="42"/>
        <v>19.927683119999898</v>
      </c>
      <c r="P209" s="38">
        <f t="shared" si="43"/>
        <v>2.954084315173185E-2</v>
      </c>
      <c r="R209" s="40">
        <f t="shared" si="44"/>
        <v>149.99999999999972</v>
      </c>
      <c r="S209" s="40">
        <f t="shared" si="45"/>
        <v>0.1893999999999994</v>
      </c>
    </row>
    <row r="210" spans="2:19" ht="15.6" x14ac:dyDescent="0.3">
      <c r="B210" s="102">
        <v>189</v>
      </c>
      <c r="C210" s="103"/>
      <c r="D210" s="80">
        <v>44923</v>
      </c>
      <c r="E210" s="79">
        <v>0.35972222222222222</v>
      </c>
      <c r="F210" s="53">
        <f t="shared" si="40"/>
        <v>2470.9140000000002</v>
      </c>
      <c r="G210" s="52">
        <f>G$16-E$12</f>
        <v>2395.9140000000002</v>
      </c>
      <c r="H210" s="99"/>
      <c r="I210" s="42">
        <v>-46.63</v>
      </c>
      <c r="J210" s="59">
        <f>(G$16+E$13)+I210</f>
        <v>2424.2840000000001</v>
      </c>
      <c r="K210" s="62"/>
      <c r="M210" s="38">
        <f t="shared" si="33"/>
        <v>28.369999999999891</v>
      </c>
      <c r="N210" s="42">
        <f t="shared" si="41"/>
        <v>2.8928888999999889</v>
      </c>
      <c r="O210" s="38">
        <f t="shared" si="42"/>
        <v>19.899625839999924</v>
      </c>
      <c r="P210" s="38">
        <f t="shared" si="43"/>
        <v>2.9499250975523889E-2</v>
      </c>
      <c r="R210" s="40">
        <f t="shared" si="44"/>
        <v>149.99999999999977</v>
      </c>
      <c r="S210" s="40">
        <f t="shared" si="45"/>
        <v>0.1891333333333329</v>
      </c>
    </row>
    <row r="211" spans="2:19" ht="15.6" x14ac:dyDescent="0.3">
      <c r="B211" s="102">
        <v>190</v>
      </c>
      <c r="C211" s="103"/>
      <c r="D211" s="80">
        <v>44925</v>
      </c>
      <c r="E211" s="79">
        <v>0.33749999999999997</v>
      </c>
      <c r="F211" s="53">
        <f t="shared" si="40"/>
        <v>2470.9140000000002</v>
      </c>
      <c r="G211" s="52">
        <f>G$16-E$12</f>
        <v>2395.9140000000002</v>
      </c>
      <c r="H211" s="99"/>
      <c r="I211" s="42">
        <v>-46.74</v>
      </c>
      <c r="J211" s="86">
        <f>(G$16+E$13)+I211</f>
        <v>2424.1740000000004</v>
      </c>
      <c r="K211" s="62"/>
      <c r="M211" s="38">
        <f t="shared" si="33"/>
        <v>28.260000000000218</v>
      </c>
      <c r="N211" s="42">
        <f t="shared" si="41"/>
        <v>2.8816722000000223</v>
      </c>
      <c r="O211" s="38">
        <f t="shared" si="42"/>
        <v>19.822468320000155</v>
      </c>
      <c r="P211" s="38">
        <f t="shared" si="43"/>
        <v>2.938487249095223E-2</v>
      </c>
      <c r="R211" s="40">
        <f t="shared" si="44"/>
        <v>150.00000000000045</v>
      </c>
      <c r="S211" s="40">
        <f t="shared" si="45"/>
        <v>0.18840000000000087</v>
      </c>
    </row>
    <row r="212" spans="2:19" ht="15.6" x14ac:dyDescent="0.3">
      <c r="B212" s="102">
        <v>191</v>
      </c>
      <c r="C212" s="103"/>
      <c r="D212" s="80">
        <v>44928</v>
      </c>
      <c r="E212" s="79">
        <v>0.73055555555555562</v>
      </c>
      <c r="F212" s="53">
        <f t="shared" si="40"/>
        <v>2470.9140000000002</v>
      </c>
      <c r="G212" s="52">
        <f>G$16-E$12</f>
        <v>2395.9140000000002</v>
      </c>
      <c r="H212" s="99"/>
      <c r="I212" s="42">
        <v>-46.87</v>
      </c>
      <c r="J212" s="59">
        <f>(G$16+E$13)+I212</f>
        <v>2424.0440000000003</v>
      </c>
      <c r="K212" s="62"/>
      <c r="M212" s="38">
        <f t="shared" si="33"/>
        <v>28.130000000000109</v>
      </c>
      <c r="N212" s="42">
        <f t="shared" si="41"/>
        <v>2.8684161000000112</v>
      </c>
      <c r="O212" s="38">
        <f t="shared" si="42"/>
        <v>19.731282160000077</v>
      </c>
      <c r="P212" s="38">
        <f t="shared" si="43"/>
        <v>2.9249697918276116E-2</v>
      </c>
      <c r="R212" s="40">
        <f t="shared" si="44"/>
        <v>150.00000000000023</v>
      </c>
      <c r="S212" s="40">
        <f t="shared" si="45"/>
        <v>0.18753333333333377</v>
      </c>
    </row>
    <row r="213" spans="2:19" ht="15.6" x14ac:dyDescent="0.3">
      <c r="B213" s="102">
        <v>192</v>
      </c>
      <c r="C213" s="103"/>
      <c r="D213" s="80">
        <v>44929</v>
      </c>
      <c r="E213" s="79">
        <v>0.50972222222222219</v>
      </c>
      <c r="F213" s="53">
        <f t="shared" si="40"/>
        <v>2470.9140000000002</v>
      </c>
      <c r="G213" s="52">
        <f>G$16-E$12</f>
        <v>2395.9140000000002</v>
      </c>
      <c r="H213" s="99"/>
      <c r="I213" s="42">
        <v>-46.94</v>
      </c>
      <c r="J213" s="59">
        <f>(G$16+E$13)+I213</f>
        <v>2423.9740000000002</v>
      </c>
      <c r="K213" s="62"/>
      <c r="M213" s="38">
        <f t="shared" si="33"/>
        <v>28.059999999999945</v>
      </c>
      <c r="N213" s="42">
        <f t="shared" si="41"/>
        <v>2.8612781999999948</v>
      </c>
      <c r="O213" s="38">
        <f t="shared" si="42"/>
        <v>19.682181919999962</v>
      </c>
      <c r="P213" s="38">
        <f t="shared" si="43"/>
        <v>2.9176911609911947E-2</v>
      </c>
      <c r="R213" s="40">
        <f t="shared" si="44"/>
        <v>149.99999999999989</v>
      </c>
      <c r="S213" s="40">
        <f t="shared" si="45"/>
        <v>0.18706666666666644</v>
      </c>
    </row>
    <row r="214" spans="2:19" ht="15.6" x14ac:dyDescent="0.3">
      <c r="B214" s="102">
        <v>193</v>
      </c>
      <c r="C214" s="103"/>
      <c r="D214" s="80">
        <v>44930</v>
      </c>
      <c r="E214" s="79">
        <v>0.59652777777777777</v>
      </c>
      <c r="F214" s="53">
        <f t="shared" si="40"/>
        <v>2470.9140000000002</v>
      </c>
      <c r="G214" s="52">
        <f>G$16-E$12</f>
        <v>2395.9140000000002</v>
      </c>
      <c r="H214" s="99"/>
      <c r="I214" s="42">
        <v>-46.96</v>
      </c>
      <c r="J214" s="59">
        <f>(G$16+E$13)+I214</f>
        <v>2423.9540000000002</v>
      </c>
      <c r="K214" s="62"/>
      <c r="M214" s="38">
        <f t="shared" ref="M214:M277" si="46">+J214-$H$16</f>
        <v>28.039999999999964</v>
      </c>
      <c r="N214" s="42">
        <f t="shared" si="41"/>
        <v>2.8592387999999964</v>
      </c>
      <c r="O214" s="38">
        <f t="shared" si="42"/>
        <v>19.668153279999977</v>
      </c>
      <c r="P214" s="38">
        <f t="shared" si="43"/>
        <v>2.9156115521807965E-2</v>
      </c>
      <c r="R214" s="40">
        <f t="shared" si="44"/>
        <v>149.99999999999994</v>
      </c>
      <c r="S214" s="40">
        <f t="shared" si="45"/>
        <v>0.18693333333333317</v>
      </c>
    </row>
    <row r="215" spans="2:19" ht="15.6" x14ac:dyDescent="0.3">
      <c r="B215" s="102">
        <v>194</v>
      </c>
      <c r="C215" s="103"/>
      <c r="D215" s="80">
        <v>44931</v>
      </c>
      <c r="E215" s="79">
        <v>0.38750000000000001</v>
      </c>
      <c r="F215" s="53">
        <f t="shared" si="40"/>
        <v>2470.9140000000002</v>
      </c>
      <c r="G215" s="52">
        <f>G$16-E$12</f>
        <v>2395.9140000000002</v>
      </c>
      <c r="H215" s="99"/>
      <c r="I215" s="42">
        <v>-47</v>
      </c>
      <c r="J215" s="59">
        <f>(G$16+E$13)+I215</f>
        <v>2423.9140000000002</v>
      </c>
      <c r="K215" s="62"/>
      <c r="M215" s="38">
        <f t="shared" si="46"/>
        <v>28</v>
      </c>
      <c r="N215" s="42">
        <f t="shared" si="41"/>
        <v>2.8551600000000001</v>
      </c>
      <c r="O215" s="38">
        <f t="shared" si="42"/>
        <v>19.640096</v>
      </c>
      <c r="P215" s="38">
        <f t="shared" si="43"/>
        <v>2.9114523345600003E-2</v>
      </c>
      <c r="R215" s="40">
        <f t="shared" si="44"/>
        <v>150</v>
      </c>
      <c r="S215" s="40">
        <f t="shared" si="45"/>
        <v>0.18666666666666668</v>
      </c>
    </row>
    <row r="216" spans="2:19" ht="15.6" x14ac:dyDescent="0.3">
      <c r="B216" s="102">
        <v>195</v>
      </c>
      <c r="C216" s="103"/>
      <c r="D216" s="80">
        <v>44932</v>
      </c>
      <c r="E216" s="79">
        <v>0.69166666666666676</v>
      </c>
      <c r="F216" s="53">
        <f t="shared" si="40"/>
        <v>2470.9140000000002</v>
      </c>
      <c r="G216" s="52">
        <f>G$16-E$12</f>
        <v>2395.9140000000002</v>
      </c>
      <c r="H216" s="99"/>
      <c r="I216" s="42">
        <v>-47.04</v>
      </c>
      <c r="J216" s="59">
        <f>(G$16+E$13)+I216</f>
        <v>2423.8740000000003</v>
      </c>
      <c r="K216" s="62"/>
      <c r="M216" s="38">
        <f t="shared" si="46"/>
        <v>27.960000000000036</v>
      </c>
      <c r="N216" s="42">
        <f t="shared" si="41"/>
        <v>2.8510812000000039</v>
      </c>
      <c r="O216" s="38">
        <f t="shared" si="42"/>
        <v>19.612038720000026</v>
      </c>
      <c r="P216" s="38">
        <f t="shared" si="43"/>
        <v>2.9072931169392042E-2</v>
      </c>
      <c r="R216" s="40">
        <f t="shared" si="44"/>
        <v>150.00000000000006</v>
      </c>
      <c r="S216" s="40">
        <f t="shared" si="45"/>
        <v>0.18640000000000018</v>
      </c>
    </row>
    <row r="217" spans="2:19" ht="15.6" x14ac:dyDescent="0.3">
      <c r="B217" s="102">
        <v>196</v>
      </c>
      <c r="C217" s="103"/>
      <c r="D217" s="80">
        <v>44933</v>
      </c>
      <c r="E217" s="79">
        <v>0.4861111111111111</v>
      </c>
      <c r="F217" s="53">
        <f t="shared" si="40"/>
        <v>2470.9140000000002</v>
      </c>
      <c r="G217" s="52">
        <f>G$16-E$12</f>
        <v>2395.9140000000002</v>
      </c>
      <c r="H217" s="99"/>
      <c r="I217" s="42">
        <v>-47.09</v>
      </c>
      <c r="J217" s="59">
        <f>(G$16+E$13)+I217</f>
        <v>2423.8240000000001</v>
      </c>
      <c r="K217" s="62"/>
      <c r="M217" s="38">
        <f t="shared" si="46"/>
        <v>27.909999999999854</v>
      </c>
      <c r="N217" s="42">
        <f t="shared" si="41"/>
        <v>2.8459826999999853</v>
      </c>
      <c r="O217" s="38">
        <f t="shared" si="42"/>
        <v>19.5769671199999</v>
      </c>
      <c r="P217" s="38">
        <f t="shared" si="43"/>
        <v>2.9020940949131852E-2</v>
      </c>
      <c r="R217" s="40">
        <f t="shared" si="44"/>
        <v>149.99999999999972</v>
      </c>
      <c r="S217" s="40">
        <f t="shared" si="45"/>
        <v>0.18606666666666605</v>
      </c>
    </row>
    <row r="218" spans="2:19" ht="15.6" x14ac:dyDescent="0.3">
      <c r="B218" s="102">
        <v>197</v>
      </c>
      <c r="C218" s="103"/>
      <c r="D218" s="80">
        <v>44934</v>
      </c>
      <c r="E218" s="79">
        <v>0.43055555555555558</v>
      </c>
      <c r="F218" s="53">
        <f t="shared" si="40"/>
        <v>2470.9140000000002</v>
      </c>
      <c r="G218" s="52">
        <f>G$16-E$12</f>
        <v>2395.9140000000002</v>
      </c>
      <c r="H218" s="99"/>
      <c r="I218" s="42">
        <v>-47.15</v>
      </c>
      <c r="J218" s="59">
        <f>(G$16+E$13)+I218</f>
        <v>2423.7640000000001</v>
      </c>
      <c r="K218" s="62"/>
      <c r="M218" s="38">
        <f t="shared" si="46"/>
        <v>27.849999999999909</v>
      </c>
      <c r="N218" s="42">
        <f t="shared" si="41"/>
        <v>2.8398644999999907</v>
      </c>
      <c r="O218" s="38">
        <f t="shared" si="42"/>
        <v>19.534881199999937</v>
      </c>
      <c r="P218" s="38">
        <f t="shared" si="43"/>
        <v>2.8958552684819904E-2</v>
      </c>
      <c r="R218" s="40">
        <f t="shared" si="44"/>
        <v>149.99999999999983</v>
      </c>
      <c r="S218" s="40">
        <f t="shared" si="45"/>
        <v>0.18566666666666626</v>
      </c>
    </row>
    <row r="219" spans="2:19" ht="15.6" x14ac:dyDescent="0.3">
      <c r="B219" s="102">
        <v>198</v>
      </c>
      <c r="C219" s="103"/>
      <c r="D219" s="80">
        <v>44935</v>
      </c>
      <c r="E219" s="79">
        <v>0.4291666666666667</v>
      </c>
      <c r="F219" s="53">
        <f t="shared" si="40"/>
        <v>2470.9140000000002</v>
      </c>
      <c r="G219" s="52">
        <f>G$16-E$12</f>
        <v>2395.9140000000002</v>
      </c>
      <c r="H219" s="99"/>
      <c r="I219" s="42">
        <v>-47.19</v>
      </c>
      <c r="J219" s="59">
        <f>(G$16+E$13)+I219</f>
        <v>2423.7240000000002</v>
      </c>
      <c r="K219" s="62"/>
      <c r="M219" s="38">
        <f t="shared" si="46"/>
        <v>27.809999999999945</v>
      </c>
      <c r="N219" s="42">
        <f t="shared" si="41"/>
        <v>2.8357856999999944</v>
      </c>
      <c r="O219" s="38">
        <f t="shared" si="42"/>
        <v>19.506823919999963</v>
      </c>
      <c r="P219" s="38">
        <f t="shared" si="43"/>
        <v>2.8916960508611943E-2</v>
      </c>
      <c r="R219" s="40">
        <f t="shared" si="44"/>
        <v>149.99999999999989</v>
      </c>
      <c r="S219" s="40">
        <f t="shared" si="45"/>
        <v>0.18539999999999979</v>
      </c>
    </row>
    <row r="220" spans="2:19" ht="15.6" x14ac:dyDescent="0.3">
      <c r="B220" s="102">
        <v>199</v>
      </c>
      <c r="C220" s="103"/>
      <c r="D220" s="80">
        <v>44936</v>
      </c>
      <c r="E220" s="79">
        <v>0.35416666666666669</v>
      </c>
      <c r="F220" s="53">
        <f t="shared" si="40"/>
        <v>2470.9140000000002</v>
      </c>
      <c r="G220" s="52">
        <f>G$16-E$12</f>
        <v>2395.9140000000002</v>
      </c>
      <c r="H220" s="99"/>
      <c r="I220" s="42">
        <v>-47.23</v>
      </c>
      <c r="J220" s="59">
        <f>(G$16+E$13)+I220</f>
        <v>2423.6840000000002</v>
      </c>
      <c r="K220" s="62"/>
      <c r="M220" s="38">
        <f t="shared" si="46"/>
        <v>27.769999999999982</v>
      </c>
      <c r="N220" s="42">
        <f t="shared" si="41"/>
        <v>2.8317068999999981</v>
      </c>
      <c r="O220" s="38">
        <f t="shared" si="42"/>
        <v>19.478766639999989</v>
      </c>
      <c r="P220" s="38">
        <f t="shared" si="43"/>
        <v>2.8875368332403981E-2</v>
      </c>
      <c r="R220" s="40">
        <f t="shared" si="44"/>
        <v>149.99999999999994</v>
      </c>
      <c r="S220" s="40">
        <f t="shared" si="45"/>
        <v>0.18513333333333329</v>
      </c>
    </row>
    <row r="221" spans="2:19" ht="15.6" x14ac:dyDescent="0.3">
      <c r="B221" s="102">
        <v>200</v>
      </c>
      <c r="C221" s="103"/>
      <c r="D221" s="80">
        <v>44938</v>
      </c>
      <c r="E221" s="79">
        <v>0.47222222222222227</v>
      </c>
      <c r="F221" s="53">
        <f t="shared" si="40"/>
        <v>2470.9140000000002</v>
      </c>
      <c r="G221" s="52">
        <f>G$16-E$12</f>
        <v>2395.9140000000002</v>
      </c>
      <c r="H221" s="99"/>
      <c r="I221" s="42">
        <v>-47.3</v>
      </c>
      <c r="J221" s="59">
        <f>(G$16+E$13)+I221</f>
        <v>2423.614</v>
      </c>
      <c r="K221" s="62"/>
      <c r="M221" s="38">
        <f t="shared" si="46"/>
        <v>27.699999999999818</v>
      </c>
      <c r="N221" s="42">
        <f t="shared" si="41"/>
        <v>2.8245689999999817</v>
      </c>
      <c r="O221" s="38">
        <f t="shared" si="42"/>
        <v>19.429666399999874</v>
      </c>
      <c r="P221" s="38">
        <f t="shared" si="43"/>
        <v>2.8802582024039815E-2</v>
      </c>
      <c r="R221" s="40">
        <f t="shared" si="44"/>
        <v>149.99999999999963</v>
      </c>
      <c r="S221" s="40">
        <f t="shared" si="45"/>
        <v>0.1846666666666659</v>
      </c>
    </row>
    <row r="222" spans="2:19" ht="15.6" x14ac:dyDescent="0.3">
      <c r="B222" s="102">
        <v>201</v>
      </c>
      <c r="C222" s="103"/>
      <c r="D222" s="80">
        <v>44939</v>
      </c>
      <c r="E222" s="79">
        <v>0.35486111111111113</v>
      </c>
      <c r="F222" s="53">
        <f t="shared" si="40"/>
        <v>2470.9140000000002</v>
      </c>
      <c r="G222" s="52">
        <f>G$16-E$12</f>
        <v>2395.9140000000002</v>
      </c>
      <c r="H222" s="99"/>
      <c r="I222" s="42">
        <v>-47.34</v>
      </c>
      <c r="J222" s="59">
        <f>(G$16+E$13)+I222</f>
        <v>2423.5740000000001</v>
      </c>
      <c r="K222" s="62"/>
      <c r="M222" s="38">
        <f t="shared" si="46"/>
        <v>27.659999999999854</v>
      </c>
      <c r="N222" s="42">
        <f t="shared" si="41"/>
        <v>2.8204901999999854</v>
      </c>
      <c r="O222" s="38">
        <f t="shared" si="42"/>
        <v>19.4016091199999</v>
      </c>
      <c r="P222" s="38">
        <f t="shared" si="43"/>
        <v>2.8760989847831851E-2</v>
      </c>
      <c r="R222" s="40">
        <f t="shared" si="44"/>
        <v>149.99999999999972</v>
      </c>
      <c r="S222" s="40">
        <f t="shared" si="45"/>
        <v>0.18439999999999937</v>
      </c>
    </row>
    <row r="223" spans="2:19" ht="15.6" x14ac:dyDescent="0.3">
      <c r="B223" s="102">
        <v>202</v>
      </c>
      <c r="C223" s="103"/>
      <c r="D223" s="80">
        <v>44940</v>
      </c>
      <c r="E223" s="79">
        <v>0.4909722222222222</v>
      </c>
      <c r="F223" s="53">
        <f t="shared" si="40"/>
        <v>2470.9140000000002</v>
      </c>
      <c r="G223" s="52">
        <f>G$16-E$12</f>
        <v>2395.9140000000002</v>
      </c>
      <c r="H223" s="99"/>
      <c r="I223" s="42">
        <v>-47.38</v>
      </c>
      <c r="J223" s="59">
        <f>(G$16+E$13)+I223</f>
        <v>2423.5340000000001</v>
      </c>
      <c r="K223" s="62"/>
      <c r="M223" s="38">
        <f t="shared" si="46"/>
        <v>27.619999999999891</v>
      </c>
      <c r="N223" s="42">
        <f t="shared" si="41"/>
        <v>2.8164113999999891</v>
      </c>
      <c r="O223" s="38">
        <f t="shared" si="42"/>
        <v>19.373551839999926</v>
      </c>
      <c r="P223" s="38">
        <f t="shared" si="43"/>
        <v>2.8719397671623889E-2</v>
      </c>
      <c r="R223" s="40">
        <f t="shared" si="44"/>
        <v>149.99999999999977</v>
      </c>
      <c r="S223" s="40">
        <f t="shared" si="45"/>
        <v>0.18413333333333287</v>
      </c>
    </row>
    <row r="224" spans="2:19" ht="15.6" x14ac:dyDescent="0.3">
      <c r="B224" s="102">
        <v>203</v>
      </c>
      <c r="C224" s="103"/>
      <c r="D224" s="80">
        <v>44941</v>
      </c>
      <c r="E224" s="79">
        <v>0.40625</v>
      </c>
      <c r="F224" s="53">
        <f t="shared" si="40"/>
        <v>2470.9140000000002</v>
      </c>
      <c r="G224" s="52">
        <f>G$16-E$12</f>
        <v>2395.9140000000002</v>
      </c>
      <c r="H224" s="99"/>
      <c r="I224" s="42">
        <v>-47.4</v>
      </c>
      <c r="J224" s="59">
        <f>(G$16+E$13)+I224</f>
        <v>2423.5140000000001</v>
      </c>
      <c r="K224" s="62"/>
      <c r="M224" s="38">
        <f t="shared" si="46"/>
        <v>27.599999999999909</v>
      </c>
      <c r="N224" s="42">
        <f t="shared" si="41"/>
        <v>2.8143719999999908</v>
      </c>
      <c r="O224" s="38">
        <f t="shared" si="42"/>
        <v>19.359523199999938</v>
      </c>
      <c r="P224" s="38">
        <f t="shared" si="43"/>
        <v>2.8698601583519907E-2</v>
      </c>
      <c r="R224" s="40">
        <f t="shared" si="44"/>
        <v>149.99999999999983</v>
      </c>
      <c r="S224" s="40">
        <f t="shared" si="45"/>
        <v>0.18399999999999961</v>
      </c>
    </row>
    <row r="225" spans="2:19" ht="15.6" x14ac:dyDescent="0.3">
      <c r="B225" s="102">
        <v>204</v>
      </c>
      <c r="C225" s="103"/>
      <c r="D225" s="80">
        <v>44942</v>
      </c>
      <c r="E225" s="79">
        <v>0.47569444444444442</v>
      </c>
      <c r="F225" s="53">
        <f t="shared" si="40"/>
        <v>2470.9140000000002</v>
      </c>
      <c r="G225" s="52">
        <f>G$16-E$12</f>
        <v>2395.9140000000002</v>
      </c>
      <c r="H225" s="99"/>
      <c r="I225" s="42">
        <v>-47.46</v>
      </c>
      <c r="J225" s="59">
        <f>(G$16+E$13)+I225</f>
        <v>2423.4540000000002</v>
      </c>
      <c r="K225" s="62"/>
      <c r="M225" s="38">
        <f t="shared" si="46"/>
        <v>27.539999999999964</v>
      </c>
      <c r="N225" s="42">
        <f t="shared" si="41"/>
        <v>2.8082537999999966</v>
      </c>
      <c r="O225" s="38">
        <f t="shared" si="42"/>
        <v>19.317437279999975</v>
      </c>
      <c r="P225" s="38">
        <f t="shared" si="43"/>
        <v>2.8636213319207966E-2</v>
      </c>
      <c r="R225" s="40">
        <f t="shared" si="44"/>
        <v>149.99999999999994</v>
      </c>
      <c r="S225" s="40">
        <f t="shared" si="45"/>
        <v>0.18359999999999982</v>
      </c>
    </row>
    <row r="226" spans="2:19" ht="15.6" x14ac:dyDescent="0.3">
      <c r="B226" s="102">
        <v>205</v>
      </c>
      <c r="C226" s="103"/>
      <c r="D226" s="80">
        <v>44943</v>
      </c>
      <c r="E226" s="79">
        <v>0.43333333333333335</v>
      </c>
      <c r="F226" s="53">
        <f t="shared" si="40"/>
        <v>2470.9140000000002</v>
      </c>
      <c r="G226" s="52">
        <f>G$16-E$12</f>
        <v>2395.9140000000002</v>
      </c>
      <c r="H226" s="99"/>
      <c r="I226" s="42">
        <v>-47.5</v>
      </c>
      <c r="J226" s="59">
        <f>(G$16+E$13)+I226</f>
        <v>2423.4140000000002</v>
      </c>
      <c r="K226" s="62"/>
      <c r="M226" s="38">
        <f t="shared" si="46"/>
        <v>27.5</v>
      </c>
      <c r="N226" s="42">
        <f t="shared" si="41"/>
        <v>2.8041750000000003</v>
      </c>
      <c r="O226" s="38">
        <f t="shared" si="42"/>
        <v>19.289380000000001</v>
      </c>
      <c r="P226" s="38">
        <f t="shared" si="43"/>
        <v>2.8594621143000005E-2</v>
      </c>
      <c r="R226" s="40">
        <f t="shared" si="44"/>
        <v>150</v>
      </c>
      <c r="S226" s="40">
        <f t="shared" si="45"/>
        <v>0.18333333333333332</v>
      </c>
    </row>
    <row r="227" spans="2:19" ht="15.6" x14ac:dyDescent="0.3">
      <c r="B227" s="102">
        <v>206</v>
      </c>
      <c r="C227" s="103"/>
      <c r="D227" s="80">
        <v>44944</v>
      </c>
      <c r="E227" s="79">
        <v>0.63194444444444442</v>
      </c>
      <c r="F227" s="53">
        <f t="shared" si="40"/>
        <v>2470.9140000000002</v>
      </c>
      <c r="G227" s="52">
        <f>G$16-E$12</f>
        <v>2395.9140000000002</v>
      </c>
      <c r="H227" s="99"/>
      <c r="I227" s="42">
        <v>-47.52</v>
      </c>
      <c r="J227" s="59">
        <f>(G$16+E$13)+I227</f>
        <v>2423.3940000000002</v>
      </c>
      <c r="K227" s="62"/>
      <c r="M227" s="38">
        <f t="shared" si="46"/>
        <v>27.480000000000018</v>
      </c>
      <c r="N227" s="42">
        <f t="shared" si="41"/>
        <v>2.8021356000000019</v>
      </c>
      <c r="O227" s="38">
        <f t="shared" si="42"/>
        <v>19.275351360000013</v>
      </c>
      <c r="P227" s="38">
        <f t="shared" si="43"/>
        <v>2.8573825054896019E-2</v>
      </c>
      <c r="R227" s="40">
        <f t="shared" si="44"/>
        <v>150.00000000000006</v>
      </c>
      <c r="S227" s="40">
        <f t="shared" si="45"/>
        <v>0.18320000000000006</v>
      </c>
    </row>
    <row r="228" spans="2:19" ht="15.6" x14ac:dyDescent="0.3">
      <c r="B228" s="102">
        <v>207</v>
      </c>
      <c r="C228" s="103"/>
      <c r="D228" s="80">
        <v>44945</v>
      </c>
      <c r="E228" s="79">
        <v>0.40277777777777773</v>
      </c>
      <c r="F228" s="53">
        <f t="shared" si="40"/>
        <v>2470.9140000000002</v>
      </c>
      <c r="G228" s="52">
        <f>G$16-E$12</f>
        <v>2395.9140000000002</v>
      </c>
      <c r="H228" s="99"/>
      <c r="I228" s="42">
        <v>-47.57</v>
      </c>
      <c r="J228" s="59">
        <f>(G$16+E$13)+I228</f>
        <v>2423.3440000000001</v>
      </c>
      <c r="K228" s="62"/>
      <c r="M228" s="38">
        <f t="shared" si="46"/>
        <v>27.429999999999836</v>
      </c>
      <c r="N228" s="42">
        <f t="shared" si="41"/>
        <v>2.7970370999999834</v>
      </c>
      <c r="O228" s="38">
        <f t="shared" si="42"/>
        <v>19.240279759999886</v>
      </c>
      <c r="P228" s="38">
        <f t="shared" si="43"/>
        <v>2.8521834834635832E-2</v>
      </c>
      <c r="R228" s="40">
        <f t="shared" si="44"/>
        <v>149.99999999999966</v>
      </c>
      <c r="S228" s="40">
        <f t="shared" si="45"/>
        <v>0.18286666666666598</v>
      </c>
    </row>
    <row r="229" spans="2:19" ht="15.6" x14ac:dyDescent="0.3">
      <c r="B229" s="102">
        <v>208</v>
      </c>
      <c r="C229" s="103"/>
      <c r="D229" s="80">
        <v>44946</v>
      </c>
      <c r="E229" s="79">
        <v>0.71805555555555556</v>
      </c>
      <c r="F229" s="53">
        <f t="shared" si="40"/>
        <v>2470.9140000000002</v>
      </c>
      <c r="G229" s="52">
        <f>G$16-E$12</f>
        <v>2395.9140000000002</v>
      </c>
      <c r="H229" s="99"/>
      <c r="I229" s="42">
        <v>-47.6</v>
      </c>
      <c r="J229" s="59">
        <f>(G$16+E$13)+I229</f>
        <v>2423.3140000000003</v>
      </c>
      <c r="K229" s="62"/>
      <c r="M229" s="38">
        <f t="shared" si="46"/>
        <v>27.400000000000091</v>
      </c>
      <c r="N229" s="42">
        <f t="shared" si="41"/>
        <v>2.7939780000000094</v>
      </c>
      <c r="O229" s="38">
        <f t="shared" si="42"/>
        <v>19.219236800000065</v>
      </c>
      <c r="P229" s="38">
        <f t="shared" si="43"/>
        <v>2.8490640702480096E-2</v>
      </c>
      <c r="R229" s="40">
        <f t="shared" si="44"/>
        <v>150.00000000000017</v>
      </c>
      <c r="S229" s="40">
        <f t="shared" si="45"/>
        <v>0.18266666666666706</v>
      </c>
    </row>
    <row r="230" spans="2:19" ht="15.6" x14ac:dyDescent="0.3">
      <c r="B230" s="102">
        <v>209</v>
      </c>
      <c r="C230" s="103"/>
      <c r="D230" s="80">
        <v>44947</v>
      </c>
      <c r="E230" s="79">
        <v>0.35625000000000001</v>
      </c>
      <c r="F230" s="53">
        <f t="shared" si="40"/>
        <v>2470.9140000000002</v>
      </c>
      <c r="G230" s="52">
        <f>G$16-E$12</f>
        <v>2395.9140000000002</v>
      </c>
      <c r="H230" s="99"/>
      <c r="I230" s="42">
        <v>-47.63</v>
      </c>
      <c r="J230" s="59">
        <f>(G$16+E$13)+I230</f>
        <v>2423.2840000000001</v>
      </c>
      <c r="K230" s="62"/>
      <c r="M230" s="38">
        <f t="shared" si="46"/>
        <v>27.369999999999891</v>
      </c>
      <c r="N230" s="42">
        <f t="shared" si="41"/>
        <v>2.7909188999999892</v>
      </c>
      <c r="O230" s="38">
        <f t="shared" si="42"/>
        <v>19.198193839999924</v>
      </c>
      <c r="P230" s="38">
        <f t="shared" si="43"/>
        <v>2.8459446570323892E-2</v>
      </c>
      <c r="R230" s="40">
        <f t="shared" si="44"/>
        <v>149.99999999999977</v>
      </c>
      <c r="S230" s="40">
        <f t="shared" si="45"/>
        <v>0.18246666666666622</v>
      </c>
    </row>
    <row r="231" spans="2:19" ht="15.6" x14ac:dyDescent="0.3">
      <c r="B231" s="102">
        <v>210</v>
      </c>
      <c r="C231" s="103"/>
      <c r="D231" s="80">
        <v>44948</v>
      </c>
      <c r="E231" s="79">
        <v>0.4777777777777778</v>
      </c>
      <c r="F231" s="53">
        <f t="shared" si="40"/>
        <v>2470.9140000000002</v>
      </c>
      <c r="G231" s="52">
        <f>G$16-E$12</f>
        <v>2395.9140000000002</v>
      </c>
      <c r="H231" s="99"/>
      <c r="I231" s="42">
        <v>-47.68</v>
      </c>
      <c r="J231" s="59">
        <f>(G$16+E$13)+I231</f>
        <v>2423.2340000000004</v>
      </c>
      <c r="K231" s="62"/>
      <c r="M231" s="38">
        <f t="shared" si="46"/>
        <v>27.320000000000164</v>
      </c>
      <c r="N231" s="42">
        <f t="shared" si="41"/>
        <v>2.7858204000000168</v>
      </c>
      <c r="O231" s="38">
        <f t="shared" si="42"/>
        <v>19.163122240000117</v>
      </c>
      <c r="P231" s="38">
        <f t="shared" si="43"/>
        <v>2.8407456350064173E-2</v>
      </c>
      <c r="R231" s="40">
        <f t="shared" si="44"/>
        <v>150.00000000000034</v>
      </c>
      <c r="S231" s="40">
        <f t="shared" si="45"/>
        <v>0.18213333333333401</v>
      </c>
    </row>
    <row r="232" spans="2:19" ht="15.6" x14ac:dyDescent="0.3">
      <c r="B232" s="102">
        <v>211</v>
      </c>
      <c r="C232" s="103"/>
      <c r="D232" s="80">
        <v>44949</v>
      </c>
      <c r="E232" s="79">
        <v>0.35833333333333334</v>
      </c>
      <c r="F232" s="53">
        <f t="shared" si="40"/>
        <v>2470.9140000000002</v>
      </c>
      <c r="G232" s="52">
        <f>G$16-E$12</f>
        <v>2395.9140000000002</v>
      </c>
      <c r="H232" s="99"/>
      <c r="I232" s="42">
        <v>-47.73</v>
      </c>
      <c r="J232" s="59">
        <f>(G$16+E$13)+I232</f>
        <v>2423.1840000000002</v>
      </c>
      <c r="K232" s="62"/>
      <c r="M232" s="38">
        <f t="shared" si="46"/>
        <v>27.269999999999982</v>
      </c>
      <c r="N232" s="42">
        <f t="shared" si="41"/>
        <v>2.7807218999999983</v>
      </c>
      <c r="O232" s="38">
        <f t="shared" si="42"/>
        <v>19.128050639999987</v>
      </c>
      <c r="P232" s="38">
        <f t="shared" si="43"/>
        <v>2.8355466129803983E-2</v>
      </c>
      <c r="R232" s="40">
        <f t="shared" si="44"/>
        <v>149.99999999999994</v>
      </c>
      <c r="S232" s="40">
        <f t="shared" si="45"/>
        <v>0.18179999999999993</v>
      </c>
    </row>
    <row r="233" spans="2:19" ht="15.6" x14ac:dyDescent="0.3">
      <c r="B233" s="102">
        <v>212</v>
      </c>
      <c r="C233" s="103"/>
      <c r="D233" s="80">
        <v>44950</v>
      </c>
      <c r="E233" s="79">
        <v>0.62569444444444444</v>
      </c>
      <c r="F233" s="53">
        <f t="shared" si="40"/>
        <v>2470.9140000000002</v>
      </c>
      <c r="G233" s="52">
        <f>G$16-E$12</f>
        <v>2395.9140000000002</v>
      </c>
      <c r="H233" s="99"/>
      <c r="I233" s="42">
        <v>-47.72</v>
      </c>
      <c r="J233" s="59">
        <f>(G$16+E$13)+I233</f>
        <v>2423.1940000000004</v>
      </c>
      <c r="K233" s="62"/>
      <c r="M233" s="38">
        <f t="shared" si="46"/>
        <v>27.2800000000002</v>
      </c>
      <c r="N233" s="42">
        <f t="shared" si="41"/>
        <v>2.7817416000000206</v>
      </c>
      <c r="O233" s="38">
        <f t="shared" si="42"/>
        <v>19.135064960000143</v>
      </c>
      <c r="P233" s="38">
        <f t="shared" si="43"/>
        <v>2.8365864173856212E-2</v>
      </c>
      <c r="R233" s="40">
        <f t="shared" si="44"/>
        <v>150.0000000000004</v>
      </c>
      <c r="S233" s="40">
        <f t="shared" si="45"/>
        <v>0.18186666666666751</v>
      </c>
    </row>
    <row r="234" spans="2:19" ht="15.6" x14ac:dyDescent="0.3">
      <c r="B234" s="102">
        <v>213</v>
      </c>
      <c r="C234" s="103"/>
      <c r="D234" s="80">
        <v>44951</v>
      </c>
      <c r="E234" s="79">
        <v>0.45</v>
      </c>
      <c r="F234" s="53">
        <f t="shared" si="40"/>
        <v>2470.9140000000002</v>
      </c>
      <c r="G234" s="52">
        <f>G$16-E$12</f>
        <v>2395.9140000000002</v>
      </c>
      <c r="H234" s="99"/>
      <c r="I234" s="42">
        <v>-47.75</v>
      </c>
      <c r="J234" s="59">
        <f>(G$16+E$13)+I234</f>
        <v>2423.1640000000002</v>
      </c>
      <c r="K234" s="62"/>
      <c r="M234" s="38">
        <f t="shared" si="46"/>
        <v>27.25</v>
      </c>
      <c r="N234" s="42">
        <f t="shared" si="41"/>
        <v>2.7786824999999999</v>
      </c>
      <c r="O234" s="38">
        <f t="shared" si="42"/>
        <v>19.114022000000002</v>
      </c>
      <c r="P234" s="38">
        <f t="shared" si="43"/>
        <v>2.83346700417E-2</v>
      </c>
      <c r="R234" s="40">
        <f t="shared" si="44"/>
        <v>150</v>
      </c>
      <c r="S234" s="40">
        <f t="shared" si="45"/>
        <v>0.18166666666666667</v>
      </c>
    </row>
    <row r="235" spans="2:19" ht="15.6" x14ac:dyDescent="0.3">
      <c r="B235" s="102">
        <v>214</v>
      </c>
      <c r="C235" s="103"/>
      <c r="D235" s="80">
        <v>44952</v>
      </c>
      <c r="E235" s="79">
        <v>0.39444444444444443</v>
      </c>
      <c r="F235" s="53">
        <f t="shared" si="40"/>
        <v>2470.9140000000002</v>
      </c>
      <c r="G235" s="52">
        <f>G$16-E$12</f>
        <v>2395.9140000000002</v>
      </c>
      <c r="H235" s="99"/>
      <c r="I235" s="42">
        <v>-47.8</v>
      </c>
      <c r="J235" s="59">
        <f>(G$16+E$13)+I235</f>
        <v>2423.114</v>
      </c>
      <c r="K235" s="62"/>
      <c r="M235" s="38">
        <f t="shared" si="46"/>
        <v>27.199999999999818</v>
      </c>
      <c r="N235" s="42">
        <f t="shared" si="41"/>
        <v>2.7735839999999814</v>
      </c>
      <c r="O235" s="38">
        <f t="shared" si="42"/>
        <v>19.078950399999872</v>
      </c>
      <c r="P235" s="38">
        <f t="shared" si="43"/>
        <v>2.828267982143981E-2</v>
      </c>
      <c r="R235" s="40">
        <f t="shared" si="44"/>
        <v>149.99999999999963</v>
      </c>
      <c r="S235" s="40">
        <f t="shared" si="45"/>
        <v>0.18133333333333257</v>
      </c>
    </row>
    <row r="236" spans="2:19" ht="15.6" x14ac:dyDescent="0.3">
      <c r="B236" s="102">
        <v>215</v>
      </c>
      <c r="C236" s="103"/>
      <c r="D236" s="80">
        <v>44953</v>
      </c>
      <c r="E236" s="79">
        <v>0.64930555555555558</v>
      </c>
      <c r="F236" s="53">
        <f t="shared" si="40"/>
        <v>2470.9140000000002</v>
      </c>
      <c r="G236" s="52">
        <f>G$16-E$12</f>
        <v>2395.9140000000002</v>
      </c>
      <c r="H236" s="99"/>
      <c r="I236" s="42">
        <v>-47.8</v>
      </c>
      <c r="J236" s="59">
        <f>(G$16+E$13)+I236</f>
        <v>2423.114</v>
      </c>
      <c r="K236" s="62"/>
      <c r="M236" s="38">
        <f t="shared" si="46"/>
        <v>27.199999999999818</v>
      </c>
      <c r="N236" s="42">
        <f t="shared" si="41"/>
        <v>2.7735839999999814</v>
      </c>
      <c r="O236" s="38">
        <f t="shared" si="42"/>
        <v>19.078950399999872</v>
      </c>
      <c r="P236" s="38">
        <f t="shared" si="43"/>
        <v>2.828267982143981E-2</v>
      </c>
      <c r="R236" s="40">
        <f t="shared" si="44"/>
        <v>149.99999999999963</v>
      </c>
      <c r="S236" s="40">
        <f t="shared" si="45"/>
        <v>0.18133333333333257</v>
      </c>
    </row>
    <row r="237" spans="2:19" ht="15.6" x14ac:dyDescent="0.3">
      <c r="B237" s="102">
        <v>216</v>
      </c>
      <c r="C237" s="103"/>
      <c r="D237" s="80">
        <v>44954</v>
      </c>
      <c r="E237" s="79">
        <v>0.61527777777777781</v>
      </c>
      <c r="F237" s="53">
        <f t="shared" si="40"/>
        <v>2470.9140000000002</v>
      </c>
      <c r="G237" s="52">
        <f>G$16-E$12</f>
        <v>2395.9140000000002</v>
      </c>
      <c r="H237" s="99"/>
      <c r="I237" s="42">
        <v>-47.84</v>
      </c>
      <c r="J237" s="59">
        <f>(G$16+E$13)+I237</f>
        <v>2423.0740000000001</v>
      </c>
      <c r="K237" s="62"/>
      <c r="M237" s="38">
        <f t="shared" si="46"/>
        <v>27.159999999999854</v>
      </c>
      <c r="N237" s="42">
        <f t="shared" si="41"/>
        <v>2.7695051999999851</v>
      </c>
      <c r="O237" s="38">
        <f t="shared" si="42"/>
        <v>19.050893119999898</v>
      </c>
      <c r="P237" s="38">
        <f t="shared" si="43"/>
        <v>2.8241087645231849E-2</v>
      </c>
      <c r="R237" s="40">
        <f t="shared" si="44"/>
        <v>149.99999999999972</v>
      </c>
      <c r="S237" s="40">
        <f t="shared" si="45"/>
        <v>0.18106666666666604</v>
      </c>
    </row>
    <row r="238" spans="2:19" ht="15.6" x14ac:dyDescent="0.3">
      <c r="B238" s="102">
        <v>226</v>
      </c>
      <c r="C238" s="103"/>
      <c r="D238" s="80">
        <v>44955</v>
      </c>
      <c r="E238" s="79">
        <v>0.43263888888888885</v>
      </c>
      <c r="F238" s="53">
        <f t="shared" si="40"/>
        <v>2470.9140000000002</v>
      </c>
      <c r="G238" s="52">
        <f>G$16-E$12</f>
        <v>2395.9140000000002</v>
      </c>
      <c r="H238" s="99"/>
      <c r="I238" s="42">
        <v>-47.89</v>
      </c>
      <c r="J238" s="59">
        <f>(G$16+E$13)+I238</f>
        <v>2423.0240000000003</v>
      </c>
      <c r="K238" s="88"/>
      <c r="M238" s="38">
        <f t="shared" si="46"/>
        <v>27.110000000000127</v>
      </c>
      <c r="N238" s="42">
        <f t="shared" si="41"/>
        <v>2.7644067000000132</v>
      </c>
      <c r="O238" s="38">
        <f t="shared" si="42"/>
        <v>19.015821520000092</v>
      </c>
      <c r="P238" s="38">
        <f t="shared" si="43"/>
        <v>2.8189097424972134E-2</v>
      </c>
      <c r="R238" s="40">
        <f t="shared" si="44"/>
        <v>150.00000000000026</v>
      </c>
      <c r="S238" s="40">
        <f t="shared" si="45"/>
        <v>0.18073333333333388</v>
      </c>
    </row>
    <row r="239" spans="2:19" ht="15.6" x14ac:dyDescent="0.3">
      <c r="B239" s="102">
        <v>227</v>
      </c>
      <c r="C239" s="103"/>
      <c r="D239" s="80">
        <v>44956</v>
      </c>
      <c r="E239" s="79">
        <v>0.62569444444444444</v>
      </c>
      <c r="F239" s="53">
        <f t="shared" si="40"/>
        <v>2470.9140000000002</v>
      </c>
      <c r="G239" s="52">
        <f>G$16-E$12</f>
        <v>2395.9140000000002</v>
      </c>
      <c r="H239" s="99"/>
      <c r="I239" s="42">
        <v>-47.92</v>
      </c>
      <c r="J239" s="59">
        <f>(G$16+E$13)+I239</f>
        <v>2422.9940000000001</v>
      </c>
      <c r="K239" s="88"/>
      <c r="M239" s="38">
        <f t="shared" si="46"/>
        <v>27.079999999999927</v>
      </c>
      <c r="N239" s="42">
        <f t="shared" si="41"/>
        <v>2.7613475999999926</v>
      </c>
      <c r="O239" s="38">
        <f t="shared" si="42"/>
        <v>18.994778559999951</v>
      </c>
      <c r="P239" s="38">
        <f t="shared" si="43"/>
        <v>2.8157903292815926E-2</v>
      </c>
      <c r="R239" s="40">
        <f t="shared" si="44"/>
        <v>149.99999999999986</v>
      </c>
      <c r="S239" s="40">
        <f t="shared" si="45"/>
        <v>0.18053333333333302</v>
      </c>
    </row>
    <row r="240" spans="2:19" ht="15.6" x14ac:dyDescent="0.3">
      <c r="B240" s="102">
        <v>228</v>
      </c>
      <c r="C240" s="103"/>
      <c r="D240" s="80">
        <v>44957</v>
      </c>
      <c r="E240" s="79">
        <v>0.36180555555555555</v>
      </c>
      <c r="F240" s="53">
        <f t="shared" si="40"/>
        <v>2470.9140000000002</v>
      </c>
      <c r="G240" s="52">
        <f>G$16-E$12</f>
        <v>2395.9140000000002</v>
      </c>
      <c r="H240" s="99"/>
      <c r="I240" s="42">
        <v>-47.97</v>
      </c>
      <c r="J240" s="59">
        <f>(G$16+E$13)+I240</f>
        <v>2422.9440000000004</v>
      </c>
      <c r="K240" s="88"/>
      <c r="M240" s="38">
        <f t="shared" si="46"/>
        <v>27.0300000000002</v>
      </c>
      <c r="N240" s="42">
        <f t="shared" si="41"/>
        <v>2.7562491000000207</v>
      </c>
      <c r="O240" s="38">
        <f t="shared" si="42"/>
        <v>18.95970696000014</v>
      </c>
      <c r="P240" s="38">
        <f t="shared" si="43"/>
        <v>2.8105913072556211E-2</v>
      </c>
      <c r="R240" s="40">
        <f t="shared" si="44"/>
        <v>150.0000000000004</v>
      </c>
      <c r="S240" s="40">
        <f t="shared" si="45"/>
        <v>0.18020000000000086</v>
      </c>
    </row>
    <row r="241" spans="2:19" ht="15.6" x14ac:dyDescent="0.3">
      <c r="B241" s="102">
        <v>229</v>
      </c>
      <c r="C241" s="103"/>
      <c r="D241" s="80">
        <v>44958</v>
      </c>
      <c r="E241" s="79">
        <v>0.61458333333333337</v>
      </c>
      <c r="F241" s="53">
        <f t="shared" ref="F241:F264" si="47">G$16</f>
        <v>2470.9140000000002</v>
      </c>
      <c r="G241" s="52">
        <f>G$16-E$12</f>
        <v>2395.9140000000002</v>
      </c>
      <c r="H241" s="99"/>
      <c r="I241" s="42">
        <v>-47.98</v>
      </c>
      <c r="J241" s="59">
        <f>(G$16+E$13)+I241</f>
        <v>2422.9340000000002</v>
      </c>
      <c r="K241" s="88"/>
      <c r="M241" s="38">
        <f t="shared" si="46"/>
        <v>27.019999999999982</v>
      </c>
      <c r="N241" s="42">
        <f t="shared" ref="N241:N264" si="48">M241*0.10197/1</f>
        <v>2.7552293999999984</v>
      </c>
      <c r="O241" s="38">
        <f t="shared" ref="O241:O264" si="49">M241*0.701432/1</f>
        <v>18.952692639999988</v>
      </c>
      <c r="P241" s="38">
        <f t="shared" ref="P241:P264" si="50">+N241*0.01019716/1</f>
        <v>2.8095515028503985E-2</v>
      </c>
      <c r="R241" s="40">
        <f t="shared" ref="R241:R264" si="51">+$O$11*(M241-I241)</f>
        <v>149.99999999999994</v>
      </c>
      <c r="S241" s="40">
        <f t="shared" ref="S241:S264" si="52">M241/R241</f>
        <v>0.18013333333333328</v>
      </c>
    </row>
    <row r="242" spans="2:19" ht="15.6" x14ac:dyDescent="0.3">
      <c r="B242" s="102">
        <v>230</v>
      </c>
      <c r="C242" s="103"/>
      <c r="D242" s="80">
        <v>44961</v>
      </c>
      <c r="E242" s="79">
        <v>0.51666666666666672</v>
      </c>
      <c r="F242" s="53">
        <f t="shared" si="47"/>
        <v>2470.9140000000002</v>
      </c>
      <c r="G242" s="52">
        <f>G$16-E$12</f>
        <v>2395.9140000000002</v>
      </c>
      <c r="H242" s="99"/>
      <c r="I242" s="42">
        <v>-48.07</v>
      </c>
      <c r="J242" s="59">
        <f>(G$16+E$13)+I242</f>
        <v>2422.8440000000001</v>
      </c>
      <c r="K242" s="88"/>
      <c r="M242" s="38">
        <f t="shared" si="46"/>
        <v>26.929999999999836</v>
      </c>
      <c r="N242" s="42">
        <f t="shared" si="48"/>
        <v>2.7460520999999836</v>
      </c>
      <c r="O242" s="38">
        <f t="shared" si="49"/>
        <v>18.889563759999888</v>
      </c>
      <c r="P242" s="38">
        <f t="shared" si="50"/>
        <v>2.8001932632035834E-2</v>
      </c>
      <c r="R242" s="40">
        <f t="shared" si="51"/>
        <v>149.99999999999966</v>
      </c>
      <c r="S242" s="40">
        <f t="shared" si="52"/>
        <v>0.17953333333333266</v>
      </c>
    </row>
    <row r="243" spans="2:19" ht="15.6" x14ac:dyDescent="0.3">
      <c r="B243" s="102">
        <v>231</v>
      </c>
      <c r="C243" s="103"/>
      <c r="D243" s="80">
        <v>44962</v>
      </c>
      <c r="E243" s="79">
        <v>0.45555555555555555</v>
      </c>
      <c r="F243" s="53">
        <f t="shared" si="47"/>
        <v>2470.9140000000002</v>
      </c>
      <c r="G243" s="52">
        <f>G$16-E$12</f>
        <v>2395.9140000000002</v>
      </c>
      <c r="H243" s="99"/>
      <c r="I243" s="42">
        <v>-48.15</v>
      </c>
      <c r="J243" s="59">
        <f>(G$16+E$13)+I243</f>
        <v>2422.7640000000001</v>
      </c>
      <c r="K243" s="88"/>
      <c r="M243" s="38">
        <f t="shared" si="46"/>
        <v>26.849999999999909</v>
      </c>
      <c r="N243" s="42">
        <f t="shared" si="48"/>
        <v>2.737894499999991</v>
      </c>
      <c r="O243" s="38">
        <f t="shared" si="49"/>
        <v>18.833449199999936</v>
      </c>
      <c r="P243" s="38">
        <f t="shared" si="50"/>
        <v>2.7918748279619911E-2</v>
      </c>
      <c r="R243" s="40">
        <f t="shared" si="51"/>
        <v>149.99999999999983</v>
      </c>
      <c r="S243" s="40">
        <f t="shared" si="52"/>
        <v>0.1789999999999996</v>
      </c>
    </row>
    <row r="244" spans="2:19" ht="15.6" x14ac:dyDescent="0.3">
      <c r="B244" s="102">
        <v>232</v>
      </c>
      <c r="C244" s="103"/>
      <c r="D244" s="80">
        <v>44965</v>
      </c>
      <c r="E244" s="79">
        <v>0.4777777777777778</v>
      </c>
      <c r="F244" s="53">
        <f t="shared" si="47"/>
        <v>2470.9140000000002</v>
      </c>
      <c r="G244" s="52">
        <f>G$16-E$12</f>
        <v>2395.9140000000002</v>
      </c>
      <c r="H244" s="99"/>
      <c r="I244" s="42">
        <v>-48.32</v>
      </c>
      <c r="J244" s="59">
        <f>(G$16+E$13)+I244</f>
        <v>2422.5940000000001</v>
      </c>
      <c r="K244" s="88"/>
      <c r="M244" s="38">
        <f t="shared" si="46"/>
        <v>26.679999999999836</v>
      </c>
      <c r="N244" s="42">
        <f t="shared" si="48"/>
        <v>2.7205595999999836</v>
      </c>
      <c r="O244" s="38">
        <f t="shared" si="49"/>
        <v>18.714205759999885</v>
      </c>
      <c r="P244" s="38">
        <f t="shared" si="50"/>
        <v>2.7741981530735833E-2</v>
      </c>
      <c r="R244" s="40">
        <f t="shared" si="51"/>
        <v>149.99999999999966</v>
      </c>
      <c r="S244" s="40">
        <f t="shared" si="52"/>
        <v>0.17786666666666598</v>
      </c>
    </row>
    <row r="245" spans="2:19" ht="15.6" x14ac:dyDescent="0.3">
      <c r="B245" s="102">
        <v>233</v>
      </c>
      <c r="C245" s="103"/>
      <c r="D245" s="80">
        <v>44966</v>
      </c>
      <c r="E245" s="79">
        <v>0.48472222222222222</v>
      </c>
      <c r="F245" s="53">
        <f t="shared" si="47"/>
        <v>2470.9140000000002</v>
      </c>
      <c r="G245" s="52">
        <f>G$16-E$12</f>
        <v>2395.9140000000002</v>
      </c>
      <c r="H245" s="99"/>
      <c r="I245" s="42">
        <v>-48.38</v>
      </c>
      <c r="J245" s="59">
        <f>(G$16+E$13)+I245</f>
        <v>2422.5340000000001</v>
      </c>
      <c r="K245" s="88"/>
      <c r="M245" s="38">
        <f t="shared" si="46"/>
        <v>26.619999999999891</v>
      </c>
      <c r="N245" s="42">
        <f t="shared" si="48"/>
        <v>2.714441399999989</v>
      </c>
      <c r="O245" s="38">
        <f t="shared" si="49"/>
        <v>18.672119839999926</v>
      </c>
      <c r="P245" s="38">
        <f t="shared" si="50"/>
        <v>2.7679593266423889E-2</v>
      </c>
      <c r="R245" s="40">
        <f t="shared" si="51"/>
        <v>149.99999999999977</v>
      </c>
      <c r="S245" s="40">
        <f t="shared" si="52"/>
        <v>0.17746666666666622</v>
      </c>
    </row>
    <row r="246" spans="2:19" ht="15.6" x14ac:dyDescent="0.3">
      <c r="B246" s="102">
        <v>234</v>
      </c>
      <c r="C246" s="103"/>
      <c r="D246" s="80">
        <v>44969</v>
      </c>
      <c r="E246" s="79">
        <v>0.51250000000000007</v>
      </c>
      <c r="F246" s="53">
        <f t="shared" si="47"/>
        <v>2470.9140000000002</v>
      </c>
      <c r="G246" s="52">
        <f>G$16-E$12</f>
        <v>2395.9140000000002</v>
      </c>
      <c r="H246" s="99"/>
      <c r="I246" s="42">
        <v>-48.37</v>
      </c>
      <c r="J246" s="59">
        <f>(G$16+E$13)+I246</f>
        <v>2422.5440000000003</v>
      </c>
      <c r="K246" s="88"/>
      <c r="M246" s="38">
        <f t="shared" si="46"/>
        <v>26.630000000000109</v>
      </c>
      <c r="N246" s="42">
        <f t="shared" si="48"/>
        <v>2.7154611000000113</v>
      </c>
      <c r="O246" s="38">
        <f t="shared" si="49"/>
        <v>18.679134160000078</v>
      </c>
      <c r="P246" s="38">
        <f t="shared" si="50"/>
        <v>2.7689991310476114E-2</v>
      </c>
      <c r="R246" s="40">
        <f t="shared" si="51"/>
        <v>150.00000000000023</v>
      </c>
      <c r="S246" s="40">
        <f t="shared" si="52"/>
        <v>0.17753333333333379</v>
      </c>
    </row>
    <row r="247" spans="2:19" ht="15.6" x14ac:dyDescent="0.3">
      <c r="B247" s="102">
        <v>236</v>
      </c>
      <c r="C247" s="103"/>
      <c r="D247" s="80">
        <v>44971</v>
      </c>
      <c r="E247" s="79">
        <v>0.70694444444444438</v>
      </c>
      <c r="F247" s="53">
        <f t="shared" si="47"/>
        <v>2470.9140000000002</v>
      </c>
      <c r="G247" s="52">
        <f>G$16-E$12</f>
        <v>2395.9140000000002</v>
      </c>
      <c r="H247" s="99"/>
      <c r="I247" s="42">
        <v>-48.42</v>
      </c>
      <c r="J247" s="59">
        <f>(G$16+E$13)+I247</f>
        <v>2422.4940000000001</v>
      </c>
      <c r="K247" s="88"/>
      <c r="M247" s="38">
        <f t="shared" si="46"/>
        <v>26.579999999999927</v>
      </c>
      <c r="N247" s="42">
        <f t="shared" si="48"/>
        <v>2.7103625999999927</v>
      </c>
      <c r="O247" s="38">
        <f t="shared" si="49"/>
        <v>18.644062559999952</v>
      </c>
      <c r="P247" s="38">
        <f t="shared" si="50"/>
        <v>2.7638001090215927E-2</v>
      </c>
      <c r="R247" s="40">
        <f t="shared" si="51"/>
        <v>149.99999999999986</v>
      </c>
      <c r="S247" s="40">
        <f t="shared" si="52"/>
        <v>0.17719999999999969</v>
      </c>
    </row>
    <row r="248" spans="2:19" ht="15.6" x14ac:dyDescent="0.3">
      <c r="B248" s="102">
        <v>237</v>
      </c>
      <c r="C248" s="103"/>
      <c r="D248" s="80">
        <v>44972</v>
      </c>
      <c r="E248" s="79">
        <v>0.56388888888888888</v>
      </c>
      <c r="F248" s="53">
        <f t="shared" si="47"/>
        <v>2470.9140000000002</v>
      </c>
      <c r="G248" s="52">
        <f>G$16-E$12</f>
        <v>2395.9140000000002</v>
      </c>
      <c r="H248" s="99"/>
      <c r="I248" s="42">
        <v>-48.47</v>
      </c>
      <c r="J248" s="59">
        <f>(G$16+E$13)+I248</f>
        <v>2422.4440000000004</v>
      </c>
      <c r="K248" s="88"/>
      <c r="M248" s="38">
        <f t="shared" si="46"/>
        <v>26.5300000000002</v>
      </c>
      <c r="N248" s="42">
        <f t="shared" si="48"/>
        <v>2.7052641000000204</v>
      </c>
      <c r="O248" s="38">
        <f t="shared" si="49"/>
        <v>18.608990960000142</v>
      </c>
      <c r="P248" s="38">
        <f t="shared" si="50"/>
        <v>2.7586010869956209E-2</v>
      </c>
      <c r="R248" s="40">
        <f t="shared" si="51"/>
        <v>150.0000000000004</v>
      </c>
      <c r="S248" s="40">
        <f t="shared" si="52"/>
        <v>0.17686666666666753</v>
      </c>
    </row>
    <row r="249" spans="2:19" ht="15.6" x14ac:dyDescent="0.3">
      <c r="B249" s="102">
        <v>238</v>
      </c>
      <c r="C249" s="103"/>
      <c r="D249" s="80">
        <v>44973</v>
      </c>
      <c r="E249" s="79">
        <v>0.67499999999999993</v>
      </c>
      <c r="F249" s="53">
        <f t="shared" si="47"/>
        <v>2470.9140000000002</v>
      </c>
      <c r="G249" s="52">
        <f>G$16-E$12</f>
        <v>2395.9140000000002</v>
      </c>
      <c r="H249" s="99"/>
      <c r="I249" s="42">
        <v>-48.48</v>
      </c>
      <c r="J249" s="59">
        <f>(G$16+E$13)+I249</f>
        <v>2422.4340000000002</v>
      </c>
      <c r="K249" s="88"/>
      <c r="M249" s="38">
        <f t="shared" si="46"/>
        <v>26.519999999999982</v>
      </c>
      <c r="N249" s="42">
        <f t="shared" si="48"/>
        <v>2.7042443999999981</v>
      </c>
      <c r="O249" s="38">
        <f t="shared" si="49"/>
        <v>18.60197663999999</v>
      </c>
      <c r="P249" s="38">
        <f t="shared" si="50"/>
        <v>2.757561282590398E-2</v>
      </c>
      <c r="R249" s="40">
        <f t="shared" si="51"/>
        <v>149.99999999999994</v>
      </c>
      <c r="S249" s="40">
        <f t="shared" si="52"/>
        <v>0.17679999999999996</v>
      </c>
    </row>
    <row r="250" spans="2:19" ht="15.6" x14ac:dyDescent="0.3">
      <c r="B250" s="102">
        <v>239</v>
      </c>
      <c r="C250" s="103"/>
      <c r="D250" s="80">
        <v>44974</v>
      </c>
      <c r="E250" s="79">
        <v>0.59236111111111112</v>
      </c>
      <c r="F250" s="53">
        <f t="shared" si="47"/>
        <v>2470.9140000000002</v>
      </c>
      <c r="G250" s="52">
        <f>G$16-E$12</f>
        <v>2395.9140000000002</v>
      </c>
      <c r="H250" s="99"/>
      <c r="I250" s="42">
        <v>-48.53</v>
      </c>
      <c r="J250" s="59">
        <f>(G$16+E$13)+I250</f>
        <v>2422.384</v>
      </c>
      <c r="K250" s="88"/>
      <c r="M250" s="38">
        <f t="shared" si="46"/>
        <v>26.4699999999998</v>
      </c>
      <c r="N250" s="42">
        <f t="shared" si="48"/>
        <v>2.6991458999999796</v>
      </c>
      <c r="O250" s="38">
        <f t="shared" si="49"/>
        <v>18.56690503999986</v>
      </c>
      <c r="P250" s="38">
        <f t="shared" si="50"/>
        <v>2.7523622605643793E-2</v>
      </c>
      <c r="R250" s="40">
        <f t="shared" si="51"/>
        <v>149.9999999999996</v>
      </c>
      <c r="S250" s="40">
        <f t="shared" si="52"/>
        <v>0.1764666666666658</v>
      </c>
    </row>
    <row r="251" spans="2:19" ht="15.6" x14ac:dyDescent="0.3">
      <c r="B251" s="102">
        <v>240</v>
      </c>
      <c r="C251" s="103"/>
      <c r="D251" s="80">
        <v>44975</v>
      </c>
      <c r="E251" s="79">
        <v>0.55555555555555558</v>
      </c>
      <c r="F251" s="53">
        <f t="shared" si="47"/>
        <v>2470.9140000000002</v>
      </c>
      <c r="G251" s="52">
        <f>G$16-E$12</f>
        <v>2395.9140000000002</v>
      </c>
      <c r="H251" s="99"/>
      <c r="I251" s="42">
        <v>-48.58</v>
      </c>
      <c r="J251" s="59">
        <f>(G$16+E$13)+I251</f>
        <v>2422.3340000000003</v>
      </c>
      <c r="K251" s="88"/>
      <c r="M251" s="38">
        <f t="shared" si="46"/>
        <v>26.420000000000073</v>
      </c>
      <c r="N251" s="42">
        <f t="shared" si="48"/>
        <v>2.6940474000000076</v>
      </c>
      <c r="O251" s="38">
        <f t="shared" si="49"/>
        <v>18.531833440000053</v>
      </c>
      <c r="P251" s="38">
        <f t="shared" si="50"/>
        <v>2.7471632385384078E-2</v>
      </c>
      <c r="R251" s="40">
        <f t="shared" si="51"/>
        <v>150.00000000000014</v>
      </c>
      <c r="S251" s="40">
        <f t="shared" si="52"/>
        <v>0.17613333333333364</v>
      </c>
    </row>
    <row r="252" spans="2:19" ht="15.6" x14ac:dyDescent="0.3">
      <c r="B252" s="102">
        <v>241</v>
      </c>
      <c r="C252" s="103"/>
      <c r="D252" s="80">
        <v>44976</v>
      </c>
      <c r="E252" s="79">
        <v>0.55902777777777779</v>
      </c>
      <c r="F252" s="53">
        <f t="shared" si="47"/>
        <v>2470.9140000000002</v>
      </c>
      <c r="G252" s="52">
        <f>G$16-E$12</f>
        <v>2395.9140000000002</v>
      </c>
      <c r="H252" s="99"/>
      <c r="I252" s="42">
        <v>-48.57</v>
      </c>
      <c r="J252" s="59">
        <f>(G$16+E$13)+I252</f>
        <v>2422.3440000000001</v>
      </c>
      <c r="K252" s="88"/>
      <c r="M252" s="38">
        <f t="shared" si="46"/>
        <v>26.429999999999836</v>
      </c>
      <c r="N252" s="42">
        <f t="shared" si="48"/>
        <v>2.6950670999999833</v>
      </c>
      <c r="O252" s="38">
        <f t="shared" si="49"/>
        <v>18.538847759999886</v>
      </c>
      <c r="P252" s="38">
        <f t="shared" si="50"/>
        <v>2.7482030429435832E-2</v>
      </c>
      <c r="R252" s="40">
        <f t="shared" si="51"/>
        <v>149.99999999999966</v>
      </c>
      <c r="S252" s="40">
        <f t="shared" si="52"/>
        <v>0.1761999999999993</v>
      </c>
    </row>
    <row r="253" spans="2:19" ht="15.6" x14ac:dyDescent="0.3">
      <c r="B253" s="102">
        <v>242</v>
      </c>
      <c r="C253" s="103"/>
      <c r="D253" s="80">
        <v>44977</v>
      </c>
      <c r="E253" s="79">
        <v>0.69444444444444453</v>
      </c>
      <c r="F253" s="53">
        <f t="shared" si="47"/>
        <v>2470.9140000000002</v>
      </c>
      <c r="G253" s="52">
        <f>G$16-E$12</f>
        <v>2395.9140000000002</v>
      </c>
      <c r="H253" s="99"/>
      <c r="I253" s="42">
        <v>-48.62</v>
      </c>
      <c r="J253" s="59">
        <f>(G$16+E$13)+I253</f>
        <v>2422.2940000000003</v>
      </c>
      <c r="K253" s="88"/>
      <c r="M253" s="38">
        <f t="shared" si="46"/>
        <v>26.380000000000109</v>
      </c>
      <c r="N253" s="42">
        <f t="shared" si="48"/>
        <v>2.6899686000000114</v>
      </c>
      <c r="O253" s="38">
        <f t="shared" si="49"/>
        <v>18.503776160000079</v>
      </c>
      <c r="P253" s="38">
        <f t="shared" si="50"/>
        <v>2.7430040209176117E-2</v>
      </c>
      <c r="R253" s="40">
        <f t="shared" si="51"/>
        <v>150.00000000000023</v>
      </c>
      <c r="S253" s="40">
        <f t="shared" si="52"/>
        <v>0.17586666666666712</v>
      </c>
    </row>
    <row r="254" spans="2:19" ht="15.6" x14ac:dyDescent="0.3">
      <c r="B254" s="102">
        <v>243</v>
      </c>
      <c r="C254" s="103"/>
      <c r="D254" s="80">
        <v>44978</v>
      </c>
      <c r="E254" s="79">
        <v>0.72638888888888886</v>
      </c>
      <c r="F254" s="53">
        <f t="shared" si="47"/>
        <v>2470.9140000000002</v>
      </c>
      <c r="G254" s="52">
        <f>G$16-E$12</f>
        <v>2395.9140000000002</v>
      </c>
      <c r="H254" s="99"/>
      <c r="I254" s="42">
        <v>-48.7</v>
      </c>
      <c r="J254" s="59">
        <f>(G$16+E$13)+I254</f>
        <v>2422.2140000000004</v>
      </c>
      <c r="K254" s="88"/>
      <c r="M254" s="38">
        <f t="shared" si="46"/>
        <v>26.300000000000182</v>
      </c>
      <c r="N254" s="42">
        <f t="shared" si="48"/>
        <v>2.6818110000000188</v>
      </c>
      <c r="O254" s="38">
        <f t="shared" si="49"/>
        <v>18.447661600000128</v>
      </c>
      <c r="P254" s="38">
        <f t="shared" si="50"/>
        <v>2.7346855856760194E-2</v>
      </c>
      <c r="R254" s="40">
        <f t="shared" si="51"/>
        <v>150.00000000000037</v>
      </c>
      <c r="S254" s="40">
        <f t="shared" si="52"/>
        <v>0.17533333333333412</v>
      </c>
    </row>
    <row r="255" spans="2:19" ht="15.6" x14ac:dyDescent="0.3">
      <c r="B255" s="102">
        <v>244</v>
      </c>
      <c r="C255" s="103"/>
      <c r="D255" s="80">
        <v>44981</v>
      </c>
      <c r="E255" s="79">
        <v>0.72499999999999998</v>
      </c>
      <c r="F255" s="53">
        <f t="shared" si="47"/>
        <v>2470.9140000000002</v>
      </c>
      <c r="G255" s="52">
        <f>G$16-E$12</f>
        <v>2395.9140000000002</v>
      </c>
      <c r="H255" s="99"/>
      <c r="I255" s="42">
        <v>-48.71</v>
      </c>
      <c r="J255" s="59">
        <f>(G$16+E$13)+I255</f>
        <v>2422.2040000000002</v>
      </c>
      <c r="K255" s="88"/>
      <c r="M255" s="38">
        <f t="shared" si="46"/>
        <v>26.289999999999964</v>
      </c>
      <c r="N255" s="42">
        <f t="shared" si="48"/>
        <v>2.6807912999999965</v>
      </c>
      <c r="O255" s="38">
        <f t="shared" si="49"/>
        <v>18.440647279999975</v>
      </c>
      <c r="P255" s="38">
        <f t="shared" si="50"/>
        <v>2.7336457812707965E-2</v>
      </c>
      <c r="R255" s="40">
        <f t="shared" si="51"/>
        <v>149.99999999999994</v>
      </c>
      <c r="S255" s="40">
        <f t="shared" si="52"/>
        <v>0.17526666666666649</v>
      </c>
    </row>
    <row r="256" spans="2:19" ht="15.6" x14ac:dyDescent="0.3">
      <c r="B256" s="102">
        <v>245</v>
      </c>
      <c r="C256" s="103"/>
      <c r="D256" s="80">
        <v>44982</v>
      </c>
      <c r="E256" s="79">
        <v>0.48055555555555557</v>
      </c>
      <c r="F256" s="53">
        <f t="shared" si="47"/>
        <v>2470.9140000000002</v>
      </c>
      <c r="G256" s="52">
        <f>G$16-E$12</f>
        <v>2395.9140000000002</v>
      </c>
      <c r="H256" s="99"/>
      <c r="I256" s="42">
        <v>-48.72</v>
      </c>
      <c r="J256" s="59">
        <f>(G$16+E$13)+I256</f>
        <v>2422.1940000000004</v>
      </c>
      <c r="K256" s="88"/>
      <c r="M256" s="38">
        <f t="shared" si="46"/>
        <v>26.2800000000002</v>
      </c>
      <c r="N256" s="42">
        <f t="shared" si="48"/>
        <v>2.6797716000000205</v>
      </c>
      <c r="O256" s="38">
        <f t="shared" si="49"/>
        <v>18.433632960000143</v>
      </c>
      <c r="P256" s="38">
        <f t="shared" si="50"/>
        <v>2.7326059768656208E-2</v>
      </c>
      <c r="R256" s="40">
        <f t="shared" si="51"/>
        <v>150.0000000000004</v>
      </c>
      <c r="S256" s="40">
        <f t="shared" si="52"/>
        <v>0.17520000000000088</v>
      </c>
    </row>
    <row r="257" spans="2:19" ht="15.6" x14ac:dyDescent="0.3">
      <c r="B257" s="102">
        <v>246</v>
      </c>
      <c r="C257" s="103"/>
      <c r="D257" s="80">
        <v>44983</v>
      </c>
      <c r="E257" s="79">
        <v>0.5625</v>
      </c>
      <c r="F257" s="53">
        <f t="shared" si="47"/>
        <v>2470.9140000000002</v>
      </c>
      <c r="G257" s="52">
        <f>G$16-E$12</f>
        <v>2395.9140000000002</v>
      </c>
      <c r="H257" s="99"/>
      <c r="I257" s="42">
        <v>-48.75</v>
      </c>
      <c r="J257" s="59">
        <f>(G$16+E$13)+I257</f>
        <v>2422.1640000000002</v>
      </c>
      <c r="K257" s="88"/>
      <c r="M257" s="38">
        <f t="shared" si="46"/>
        <v>26.25</v>
      </c>
      <c r="N257" s="42">
        <f t="shared" si="48"/>
        <v>2.6767125000000003</v>
      </c>
      <c r="O257" s="38">
        <f t="shared" si="49"/>
        <v>18.412590000000002</v>
      </c>
      <c r="P257" s="38">
        <f t="shared" si="50"/>
        <v>2.7294865636500003E-2</v>
      </c>
      <c r="R257" s="40">
        <f t="shared" si="51"/>
        <v>150</v>
      </c>
      <c r="S257" s="40">
        <f t="shared" si="52"/>
        <v>0.17499999999999999</v>
      </c>
    </row>
    <row r="258" spans="2:19" ht="15.6" x14ac:dyDescent="0.3">
      <c r="B258" s="102">
        <v>247</v>
      </c>
      <c r="C258" s="103"/>
      <c r="D258" s="80">
        <v>44984</v>
      </c>
      <c r="E258" s="79">
        <v>0.34861111111111115</v>
      </c>
      <c r="F258" s="53">
        <f t="shared" si="47"/>
        <v>2470.9140000000002</v>
      </c>
      <c r="G258" s="52">
        <f>G$16-E$12</f>
        <v>2395.9140000000002</v>
      </c>
      <c r="H258" s="99"/>
      <c r="I258" s="42">
        <v>-48.79</v>
      </c>
      <c r="J258" s="59">
        <f>(G$16+E$13)+I258</f>
        <v>2422.1240000000003</v>
      </c>
      <c r="K258" s="88"/>
      <c r="M258" s="38">
        <f t="shared" si="46"/>
        <v>26.210000000000036</v>
      </c>
      <c r="N258" s="42">
        <f t="shared" si="48"/>
        <v>2.672633700000004</v>
      </c>
      <c r="O258" s="38">
        <f t="shared" si="49"/>
        <v>18.384532720000028</v>
      </c>
      <c r="P258" s="38">
        <f t="shared" si="50"/>
        <v>2.7253273460292042E-2</v>
      </c>
      <c r="R258" s="40">
        <f t="shared" si="51"/>
        <v>150.00000000000006</v>
      </c>
      <c r="S258" s="40">
        <f t="shared" si="52"/>
        <v>0.17473333333333352</v>
      </c>
    </row>
    <row r="259" spans="2:19" ht="15.6" x14ac:dyDescent="0.3">
      <c r="B259" s="102">
        <v>248</v>
      </c>
      <c r="C259" s="103"/>
      <c r="D259" s="80">
        <v>44985</v>
      </c>
      <c r="E259" s="79">
        <v>0.3527777777777778</v>
      </c>
      <c r="F259" s="53">
        <f t="shared" si="47"/>
        <v>2470.9140000000002</v>
      </c>
      <c r="G259" s="52">
        <f>G$16-E$12</f>
        <v>2395.9140000000002</v>
      </c>
      <c r="H259" s="99"/>
      <c r="I259" s="42">
        <v>-48.84</v>
      </c>
      <c r="J259" s="59">
        <f>(G$16+E$13)+I259</f>
        <v>2422.0740000000001</v>
      </c>
      <c r="K259" s="88"/>
      <c r="M259" s="38">
        <f t="shared" si="46"/>
        <v>26.159999999999854</v>
      </c>
      <c r="N259" s="42">
        <f t="shared" si="48"/>
        <v>2.6675351999999855</v>
      </c>
      <c r="O259" s="38">
        <f t="shared" si="49"/>
        <v>18.349461119999898</v>
      </c>
      <c r="P259" s="38">
        <f t="shared" si="50"/>
        <v>2.7201283240031852E-2</v>
      </c>
      <c r="R259" s="40">
        <f t="shared" si="51"/>
        <v>149.99999999999972</v>
      </c>
      <c r="S259" s="40">
        <f t="shared" si="52"/>
        <v>0.17439999999999936</v>
      </c>
    </row>
    <row r="260" spans="2:19" ht="15.6" x14ac:dyDescent="0.3">
      <c r="B260" s="102">
        <v>249</v>
      </c>
      <c r="C260" s="103"/>
      <c r="D260" s="80">
        <v>44986</v>
      </c>
      <c r="E260" s="79">
        <v>0.43055555555555558</v>
      </c>
      <c r="F260" s="53">
        <f t="shared" si="47"/>
        <v>2470.9140000000002</v>
      </c>
      <c r="G260" s="52">
        <f>G$16-E$12</f>
        <v>2395.9140000000002</v>
      </c>
      <c r="H260" s="99"/>
      <c r="I260" s="42">
        <v>-48.86</v>
      </c>
      <c r="J260" s="59">
        <f>(G$16+E$13)+I260</f>
        <v>2422.0540000000001</v>
      </c>
      <c r="K260" s="88"/>
      <c r="M260" s="38">
        <f t="shared" si="46"/>
        <v>26.139999999999873</v>
      </c>
      <c r="N260" s="42">
        <f t="shared" si="48"/>
        <v>2.6654957999999871</v>
      </c>
      <c r="O260" s="38">
        <f t="shared" si="49"/>
        <v>18.335432479999913</v>
      </c>
      <c r="P260" s="38">
        <f t="shared" si="50"/>
        <v>2.7180487151927869E-2</v>
      </c>
      <c r="R260" s="40">
        <f t="shared" si="51"/>
        <v>149.99999999999974</v>
      </c>
      <c r="S260" s="40">
        <f t="shared" si="52"/>
        <v>0.17426666666666613</v>
      </c>
    </row>
    <row r="261" spans="2:19" ht="15.6" x14ac:dyDescent="0.3">
      <c r="B261" s="102">
        <v>250</v>
      </c>
      <c r="C261" s="103"/>
      <c r="D261" s="80">
        <v>44987</v>
      </c>
      <c r="E261" s="79">
        <v>0.59861111111111109</v>
      </c>
      <c r="F261" s="53">
        <f t="shared" si="47"/>
        <v>2470.9140000000002</v>
      </c>
      <c r="G261" s="52">
        <f>G$16-E$12</f>
        <v>2395.9140000000002</v>
      </c>
      <c r="H261" s="99"/>
      <c r="I261" s="42">
        <v>-48.88</v>
      </c>
      <c r="J261" s="59">
        <f>(G$16+E$13)+I261</f>
        <v>2422.0340000000001</v>
      </c>
      <c r="K261" s="88"/>
      <c r="M261" s="38">
        <f t="shared" si="46"/>
        <v>26.119999999999891</v>
      </c>
      <c r="N261" s="42">
        <f t="shared" si="48"/>
        <v>2.6634563999999892</v>
      </c>
      <c r="O261" s="38">
        <f t="shared" si="49"/>
        <v>18.321403839999924</v>
      </c>
      <c r="P261" s="38">
        <f t="shared" si="50"/>
        <v>2.715969106382389E-2</v>
      </c>
      <c r="R261" s="40">
        <f t="shared" si="51"/>
        <v>149.99999999999977</v>
      </c>
      <c r="S261" s="40">
        <f t="shared" si="52"/>
        <v>0.17413333333333286</v>
      </c>
    </row>
    <row r="262" spans="2:19" ht="15.6" x14ac:dyDescent="0.3">
      <c r="B262" s="102">
        <v>251</v>
      </c>
      <c r="C262" s="103"/>
      <c r="D262" s="80">
        <v>44988</v>
      </c>
      <c r="E262" s="79">
        <v>0.49374999999999997</v>
      </c>
      <c r="F262" s="53">
        <f t="shared" si="47"/>
        <v>2470.9140000000002</v>
      </c>
      <c r="G262" s="52">
        <f>G$16-E$12</f>
        <v>2395.9140000000002</v>
      </c>
      <c r="H262" s="99"/>
      <c r="I262" s="42">
        <v>-48.9</v>
      </c>
      <c r="J262" s="59">
        <f>(G$16+E$13)+I262</f>
        <v>2422.0140000000001</v>
      </c>
      <c r="K262" s="88"/>
      <c r="M262" s="38">
        <f t="shared" si="46"/>
        <v>26.099999999999909</v>
      </c>
      <c r="N262" s="42">
        <f t="shared" si="48"/>
        <v>2.6614169999999908</v>
      </c>
      <c r="O262" s="38">
        <f t="shared" si="49"/>
        <v>18.307375199999939</v>
      </c>
      <c r="P262" s="38">
        <f t="shared" si="50"/>
        <v>2.7138894975719908E-2</v>
      </c>
      <c r="R262" s="40">
        <f t="shared" si="51"/>
        <v>149.99999999999983</v>
      </c>
      <c r="S262" s="40">
        <f t="shared" si="52"/>
        <v>0.1739999999999996</v>
      </c>
    </row>
    <row r="263" spans="2:19" ht="15.6" x14ac:dyDescent="0.3">
      <c r="B263" s="102">
        <v>252</v>
      </c>
      <c r="C263" s="103"/>
      <c r="D263" s="80">
        <v>44989</v>
      </c>
      <c r="E263" s="79">
        <v>0.47361111111111115</v>
      </c>
      <c r="F263" s="53">
        <f t="shared" si="47"/>
        <v>2470.9140000000002</v>
      </c>
      <c r="G263" s="52">
        <f>G$16-E$12</f>
        <v>2395.9140000000002</v>
      </c>
      <c r="H263" s="99"/>
      <c r="I263" s="42">
        <v>-48.93</v>
      </c>
      <c r="J263" s="59">
        <f>(G$16+E$13)+I263</f>
        <v>2421.9840000000004</v>
      </c>
      <c r="K263" s="88"/>
      <c r="M263" s="38">
        <f t="shared" si="46"/>
        <v>26.070000000000164</v>
      </c>
      <c r="N263" s="42">
        <f t="shared" si="48"/>
        <v>2.6583579000000168</v>
      </c>
      <c r="O263" s="38">
        <f t="shared" si="49"/>
        <v>18.286332240000117</v>
      </c>
      <c r="P263" s="38">
        <f t="shared" si="50"/>
        <v>2.7107700843564172E-2</v>
      </c>
      <c r="R263" s="40">
        <f t="shared" si="51"/>
        <v>150.00000000000034</v>
      </c>
      <c r="S263" s="40">
        <f t="shared" si="52"/>
        <v>0.1738000000000007</v>
      </c>
    </row>
    <row r="264" spans="2:19" ht="15.6" x14ac:dyDescent="0.3">
      <c r="B264" s="102">
        <v>253</v>
      </c>
      <c r="C264" s="103"/>
      <c r="D264" s="80">
        <v>44990</v>
      </c>
      <c r="E264" s="79">
        <v>0.69444444444444453</v>
      </c>
      <c r="F264" s="53">
        <f t="shared" si="47"/>
        <v>2470.9140000000002</v>
      </c>
      <c r="G264" s="52">
        <f>G$16-E$12</f>
        <v>2395.9140000000002</v>
      </c>
      <c r="H264" s="99"/>
      <c r="I264" s="42">
        <v>-48.95</v>
      </c>
      <c r="J264" s="59">
        <f>(G$16+E$13)+I264</f>
        <v>2421.9640000000004</v>
      </c>
      <c r="K264" s="88"/>
      <c r="M264" s="38">
        <f t="shared" si="46"/>
        <v>26.050000000000182</v>
      </c>
      <c r="N264" s="42">
        <f t="shared" si="48"/>
        <v>2.6563185000000189</v>
      </c>
      <c r="O264" s="38">
        <f t="shared" si="49"/>
        <v>18.272303600000129</v>
      </c>
      <c r="P264" s="38">
        <f t="shared" si="50"/>
        <v>2.7086904755460193E-2</v>
      </c>
      <c r="R264" s="40">
        <f t="shared" si="51"/>
        <v>150.00000000000037</v>
      </c>
      <c r="S264" s="40">
        <f t="shared" si="52"/>
        <v>0.17366666666666744</v>
      </c>
    </row>
    <row r="265" spans="2:19" ht="15.6" x14ac:dyDescent="0.3">
      <c r="B265" s="102">
        <v>254</v>
      </c>
      <c r="C265" s="103"/>
      <c r="D265" s="80">
        <v>44991</v>
      </c>
      <c r="E265" s="79">
        <v>0.66249999999999998</v>
      </c>
      <c r="F265" s="53">
        <f t="shared" ref="F265:F271" si="53">G$16</f>
        <v>2470.9140000000002</v>
      </c>
      <c r="G265" s="52">
        <f>G$16-E$12</f>
        <v>2395.9140000000002</v>
      </c>
      <c r="H265" s="99"/>
      <c r="I265" s="42">
        <v>-48.98</v>
      </c>
      <c r="J265" s="59">
        <f>(G$16+E$13)+I265</f>
        <v>2421.9340000000002</v>
      </c>
      <c r="K265" s="88"/>
      <c r="M265" s="38">
        <f t="shared" si="46"/>
        <v>26.019999999999982</v>
      </c>
      <c r="N265" s="42">
        <f t="shared" ref="N265:N271" si="54">M265*0.10197/1</f>
        <v>2.6532593999999983</v>
      </c>
      <c r="O265" s="38">
        <f t="shared" ref="O265:O271" si="55">M265*0.701432/1</f>
        <v>18.251260639999987</v>
      </c>
      <c r="P265" s="38">
        <f t="shared" ref="P265:P271" si="56">+N265*0.01019716/1</f>
        <v>2.7055710623303982E-2</v>
      </c>
      <c r="R265" s="40">
        <f t="shared" ref="R265:R271" si="57">+$O$11*(M265-I265)</f>
        <v>149.99999999999994</v>
      </c>
      <c r="S265" s="40">
        <f t="shared" ref="S265:S271" si="58">M265/R265</f>
        <v>0.1734666666666666</v>
      </c>
    </row>
    <row r="266" spans="2:19" ht="15.6" x14ac:dyDescent="0.3">
      <c r="B266" s="102">
        <v>255</v>
      </c>
      <c r="C266" s="103"/>
      <c r="D266" s="80">
        <v>44992</v>
      </c>
      <c r="E266" s="79">
        <v>0.4694444444444445</v>
      </c>
      <c r="F266" s="53">
        <f t="shared" si="53"/>
        <v>2470.9140000000002</v>
      </c>
      <c r="G266" s="52">
        <f>G$16-E$12</f>
        <v>2395.9140000000002</v>
      </c>
      <c r="H266" s="99"/>
      <c r="I266" s="42">
        <v>-49.01</v>
      </c>
      <c r="J266" s="59">
        <f>(G$16+E$13)+I266</f>
        <v>2421.904</v>
      </c>
      <c r="K266" s="88"/>
      <c r="M266" s="38">
        <f t="shared" si="46"/>
        <v>25.989999999999782</v>
      </c>
      <c r="N266" s="42">
        <f t="shared" si="54"/>
        <v>2.6502002999999781</v>
      </c>
      <c r="O266" s="38">
        <f t="shared" si="55"/>
        <v>18.23021767999985</v>
      </c>
      <c r="P266" s="38">
        <f t="shared" si="56"/>
        <v>2.7024516491147777E-2</v>
      </c>
      <c r="R266" s="40">
        <f t="shared" si="57"/>
        <v>149.99999999999955</v>
      </c>
      <c r="S266" s="40">
        <f t="shared" si="58"/>
        <v>0.17326666666666574</v>
      </c>
    </row>
    <row r="267" spans="2:19" ht="15.6" x14ac:dyDescent="0.3">
      <c r="B267" s="102">
        <v>256</v>
      </c>
      <c r="C267" s="103"/>
      <c r="D267" s="80">
        <v>44993</v>
      </c>
      <c r="E267" s="79">
        <v>0.48958333333333331</v>
      </c>
      <c r="F267" s="53">
        <f t="shared" si="53"/>
        <v>2470.9140000000002</v>
      </c>
      <c r="G267" s="52">
        <f>G$16-E$12</f>
        <v>2395.9140000000002</v>
      </c>
      <c r="H267" s="99"/>
      <c r="I267" s="42">
        <v>-49.01</v>
      </c>
      <c r="J267" s="59">
        <f>(G$16+E$13)+I267</f>
        <v>2421.904</v>
      </c>
      <c r="K267" s="88"/>
      <c r="M267" s="38">
        <f t="shared" si="46"/>
        <v>25.989999999999782</v>
      </c>
      <c r="N267" s="42">
        <f t="shared" si="54"/>
        <v>2.6502002999999781</v>
      </c>
      <c r="O267" s="38">
        <f t="shared" si="55"/>
        <v>18.23021767999985</v>
      </c>
      <c r="P267" s="38">
        <f t="shared" si="56"/>
        <v>2.7024516491147777E-2</v>
      </c>
      <c r="R267" s="40">
        <f t="shared" si="57"/>
        <v>149.99999999999955</v>
      </c>
      <c r="S267" s="40">
        <f t="shared" si="58"/>
        <v>0.17326666666666574</v>
      </c>
    </row>
    <row r="268" spans="2:19" ht="15.6" x14ac:dyDescent="0.3">
      <c r="B268" s="102">
        <v>257</v>
      </c>
      <c r="C268" s="103"/>
      <c r="D268" s="80">
        <v>44994</v>
      </c>
      <c r="E268" s="79">
        <v>0.45277777777777778</v>
      </c>
      <c r="F268" s="53">
        <f t="shared" si="53"/>
        <v>2470.9140000000002</v>
      </c>
      <c r="G268" s="52">
        <f>G$16-E$12</f>
        <v>2395.9140000000002</v>
      </c>
      <c r="H268" s="99"/>
      <c r="I268" s="42">
        <v>-49</v>
      </c>
      <c r="J268" s="59">
        <f>(G$16+E$13)+I268</f>
        <v>2421.9140000000002</v>
      </c>
      <c r="K268" s="88"/>
      <c r="M268" s="38">
        <f t="shared" si="46"/>
        <v>26</v>
      </c>
      <c r="N268" s="42">
        <f t="shared" si="54"/>
        <v>2.6512200000000004</v>
      </c>
      <c r="O268" s="38">
        <f t="shared" si="55"/>
        <v>18.237232000000002</v>
      </c>
      <c r="P268" s="38">
        <f t="shared" si="56"/>
        <v>2.7034914535200006E-2</v>
      </c>
      <c r="R268" s="40">
        <f t="shared" si="57"/>
        <v>150</v>
      </c>
      <c r="S268" s="40">
        <f t="shared" si="58"/>
        <v>0.17333333333333334</v>
      </c>
    </row>
    <row r="269" spans="2:19" ht="15.6" x14ac:dyDescent="0.3">
      <c r="B269" s="102">
        <v>258</v>
      </c>
      <c r="C269" s="103"/>
      <c r="D269" s="80">
        <v>44995</v>
      </c>
      <c r="E269" s="79">
        <v>0.63611111111111118</v>
      </c>
      <c r="F269" s="53">
        <f t="shared" si="53"/>
        <v>2470.9140000000002</v>
      </c>
      <c r="G269" s="52">
        <f>G$16-E$12</f>
        <v>2395.9140000000002</v>
      </c>
      <c r="H269" s="99"/>
      <c r="I269" s="42">
        <v>-49</v>
      </c>
      <c r="J269" s="59">
        <f>(G$16+E$13)+I269</f>
        <v>2421.9140000000002</v>
      </c>
      <c r="K269" s="88"/>
      <c r="M269" s="38">
        <f t="shared" si="46"/>
        <v>26</v>
      </c>
      <c r="N269" s="42">
        <f t="shared" si="54"/>
        <v>2.6512200000000004</v>
      </c>
      <c r="O269" s="38">
        <f t="shared" si="55"/>
        <v>18.237232000000002</v>
      </c>
      <c r="P269" s="38">
        <f t="shared" si="56"/>
        <v>2.7034914535200006E-2</v>
      </c>
      <c r="R269" s="40">
        <f t="shared" si="57"/>
        <v>150</v>
      </c>
      <c r="S269" s="40">
        <f t="shared" si="58"/>
        <v>0.17333333333333334</v>
      </c>
    </row>
    <row r="270" spans="2:19" ht="15.6" x14ac:dyDescent="0.3">
      <c r="B270" s="102">
        <v>259</v>
      </c>
      <c r="C270" s="103"/>
      <c r="D270" s="80">
        <v>44996</v>
      </c>
      <c r="E270" s="79">
        <v>0.36736111111111108</v>
      </c>
      <c r="F270" s="53">
        <f t="shared" si="53"/>
        <v>2470.9140000000002</v>
      </c>
      <c r="G270" s="52">
        <f>G$16-E$12</f>
        <v>2395.9140000000002</v>
      </c>
      <c r="H270" s="99"/>
      <c r="I270" s="42">
        <v>-49</v>
      </c>
      <c r="J270" s="59">
        <f>(G$16+E$13)+I270</f>
        <v>2421.9140000000002</v>
      </c>
      <c r="K270" s="88"/>
      <c r="M270" s="38">
        <f t="shared" si="46"/>
        <v>26</v>
      </c>
      <c r="N270" s="42">
        <f t="shared" si="54"/>
        <v>2.6512200000000004</v>
      </c>
      <c r="O270" s="38">
        <f t="shared" si="55"/>
        <v>18.237232000000002</v>
      </c>
      <c r="P270" s="38">
        <f t="shared" si="56"/>
        <v>2.7034914535200006E-2</v>
      </c>
      <c r="R270" s="40">
        <f t="shared" si="57"/>
        <v>150</v>
      </c>
      <c r="S270" s="40">
        <f t="shared" si="58"/>
        <v>0.17333333333333334</v>
      </c>
    </row>
    <row r="271" spans="2:19" ht="15.6" x14ac:dyDescent="0.3">
      <c r="B271" s="102">
        <v>260</v>
      </c>
      <c r="C271" s="103"/>
      <c r="D271" s="80">
        <v>44997</v>
      </c>
      <c r="E271" s="79">
        <v>0.36249999999999999</v>
      </c>
      <c r="F271" s="53">
        <f t="shared" si="53"/>
        <v>2470.9140000000002</v>
      </c>
      <c r="G271" s="52">
        <f>G$16-E$12</f>
        <v>2395.9140000000002</v>
      </c>
      <c r="H271" s="99"/>
      <c r="I271" s="42">
        <v>-49</v>
      </c>
      <c r="J271" s="59">
        <f>(G$16+E$13)+I271</f>
        <v>2421.9140000000002</v>
      </c>
      <c r="K271" s="88"/>
      <c r="M271" s="38">
        <f t="shared" si="46"/>
        <v>26</v>
      </c>
      <c r="N271" s="42">
        <f t="shared" si="54"/>
        <v>2.6512200000000004</v>
      </c>
      <c r="O271" s="38">
        <f t="shared" si="55"/>
        <v>18.237232000000002</v>
      </c>
      <c r="P271" s="38">
        <f t="shared" si="56"/>
        <v>2.7034914535200006E-2</v>
      </c>
      <c r="R271" s="40">
        <f t="shared" si="57"/>
        <v>150</v>
      </c>
      <c r="S271" s="40">
        <f t="shared" si="58"/>
        <v>0.17333333333333334</v>
      </c>
    </row>
    <row r="272" spans="2:19" ht="15.6" x14ac:dyDescent="0.3">
      <c r="B272" s="102">
        <v>261</v>
      </c>
      <c r="C272" s="103"/>
      <c r="D272" s="80">
        <v>44998</v>
      </c>
      <c r="E272" s="79">
        <v>0.39097222222222222</v>
      </c>
      <c r="F272" s="53">
        <f t="shared" ref="F272:F278" si="59">G$16</f>
        <v>2470.9140000000002</v>
      </c>
      <c r="G272" s="52">
        <f>G$16-E$12</f>
        <v>2395.9140000000002</v>
      </c>
      <c r="H272" s="99"/>
      <c r="I272" s="42">
        <v>-48.9</v>
      </c>
      <c r="J272" s="59">
        <f>(G$16+E$13)+I272</f>
        <v>2422.0140000000001</v>
      </c>
      <c r="K272" s="88"/>
      <c r="M272" s="38">
        <f t="shared" si="46"/>
        <v>26.099999999999909</v>
      </c>
      <c r="N272" s="42">
        <f t="shared" ref="N272:N278" si="60">M272*0.10197/1</f>
        <v>2.6614169999999908</v>
      </c>
      <c r="O272" s="38">
        <f t="shared" ref="O272:O278" si="61">M272*0.701432/1</f>
        <v>18.307375199999939</v>
      </c>
      <c r="P272" s="38">
        <f t="shared" ref="P272:P278" si="62">+N272*0.01019716/1</f>
        <v>2.7138894975719908E-2</v>
      </c>
      <c r="R272" s="40">
        <f t="shared" ref="R272:R278" si="63">+$O$11*(M272-I272)</f>
        <v>149.99999999999983</v>
      </c>
      <c r="S272" s="40">
        <f t="shared" ref="S272:S278" si="64">M272/R272</f>
        <v>0.1739999999999996</v>
      </c>
    </row>
    <row r="273" spans="2:19" ht="15.6" x14ac:dyDescent="0.3">
      <c r="B273" s="102">
        <v>262</v>
      </c>
      <c r="C273" s="103"/>
      <c r="D273" s="80">
        <v>44999</v>
      </c>
      <c r="E273" s="79">
        <v>0.45555555555555555</v>
      </c>
      <c r="F273" s="53">
        <f t="shared" si="59"/>
        <v>2470.9140000000002</v>
      </c>
      <c r="G273" s="52">
        <f>G$16-E$12</f>
        <v>2395.9140000000002</v>
      </c>
      <c r="H273" s="99"/>
      <c r="I273" s="42">
        <v>-48.84</v>
      </c>
      <c r="J273" s="59">
        <f>(G$16+E$13)+I273</f>
        <v>2422.0740000000001</v>
      </c>
      <c r="K273" s="88"/>
      <c r="M273" s="38">
        <f t="shared" si="46"/>
        <v>26.159999999999854</v>
      </c>
      <c r="N273" s="42">
        <f t="shared" si="60"/>
        <v>2.6675351999999855</v>
      </c>
      <c r="O273" s="38">
        <f t="shared" si="61"/>
        <v>18.349461119999898</v>
      </c>
      <c r="P273" s="38">
        <f t="shared" si="62"/>
        <v>2.7201283240031852E-2</v>
      </c>
      <c r="R273" s="40">
        <f t="shared" si="63"/>
        <v>149.99999999999972</v>
      </c>
      <c r="S273" s="40">
        <f t="shared" si="64"/>
        <v>0.17439999999999936</v>
      </c>
    </row>
    <row r="274" spans="2:19" ht="15.6" x14ac:dyDescent="0.3">
      <c r="B274" s="102">
        <v>263</v>
      </c>
      <c r="C274" s="103"/>
      <c r="D274" s="80">
        <v>45000</v>
      </c>
      <c r="E274" s="79">
        <v>0.64652777777777781</v>
      </c>
      <c r="F274" s="53">
        <f t="shared" si="59"/>
        <v>2470.9140000000002</v>
      </c>
      <c r="G274" s="52">
        <f>G$16-E$12</f>
        <v>2395.9140000000002</v>
      </c>
      <c r="H274" s="99"/>
      <c r="I274" s="42">
        <v>-48.78</v>
      </c>
      <c r="J274" s="59">
        <f>(G$16+E$13)+I274</f>
        <v>2422.134</v>
      </c>
      <c r="K274" s="88"/>
      <c r="M274" s="38">
        <f t="shared" si="46"/>
        <v>26.2199999999998</v>
      </c>
      <c r="N274" s="42">
        <f t="shared" si="60"/>
        <v>2.6736533999999796</v>
      </c>
      <c r="O274" s="38">
        <f t="shared" si="61"/>
        <v>18.39154703999986</v>
      </c>
      <c r="P274" s="38">
        <f t="shared" si="62"/>
        <v>2.7263671504343792E-2</v>
      </c>
      <c r="R274" s="40">
        <f t="shared" si="63"/>
        <v>149.9999999999996</v>
      </c>
      <c r="S274" s="40">
        <f t="shared" si="64"/>
        <v>0.17479999999999912</v>
      </c>
    </row>
    <row r="275" spans="2:19" ht="15.6" x14ac:dyDescent="0.3">
      <c r="B275" s="102">
        <v>264</v>
      </c>
      <c r="C275" s="103"/>
      <c r="D275" s="80">
        <v>45001</v>
      </c>
      <c r="E275" s="79">
        <v>0.48958333333333331</v>
      </c>
      <c r="F275" s="53">
        <f t="shared" si="59"/>
        <v>2470.9140000000002</v>
      </c>
      <c r="G275" s="52">
        <f>G$16-E$12</f>
        <v>2395.9140000000002</v>
      </c>
      <c r="H275" s="99"/>
      <c r="I275" s="42">
        <v>-48.02</v>
      </c>
      <c r="J275" s="59">
        <f>(G$16+E$13)+I275</f>
        <v>2422.8940000000002</v>
      </c>
      <c r="K275" s="88"/>
      <c r="M275" s="38">
        <f t="shared" si="46"/>
        <v>26.980000000000018</v>
      </c>
      <c r="N275" s="42">
        <f t="shared" si="60"/>
        <v>2.7511506000000021</v>
      </c>
      <c r="O275" s="38">
        <f t="shared" si="61"/>
        <v>18.924635360000014</v>
      </c>
      <c r="P275" s="38">
        <f t="shared" si="62"/>
        <v>2.8053922852296024E-2</v>
      </c>
      <c r="R275" s="40">
        <f t="shared" si="63"/>
        <v>150.00000000000006</v>
      </c>
      <c r="S275" s="40">
        <f t="shared" si="64"/>
        <v>0.17986666666666673</v>
      </c>
    </row>
    <row r="276" spans="2:19" ht="15.6" x14ac:dyDescent="0.3">
      <c r="B276" s="102">
        <v>265</v>
      </c>
      <c r="C276" s="103"/>
      <c r="D276" s="80">
        <v>45002</v>
      </c>
      <c r="E276" s="79">
        <v>0.44027777777777777</v>
      </c>
      <c r="F276" s="53">
        <f t="shared" si="59"/>
        <v>2470.9140000000002</v>
      </c>
      <c r="G276" s="52">
        <f>G$16-E$12</f>
        <v>2395.9140000000002</v>
      </c>
      <c r="H276" s="99"/>
      <c r="I276" s="42">
        <v>-47.3</v>
      </c>
      <c r="J276" s="59">
        <f>(G$16+E$13)+I276</f>
        <v>2423.614</v>
      </c>
      <c r="K276" s="88"/>
      <c r="M276" s="38">
        <f t="shared" si="46"/>
        <v>27.699999999999818</v>
      </c>
      <c r="N276" s="42">
        <f t="shared" si="60"/>
        <v>2.8245689999999817</v>
      </c>
      <c r="O276" s="38">
        <f t="shared" si="61"/>
        <v>19.429666399999874</v>
      </c>
      <c r="P276" s="38">
        <f t="shared" si="62"/>
        <v>2.8802582024039815E-2</v>
      </c>
      <c r="R276" s="40">
        <f t="shared" si="63"/>
        <v>149.99999999999963</v>
      </c>
      <c r="S276" s="40">
        <f t="shared" si="64"/>
        <v>0.1846666666666659</v>
      </c>
    </row>
    <row r="277" spans="2:19" ht="15.6" x14ac:dyDescent="0.3">
      <c r="B277" s="102">
        <v>266</v>
      </c>
      <c r="C277" s="103"/>
      <c r="D277" s="80">
        <v>45003</v>
      </c>
      <c r="E277" s="79">
        <v>0.47013888888888888</v>
      </c>
      <c r="F277" s="53">
        <f t="shared" si="59"/>
        <v>2470.9140000000002</v>
      </c>
      <c r="G277" s="52">
        <f>G$16-E$12</f>
        <v>2395.9140000000002</v>
      </c>
      <c r="H277" s="99"/>
      <c r="I277" s="42">
        <v>-46.28</v>
      </c>
      <c r="J277" s="59">
        <f>(G$16+E$13)+I277</f>
        <v>2424.634</v>
      </c>
      <c r="K277" s="88"/>
      <c r="M277" s="38">
        <f t="shared" si="46"/>
        <v>28.7199999999998</v>
      </c>
      <c r="N277" s="42">
        <f t="shared" si="60"/>
        <v>2.9285783999999797</v>
      </c>
      <c r="O277" s="38">
        <f t="shared" si="61"/>
        <v>20.14512703999986</v>
      </c>
      <c r="P277" s="38">
        <f t="shared" si="62"/>
        <v>2.9863182517343795E-2</v>
      </c>
      <c r="R277" s="40">
        <f t="shared" si="63"/>
        <v>149.9999999999996</v>
      </c>
      <c r="S277" s="40">
        <f t="shared" si="64"/>
        <v>0.19146666666666584</v>
      </c>
    </row>
    <row r="278" spans="2:19" ht="15.6" x14ac:dyDescent="0.3">
      <c r="B278" s="102">
        <v>267</v>
      </c>
      <c r="C278" s="103"/>
      <c r="D278" s="80">
        <v>45004</v>
      </c>
      <c r="E278" s="79">
        <v>0.4458333333333333</v>
      </c>
      <c r="F278" s="53">
        <f t="shared" si="59"/>
        <v>2470.9140000000002</v>
      </c>
      <c r="G278" s="52">
        <f>G$16-E$12</f>
        <v>2395.9140000000002</v>
      </c>
      <c r="H278" s="99"/>
      <c r="I278" s="42">
        <v>-44.82</v>
      </c>
      <c r="J278" s="59">
        <f>(G$16+E$13)+I278</f>
        <v>2426.0940000000001</v>
      </c>
      <c r="K278" s="88"/>
      <c r="M278" s="38">
        <f t="shared" ref="M278:M341" si="65">+J278-$H$16</f>
        <v>30.179999999999836</v>
      </c>
      <c r="N278" s="42">
        <f t="shared" si="60"/>
        <v>3.0774545999999834</v>
      </c>
      <c r="O278" s="38">
        <f t="shared" si="61"/>
        <v>21.169217759999889</v>
      </c>
      <c r="P278" s="38">
        <f t="shared" si="62"/>
        <v>3.1381296948935829E-2</v>
      </c>
      <c r="R278" s="40">
        <f t="shared" si="63"/>
        <v>149.99999999999966</v>
      </c>
      <c r="S278" s="40">
        <f t="shared" si="64"/>
        <v>0.20119999999999938</v>
      </c>
    </row>
    <row r="279" spans="2:19" ht="15.6" x14ac:dyDescent="0.3">
      <c r="B279" s="102">
        <v>268</v>
      </c>
      <c r="C279" s="103"/>
      <c r="D279" s="80">
        <v>45005</v>
      </c>
      <c r="E279" s="79">
        <v>0.48819444444444443</v>
      </c>
      <c r="F279" s="53">
        <f t="shared" ref="F279:F281" si="66">G$16</f>
        <v>2470.9140000000002</v>
      </c>
      <c r="G279" s="52">
        <f>G$16-E$12</f>
        <v>2395.9140000000002</v>
      </c>
      <c r="H279" s="99"/>
      <c r="I279" s="42">
        <v>-43.28</v>
      </c>
      <c r="J279" s="59">
        <f>(G$16+E$13)+I279</f>
        <v>2427.634</v>
      </c>
      <c r="K279" s="88"/>
      <c r="M279" s="38">
        <f t="shared" si="65"/>
        <v>31.7199999999998</v>
      </c>
      <c r="N279" s="42">
        <f t="shared" ref="N279:N281" si="67">M279*0.10197/1</f>
        <v>3.2344883999999796</v>
      </c>
      <c r="O279" s="38">
        <f t="shared" ref="O279:O281" si="68">M279*0.701432/1</f>
        <v>22.249423039999861</v>
      </c>
      <c r="P279" s="38">
        <f t="shared" ref="P279:P281" si="69">+N279*0.01019716/1</f>
        <v>3.2982595732943792E-2</v>
      </c>
      <c r="R279" s="40">
        <f t="shared" ref="R279:R281" si="70">+$O$11*(M279-I279)</f>
        <v>149.9999999999996</v>
      </c>
      <c r="S279" s="40">
        <f t="shared" ref="S279:S281" si="71">M279/R279</f>
        <v>0.21146666666666589</v>
      </c>
    </row>
    <row r="280" spans="2:19" ht="15.6" x14ac:dyDescent="0.3">
      <c r="B280" s="102">
        <v>270</v>
      </c>
      <c r="C280" s="103"/>
      <c r="D280" s="80">
        <v>45007</v>
      </c>
      <c r="E280" s="79">
        <v>0.4381944444444445</v>
      </c>
      <c r="F280" s="53">
        <f t="shared" si="66"/>
        <v>2470.9140000000002</v>
      </c>
      <c r="G280" s="52">
        <f>G$16-E$12</f>
        <v>2395.9140000000002</v>
      </c>
      <c r="H280" s="99"/>
      <c r="I280" s="42">
        <v>-40.82</v>
      </c>
      <c r="J280" s="59">
        <f>(G$16+E$13)+I280</f>
        <v>2430.0940000000001</v>
      </c>
      <c r="K280" s="88"/>
      <c r="M280" s="38">
        <f t="shared" si="65"/>
        <v>34.179999999999836</v>
      </c>
      <c r="N280" s="42">
        <f t="shared" si="67"/>
        <v>3.4853345999999834</v>
      </c>
      <c r="O280" s="38">
        <f t="shared" si="68"/>
        <v>23.974945759999887</v>
      </c>
      <c r="P280" s="38">
        <f t="shared" si="69"/>
        <v>3.554051456973583E-2</v>
      </c>
      <c r="R280" s="40">
        <f t="shared" si="70"/>
        <v>149.99999999999966</v>
      </c>
      <c r="S280" s="40">
        <f t="shared" si="71"/>
        <v>0.22786666666666611</v>
      </c>
    </row>
    <row r="281" spans="2:19" ht="15.6" x14ac:dyDescent="0.3">
      <c r="B281" s="102">
        <v>271</v>
      </c>
      <c r="C281" s="103"/>
      <c r="D281" s="80">
        <v>45008</v>
      </c>
      <c r="E281" s="79">
        <v>0.34583333333333338</v>
      </c>
      <c r="F281" s="53">
        <f t="shared" si="66"/>
        <v>2470.9140000000002</v>
      </c>
      <c r="G281" s="52">
        <f>G$16-E$12</f>
        <v>2395.9140000000002</v>
      </c>
      <c r="H281" s="99"/>
      <c r="I281" s="42">
        <v>-39.82</v>
      </c>
      <c r="J281" s="59">
        <f>(G$16+E$13)+I281</f>
        <v>2431.0940000000001</v>
      </c>
      <c r="K281" s="88"/>
      <c r="M281" s="38">
        <f t="shared" si="65"/>
        <v>35.179999999999836</v>
      </c>
      <c r="N281" s="42">
        <f t="shared" si="67"/>
        <v>3.5873045999999835</v>
      </c>
      <c r="O281" s="38">
        <f t="shared" si="68"/>
        <v>24.676377759999887</v>
      </c>
      <c r="P281" s="38">
        <f t="shared" si="69"/>
        <v>3.6580318974935834E-2</v>
      </c>
      <c r="R281" s="40">
        <f t="shared" si="70"/>
        <v>149.99999999999966</v>
      </c>
      <c r="S281" s="40">
        <f t="shared" si="71"/>
        <v>0.23453333333333279</v>
      </c>
    </row>
    <row r="282" spans="2:19" ht="15.6" x14ac:dyDescent="0.3">
      <c r="B282" s="102">
        <v>272</v>
      </c>
      <c r="C282" s="103"/>
      <c r="D282" s="80">
        <v>45009</v>
      </c>
      <c r="E282" s="79">
        <v>0.62083333333333335</v>
      </c>
      <c r="F282" s="53">
        <f t="shared" ref="F282:F284" si="72">G$16</f>
        <v>2470.9140000000002</v>
      </c>
      <c r="G282" s="52">
        <f>G$16-E$12</f>
        <v>2395.9140000000002</v>
      </c>
      <c r="H282" s="99"/>
      <c r="I282" s="42">
        <v>-38.54</v>
      </c>
      <c r="J282" s="59">
        <f>(G$16+E$13)+I282</f>
        <v>2432.3740000000003</v>
      </c>
      <c r="K282" s="88"/>
      <c r="M282" s="38">
        <f t="shared" si="65"/>
        <v>36.460000000000036</v>
      </c>
      <c r="N282" s="42">
        <f t="shared" ref="N282:N284" si="73">M282*0.10197/1</f>
        <v>3.7178262000000037</v>
      </c>
      <c r="O282" s="38">
        <f t="shared" ref="O282:O284" si="74">M282*0.701432/1</f>
        <v>25.574210720000028</v>
      </c>
      <c r="P282" s="38">
        <f t="shared" ref="P282:P284" si="75">+N282*0.01019716/1</f>
        <v>3.7911268613592036E-2</v>
      </c>
      <c r="R282" s="40">
        <f t="shared" ref="R282:R284" si="76">+$O$11*(M282-I282)</f>
        <v>150.00000000000006</v>
      </c>
      <c r="S282" s="40">
        <f t="shared" ref="S282:S284" si="77">M282/R282</f>
        <v>0.24306666666666682</v>
      </c>
    </row>
    <row r="283" spans="2:19" ht="15.6" x14ac:dyDescent="0.3">
      <c r="B283" s="102">
        <v>273</v>
      </c>
      <c r="C283" s="103"/>
      <c r="D283" s="80">
        <v>45010</v>
      </c>
      <c r="E283" s="79">
        <v>0.45347222222222222</v>
      </c>
      <c r="F283" s="53">
        <f t="shared" si="72"/>
        <v>2470.9140000000002</v>
      </c>
      <c r="G283" s="52">
        <f>G$16-E$12</f>
        <v>2395.9140000000002</v>
      </c>
      <c r="H283" s="99"/>
      <c r="I283" s="42">
        <v>-37.950000000000003</v>
      </c>
      <c r="J283" s="59">
        <f>(G$16+E$13)+I283</f>
        <v>2432.9640000000004</v>
      </c>
      <c r="K283" s="88"/>
      <c r="M283" s="38">
        <f t="shared" si="65"/>
        <v>37.050000000000182</v>
      </c>
      <c r="N283" s="42">
        <f t="shared" si="73"/>
        <v>3.7779885000000188</v>
      </c>
      <c r="O283" s="38">
        <f t="shared" si="74"/>
        <v>25.988055600000131</v>
      </c>
      <c r="P283" s="38">
        <f t="shared" si="75"/>
        <v>3.852475321266019E-2</v>
      </c>
      <c r="R283" s="40">
        <f t="shared" si="76"/>
        <v>150.00000000000037</v>
      </c>
      <c r="S283" s="40">
        <f t="shared" si="77"/>
        <v>0.24700000000000061</v>
      </c>
    </row>
    <row r="284" spans="2:19" ht="15.6" x14ac:dyDescent="0.3">
      <c r="B284" s="102">
        <v>274</v>
      </c>
      <c r="C284" s="103"/>
      <c r="D284" s="80">
        <v>45011</v>
      </c>
      <c r="E284" s="79">
        <v>0.33333333333333331</v>
      </c>
      <c r="F284" s="53">
        <f t="shared" si="72"/>
        <v>2470.9140000000002</v>
      </c>
      <c r="G284" s="52">
        <f>G$16-E$12</f>
        <v>2395.9140000000002</v>
      </c>
      <c r="H284" s="99"/>
      <c r="I284" s="42">
        <v>-37.32</v>
      </c>
      <c r="J284" s="59">
        <f>(G$16+E$13)+I284</f>
        <v>2433.5940000000001</v>
      </c>
      <c r="K284" s="88"/>
      <c r="M284" s="38">
        <f t="shared" si="65"/>
        <v>37.679999999999836</v>
      </c>
      <c r="N284" s="42">
        <f t="shared" si="73"/>
        <v>3.8422295999999836</v>
      </c>
      <c r="O284" s="38">
        <f t="shared" si="74"/>
        <v>26.429957759999887</v>
      </c>
      <c r="P284" s="38">
        <f t="shared" si="75"/>
        <v>3.9179829987935837E-2</v>
      </c>
      <c r="R284" s="40">
        <f t="shared" si="76"/>
        <v>149.99999999999966</v>
      </c>
      <c r="S284" s="40">
        <f t="shared" si="77"/>
        <v>0.25119999999999948</v>
      </c>
    </row>
    <row r="285" spans="2:19" ht="15.6" x14ac:dyDescent="0.3">
      <c r="B285" s="102">
        <v>275</v>
      </c>
      <c r="C285" s="103"/>
      <c r="D285" s="80">
        <v>45012</v>
      </c>
      <c r="E285" s="79">
        <v>0.42152777777777778</v>
      </c>
      <c r="F285" s="53">
        <f t="shared" ref="F285:F287" si="78">G$16</f>
        <v>2470.9140000000002</v>
      </c>
      <c r="G285" s="52">
        <f>G$16-E$12</f>
        <v>2395.9140000000002</v>
      </c>
      <c r="H285" s="99"/>
      <c r="I285" s="42">
        <v>-36.35</v>
      </c>
      <c r="J285" s="59">
        <f>(G$16+E$13)+I285</f>
        <v>2434.5640000000003</v>
      </c>
      <c r="K285" s="88"/>
      <c r="M285" s="38">
        <f t="shared" si="65"/>
        <v>38.650000000000091</v>
      </c>
      <c r="N285" s="42">
        <f t="shared" ref="N285:N287" si="79">M285*0.10197/1</f>
        <v>3.9411405000000093</v>
      </c>
      <c r="O285" s="38">
        <f t="shared" ref="O285:O287" si="80">M285*0.701432/1</f>
        <v>27.110346800000066</v>
      </c>
      <c r="P285" s="38">
        <f t="shared" ref="P285:P287" si="81">+N285*0.01019716/1</f>
        <v>4.0188440260980098E-2</v>
      </c>
      <c r="R285" s="40">
        <f t="shared" ref="R285:R287" si="82">+$O$11*(M285-I285)</f>
        <v>150.00000000000017</v>
      </c>
      <c r="S285" s="40">
        <f t="shared" ref="S285:S287" si="83">M285/R285</f>
        <v>0.25766666666666699</v>
      </c>
    </row>
    <row r="286" spans="2:19" ht="15.6" x14ac:dyDescent="0.3">
      <c r="B286" s="102">
        <v>276</v>
      </c>
      <c r="C286" s="103"/>
      <c r="D286" s="80">
        <v>45013</v>
      </c>
      <c r="E286" s="79">
        <v>0.47430555555555554</v>
      </c>
      <c r="F286" s="53">
        <f t="shared" si="78"/>
        <v>2470.9140000000002</v>
      </c>
      <c r="G286" s="52">
        <f>G$16-E$12</f>
        <v>2395.9140000000002</v>
      </c>
      <c r="H286" s="99"/>
      <c r="I286" s="42">
        <v>-36.049999999999997</v>
      </c>
      <c r="J286" s="59">
        <f>(G$16+E$13)+I286</f>
        <v>2434.864</v>
      </c>
      <c r="K286" s="88"/>
      <c r="M286" s="38">
        <f t="shared" si="65"/>
        <v>38.949999999999818</v>
      </c>
      <c r="N286" s="42">
        <f t="shared" si="79"/>
        <v>3.9717314999999815</v>
      </c>
      <c r="O286" s="38">
        <f t="shared" si="80"/>
        <v>27.320776399999875</v>
      </c>
      <c r="P286" s="38">
        <f t="shared" si="81"/>
        <v>4.050038158253981E-2</v>
      </c>
      <c r="R286" s="40">
        <f t="shared" si="82"/>
        <v>149.99999999999963</v>
      </c>
      <c r="S286" s="40">
        <f t="shared" si="83"/>
        <v>0.2596666666666661</v>
      </c>
    </row>
    <row r="287" spans="2:19" ht="15.6" x14ac:dyDescent="0.3">
      <c r="B287" s="102">
        <v>277</v>
      </c>
      <c r="C287" s="103"/>
      <c r="D287" s="80">
        <v>45015</v>
      </c>
      <c r="E287" s="79">
        <v>0.69166666666666676</v>
      </c>
      <c r="F287" s="53">
        <f t="shared" si="78"/>
        <v>2470.9140000000002</v>
      </c>
      <c r="G287" s="52">
        <f>G$16-E$12</f>
        <v>2395.9140000000002</v>
      </c>
      <c r="H287" s="99"/>
      <c r="I287" s="42">
        <v>-35.840000000000003</v>
      </c>
      <c r="J287" s="59">
        <f>(G$16+E$13)+I287</f>
        <v>2435.0740000000001</v>
      </c>
      <c r="K287" s="88"/>
      <c r="M287" s="38">
        <f t="shared" si="65"/>
        <v>39.159999999999854</v>
      </c>
      <c r="N287" s="42">
        <f t="shared" si="79"/>
        <v>3.9931451999999852</v>
      </c>
      <c r="O287" s="38">
        <f t="shared" si="80"/>
        <v>27.468077119999901</v>
      </c>
      <c r="P287" s="38">
        <f t="shared" si="81"/>
        <v>4.071874050763185E-2</v>
      </c>
      <c r="R287" s="40">
        <f t="shared" si="82"/>
        <v>149.99999999999972</v>
      </c>
      <c r="S287" s="40">
        <f t="shared" si="83"/>
        <v>0.26106666666666617</v>
      </c>
    </row>
    <row r="288" spans="2:19" ht="15.6" x14ac:dyDescent="0.3">
      <c r="B288" s="102">
        <v>278</v>
      </c>
      <c r="C288" s="103"/>
      <c r="D288" s="80">
        <v>45016</v>
      </c>
      <c r="E288" s="79">
        <v>0.44444444444444442</v>
      </c>
      <c r="F288" s="53">
        <f t="shared" ref="F288:F290" si="84">G$16</f>
        <v>2470.9140000000002</v>
      </c>
      <c r="G288" s="52">
        <f>G$16-E$12</f>
        <v>2395.9140000000002</v>
      </c>
      <c r="H288" s="99"/>
      <c r="I288" s="42">
        <v>-35.32</v>
      </c>
      <c r="J288" s="59">
        <f>(G$16+E$13)+I288</f>
        <v>2435.5940000000001</v>
      </c>
      <c r="K288" s="88"/>
      <c r="M288" s="38">
        <f t="shared" si="65"/>
        <v>39.679999999999836</v>
      </c>
      <c r="N288" s="42">
        <f t="shared" ref="N288:N290" si="85">M288*0.10197/1</f>
        <v>4.0461695999999838</v>
      </c>
      <c r="O288" s="38">
        <f t="shared" ref="O288:O290" si="86">M288*0.701432/1</f>
        <v>27.832821759999888</v>
      </c>
      <c r="P288" s="38">
        <f t="shared" ref="P288:P290" si="87">+N288*0.01019716/1</f>
        <v>4.1259438798335837E-2</v>
      </c>
      <c r="R288" s="40">
        <f t="shared" ref="R288:R290" si="88">+$O$11*(M288-I288)</f>
        <v>149.99999999999966</v>
      </c>
      <c r="S288" s="40">
        <f t="shared" ref="S288:S290" si="89">M288/R288</f>
        <v>0.26453333333333284</v>
      </c>
    </row>
    <row r="289" spans="2:19" ht="15.6" x14ac:dyDescent="0.3">
      <c r="B289" s="102">
        <v>279</v>
      </c>
      <c r="C289" s="103"/>
      <c r="D289" s="80">
        <v>45017</v>
      </c>
      <c r="E289" s="79">
        <v>0.38263888888888892</v>
      </c>
      <c r="F289" s="53">
        <f t="shared" si="84"/>
        <v>2470.9140000000002</v>
      </c>
      <c r="G289" s="52">
        <f>G$16-E$12</f>
        <v>2395.9140000000002</v>
      </c>
      <c r="H289" s="99"/>
      <c r="I289" s="42">
        <v>-34.869999999999997</v>
      </c>
      <c r="J289" s="59">
        <f>(G$16+E$13)+I289</f>
        <v>2436.0440000000003</v>
      </c>
      <c r="K289" s="88"/>
      <c r="M289" s="38">
        <f t="shared" si="65"/>
        <v>40.130000000000109</v>
      </c>
      <c r="N289" s="42">
        <f t="shared" si="85"/>
        <v>4.0920561000000113</v>
      </c>
      <c r="O289" s="38">
        <f t="shared" si="86"/>
        <v>28.14846616000008</v>
      </c>
      <c r="P289" s="38">
        <f t="shared" si="87"/>
        <v>4.1727350780676117E-2</v>
      </c>
      <c r="R289" s="40">
        <f t="shared" si="88"/>
        <v>150.00000000000023</v>
      </c>
      <c r="S289" s="40">
        <f t="shared" si="89"/>
        <v>0.26753333333333368</v>
      </c>
    </row>
    <row r="290" spans="2:19" ht="15.6" x14ac:dyDescent="0.3">
      <c r="B290" s="102">
        <v>280</v>
      </c>
      <c r="C290" s="103"/>
      <c r="D290" s="80">
        <v>45018</v>
      </c>
      <c r="E290" s="79">
        <v>0.71250000000000002</v>
      </c>
      <c r="F290" s="53">
        <f t="shared" si="84"/>
        <v>2470.9140000000002</v>
      </c>
      <c r="G290" s="52">
        <f>G$16-E$12</f>
        <v>2395.9140000000002</v>
      </c>
      <c r="H290" s="99"/>
      <c r="I290" s="42">
        <v>-34.22</v>
      </c>
      <c r="J290" s="59">
        <f>(G$16+E$13)+I290</f>
        <v>2436.6940000000004</v>
      </c>
      <c r="K290" s="88"/>
      <c r="M290" s="38">
        <f t="shared" si="65"/>
        <v>40.7800000000002</v>
      </c>
      <c r="N290" s="42">
        <f t="shared" si="85"/>
        <v>4.1583366000000206</v>
      </c>
      <c r="O290" s="38">
        <f t="shared" si="86"/>
        <v>28.604396960000141</v>
      </c>
      <c r="P290" s="38">
        <f t="shared" si="87"/>
        <v>4.2403223644056208E-2</v>
      </c>
      <c r="R290" s="40">
        <f t="shared" si="88"/>
        <v>150.0000000000004</v>
      </c>
      <c r="S290" s="40">
        <f t="shared" si="89"/>
        <v>0.27186666666666726</v>
      </c>
    </row>
    <row r="291" spans="2:19" ht="15.6" x14ac:dyDescent="0.3">
      <c r="B291" s="102">
        <v>281</v>
      </c>
      <c r="C291" s="103"/>
      <c r="D291" s="80">
        <v>45019</v>
      </c>
      <c r="E291" s="79">
        <v>0.61458333333333337</v>
      </c>
      <c r="F291" s="53">
        <f t="shared" ref="F291:F297" si="90">G$16</f>
        <v>2470.9140000000002</v>
      </c>
      <c r="G291" s="52">
        <f>G$16-E$12</f>
        <v>2395.9140000000002</v>
      </c>
      <c r="H291" s="99"/>
      <c r="I291" s="42">
        <v>-34.25</v>
      </c>
      <c r="J291" s="59">
        <f>(G$16+E$13)+I291</f>
        <v>2436.6640000000002</v>
      </c>
      <c r="K291" s="88"/>
      <c r="M291" s="38">
        <f t="shared" si="65"/>
        <v>40.75</v>
      </c>
      <c r="N291" s="42">
        <f t="shared" ref="N291:N297" si="91">M291*0.10197/1</f>
        <v>4.1552775000000004</v>
      </c>
      <c r="O291" s="38">
        <f t="shared" ref="O291:O297" si="92">M291*0.701432/1</f>
        <v>28.583354000000003</v>
      </c>
      <c r="P291" s="38">
        <f t="shared" ref="P291:P297" si="93">+N291*0.01019716/1</f>
        <v>4.2372029511900007E-2</v>
      </c>
      <c r="R291" s="40">
        <f t="shared" ref="R291:R297" si="94">+$O$11*(M291-I291)</f>
        <v>150</v>
      </c>
      <c r="S291" s="40">
        <f t="shared" ref="S291:S297" si="95">M291/R291</f>
        <v>0.27166666666666667</v>
      </c>
    </row>
    <row r="292" spans="2:19" ht="15.6" x14ac:dyDescent="0.3">
      <c r="B292" s="102">
        <v>282</v>
      </c>
      <c r="C292" s="103"/>
      <c r="D292" s="80">
        <v>45020</v>
      </c>
      <c r="E292" s="79">
        <v>0.45763888888888887</v>
      </c>
      <c r="F292" s="53">
        <f t="shared" si="90"/>
        <v>2470.9140000000002</v>
      </c>
      <c r="G292" s="52">
        <f>G$16-E$12</f>
        <v>2395.9140000000002</v>
      </c>
      <c r="H292" s="99"/>
      <c r="I292" s="42">
        <v>-34.28</v>
      </c>
      <c r="J292" s="59">
        <f>(G$16+E$13)+I292</f>
        <v>2436.634</v>
      </c>
      <c r="K292" s="88"/>
      <c r="M292" s="38">
        <f t="shared" si="65"/>
        <v>40.7199999999998</v>
      </c>
      <c r="N292" s="42">
        <f t="shared" si="91"/>
        <v>4.1522183999999802</v>
      </c>
      <c r="O292" s="38">
        <f t="shared" si="92"/>
        <v>28.562311039999862</v>
      </c>
      <c r="P292" s="38">
        <f t="shared" si="93"/>
        <v>4.2340835379743799E-2</v>
      </c>
      <c r="R292" s="40">
        <f t="shared" si="94"/>
        <v>149.9999999999996</v>
      </c>
      <c r="S292" s="40">
        <f t="shared" si="95"/>
        <v>0.27146666666666608</v>
      </c>
    </row>
    <row r="293" spans="2:19" ht="15.6" x14ac:dyDescent="0.3">
      <c r="B293" s="102">
        <v>283</v>
      </c>
      <c r="C293" s="103"/>
      <c r="D293" s="80">
        <v>45021</v>
      </c>
      <c r="E293" s="79">
        <v>0.48888888888888887</v>
      </c>
      <c r="F293" s="53">
        <f t="shared" si="90"/>
        <v>2470.9140000000002</v>
      </c>
      <c r="G293" s="52">
        <f>G$16-E$12</f>
        <v>2395.9140000000002</v>
      </c>
      <c r="H293" s="99"/>
      <c r="I293" s="42">
        <v>-34.299999999999997</v>
      </c>
      <c r="J293" s="59">
        <f>(G$16+E$13)+I293</f>
        <v>2436.614</v>
      </c>
      <c r="K293" s="88"/>
      <c r="M293" s="38">
        <f t="shared" si="65"/>
        <v>40.699999999999818</v>
      </c>
      <c r="N293" s="42">
        <f t="shared" si="91"/>
        <v>4.1501789999999819</v>
      </c>
      <c r="O293" s="38">
        <f t="shared" si="92"/>
        <v>28.548282399999874</v>
      </c>
      <c r="P293" s="38">
        <f t="shared" si="93"/>
        <v>4.2320039291639813E-2</v>
      </c>
      <c r="R293" s="40">
        <f t="shared" si="94"/>
        <v>149.99999999999963</v>
      </c>
      <c r="S293" s="40">
        <f t="shared" si="95"/>
        <v>0.27133333333333282</v>
      </c>
    </row>
    <row r="294" spans="2:19" ht="15.6" x14ac:dyDescent="0.3">
      <c r="B294" s="102">
        <v>284</v>
      </c>
      <c r="C294" s="103"/>
      <c r="D294" s="80">
        <v>45022</v>
      </c>
      <c r="E294" s="79">
        <v>0.37083333333333335</v>
      </c>
      <c r="F294" s="53">
        <f t="shared" si="90"/>
        <v>2470.9140000000002</v>
      </c>
      <c r="G294" s="52">
        <f>G$16-E$12</f>
        <v>2395.9140000000002</v>
      </c>
      <c r="H294" s="99"/>
      <c r="I294" s="42">
        <v>-34.22</v>
      </c>
      <c r="J294" s="59">
        <f>(G$16+E$13)+I294</f>
        <v>2436.6940000000004</v>
      </c>
      <c r="K294" s="88"/>
      <c r="M294" s="38">
        <f t="shared" si="65"/>
        <v>40.7800000000002</v>
      </c>
      <c r="N294" s="42">
        <f t="shared" si="91"/>
        <v>4.1583366000000206</v>
      </c>
      <c r="O294" s="38">
        <f t="shared" si="92"/>
        <v>28.604396960000141</v>
      </c>
      <c r="P294" s="38">
        <f t="shared" si="93"/>
        <v>4.2403223644056208E-2</v>
      </c>
      <c r="R294" s="40">
        <f t="shared" si="94"/>
        <v>150.0000000000004</v>
      </c>
      <c r="S294" s="40">
        <f t="shared" si="95"/>
        <v>0.27186666666666726</v>
      </c>
    </row>
    <row r="295" spans="2:19" ht="15.6" x14ac:dyDescent="0.3">
      <c r="B295" s="102">
        <v>285</v>
      </c>
      <c r="C295" s="103"/>
      <c r="D295" s="80">
        <v>45023</v>
      </c>
      <c r="E295" s="79">
        <v>0.43611111111111112</v>
      </c>
      <c r="F295" s="53">
        <f t="shared" si="90"/>
        <v>2470.9140000000002</v>
      </c>
      <c r="G295" s="52">
        <f>G$16-E$12</f>
        <v>2395.9140000000002</v>
      </c>
      <c r="H295" s="99"/>
      <c r="I295" s="42">
        <v>-34.119999999999997</v>
      </c>
      <c r="J295" s="59">
        <f>(G$16+E$13)+I295</f>
        <v>2436.7940000000003</v>
      </c>
      <c r="K295" s="88"/>
      <c r="M295" s="38">
        <f t="shared" si="65"/>
        <v>40.880000000000109</v>
      </c>
      <c r="N295" s="42">
        <f t="shared" si="91"/>
        <v>4.1685336000000115</v>
      </c>
      <c r="O295" s="38">
        <f t="shared" si="92"/>
        <v>28.674540160000078</v>
      </c>
      <c r="P295" s="38">
        <f t="shared" si="93"/>
        <v>4.2507204084576117E-2</v>
      </c>
      <c r="R295" s="40">
        <f t="shared" si="94"/>
        <v>150.00000000000023</v>
      </c>
      <c r="S295" s="40">
        <f t="shared" si="95"/>
        <v>0.27253333333333363</v>
      </c>
    </row>
    <row r="296" spans="2:19" ht="15.6" x14ac:dyDescent="0.3">
      <c r="B296" s="102">
        <v>286</v>
      </c>
      <c r="C296" s="103"/>
      <c r="D296" s="80">
        <v>45024</v>
      </c>
      <c r="E296" s="79">
        <v>0.37222222222222223</v>
      </c>
      <c r="F296" s="53">
        <f t="shared" si="90"/>
        <v>2470.9140000000002</v>
      </c>
      <c r="G296" s="52">
        <f>G$16-E$12</f>
        <v>2395.9140000000002</v>
      </c>
      <c r="H296" s="99"/>
      <c r="I296" s="42">
        <v>-33.93</v>
      </c>
      <c r="J296" s="59">
        <f>(G$16+E$13)+I296</f>
        <v>2436.9840000000004</v>
      </c>
      <c r="K296" s="88"/>
      <c r="M296" s="38">
        <f t="shared" si="65"/>
        <v>41.070000000000164</v>
      </c>
      <c r="N296" s="42">
        <f t="shared" si="91"/>
        <v>4.1879079000000168</v>
      </c>
      <c r="O296" s="38">
        <f t="shared" si="92"/>
        <v>28.807812240000118</v>
      </c>
      <c r="P296" s="38">
        <f t="shared" si="93"/>
        <v>4.270476692156417E-2</v>
      </c>
      <c r="R296" s="40">
        <f t="shared" si="94"/>
        <v>150.00000000000034</v>
      </c>
      <c r="S296" s="40">
        <f t="shared" si="95"/>
        <v>0.27380000000000049</v>
      </c>
    </row>
    <row r="297" spans="2:19" ht="15.6" x14ac:dyDescent="0.3">
      <c r="B297" s="102">
        <v>287</v>
      </c>
      <c r="C297" s="103"/>
      <c r="D297" s="80">
        <v>45025</v>
      </c>
      <c r="E297" s="79">
        <v>0.4291666666666667</v>
      </c>
      <c r="F297" s="53">
        <f t="shared" si="90"/>
        <v>2470.9140000000002</v>
      </c>
      <c r="G297" s="52">
        <f>G$16-E$12</f>
        <v>2395.9140000000002</v>
      </c>
      <c r="H297" s="99"/>
      <c r="I297" s="42">
        <v>-33.97</v>
      </c>
      <c r="J297" s="59">
        <f>(G$16+E$13)+I297</f>
        <v>2436.9440000000004</v>
      </c>
      <c r="K297" s="88"/>
      <c r="M297" s="38">
        <f t="shared" si="65"/>
        <v>41.0300000000002</v>
      </c>
      <c r="N297" s="42">
        <f t="shared" si="91"/>
        <v>4.183829100000021</v>
      </c>
      <c r="O297" s="38">
        <f t="shared" si="92"/>
        <v>28.779754960000144</v>
      </c>
      <c r="P297" s="38">
        <f t="shared" si="93"/>
        <v>4.2663174745356212E-2</v>
      </c>
      <c r="R297" s="40">
        <f t="shared" si="94"/>
        <v>150.0000000000004</v>
      </c>
      <c r="S297" s="40">
        <f t="shared" si="95"/>
        <v>0.27353333333333396</v>
      </c>
    </row>
    <row r="298" spans="2:19" ht="15.6" x14ac:dyDescent="0.3">
      <c r="B298" s="102">
        <v>288</v>
      </c>
      <c r="C298" s="103"/>
      <c r="D298" s="80">
        <v>45026</v>
      </c>
      <c r="E298" s="79">
        <v>0.69305555555555554</v>
      </c>
      <c r="F298" s="53">
        <f t="shared" ref="F298:F300" si="96">G$16</f>
        <v>2470.9140000000002</v>
      </c>
      <c r="G298" s="52">
        <f>G$16-E$12</f>
        <v>2395.9140000000002</v>
      </c>
      <c r="H298" s="99"/>
      <c r="I298" s="42">
        <v>-33.97</v>
      </c>
      <c r="J298" s="59">
        <f>(G$16+E$13)+I298</f>
        <v>2436.9440000000004</v>
      </c>
      <c r="K298" s="88"/>
      <c r="M298" s="38">
        <f t="shared" si="65"/>
        <v>41.0300000000002</v>
      </c>
      <c r="N298" s="42">
        <f t="shared" ref="N298:N300" si="97">M298*0.10197/1</f>
        <v>4.183829100000021</v>
      </c>
      <c r="O298" s="38">
        <f t="shared" ref="O298:O300" si="98">M298*0.701432/1</f>
        <v>28.779754960000144</v>
      </c>
      <c r="P298" s="38">
        <f t="shared" ref="P298:P300" si="99">+N298*0.01019716/1</f>
        <v>4.2663174745356212E-2</v>
      </c>
      <c r="R298" s="40">
        <f t="shared" ref="R298:R300" si="100">+$O$11*(M298-I298)</f>
        <v>150.0000000000004</v>
      </c>
      <c r="S298" s="40">
        <f t="shared" ref="S298:S300" si="101">M298/R298</f>
        <v>0.27353333333333396</v>
      </c>
    </row>
    <row r="299" spans="2:19" ht="15.6" x14ac:dyDescent="0.3">
      <c r="B299" s="102">
        <v>289</v>
      </c>
      <c r="C299" s="103"/>
      <c r="D299" s="80">
        <v>45027</v>
      </c>
      <c r="E299" s="79">
        <v>0.70000000000000007</v>
      </c>
      <c r="F299" s="53">
        <f t="shared" si="96"/>
        <v>2470.9140000000002</v>
      </c>
      <c r="G299" s="52">
        <f>G$16-E$12</f>
        <v>2395.9140000000002</v>
      </c>
      <c r="H299" s="99"/>
      <c r="I299" s="42">
        <v>-33.89</v>
      </c>
      <c r="J299" s="59">
        <f>(G$16+E$13)+I299</f>
        <v>2437.0240000000003</v>
      </c>
      <c r="K299" s="88"/>
      <c r="M299" s="38">
        <f t="shared" si="65"/>
        <v>41.110000000000127</v>
      </c>
      <c r="N299" s="42">
        <f t="shared" si="97"/>
        <v>4.1919867000000135</v>
      </c>
      <c r="O299" s="38">
        <f t="shared" si="98"/>
        <v>28.835869520000092</v>
      </c>
      <c r="P299" s="38">
        <f t="shared" si="99"/>
        <v>4.2746359097772135E-2</v>
      </c>
      <c r="R299" s="40">
        <f t="shared" si="100"/>
        <v>150.00000000000026</v>
      </c>
      <c r="S299" s="40">
        <f t="shared" si="101"/>
        <v>0.27406666666666707</v>
      </c>
    </row>
    <row r="300" spans="2:19" ht="15.6" x14ac:dyDescent="0.3">
      <c r="B300" s="102">
        <v>290</v>
      </c>
      <c r="C300" s="103"/>
      <c r="D300" s="80">
        <v>45028</v>
      </c>
      <c r="E300" s="79">
        <v>0.44861111111111113</v>
      </c>
      <c r="F300" s="53">
        <f t="shared" si="96"/>
        <v>2470.9140000000002</v>
      </c>
      <c r="G300" s="52">
        <f>G$16-E$12</f>
        <v>2395.9140000000002</v>
      </c>
      <c r="H300" s="99"/>
      <c r="I300" s="42">
        <v>-33.770000000000003</v>
      </c>
      <c r="J300" s="59">
        <f>(G$16+E$13)+I300</f>
        <v>2437.1440000000002</v>
      </c>
      <c r="K300" s="88"/>
      <c r="M300" s="38">
        <f t="shared" si="65"/>
        <v>41.230000000000018</v>
      </c>
      <c r="N300" s="42">
        <f t="shared" si="97"/>
        <v>4.2042231000000019</v>
      </c>
      <c r="O300" s="38">
        <f t="shared" si="98"/>
        <v>28.920041360000017</v>
      </c>
      <c r="P300" s="38">
        <f t="shared" si="99"/>
        <v>4.2871135626396023E-2</v>
      </c>
      <c r="R300" s="40">
        <f t="shared" si="100"/>
        <v>150.00000000000006</v>
      </c>
      <c r="S300" s="40">
        <f t="shared" si="101"/>
        <v>0.2748666666666667</v>
      </c>
    </row>
    <row r="301" spans="2:19" ht="15.6" x14ac:dyDescent="0.3">
      <c r="B301" s="102">
        <v>291</v>
      </c>
      <c r="C301" s="103"/>
      <c r="D301" s="80">
        <v>45035</v>
      </c>
      <c r="E301" s="79">
        <v>0.4152777777777778</v>
      </c>
      <c r="F301" s="53">
        <f t="shared" ref="F301:F303" si="102">G$16</f>
        <v>2470.9140000000002</v>
      </c>
      <c r="G301" s="52">
        <f>G$16-E$12</f>
        <v>2395.9140000000002</v>
      </c>
      <c r="H301" s="99"/>
      <c r="I301" s="42">
        <v>-33.74</v>
      </c>
      <c r="J301" s="59">
        <f>(G$16+E$13)+I301</f>
        <v>2437.1740000000004</v>
      </c>
      <c r="K301" s="88"/>
      <c r="M301" s="38">
        <f t="shared" si="65"/>
        <v>41.260000000000218</v>
      </c>
      <c r="N301" s="42">
        <f t="shared" ref="N301:N303" si="103">M301*0.10197/1</f>
        <v>4.2072822000000221</v>
      </c>
      <c r="O301" s="38">
        <f t="shared" ref="O301:O303" si="104">M301*0.701432/1</f>
        <v>28.941084320000154</v>
      </c>
      <c r="P301" s="38">
        <f t="shared" ref="P301:P303" si="105">+N301*0.01019716/1</f>
        <v>4.2902329758552224E-2</v>
      </c>
      <c r="R301" s="40">
        <f t="shared" ref="R301:R303" si="106">+$O$11*(M301-I301)</f>
        <v>150.00000000000045</v>
      </c>
      <c r="S301" s="40">
        <f t="shared" ref="S301:S303" si="107">M301/R301</f>
        <v>0.27506666666666729</v>
      </c>
    </row>
    <row r="302" spans="2:19" ht="15.6" x14ac:dyDescent="0.3">
      <c r="B302" s="102">
        <v>292</v>
      </c>
      <c r="C302" s="103"/>
      <c r="D302" s="80">
        <v>45038</v>
      </c>
      <c r="E302" s="79">
        <v>0.49374999999999997</v>
      </c>
      <c r="F302" s="53">
        <f t="shared" si="102"/>
        <v>2470.9140000000002</v>
      </c>
      <c r="G302" s="52">
        <f>G$16-E$12</f>
        <v>2395.9140000000002</v>
      </c>
      <c r="H302" s="99"/>
      <c r="I302" s="42">
        <v>-33.75</v>
      </c>
      <c r="J302" s="59">
        <f>(G$16+E$13)+I302</f>
        <v>2437.1640000000002</v>
      </c>
      <c r="K302" s="88"/>
      <c r="M302" s="38">
        <f t="shared" si="65"/>
        <v>41.25</v>
      </c>
      <c r="N302" s="42">
        <f t="shared" si="103"/>
        <v>4.2062625000000002</v>
      </c>
      <c r="O302" s="38">
        <f t="shared" si="104"/>
        <v>28.934070000000002</v>
      </c>
      <c r="P302" s="38">
        <f t="shared" si="105"/>
        <v>4.2891931714500002E-2</v>
      </c>
      <c r="R302" s="40">
        <f t="shared" si="106"/>
        <v>150</v>
      </c>
      <c r="S302" s="40">
        <f t="shared" si="107"/>
        <v>0.27500000000000002</v>
      </c>
    </row>
    <row r="303" spans="2:19" ht="15.6" x14ac:dyDescent="0.3">
      <c r="B303" s="102">
        <v>293</v>
      </c>
      <c r="C303" s="103"/>
      <c r="D303" s="80">
        <v>45039</v>
      </c>
      <c r="E303" s="79">
        <v>0.68611111111111101</v>
      </c>
      <c r="F303" s="53">
        <f t="shared" si="102"/>
        <v>2470.9140000000002</v>
      </c>
      <c r="G303" s="52">
        <f>G$16-E$12</f>
        <v>2395.9140000000002</v>
      </c>
      <c r="H303" s="99"/>
      <c r="I303" s="42">
        <v>-33.76</v>
      </c>
      <c r="J303" s="59">
        <f>(G$16+E$13)+I303</f>
        <v>2437.154</v>
      </c>
      <c r="K303" s="88"/>
      <c r="M303" s="38">
        <f t="shared" si="65"/>
        <v>41.239999999999782</v>
      </c>
      <c r="N303" s="42">
        <f t="shared" si="103"/>
        <v>4.2052427999999775</v>
      </c>
      <c r="O303" s="38">
        <f t="shared" si="104"/>
        <v>28.92705567999985</v>
      </c>
      <c r="P303" s="38">
        <f t="shared" si="105"/>
        <v>4.2881533670447773E-2</v>
      </c>
      <c r="R303" s="40">
        <f t="shared" si="106"/>
        <v>149.99999999999955</v>
      </c>
      <c r="S303" s="40">
        <f t="shared" si="107"/>
        <v>0.2749333333333327</v>
      </c>
    </row>
    <row r="304" spans="2:19" ht="15.6" x14ac:dyDescent="0.3">
      <c r="B304" s="102">
        <v>294</v>
      </c>
      <c r="C304" s="103"/>
      <c r="D304" s="80">
        <v>45040</v>
      </c>
      <c r="E304" s="79">
        <v>0.37222222222222223</v>
      </c>
      <c r="F304" s="53">
        <f t="shared" ref="F304:F310" si="108">G$16</f>
        <v>2470.9140000000002</v>
      </c>
      <c r="G304" s="52">
        <f>G$16-E$12</f>
        <v>2395.9140000000002</v>
      </c>
      <c r="H304" s="99"/>
      <c r="I304" s="42">
        <v>-33.75</v>
      </c>
      <c r="J304" s="59">
        <f>(G$16+E$13)+I304</f>
        <v>2437.1640000000002</v>
      </c>
      <c r="K304" s="88"/>
      <c r="M304" s="38">
        <f t="shared" si="65"/>
        <v>41.25</v>
      </c>
      <c r="N304" s="42">
        <f t="shared" ref="N304:N310" si="109">M304*0.10197/1</f>
        <v>4.2062625000000002</v>
      </c>
      <c r="O304" s="38">
        <f t="shared" ref="O304:O310" si="110">M304*0.701432/1</f>
        <v>28.934070000000002</v>
      </c>
      <c r="P304" s="38">
        <f t="shared" ref="P304:P310" si="111">+N304*0.01019716/1</f>
        <v>4.2891931714500002E-2</v>
      </c>
      <c r="R304" s="40">
        <f t="shared" ref="R304:R310" si="112">+$O$11*(M304-I304)</f>
        <v>150</v>
      </c>
      <c r="S304" s="40">
        <f t="shared" ref="S304:S310" si="113">M304/R304</f>
        <v>0.27500000000000002</v>
      </c>
    </row>
    <row r="305" spans="2:19" ht="15.6" x14ac:dyDescent="0.3">
      <c r="B305" s="102">
        <v>295</v>
      </c>
      <c r="C305" s="103"/>
      <c r="D305" s="80">
        <v>45041</v>
      </c>
      <c r="E305" s="79">
        <v>0.33194444444444443</v>
      </c>
      <c r="F305" s="53">
        <f t="shared" si="108"/>
        <v>2470.9140000000002</v>
      </c>
      <c r="G305" s="52">
        <f>G$16-E$12</f>
        <v>2395.9140000000002</v>
      </c>
      <c r="H305" s="99"/>
      <c r="I305" s="42">
        <v>-33.74</v>
      </c>
      <c r="J305" s="59">
        <f>(G$16+E$13)+I305</f>
        <v>2437.1740000000004</v>
      </c>
      <c r="K305" s="88"/>
      <c r="M305" s="38">
        <f t="shared" si="65"/>
        <v>41.260000000000218</v>
      </c>
      <c r="N305" s="42">
        <f t="shared" si="109"/>
        <v>4.2072822000000221</v>
      </c>
      <c r="O305" s="38">
        <f t="shared" si="110"/>
        <v>28.941084320000154</v>
      </c>
      <c r="P305" s="38">
        <f t="shared" si="111"/>
        <v>4.2902329758552224E-2</v>
      </c>
      <c r="R305" s="40">
        <f t="shared" si="112"/>
        <v>150.00000000000045</v>
      </c>
      <c r="S305" s="40">
        <f t="shared" si="113"/>
        <v>0.27506666666666729</v>
      </c>
    </row>
    <row r="306" spans="2:19" ht="15.6" x14ac:dyDescent="0.3">
      <c r="B306" s="102">
        <v>296</v>
      </c>
      <c r="C306" s="103"/>
      <c r="D306" s="80">
        <v>45042</v>
      </c>
      <c r="E306" s="79">
        <v>0.40416666666666662</v>
      </c>
      <c r="F306" s="53">
        <f t="shared" si="108"/>
        <v>2470.9140000000002</v>
      </c>
      <c r="G306" s="52">
        <f>G$16-E$12</f>
        <v>2395.9140000000002</v>
      </c>
      <c r="H306" s="99"/>
      <c r="I306" s="42">
        <v>-33.74</v>
      </c>
      <c r="J306" s="59">
        <f>(G$16+E$13)+I306</f>
        <v>2437.1740000000004</v>
      </c>
      <c r="K306" s="88"/>
      <c r="M306" s="38">
        <f t="shared" si="65"/>
        <v>41.260000000000218</v>
      </c>
      <c r="N306" s="42">
        <f t="shared" si="109"/>
        <v>4.2072822000000221</v>
      </c>
      <c r="O306" s="38">
        <f t="shared" si="110"/>
        <v>28.941084320000154</v>
      </c>
      <c r="P306" s="38">
        <f t="shared" si="111"/>
        <v>4.2902329758552224E-2</v>
      </c>
      <c r="R306" s="40">
        <f t="shared" si="112"/>
        <v>150.00000000000045</v>
      </c>
      <c r="S306" s="40">
        <f t="shared" si="113"/>
        <v>0.27506666666666729</v>
      </c>
    </row>
    <row r="307" spans="2:19" ht="15.6" x14ac:dyDescent="0.3">
      <c r="B307" s="102">
        <v>297</v>
      </c>
      <c r="C307" s="103"/>
      <c r="D307" s="80">
        <v>45043</v>
      </c>
      <c r="E307" s="79">
        <v>0.38472222222222219</v>
      </c>
      <c r="F307" s="53">
        <f t="shared" si="108"/>
        <v>2470.9140000000002</v>
      </c>
      <c r="G307" s="52">
        <f>G$16-E$12</f>
        <v>2395.9140000000002</v>
      </c>
      <c r="H307" s="99"/>
      <c r="I307" s="42">
        <v>-33.76</v>
      </c>
      <c r="J307" s="59">
        <f>(G$16+E$13)+I307</f>
        <v>2437.154</v>
      </c>
      <c r="K307" s="88"/>
      <c r="M307" s="38">
        <f t="shared" si="65"/>
        <v>41.239999999999782</v>
      </c>
      <c r="N307" s="42">
        <f t="shared" si="109"/>
        <v>4.2052427999999775</v>
      </c>
      <c r="O307" s="38">
        <f t="shared" si="110"/>
        <v>28.92705567999985</v>
      </c>
      <c r="P307" s="38">
        <f t="shared" si="111"/>
        <v>4.2881533670447773E-2</v>
      </c>
      <c r="R307" s="40">
        <f t="shared" si="112"/>
        <v>149.99999999999955</v>
      </c>
      <c r="S307" s="40">
        <f t="shared" si="113"/>
        <v>0.2749333333333327</v>
      </c>
    </row>
    <row r="308" spans="2:19" ht="15.6" x14ac:dyDescent="0.3">
      <c r="B308" s="102">
        <v>298</v>
      </c>
      <c r="C308" s="103"/>
      <c r="D308" s="80">
        <v>45044</v>
      </c>
      <c r="E308" s="79">
        <v>0.68055555555555547</v>
      </c>
      <c r="F308" s="53">
        <f t="shared" si="108"/>
        <v>2470.9140000000002</v>
      </c>
      <c r="G308" s="52">
        <f>G$16-E$12</f>
        <v>2395.9140000000002</v>
      </c>
      <c r="H308" s="99"/>
      <c r="I308" s="42">
        <v>-33.75</v>
      </c>
      <c r="J308" s="59">
        <f>(G$16+E$13)+I308</f>
        <v>2437.1640000000002</v>
      </c>
      <c r="K308" s="88"/>
      <c r="M308" s="38">
        <f t="shared" si="65"/>
        <v>41.25</v>
      </c>
      <c r="N308" s="42">
        <f t="shared" si="109"/>
        <v>4.2062625000000002</v>
      </c>
      <c r="O308" s="38">
        <f t="shared" si="110"/>
        <v>28.934070000000002</v>
      </c>
      <c r="P308" s="38">
        <f t="shared" si="111"/>
        <v>4.2891931714500002E-2</v>
      </c>
      <c r="R308" s="40">
        <f t="shared" si="112"/>
        <v>150</v>
      </c>
      <c r="S308" s="40">
        <f t="shared" si="113"/>
        <v>0.27500000000000002</v>
      </c>
    </row>
    <row r="309" spans="2:19" ht="15.6" x14ac:dyDescent="0.3">
      <c r="B309" s="102">
        <v>299</v>
      </c>
      <c r="C309" s="103"/>
      <c r="D309" s="80">
        <v>45045</v>
      </c>
      <c r="E309" s="79">
        <v>0.62222222222222223</v>
      </c>
      <c r="F309" s="53">
        <f t="shared" si="108"/>
        <v>2470.9140000000002</v>
      </c>
      <c r="G309" s="52">
        <f>G$16-E$12</f>
        <v>2395.9140000000002</v>
      </c>
      <c r="H309" s="99"/>
      <c r="I309" s="42">
        <v>-33.75</v>
      </c>
      <c r="J309" s="59">
        <f>(G$16+E$13)+I309</f>
        <v>2437.1640000000002</v>
      </c>
      <c r="K309" s="88"/>
      <c r="M309" s="38">
        <f t="shared" si="65"/>
        <v>41.25</v>
      </c>
      <c r="N309" s="42">
        <f t="shared" si="109"/>
        <v>4.2062625000000002</v>
      </c>
      <c r="O309" s="38">
        <f t="shared" si="110"/>
        <v>28.934070000000002</v>
      </c>
      <c r="P309" s="38">
        <f t="shared" si="111"/>
        <v>4.2891931714500002E-2</v>
      </c>
      <c r="R309" s="40">
        <f t="shared" si="112"/>
        <v>150</v>
      </c>
      <c r="S309" s="40">
        <f t="shared" si="113"/>
        <v>0.27500000000000002</v>
      </c>
    </row>
    <row r="310" spans="2:19" ht="15.6" x14ac:dyDescent="0.3">
      <c r="B310" s="102">
        <v>300</v>
      </c>
      <c r="C310" s="103"/>
      <c r="D310" s="80">
        <v>45046</v>
      </c>
      <c r="E310" s="79">
        <v>0.40138888888888885</v>
      </c>
      <c r="F310" s="53">
        <f t="shared" si="108"/>
        <v>2470.9140000000002</v>
      </c>
      <c r="G310" s="52">
        <f>G$16-E$12</f>
        <v>2395.9140000000002</v>
      </c>
      <c r="H310" s="99"/>
      <c r="I310" s="42">
        <v>-33.729999999999997</v>
      </c>
      <c r="J310" s="59">
        <f>(G$16+E$13)+I310</f>
        <v>2437.1840000000002</v>
      </c>
      <c r="K310" s="88"/>
      <c r="M310" s="38">
        <f t="shared" si="65"/>
        <v>41.269999999999982</v>
      </c>
      <c r="N310" s="42">
        <f t="shared" si="109"/>
        <v>4.2083018999999986</v>
      </c>
      <c r="O310" s="38">
        <f t="shared" si="110"/>
        <v>28.948098639999991</v>
      </c>
      <c r="P310" s="38">
        <f t="shared" si="111"/>
        <v>4.2912727802603988E-2</v>
      </c>
      <c r="R310" s="40">
        <f t="shared" si="112"/>
        <v>149.99999999999994</v>
      </c>
      <c r="S310" s="40">
        <f t="shared" si="113"/>
        <v>0.27513333333333334</v>
      </c>
    </row>
    <row r="311" spans="2:19" ht="15.6" x14ac:dyDescent="0.3">
      <c r="B311" s="102">
        <v>301</v>
      </c>
      <c r="C311" s="103"/>
      <c r="D311" s="80">
        <v>45047</v>
      </c>
      <c r="E311" s="79">
        <v>0.42777777777777781</v>
      </c>
      <c r="F311" s="53">
        <f t="shared" ref="F311:F314" si="114">G$16</f>
        <v>2470.9140000000002</v>
      </c>
      <c r="G311" s="52">
        <f>G$16-E$12</f>
        <v>2395.9140000000002</v>
      </c>
      <c r="H311" s="99"/>
      <c r="I311" s="42">
        <v>-33.74</v>
      </c>
      <c r="J311" s="59">
        <f>(G$16+E$13)+I311</f>
        <v>2437.1740000000004</v>
      </c>
      <c r="K311" s="88"/>
      <c r="M311" s="38">
        <f t="shared" si="65"/>
        <v>41.260000000000218</v>
      </c>
      <c r="N311" s="42">
        <f t="shared" ref="N311:N314" si="115">M311*0.10197/1</f>
        <v>4.2072822000000221</v>
      </c>
      <c r="O311" s="38">
        <f t="shared" ref="O311:O314" si="116">M311*0.701432/1</f>
        <v>28.941084320000154</v>
      </c>
      <c r="P311" s="38">
        <f t="shared" ref="P311:P314" si="117">+N311*0.01019716/1</f>
        <v>4.2902329758552224E-2</v>
      </c>
      <c r="R311" s="40">
        <f t="shared" ref="R311:R314" si="118">+$O$11*(M311-I311)</f>
        <v>150.00000000000045</v>
      </c>
      <c r="S311" s="40">
        <f t="shared" ref="S311:S314" si="119">M311/R311</f>
        <v>0.27506666666666729</v>
      </c>
    </row>
    <row r="312" spans="2:19" ht="15.6" x14ac:dyDescent="0.3">
      <c r="B312" s="102">
        <v>302</v>
      </c>
      <c r="C312" s="103"/>
      <c r="D312" s="80">
        <v>45048</v>
      </c>
      <c r="E312" s="79">
        <v>0.41388888888888892</v>
      </c>
      <c r="F312" s="53">
        <f t="shared" si="114"/>
        <v>2470.9140000000002</v>
      </c>
      <c r="G312" s="52">
        <f>G$16-E$12</f>
        <v>2395.9140000000002</v>
      </c>
      <c r="H312" s="99"/>
      <c r="I312" s="42">
        <v>-33.74</v>
      </c>
      <c r="J312" s="59">
        <f>(G$16+E$13)+I312</f>
        <v>2437.1740000000004</v>
      </c>
      <c r="K312" s="88"/>
      <c r="M312" s="38">
        <f t="shared" si="65"/>
        <v>41.260000000000218</v>
      </c>
      <c r="N312" s="42">
        <f t="shared" si="115"/>
        <v>4.2072822000000221</v>
      </c>
      <c r="O312" s="38">
        <f t="shared" si="116"/>
        <v>28.941084320000154</v>
      </c>
      <c r="P312" s="38">
        <f t="shared" si="117"/>
        <v>4.2902329758552224E-2</v>
      </c>
      <c r="R312" s="40">
        <f t="shared" si="118"/>
        <v>150.00000000000045</v>
      </c>
      <c r="S312" s="40">
        <f t="shared" si="119"/>
        <v>0.27506666666666729</v>
      </c>
    </row>
    <row r="313" spans="2:19" ht="15.6" x14ac:dyDescent="0.3">
      <c r="B313" s="102">
        <v>303</v>
      </c>
      <c r="C313" s="103"/>
      <c r="D313" s="80">
        <v>45049</v>
      </c>
      <c r="E313" s="79">
        <v>0.39166666666666666</v>
      </c>
      <c r="F313" s="53">
        <f t="shared" si="114"/>
        <v>2470.9140000000002</v>
      </c>
      <c r="G313" s="52">
        <f>G$16-E$12</f>
        <v>2395.9140000000002</v>
      </c>
      <c r="H313" s="99"/>
      <c r="I313" s="42">
        <v>-33.72</v>
      </c>
      <c r="J313" s="59">
        <f>(G$16+E$13)+I313</f>
        <v>2437.1940000000004</v>
      </c>
      <c r="K313" s="88"/>
      <c r="M313" s="38">
        <f t="shared" si="65"/>
        <v>41.2800000000002</v>
      </c>
      <c r="N313" s="42">
        <f t="shared" si="115"/>
        <v>4.2093216000000204</v>
      </c>
      <c r="O313" s="38">
        <f t="shared" si="116"/>
        <v>28.955112960000143</v>
      </c>
      <c r="P313" s="38">
        <f t="shared" si="117"/>
        <v>4.292312584665621E-2</v>
      </c>
      <c r="R313" s="40">
        <f t="shared" si="118"/>
        <v>150.0000000000004</v>
      </c>
      <c r="S313" s="40">
        <f t="shared" si="119"/>
        <v>0.27520000000000061</v>
      </c>
    </row>
    <row r="314" spans="2:19" ht="15.6" x14ac:dyDescent="0.3">
      <c r="B314" s="102">
        <v>304</v>
      </c>
      <c r="C314" s="103"/>
      <c r="D314" s="80">
        <v>45050</v>
      </c>
      <c r="E314" s="79">
        <v>0.43888888888888888</v>
      </c>
      <c r="F314" s="53">
        <f t="shared" si="114"/>
        <v>2470.9140000000002</v>
      </c>
      <c r="G314" s="52">
        <f>G$16-E$12</f>
        <v>2395.9140000000002</v>
      </c>
      <c r="H314" s="99"/>
      <c r="I314" s="42">
        <v>-33.729999999999997</v>
      </c>
      <c r="J314" s="59">
        <f>(G$16+E$13)+I314</f>
        <v>2437.1840000000002</v>
      </c>
      <c r="K314" s="88"/>
      <c r="M314" s="38">
        <f t="shared" si="65"/>
        <v>41.269999999999982</v>
      </c>
      <c r="N314" s="42">
        <f t="shared" si="115"/>
        <v>4.2083018999999986</v>
      </c>
      <c r="O314" s="38">
        <f t="shared" si="116"/>
        <v>28.948098639999991</v>
      </c>
      <c r="P314" s="38">
        <f t="shared" si="117"/>
        <v>4.2912727802603988E-2</v>
      </c>
      <c r="R314" s="40">
        <f t="shared" si="118"/>
        <v>149.99999999999994</v>
      </c>
      <c r="S314" s="40">
        <f t="shared" si="119"/>
        <v>0.27513333333333334</v>
      </c>
    </row>
    <row r="315" spans="2:19" ht="15.6" x14ac:dyDescent="0.3">
      <c r="B315" s="102">
        <v>305</v>
      </c>
      <c r="C315" s="103"/>
      <c r="D315" s="80">
        <v>45052</v>
      </c>
      <c r="E315" s="79">
        <v>0.35555555555555557</v>
      </c>
      <c r="F315" s="53">
        <f t="shared" ref="F315:F316" si="120">G$16</f>
        <v>2470.9140000000002</v>
      </c>
      <c r="G315" s="52">
        <f>G$16-E$12</f>
        <v>2395.9140000000002</v>
      </c>
      <c r="H315" s="99"/>
      <c r="I315" s="42">
        <v>-33.74</v>
      </c>
      <c r="J315" s="59">
        <f>(G$16+E$13)+I315</f>
        <v>2437.1740000000004</v>
      </c>
      <c r="K315" s="88"/>
      <c r="M315" s="38">
        <f t="shared" si="65"/>
        <v>41.260000000000218</v>
      </c>
      <c r="N315" s="42">
        <f t="shared" ref="N315:N316" si="121">M315*0.10197/1</f>
        <v>4.2072822000000221</v>
      </c>
      <c r="O315" s="38">
        <f t="shared" ref="O315:O316" si="122">M315*0.701432/1</f>
        <v>28.941084320000154</v>
      </c>
      <c r="P315" s="38">
        <f t="shared" ref="P315:P316" si="123">+N315*0.01019716/1</f>
        <v>4.2902329758552224E-2</v>
      </c>
      <c r="R315" s="40">
        <f t="shared" ref="R315:R316" si="124">+$O$11*(M315-I315)</f>
        <v>150.00000000000045</v>
      </c>
      <c r="S315" s="40">
        <f t="shared" ref="S315:S316" si="125">M315/R315</f>
        <v>0.27506666666666729</v>
      </c>
    </row>
    <row r="316" spans="2:19" ht="15.6" x14ac:dyDescent="0.3">
      <c r="B316" s="102">
        <v>306</v>
      </c>
      <c r="C316" s="103"/>
      <c r="D316" s="80">
        <v>45053</v>
      </c>
      <c r="E316" s="79">
        <v>0.35972222222222222</v>
      </c>
      <c r="F316" s="53">
        <f t="shared" si="120"/>
        <v>2470.9140000000002</v>
      </c>
      <c r="G316" s="52">
        <f>G$16-E$12</f>
        <v>2395.9140000000002</v>
      </c>
      <c r="H316" s="99"/>
      <c r="I316" s="42">
        <v>-33.75</v>
      </c>
      <c r="J316" s="59">
        <f>(G$16+E$13)+I316</f>
        <v>2437.1640000000002</v>
      </c>
      <c r="K316" s="88"/>
      <c r="M316" s="38">
        <f t="shared" si="65"/>
        <v>41.25</v>
      </c>
      <c r="N316" s="42">
        <f t="shared" si="121"/>
        <v>4.2062625000000002</v>
      </c>
      <c r="O316" s="38">
        <f t="shared" si="122"/>
        <v>28.934070000000002</v>
      </c>
      <c r="P316" s="38">
        <f t="shared" si="123"/>
        <v>4.2891931714500002E-2</v>
      </c>
      <c r="R316" s="40">
        <f t="shared" si="124"/>
        <v>150</v>
      </c>
      <c r="S316" s="40">
        <f t="shared" si="125"/>
        <v>0.27500000000000002</v>
      </c>
    </row>
    <row r="317" spans="2:19" ht="15.6" x14ac:dyDescent="0.3">
      <c r="B317" s="102">
        <v>307</v>
      </c>
      <c r="C317" s="103"/>
      <c r="D317" s="80">
        <v>45058</v>
      </c>
      <c r="E317" s="79">
        <v>0.61111111111111105</v>
      </c>
      <c r="F317" s="53">
        <f t="shared" ref="F317" si="126">G$16</f>
        <v>2470.9140000000002</v>
      </c>
      <c r="G317" s="52">
        <f>G$16-E$12</f>
        <v>2395.9140000000002</v>
      </c>
      <c r="H317" s="99"/>
      <c r="I317" s="42">
        <v>-33.72</v>
      </c>
      <c r="J317" s="59">
        <f>(G$16+E$13)+I317</f>
        <v>2437.1940000000004</v>
      </c>
      <c r="K317" s="88"/>
      <c r="M317" s="38">
        <f t="shared" si="65"/>
        <v>41.2800000000002</v>
      </c>
      <c r="N317" s="42">
        <f t="shared" ref="N317" si="127">M317*0.10197/1</f>
        <v>4.2093216000000204</v>
      </c>
      <c r="O317" s="38">
        <f t="shared" ref="O317" si="128">M317*0.701432/1</f>
        <v>28.955112960000143</v>
      </c>
      <c r="P317" s="38">
        <f t="shared" ref="P317" si="129">+N317*0.01019716/1</f>
        <v>4.292312584665621E-2</v>
      </c>
      <c r="R317" s="40">
        <f t="shared" ref="R317" si="130">+$O$11*(M317-I317)</f>
        <v>150.0000000000004</v>
      </c>
      <c r="S317" s="40">
        <f t="shared" ref="S317" si="131">M317/R317</f>
        <v>0.27520000000000061</v>
      </c>
    </row>
    <row r="318" spans="2:19" ht="15.6" x14ac:dyDescent="0.3">
      <c r="B318" s="102">
        <v>310</v>
      </c>
      <c r="C318" s="103"/>
      <c r="D318" s="80">
        <v>45061</v>
      </c>
      <c r="E318" s="79">
        <v>0.3666666666666667</v>
      </c>
      <c r="F318" s="53">
        <f t="shared" ref="F318:F321" si="132">G$16</f>
        <v>2470.9140000000002</v>
      </c>
      <c r="G318" s="52">
        <f>G$16-E$12</f>
        <v>2395.9140000000002</v>
      </c>
      <c r="H318" s="99"/>
      <c r="I318" s="42">
        <v>-33.700000000000003</v>
      </c>
      <c r="J318" s="59">
        <f>(G$16+E$13)+I318</f>
        <v>2437.2140000000004</v>
      </c>
      <c r="K318" s="88"/>
      <c r="M318" s="38">
        <f t="shared" si="65"/>
        <v>41.300000000000182</v>
      </c>
      <c r="N318" s="42">
        <f t="shared" ref="N318:N321" si="133">M318*0.10197/1</f>
        <v>4.2113610000000188</v>
      </c>
      <c r="O318" s="38">
        <f t="shared" ref="O318:O321" si="134">M318*0.701432/1</f>
        <v>28.969141600000128</v>
      </c>
      <c r="P318" s="38">
        <f t="shared" ref="P318:P321" si="135">+N318*0.01019716/1</f>
        <v>4.2943921934760196E-2</v>
      </c>
      <c r="R318" s="40">
        <f t="shared" ref="R318:R321" si="136">+$O$11*(M318-I318)</f>
        <v>150.00000000000037</v>
      </c>
      <c r="S318" s="40">
        <f t="shared" ref="S318:S321" si="137">M318/R318</f>
        <v>0.27533333333333387</v>
      </c>
    </row>
    <row r="319" spans="2:19" ht="15.6" x14ac:dyDescent="0.3">
      <c r="B319" s="102">
        <v>311</v>
      </c>
      <c r="C319" s="103"/>
      <c r="D319" s="80">
        <v>45062</v>
      </c>
      <c r="E319" s="79">
        <v>0.6791666666666667</v>
      </c>
      <c r="F319" s="53">
        <f t="shared" si="132"/>
        <v>2470.9140000000002</v>
      </c>
      <c r="G319" s="52">
        <f>G$16-E$12</f>
        <v>2395.9140000000002</v>
      </c>
      <c r="H319" s="99"/>
      <c r="I319" s="42">
        <v>-33.700000000000003</v>
      </c>
      <c r="J319" s="59">
        <f>(G$16+E$13)+I319</f>
        <v>2437.2140000000004</v>
      </c>
      <c r="K319" s="88"/>
      <c r="M319" s="38">
        <f t="shared" si="65"/>
        <v>41.300000000000182</v>
      </c>
      <c r="N319" s="42">
        <f t="shared" si="133"/>
        <v>4.2113610000000188</v>
      </c>
      <c r="O319" s="38">
        <f t="shared" si="134"/>
        <v>28.969141600000128</v>
      </c>
      <c r="P319" s="38">
        <f t="shared" si="135"/>
        <v>4.2943921934760196E-2</v>
      </c>
      <c r="R319" s="40">
        <f t="shared" si="136"/>
        <v>150.00000000000037</v>
      </c>
      <c r="S319" s="40">
        <f t="shared" si="137"/>
        <v>0.27533333333333387</v>
      </c>
    </row>
    <row r="320" spans="2:19" ht="15.6" x14ac:dyDescent="0.3">
      <c r="B320" s="102">
        <v>312</v>
      </c>
      <c r="C320" s="103"/>
      <c r="D320" s="80">
        <v>45063</v>
      </c>
      <c r="E320" s="79">
        <v>0.50277777777777777</v>
      </c>
      <c r="F320" s="53">
        <f t="shared" si="132"/>
        <v>2470.9140000000002</v>
      </c>
      <c r="G320" s="52">
        <f>G$16-E$12</f>
        <v>2395.9140000000002</v>
      </c>
      <c r="H320" s="99"/>
      <c r="I320" s="42">
        <v>-33.700000000000003</v>
      </c>
      <c r="J320" s="59">
        <f>(G$16+E$13)+I320</f>
        <v>2437.2140000000004</v>
      </c>
      <c r="K320" s="88"/>
      <c r="M320" s="38">
        <f t="shared" si="65"/>
        <v>41.300000000000182</v>
      </c>
      <c r="N320" s="42">
        <f t="shared" si="133"/>
        <v>4.2113610000000188</v>
      </c>
      <c r="O320" s="38">
        <f t="shared" si="134"/>
        <v>28.969141600000128</v>
      </c>
      <c r="P320" s="38">
        <f t="shared" si="135"/>
        <v>4.2943921934760196E-2</v>
      </c>
      <c r="R320" s="40">
        <f t="shared" si="136"/>
        <v>150.00000000000037</v>
      </c>
      <c r="S320" s="40">
        <f t="shared" si="137"/>
        <v>0.27533333333333387</v>
      </c>
    </row>
    <row r="321" spans="2:19" ht="15.6" x14ac:dyDescent="0.3">
      <c r="B321" s="102">
        <v>313</v>
      </c>
      <c r="C321" s="103"/>
      <c r="D321" s="80">
        <v>45064</v>
      </c>
      <c r="E321" s="79">
        <v>0.6333333333333333</v>
      </c>
      <c r="F321" s="53">
        <f t="shared" si="132"/>
        <v>2470.9140000000002</v>
      </c>
      <c r="G321" s="52">
        <f>G$16-E$12</f>
        <v>2395.9140000000002</v>
      </c>
      <c r="H321" s="99"/>
      <c r="I321" s="42">
        <v>-33.69</v>
      </c>
      <c r="J321" s="59">
        <f>(G$16+E$13)+I321</f>
        <v>2437.2240000000002</v>
      </c>
      <c r="K321" s="88"/>
      <c r="M321" s="38">
        <f t="shared" si="65"/>
        <v>41.309999999999945</v>
      </c>
      <c r="N321" s="42">
        <f t="shared" si="133"/>
        <v>4.2123806999999944</v>
      </c>
      <c r="O321" s="38">
        <f t="shared" si="134"/>
        <v>28.976155919999965</v>
      </c>
      <c r="P321" s="38">
        <f t="shared" si="135"/>
        <v>4.2954319978811946E-2</v>
      </c>
      <c r="R321" s="40">
        <f t="shared" si="136"/>
        <v>149.99999999999989</v>
      </c>
      <c r="S321" s="40">
        <f t="shared" si="137"/>
        <v>0.27539999999999987</v>
      </c>
    </row>
    <row r="322" spans="2:19" ht="15.6" x14ac:dyDescent="0.3">
      <c r="B322" s="102">
        <v>315</v>
      </c>
      <c r="C322" s="103"/>
      <c r="D322" s="80">
        <v>45066</v>
      </c>
      <c r="E322" s="79">
        <v>0.7284722222222223</v>
      </c>
      <c r="F322" s="53">
        <f t="shared" ref="F322:F323" si="138">G$16</f>
        <v>2470.9140000000002</v>
      </c>
      <c r="G322" s="52">
        <f>G$16-E$12</f>
        <v>2395.9140000000002</v>
      </c>
      <c r="H322" s="99"/>
      <c r="I322" s="42">
        <v>-33.69</v>
      </c>
      <c r="J322" s="59">
        <f>(G$16+E$13)+I322</f>
        <v>2437.2240000000002</v>
      </c>
      <c r="K322" s="88"/>
      <c r="M322" s="38">
        <f t="shared" si="65"/>
        <v>41.309999999999945</v>
      </c>
      <c r="N322" s="42">
        <f t="shared" ref="N322:N323" si="139">M322*0.10197/1</f>
        <v>4.2123806999999944</v>
      </c>
      <c r="O322" s="38">
        <f t="shared" ref="O322:O323" si="140">M322*0.701432/1</f>
        <v>28.976155919999965</v>
      </c>
      <c r="P322" s="38">
        <f t="shared" ref="P322:P323" si="141">+N322*0.01019716/1</f>
        <v>4.2954319978811946E-2</v>
      </c>
      <c r="R322" s="40">
        <f t="shared" ref="R322:R323" si="142">+$O$11*(M322-I322)</f>
        <v>149.99999999999989</v>
      </c>
      <c r="S322" s="40">
        <f t="shared" ref="S322:S323" si="143">M322/R322</f>
        <v>0.27539999999999987</v>
      </c>
    </row>
    <row r="323" spans="2:19" ht="15.6" x14ac:dyDescent="0.3">
      <c r="B323" s="102">
        <v>316</v>
      </c>
      <c r="C323" s="103"/>
      <c r="D323" s="80">
        <v>45067</v>
      </c>
      <c r="E323" s="79">
        <v>0.39583333333333331</v>
      </c>
      <c r="F323" s="53">
        <f t="shared" si="138"/>
        <v>2470.9140000000002</v>
      </c>
      <c r="G323" s="52">
        <f>G$16-E$12</f>
        <v>2395.9140000000002</v>
      </c>
      <c r="H323" s="99"/>
      <c r="I323" s="42">
        <v>-33.71</v>
      </c>
      <c r="J323" s="59">
        <f>(G$16+E$13)+I323</f>
        <v>2437.2040000000002</v>
      </c>
      <c r="K323" s="88"/>
      <c r="M323" s="38">
        <f t="shared" si="65"/>
        <v>41.289999999999964</v>
      </c>
      <c r="N323" s="42">
        <f t="shared" si="139"/>
        <v>4.2103412999999961</v>
      </c>
      <c r="O323" s="38">
        <f t="shared" si="140"/>
        <v>28.962127279999976</v>
      </c>
      <c r="P323" s="38">
        <f t="shared" si="141"/>
        <v>4.293352389070796E-2</v>
      </c>
      <c r="R323" s="40">
        <f t="shared" si="142"/>
        <v>149.99999999999994</v>
      </c>
      <c r="S323" s="40">
        <f t="shared" si="143"/>
        <v>0.27526666666666655</v>
      </c>
    </row>
    <row r="324" spans="2:19" ht="15.6" x14ac:dyDescent="0.3">
      <c r="B324" s="102">
        <v>317</v>
      </c>
      <c r="C324" s="103"/>
      <c r="D324" s="80">
        <v>45069</v>
      </c>
      <c r="E324" s="79">
        <v>0.75416666666666676</v>
      </c>
      <c r="F324" s="53">
        <f t="shared" ref="F324:F325" si="144">G$16</f>
        <v>2470.9140000000002</v>
      </c>
      <c r="G324" s="52">
        <f>G$16-E$12</f>
        <v>2395.9140000000002</v>
      </c>
      <c r="H324" s="99"/>
      <c r="I324" s="42">
        <v>-33.72</v>
      </c>
      <c r="J324" s="59">
        <f>(G$16+E$13)+I324</f>
        <v>2437.1940000000004</v>
      </c>
      <c r="K324" s="88"/>
      <c r="M324" s="38">
        <f t="shared" si="65"/>
        <v>41.2800000000002</v>
      </c>
      <c r="N324" s="42">
        <f t="shared" ref="N324:N325" si="145">M324*0.10197/1</f>
        <v>4.2093216000000204</v>
      </c>
      <c r="O324" s="38">
        <f t="shared" ref="O324:O325" si="146">M324*0.701432/1</f>
        <v>28.955112960000143</v>
      </c>
      <c r="P324" s="38">
        <f t="shared" ref="P324:P325" si="147">+N324*0.01019716/1</f>
        <v>4.292312584665621E-2</v>
      </c>
      <c r="R324" s="40">
        <f t="shared" ref="R324:R325" si="148">+$O$11*(M324-I324)</f>
        <v>150.0000000000004</v>
      </c>
      <c r="S324" s="40">
        <f t="shared" ref="S324:S325" si="149">M324/R324</f>
        <v>0.27520000000000061</v>
      </c>
    </row>
    <row r="325" spans="2:19" ht="15.6" x14ac:dyDescent="0.3">
      <c r="B325" s="102">
        <v>318</v>
      </c>
      <c r="C325" s="103"/>
      <c r="D325" s="80">
        <v>45071</v>
      </c>
      <c r="E325" s="79">
        <v>0.6743055555555556</v>
      </c>
      <c r="F325" s="53">
        <f t="shared" si="144"/>
        <v>2470.9140000000002</v>
      </c>
      <c r="G325" s="52">
        <f>G$16-E$12</f>
        <v>2395.9140000000002</v>
      </c>
      <c r="H325" s="99"/>
      <c r="I325" s="42">
        <v>-33.72</v>
      </c>
      <c r="J325" s="59">
        <f>(G$16+E$13)+I325</f>
        <v>2437.1940000000004</v>
      </c>
      <c r="K325" s="88"/>
      <c r="M325" s="38">
        <f t="shared" si="65"/>
        <v>41.2800000000002</v>
      </c>
      <c r="N325" s="42">
        <f t="shared" si="145"/>
        <v>4.2093216000000204</v>
      </c>
      <c r="O325" s="38">
        <f t="shared" si="146"/>
        <v>28.955112960000143</v>
      </c>
      <c r="P325" s="38">
        <f t="shared" si="147"/>
        <v>4.292312584665621E-2</v>
      </c>
      <c r="R325" s="40">
        <f t="shared" si="148"/>
        <v>150.0000000000004</v>
      </c>
      <c r="S325" s="40">
        <f t="shared" si="149"/>
        <v>0.27520000000000061</v>
      </c>
    </row>
    <row r="326" spans="2:19" ht="15.6" x14ac:dyDescent="0.3">
      <c r="B326" s="102">
        <v>319</v>
      </c>
      <c r="C326" s="103"/>
      <c r="D326" s="80">
        <v>45074</v>
      </c>
      <c r="E326" s="79">
        <v>0.40347222222222223</v>
      </c>
      <c r="F326" s="53">
        <f t="shared" ref="F326:F330" si="150">G$16</f>
        <v>2470.9140000000002</v>
      </c>
      <c r="G326" s="52">
        <f>G$16-E$12</f>
        <v>2395.9140000000002</v>
      </c>
      <c r="H326" s="99"/>
      <c r="I326" s="42">
        <v>-33.69</v>
      </c>
      <c r="J326" s="59">
        <f>(G$16+E$13)+I326</f>
        <v>2437.2240000000002</v>
      </c>
      <c r="K326" s="88"/>
      <c r="M326" s="38">
        <f t="shared" si="65"/>
        <v>41.309999999999945</v>
      </c>
      <c r="N326" s="42">
        <f t="shared" ref="N326:N330" si="151">M326*0.10197/1</f>
        <v>4.2123806999999944</v>
      </c>
      <c r="O326" s="38">
        <f t="shared" ref="O326:O330" si="152">M326*0.701432/1</f>
        <v>28.976155919999965</v>
      </c>
      <c r="P326" s="38">
        <f t="shared" ref="P326:P330" si="153">+N326*0.01019716/1</f>
        <v>4.2954319978811946E-2</v>
      </c>
      <c r="R326" s="40">
        <f t="shared" ref="R326:R330" si="154">+$O$11*(M326-I326)</f>
        <v>149.99999999999989</v>
      </c>
      <c r="S326" s="40">
        <f t="shared" ref="S326:S330" si="155">M326/R326</f>
        <v>0.27539999999999987</v>
      </c>
    </row>
    <row r="327" spans="2:19" ht="15.6" x14ac:dyDescent="0.3">
      <c r="B327" s="102">
        <v>320</v>
      </c>
      <c r="C327" s="103"/>
      <c r="D327" s="80">
        <v>45076</v>
      </c>
      <c r="E327" s="79">
        <v>0.6430555555555556</v>
      </c>
      <c r="F327" s="53">
        <f t="shared" si="150"/>
        <v>2470.9140000000002</v>
      </c>
      <c r="G327" s="52">
        <f>G$16-E$12</f>
        <v>2395.9140000000002</v>
      </c>
      <c r="H327" s="99"/>
      <c r="I327" s="42">
        <v>-33.71</v>
      </c>
      <c r="J327" s="59">
        <f>(G$16+E$13)+I327</f>
        <v>2437.2040000000002</v>
      </c>
      <c r="K327" s="88"/>
      <c r="M327" s="38">
        <f t="shared" si="65"/>
        <v>41.289999999999964</v>
      </c>
      <c r="N327" s="42">
        <f t="shared" si="151"/>
        <v>4.2103412999999961</v>
      </c>
      <c r="O327" s="38">
        <f t="shared" si="152"/>
        <v>28.962127279999976</v>
      </c>
      <c r="P327" s="38">
        <f t="shared" si="153"/>
        <v>4.293352389070796E-2</v>
      </c>
      <c r="R327" s="40">
        <f t="shared" si="154"/>
        <v>149.99999999999994</v>
      </c>
      <c r="S327" s="40">
        <f t="shared" si="155"/>
        <v>0.27526666666666655</v>
      </c>
    </row>
    <row r="328" spans="2:19" ht="15.6" x14ac:dyDescent="0.3">
      <c r="B328" s="102">
        <v>321</v>
      </c>
      <c r="C328" s="103"/>
      <c r="D328" s="80">
        <v>45077</v>
      </c>
      <c r="E328" s="79">
        <v>0.63888888888888895</v>
      </c>
      <c r="F328" s="53">
        <f t="shared" si="150"/>
        <v>2470.9140000000002</v>
      </c>
      <c r="G328" s="52">
        <f>G$16-E$12</f>
        <v>2395.9140000000002</v>
      </c>
      <c r="H328" s="99"/>
      <c r="I328" s="42">
        <v>-33.71</v>
      </c>
      <c r="J328" s="59">
        <f>(G$16+E$13)+I328</f>
        <v>2437.2040000000002</v>
      </c>
      <c r="K328" s="88"/>
      <c r="M328" s="38">
        <f t="shared" si="65"/>
        <v>41.289999999999964</v>
      </c>
      <c r="N328" s="42">
        <f t="shared" si="151"/>
        <v>4.2103412999999961</v>
      </c>
      <c r="O328" s="38">
        <f t="shared" si="152"/>
        <v>28.962127279999976</v>
      </c>
      <c r="P328" s="38">
        <f t="shared" si="153"/>
        <v>4.293352389070796E-2</v>
      </c>
      <c r="R328" s="40">
        <f t="shared" si="154"/>
        <v>149.99999999999994</v>
      </c>
      <c r="S328" s="40">
        <f t="shared" si="155"/>
        <v>0.27526666666666655</v>
      </c>
    </row>
    <row r="329" spans="2:19" ht="15.6" x14ac:dyDescent="0.3">
      <c r="B329" s="102">
        <v>322</v>
      </c>
      <c r="C329" s="103"/>
      <c r="D329" s="80">
        <v>45079</v>
      </c>
      <c r="E329" s="79">
        <v>0.38819444444444445</v>
      </c>
      <c r="F329" s="53">
        <f t="shared" si="150"/>
        <v>2470.9140000000002</v>
      </c>
      <c r="G329" s="52">
        <f>G$16-E$12</f>
        <v>2395.9140000000002</v>
      </c>
      <c r="H329" s="99"/>
      <c r="I329" s="42">
        <v>-33.729999999999997</v>
      </c>
      <c r="J329" s="59">
        <f>(G$16+E$13)+I329</f>
        <v>2437.1840000000002</v>
      </c>
      <c r="K329" s="88"/>
      <c r="M329" s="38">
        <f t="shared" si="65"/>
        <v>41.269999999999982</v>
      </c>
      <c r="N329" s="42">
        <f t="shared" si="151"/>
        <v>4.2083018999999986</v>
      </c>
      <c r="O329" s="38">
        <f t="shared" si="152"/>
        <v>28.948098639999991</v>
      </c>
      <c r="P329" s="38">
        <f t="shared" si="153"/>
        <v>4.2912727802603988E-2</v>
      </c>
      <c r="R329" s="40">
        <f t="shared" si="154"/>
        <v>149.99999999999994</v>
      </c>
      <c r="S329" s="40">
        <f t="shared" si="155"/>
        <v>0.27513333333333334</v>
      </c>
    </row>
    <row r="330" spans="2:19" ht="15.6" x14ac:dyDescent="0.3">
      <c r="B330" s="102">
        <v>323</v>
      </c>
      <c r="C330" s="103"/>
      <c r="D330" s="80">
        <v>45080</v>
      </c>
      <c r="E330" s="79">
        <v>0.35694444444444445</v>
      </c>
      <c r="F330" s="53">
        <f t="shared" si="150"/>
        <v>2470.9140000000002</v>
      </c>
      <c r="G330" s="52">
        <f>G$16-E$12</f>
        <v>2395.9140000000002</v>
      </c>
      <c r="H330" s="99"/>
      <c r="I330" s="42">
        <v>-33.74</v>
      </c>
      <c r="J330" s="59">
        <f>(G$16+E$13)+I330</f>
        <v>2437.1740000000004</v>
      </c>
      <c r="K330" s="88"/>
      <c r="M330" s="38">
        <f t="shared" si="65"/>
        <v>41.260000000000218</v>
      </c>
      <c r="N330" s="42">
        <f t="shared" si="151"/>
        <v>4.2072822000000221</v>
      </c>
      <c r="O330" s="38">
        <f t="shared" si="152"/>
        <v>28.941084320000154</v>
      </c>
      <c r="P330" s="38">
        <f t="shared" si="153"/>
        <v>4.2902329758552224E-2</v>
      </c>
      <c r="R330" s="40">
        <f t="shared" si="154"/>
        <v>150.00000000000045</v>
      </c>
      <c r="S330" s="40">
        <f t="shared" si="155"/>
        <v>0.27506666666666729</v>
      </c>
    </row>
    <row r="331" spans="2:19" ht="15.6" x14ac:dyDescent="0.3">
      <c r="B331" s="102">
        <v>324</v>
      </c>
      <c r="C331" s="103"/>
      <c r="D331" s="80">
        <v>45086</v>
      </c>
      <c r="E331" s="79">
        <v>0.60069444444444442</v>
      </c>
      <c r="F331" s="53">
        <f t="shared" ref="F331:F332" si="156">G$16</f>
        <v>2470.9140000000002</v>
      </c>
      <c r="G331" s="52">
        <f>G$16-E$12</f>
        <v>2395.9140000000002</v>
      </c>
      <c r="H331" s="99"/>
      <c r="I331" s="42">
        <v>-33.96</v>
      </c>
      <c r="J331" s="59">
        <f>(G$16+E$13)+I331</f>
        <v>2436.9540000000002</v>
      </c>
      <c r="K331" s="88"/>
      <c r="M331" s="38">
        <f t="shared" si="65"/>
        <v>41.039999999999964</v>
      </c>
      <c r="N331" s="42">
        <f t="shared" ref="N331:N332" si="157">M331*0.10197/1</f>
        <v>4.1848487999999966</v>
      </c>
      <c r="O331" s="38">
        <f t="shared" ref="O331:O332" si="158">M331*0.701432/1</f>
        <v>28.786769279999977</v>
      </c>
      <c r="P331" s="38">
        <f t="shared" ref="P331:P332" si="159">+N331*0.01019716/1</f>
        <v>4.2673572789407969E-2</v>
      </c>
      <c r="R331" s="40">
        <f t="shared" ref="R331:R332" si="160">+$O$11*(M331-I331)</f>
        <v>149.99999999999994</v>
      </c>
      <c r="S331" s="40">
        <f t="shared" ref="S331:S332" si="161">M331/R331</f>
        <v>0.27359999999999984</v>
      </c>
    </row>
    <row r="332" spans="2:19" ht="15.6" x14ac:dyDescent="0.3">
      <c r="B332" s="102">
        <v>325</v>
      </c>
      <c r="C332" s="103"/>
      <c r="D332" s="80">
        <v>45088</v>
      </c>
      <c r="E332" s="79">
        <v>0.4680555555555555</v>
      </c>
      <c r="F332" s="53">
        <f t="shared" si="156"/>
        <v>2470.9140000000002</v>
      </c>
      <c r="G332" s="52">
        <f>G$16-E$12</f>
        <v>2395.9140000000002</v>
      </c>
      <c r="H332" s="99"/>
      <c r="I332" s="42">
        <v>-34.65</v>
      </c>
      <c r="J332" s="59">
        <f>(G$16+E$13)+I332</f>
        <v>2436.2640000000001</v>
      </c>
      <c r="K332" s="88"/>
      <c r="M332" s="38">
        <f t="shared" si="65"/>
        <v>40.349999999999909</v>
      </c>
      <c r="N332" s="42">
        <f t="shared" si="157"/>
        <v>4.1144894999999906</v>
      </c>
      <c r="O332" s="38">
        <f t="shared" si="158"/>
        <v>28.302781199999938</v>
      </c>
      <c r="P332" s="38">
        <f t="shared" si="159"/>
        <v>4.1956107749819907E-2</v>
      </c>
      <c r="R332" s="40">
        <f t="shared" si="160"/>
        <v>149.99999999999983</v>
      </c>
      <c r="S332" s="40">
        <f t="shared" si="161"/>
        <v>0.26899999999999968</v>
      </c>
    </row>
    <row r="333" spans="2:19" ht="15.6" x14ac:dyDescent="0.3">
      <c r="B333" s="102">
        <v>326</v>
      </c>
      <c r="C333" s="103"/>
      <c r="D333" s="80">
        <v>45089</v>
      </c>
      <c r="E333" s="79">
        <v>0.70972222222222225</v>
      </c>
      <c r="F333" s="53">
        <f t="shared" ref="F333:F343" si="162">G$16</f>
        <v>2470.9140000000002</v>
      </c>
      <c r="G333" s="52">
        <f>G$16-E$12</f>
        <v>2395.9140000000002</v>
      </c>
      <c r="H333" s="99"/>
      <c r="I333" s="42">
        <v>-33.74</v>
      </c>
      <c r="J333" s="59">
        <f>(G$16+E$13)+I333</f>
        <v>2437.1740000000004</v>
      </c>
      <c r="K333" s="88"/>
      <c r="M333" s="38">
        <f t="shared" si="65"/>
        <v>41.260000000000218</v>
      </c>
      <c r="N333" s="42">
        <f t="shared" ref="N333:N343" si="163">M333*0.10197/1</f>
        <v>4.2072822000000221</v>
      </c>
      <c r="O333" s="38">
        <f t="shared" ref="O333:O343" si="164">M333*0.701432/1</f>
        <v>28.941084320000154</v>
      </c>
      <c r="P333" s="38">
        <f t="shared" ref="P333:P343" si="165">+N333*0.01019716/1</f>
        <v>4.2902329758552224E-2</v>
      </c>
      <c r="R333" s="40">
        <f t="shared" ref="R333:R343" si="166">+$O$11*(M333-I333)</f>
        <v>150.00000000000045</v>
      </c>
      <c r="S333" s="40">
        <f t="shared" ref="S333:S343" si="167">M333/R333</f>
        <v>0.27506666666666729</v>
      </c>
    </row>
    <row r="334" spans="2:19" ht="15.6" x14ac:dyDescent="0.3">
      <c r="B334" s="102">
        <v>327</v>
      </c>
      <c r="C334" s="103"/>
      <c r="D334" s="80">
        <v>45090</v>
      </c>
      <c r="E334" s="79">
        <v>0.74444444444444446</v>
      </c>
      <c r="F334" s="53">
        <f t="shared" si="162"/>
        <v>2470.9140000000002</v>
      </c>
      <c r="G334" s="52">
        <f>G$16-E$12</f>
        <v>2395.9140000000002</v>
      </c>
      <c r="H334" s="99"/>
      <c r="I334" s="42">
        <v>-33.74</v>
      </c>
      <c r="J334" s="59">
        <f>(G$16+E$13)+I334</f>
        <v>2437.1740000000004</v>
      </c>
      <c r="K334" s="88"/>
      <c r="M334" s="38">
        <f t="shared" si="65"/>
        <v>41.260000000000218</v>
      </c>
      <c r="N334" s="42">
        <f t="shared" si="163"/>
        <v>4.2072822000000221</v>
      </c>
      <c r="O334" s="38">
        <f t="shared" si="164"/>
        <v>28.941084320000154</v>
      </c>
      <c r="P334" s="38">
        <f t="shared" si="165"/>
        <v>4.2902329758552224E-2</v>
      </c>
      <c r="R334" s="40">
        <f t="shared" si="166"/>
        <v>150.00000000000045</v>
      </c>
      <c r="S334" s="40">
        <f t="shared" si="167"/>
        <v>0.27506666666666729</v>
      </c>
    </row>
    <row r="335" spans="2:19" ht="15.6" x14ac:dyDescent="0.3">
      <c r="B335" s="102">
        <v>328</v>
      </c>
      <c r="C335" s="103"/>
      <c r="D335" s="80">
        <v>45094</v>
      </c>
      <c r="E335" s="79">
        <v>0.35069444444444442</v>
      </c>
      <c r="F335" s="53">
        <f t="shared" si="162"/>
        <v>2470.9140000000002</v>
      </c>
      <c r="G335" s="52">
        <f>G$16-E$12</f>
        <v>2395.9140000000002</v>
      </c>
      <c r="H335" s="99"/>
      <c r="I335" s="42">
        <v>-33.74</v>
      </c>
      <c r="J335" s="59">
        <f>(G$16+E$13)+I335</f>
        <v>2437.1740000000004</v>
      </c>
      <c r="K335" s="88"/>
      <c r="M335" s="38">
        <f t="shared" si="65"/>
        <v>41.260000000000218</v>
      </c>
      <c r="N335" s="42">
        <f t="shared" si="163"/>
        <v>4.2072822000000221</v>
      </c>
      <c r="O335" s="38">
        <f t="shared" si="164"/>
        <v>28.941084320000154</v>
      </c>
      <c r="P335" s="38">
        <f t="shared" si="165"/>
        <v>4.2902329758552224E-2</v>
      </c>
      <c r="R335" s="40">
        <f t="shared" si="166"/>
        <v>150.00000000000045</v>
      </c>
      <c r="S335" s="40">
        <f t="shared" si="167"/>
        <v>0.27506666666666729</v>
      </c>
    </row>
    <row r="336" spans="2:19" ht="15.6" x14ac:dyDescent="0.3">
      <c r="B336" s="102">
        <v>329</v>
      </c>
      <c r="C336" s="103"/>
      <c r="D336" s="80">
        <v>45095</v>
      </c>
      <c r="E336" s="79">
        <v>0.49583333333333335</v>
      </c>
      <c r="F336" s="53">
        <f t="shared" si="162"/>
        <v>2470.9140000000002</v>
      </c>
      <c r="G336" s="52">
        <f>G$16-E$12</f>
        <v>2395.9140000000002</v>
      </c>
      <c r="H336" s="99"/>
      <c r="I336" s="42">
        <v>-33.74</v>
      </c>
      <c r="J336" s="59">
        <f>(G$16+E$13)+I336</f>
        <v>2437.1740000000004</v>
      </c>
      <c r="K336" s="88"/>
      <c r="M336" s="38">
        <f t="shared" si="65"/>
        <v>41.260000000000218</v>
      </c>
      <c r="N336" s="42">
        <f t="shared" si="163"/>
        <v>4.2072822000000221</v>
      </c>
      <c r="O336" s="38">
        <f t="shared" si="164"/>
        <v>28.941084320000154</v>
      </c>
      <c r="P336" s="38">
        <f t="shared" si="165"/>
        <v>4.2902329758552224E-2</v>
      </c>
      <c r="R336" s="40">
        <f t="shared" si="166"/>
        <v>150.00000000000045</v>
      </c>
      <c r="S336" s="40">
        <f t="shared" si="167"/>
        <v>0.27506666666666729</v>
      </c>
    </row>
    <row r="337" spans="2:19" ht="15.6" x14ac:dyDescent="0.3">
      <c r="B337" s="102">
        <v>330</v>
      </c>
      <c r="C337" s="103"/>
      <c r="D337" s="80">
        <v>45096</v>
      </c>
      <c r="E337" s="79">
        <v>0.39444444444444443</v>
      </c>
      <c r="F337" s="53">
        <f t="shared" si="162"/>
        <v>2470.9140000000002</v>
      </c>
      <c r="G337" s="52">
        <f>G$16-E$12</f>
        <v>2395.9140000000002</v>
      </c>
      <c r="H337" s="99"/>
      <c r="I337" s="42">
        <v>-33.74</v>
      </c>
      <c r="J337" s="59">
        <f>(G$16+E$13)+I337</f>
        <v>2437.1740000000004</v>
      </c>
      <c r="K337" s="88"/>
      <c r="M337" s="38">
        <f t="shared" si="65"/>
        <v>41.260000000000218</v>
      </c>
      <c r="N337" s="42">
        <f t="shared" si="163"/>
        <v>4.2072822000000221</v>
      </c>
      <c r="O337" s="38">
        <f t="shared" si="164"/>
        <v>28.941084320000154</v>
      </c>
      <c r="P337" s="38">
        <f t="shared" si="165"/>
        <v>4.2902329758552224E-2</v>
      </c>
      <c r="R337" s="40">
        <f t="shared" si="166"/>
        <v>150.00000000000045</v>
      </c>
      <c r="S337" s="40">
        <f t="shared" si="167"/>
        <v>0.27506666666666729</v>
      </c>
    </row>
    <row r="338" spans="2:19" ht="15.6" x14ac:dyDescent="0.3">
      <c r="B338" s="102">
        <v>331</v>
      </c>
      <c r="C338" s="103"/>
      <c r="D338" s="80">
        <v>45097</v>
      </c>
      <c r="E338" s="79">
        <v>0.35625000000000001</v>
      </c>
      <c r="F338" s="53">
        <f t="shared" si="162"/>
        <v>2470.9140000000002</v>
      </c>
      <c r="G338" s="52">
        <f>G$16-E$12</f>
        <v>2395.9140000000002</v>
      </c>
      <c r="H338" s="99"/>
      <c r="I338" s="42">
        <v>-33.74</v>
      </c>
      <c r="J338" s="59">
        <f>(G$16+E$13)+I338</f>
        <v>2437.1740000000004</v>
      </c>
      <c r="K338" s="88"/>
      <c r="M338" s="38">
        <f t="shared" si="65"/>
        <v>41.260000000000218</v>
      </c>
      <c r="N338" s="42">
        <f t="shared" si="163"/>
        <v>4.2072822000000221</v>
      </c>
      <c r="O338" s="38">
        <f t="shared" si="164"/>
        <v>28.941084320000154</v>
      </c>
      <c r="P338" s="38">
        <f t="shared" si="165"/>
        <v>4.2902329758552224E-2</v>
      </c>
      <c r="R338" s="40">
        <f t="shared" si="166"/>
        <v>150.00000000000045</v>
      </c>
      <c r="S338" s="40">
        <f t="shared" si="167"/>
        <v>0.27506666666666729</v>
      </c>
    </row>
    <row r="339" spans="2:19" ht="15.6" x14ac:dyDescent="0.3">
      <c r="B339" s="102">
        <v>332</v>
      </c>
      <c r="C339" s="103"/>
      <c r="D339" s="80">
        <v>45098</v>
      </c>
      <c r="E339" s="79">
        <v>0.41805555555555557</v>
      </c>
      <c r="F339" s="53">
        <f t="shared" si="162"/>
        <v>2470.9140000000002</v>
      </c>
      <c r="G339" s="52">
        <f>G$16-E$12</f>
        <v>2395.9140000000002</v>
      </c>
      <c r="H339" s="99"/>
      <c r="I339" s="42">
        <v>-33.75</v>
      </c>
      <c r="J339" s="59">
        <f>(G$16+E$13)+I339</f>
        <v>2437.1640000000002</v>
      </c>
      <c r="K339" s="88"/>
      <c r="M339" s="38">
        <f t="shared" si="65"/>
        <v>41.25</v>
      </c>
      <c r="N339" s="42">
        <f t="shared" si="163"/>
        <v>4.2062625000000002</v>
      </c>
      <c r="O339" s="38">
        <f t="shared" si="164"/>
        <v>28.934070000000002</v>
      </c>
      <c r="P339" s="38">
        <f t="shared" si="165"/>
        <v>4.2891931714500002E-2</v>
      </c>
      <c r="R339" s="40">
        <f t="shared" si="166"/>
        <v>150</v>
      </c>
      <c r="S339" s="40">
        <f t="shared" si="167"/>
        <v>0.27500000000000002</v>
      </c>
    </row>
    <row r="340" spans="2:19" ht="15.6" x14ac:dyDescent="0.3">
      <c r="B340" s="102">
        <v>333</v>
      </c>
      <c r="C340" s="103"/>
      <c r="D340" s="80">
        <v>45099</v>
      </c>
      <c r="E340" s="79">
        <v>0.3520833333333333</v>
      </c>
      <c r="F340" s="53">
        <f t="shared" si="162"/>
        <v>2470.9140000000002</v>
      </c>
      <c r="G340" s="52">
        <f>G$16-E$12</f>
        <v>2395.9140000000002</v>
      </c>
      <c r="H340" s="99"/>
      <c r="I340" s="42">
        <v>-33.76</v>
      </c>
      <c r="J340" s="59">
        <f>(G$16+E$13)+I340</f>
        <v>2437.154</v>
      </c>
      <c r="K340" s="88"/>
      <c r="M340" s="38">
        <f t="shared" si="65"/>
        <v>41.239999999999782</v>
      </c>
      <c r="N340" s="42">
        <f t="shared" si="163"/>
        <v>4.2052427999999775</v>
      </c>
      <c r="O340" s="38">
        <f t="shared" si="164"/>
        <v>28.92705567999985</v>
      </c>
      <c r="P340" s="38">
        <f t="shared" si="165"/>
        <v>4.2881533670447773E-2</v>
      </c>
      <c r="R340" s="40">
        <f t="shared" si="166"/>
        <v>149.99999999999955</v>
      </c>
      <c r="S340" s="40">
        <f t="shared" si="167"/>
        <v>0.2749333333333327</v>
      </c>
    </row>
    <row r="341" spans="2:19" ht="15.6" x14ac:dyDescent="0.3">
      <c r="B341" s="102">
        <v>334</v>
      </c>
      <c r="C341" s="103"/>
      <c r="D341" s="80">
        <v>45100</v>
      </c>
      <c r="E341" s="79">
        <v>0.35555555555555557</v>
      </c>
      <c r="F341" s="53">
        <f t="shared" si="162"/>
        <v>2470.9140000000002</v>
      </c>
      <c r="G341" s="52">
        <f>G$16-E$12</f>
        <v>2395.9140000000002</v>
      </c>
      <c r="H341" s="99"/>
      <c r="I341" s="42">
        <v>-33.770000000000003</v>
      </c>
      <c r="J341" s="59">
        <f>(G$16+E$13)+I341</f>
        <v>2437.1440000000002</v>
      </c>
      <c r="K341" s="88"/>
      <c r="M341" s="38">
        <f t="shared" si="65"/>
        <v>41.230000000000018</v>
      </c>
      <c r="N341" s="42">
        <f t="shared" si="163"/>
        <v>4.2042231000000019</v>
      </c>
      <c r="O341" s="38">
        <f t="shared" si="164"/>
        <v>28.920041360000017</v>
      </c>
      <c r="P341" s="38">
        <f t="shared" si="165"/>
        <v>4.2871135626396023E-2</v>
      </c>
      <c r="R341" s="40">
        <f t="shared" si="166"/>
        <v>150.00000000000006</v>
      </c>
      <c r="S341" s="40">
        <f t="shared" si="167"/>
        <v>0.2748666666666667</v>
      </c>
    </row>
    <row r="342" spans="2:19" ht="15.6" x14ac:dyDescent="0.3">
      <c r="B342" s="102">
        <v>335</v>
      </c>
      <c r="C342" s="103"/>
      <c r="D342" s="80">
        <v>45101</v>
      </c>
      <c r="E342" s="79">
        <v>0.70763888888888893</v>
      </c>
      <c r="F342" s="53">
        <f t="shared" si="162"/>
        <v>2470.9140000000002</v>
      </c>
      <c r="G342" s="52">
        <f>G$16-E$12</f>
        <v>2395.9140000000002</v>
      </c>
      <c r="H342" s="99"/>
      <c r="I342" s="42">
        <v>-33.78</v>
      </c>
      <c r="J342" s="59">
        <f>(G$16+E$13)+I342</f>
        <v>2437.134</v>
      </c>
      <c r="K342" s="88"/>
      <c r="M342" s="38">
        <f t="shared" ref="M342:M400" si="168">+J342-$H$16</f>
        <v>41.2199999999998</v>
      </c>
      <c r="N342" s="42">
        <f t="shared" si="163"/>
        <v>4.20320339999998</v>
      </c>
      <c r="O342" s="38">
        <f t="shared" si="164"/>
        <v>28.913027039999861</v>
      </c>
      <c r="P342" s="38">
        <f t="shared" si="165"/>
        <v>4.2860737582343794E-2</v>
      </c>
      <c r="R342" s="40">
        <f t="shared" si="166"/>
        <v>149.9999999999996</v>
      </c>
      <c r="S342" s="40">
        <f t="shared" si="167"/>
        <v>0.27479999999999938</v>
      </c>
    </row>
    <row r="343" spans="2:19" ht="15.6" x14ac:dyDescent="0.3">
      <c r="B343" s="100">
        <v>336</v>
      </c>
      <c r="C343" s="101"/>
      <c r="D343" s="80">
        <v>45102</v>
      </c>
      <c r="E343" s="79">
        <v>0.40833333333333338</v>
      </c>
      <c r="F343" s="53">
        <f t="shared" si="162"/>
        <v>2470.9140000000002</v>
      </c>
      <c r="G343" s="52">
        <f>G$16-E$12</f>
        <v>2395.9140000000002</v>
      </c>
      <c r="H343" s="99"/>
      <c r="I343" s="42">
        <v>-33.78</v>
      </c>
      <c r="J343" s="59">
        <f>(G$16+E$13)+I343</f>
        <v>2437.134</v>
      </c>
      <c r="K343" s="88"/>
      <c r="M343" s="38">
        <f t="shared" si="168"/>
        <v>41.2199999999998</v>
      </c>
      <c r="N343" s="42">
        <f t="shared" si="163"/>
        <v>4.20320339999998</v>
      </c>
      <c r="O343" s="38">
        <f t="shared" si="164"/>
        <v>28.913027039999861</v>
      </c>
      <c r="P343" s="38">
        <f t="shared" si="165"/>
        <v>4.2860737582343794E-2</v>
      </c>
      <c r="R343" s="40">
        <f t="shared" si="166"/>
        <v>149.9999999999996</v>
      </c>
      <c r="S343" s="40">
        <f t="shared" si="167"/>
        <v>0.27479999999999938</v>
      </c>
    </row>
    <row r="344" spans="2:19" ht="15.6" x14ac:dyDescent="0.3">
      <c r="B344" s="102">
        <v>337</v>
      </c>
      <c r="C344" s="103"/>
      <c r="D344" s="80">
        <v>45103</v>
      </c>
      <c r="E344" s="79">
        <v>0.45</v>
      </c>
      <c r="F344" s="53">
        <f t="shared" ref="F344:F347" si="169">G$16</f>
        <v>2470.9140000000002</v>
      </c>
      <c r="G344" s="52">
        <f>G$16-E$12</f>
        <v>2395.9140000000002</v>
      </c>
      <c r="H344" s="99"/>
      <c r="I344" s="42">
        <v>-33.76</v>
      </c>
      <c r="J344" s="59">
        <f>(G$16+E$13)+I344</f>
        <v>2437.154</v>
      </c>
      <c r="K344" s="88"/>
      <c r="M344" s="38">
        <f t="shared" si="168"/>
        <v>41.239999999999782</v>
      </c>
      <c r="N344" s="42">
        <f t="shared" ref="N344:N347" si="170">M344*0.10197/1</f>
        <v>4.2052427999999775</v>
      </c>
      <c r="O344" s="38">
        <f t="shared" ref="O344:O347" si="171">M344*0.701432/1</f>
        <v>28.92705567999985</v>
      </c>
      <c r="P344" s="38">
        <f t="shared" ref="P344:P347" si="172">+N344*0.01019716/1</f>
        <v>4.2881533670447773E-2</v>
      </c>
      <c r="R344" s="40">
        <f t="shared" ref="R344:R347" si="173">+$O$11*(M344-I344)</f>
        <v>149.99999999999955</v>
      </c>
      <c r="S344" s="40">
        <f t="shared" ref="S344:S347" si="174">M344/R344</f>
        <v>0.2749333333333327</v>
      </c>
    </row>
    <row r="345" spans="2:19" ht="15.6" x14ac:dyDescent="0.3">
      <c r="B345" s="102">
        <v>338</v>
      </c>
      <c r="C345" s="103"/>
      <c r="D345" s="80">
        <v>45104</v>
      </c>
      <c r="E345" s="79">
        <v>0.49166666666666697</v>
      </c>
      <c r="F345" s="53">
        <f t="shared" si="169"/>
        <v>2470.9140000000002</v>
      </c>
      <c r="G345" s="52">
        <f>G$16-E$12</f>
        <v>2395.9140000000002</v>
      </c>
      <c r="H345" s="99"/>
      <c r="I345" s="42">
        <v>-33.75</v>
      </c>
      <c r="J345" s="59">
        <f>(G$16+E$13)+I345</f>
        <v>2437.1640000000002</v>
      </c>
      <c r="K345" s="88"/>
      <c r="M345" s="38">
        <f t="shared" si="168"/>
        <v>41.25</v>
      </c>
      <c r="N345" s="42">
        <f t="shared" si="170"/>
        <v>4.2062625000000002</v>
      </c>
      <c r="O345" s="38">
        <f t="shared" si="171"/>
        <v>28.934070000000002</v>
      </c>
      <c r="P345" s="38">
        <f t="shared" si="172"/>
        <v>4.2891931714500002E-2</v>
      </c>
      <c r="R345" s="40">
        <f t="shared" si="173"/>
        <v>150</v>
      </c>
      <c r="S345" s="40">
        <f t="shared" si="174"/>
        <v>0.27500000000000002</v>
      </c>
    </row>
    <row r="346" spans="2:19" ht="15.6" x14ac:dyDescent="0.3">
      <c r="B346" s="102">
        <v>339</v>
      </c>
      <c r="C346" s="103"/>
      <c r="D346" s="80">
        <v>45107</v>
      </c>
      <c r="E346" s="79">
        <v>0.53333333333333299</v>
      </c>
      <c r="F346" s="53">
        <f t="shared" si="169"/>
        <v>2470.9140000000002</v>
      </c>
      <c r="G346" s="52">
        <f>G$16-E$12</f>
        <v>2395.9140000000002</v>
      </c>
      <c r="H346" s="99"/>
      <c r="I346" s="42">
        <v>-33.71</v>
      </c>
      <c r="J346" s="59">
        <f>(G$16+E$13)+I346</f>
        <v>2437.2040000000002</v>
      </c>
      <c r="K346" s="88"/>
      <c r="M346" s="38">
        <f t="shared" si="168"/>
        <v>41.289999999999964</v>
      </c>
      <c r="N346" s="42">
        <f t="shared" si="170"/>
        <v>4.2103412999999961</v>
      </c>
      <c r="O346" s="38">
        <f t="shared" si="171"/>
        <v>28.962127279999976</v>
      </c>
      <c r="P346" s="38">
        <f t="shared" si="172"/>
        <v>4.293352389070796E-2</v>
      </c>
      <c r="R346" s="40">
        <f t="shared" si="173"/>
        <v>149.99999999999994</v>
      </c>
      <c r="S346" s="40">
        <f t="shared" si="174"/>
        <v>0.27526666666666655</v>
      </c>
    </row>
    <row r="347" spans="2:19" ht="15.6" x14ac:dyDescent="0.3">
      <c r="B347" s="102">
        <v>340</v>
      </c>
      <c r="C347" s="103"/>
      <c r="D347" s="80">
        <v>45110</v>
      </c>
      <c r="E347" s="79">
        <v>0.57499999999999996</v>
      </c>
      <c r="F347" s="53">
        <f t="shared" si="169"/>
        <v>2470.9140000000002</v>
      </c>
      <c r="G347" s="52">
        <f>G$16-E$12</f>
        <v>2395.9140000000002</v>
      </c>
      <c r="H347" s="99"/>
      <c r="I347" s="42">
        <v>-33.700000000000003</v>
      </c>
      <c r="J347" s="59">
        <f>(G$16+E$13)+I347</f>
        <v>2437.2140000000004</v>
      </c>
      <c r="K347" s="88"/>
      <c r="M347" s="38">
        <f t="shared" si="168"/>
        <v>41.300000000000182</v>
      </c>
      <c r="N347" s="42">
        <f t="shared" si="170"/>
        <v>4.2113610000000188</v>
      </c>
      <c r="O347" s="38">
        <f t="shared" si="171"/>
        <v>28.969141600000128</v>
      </c>
      <c r="P347" s="38">
        <f t="shared" si="172"/>
        <v>4.2943921934760196E-2</v>
      </c>
      <c r="R347" s="40">
        <f t="shared" si="173"/>
        <v>150.00000000000037</v>
      </c>
      <c r="S347" s="40">
        <f t="shared" si="174"/>
        <v>0.27533333333333387</v>
      </c>
    </row>
    <row r="348" spans="2:19" ht="15.6" x14ac:dyDescent="0.3">
      <c r="B348" s="102">
        <v>341</v>
      </c>
      <c r="C348" s="103"/>
      <c r="D348" s="80">
        <v>45111</v>
      </c>
      <c r="E348" s="79">
        <v>0.42777777777777781</v>
      </c>
      <c r="F348" s="53">
        <f t="shared" ref="F348:F349" si="175">G$16</f>
        <v>2470.9140000000002</v>
      </c>
      <c r="G348" s="52">
        <f>G$16-E$12</f>
        <v>2395.9140000000002</v>
      </c>
      <c r="H348" s="99"/>
      <c r="I348" s="42">
        <v>-33.72</v>
      </c>
      <c r="J348" s="59">
        <f>(G$16+E$13)+I348</f>
        <v>2437.1940000000004</v>
      </c>
      <c r="K348" s="88"/>
      <c r="M348" s="38">
        <f t="shared" si="168"/>
        <v>41.2800000000002</v>
      </c>
      <c r="N348" s="42">
        <f t="shared" ref="N348:N349" si="176">M348*0.10197/1</f>
        <v>4.2093216000000204</v>
      </c>
      <c r="O348" s="38">
        <f t="shared" ref="O348:O349" si="177">M348*0.701432/1</f>
        <v>28.955112960000143</v>
      </c>
      <c r="P348" s="38">
        <f t="shared" ref="P348:P349" si="178">+N348*0.01019716/1</f>
        <v>4.292312584665621E-2</v>
      </c>
      <c r="R348" s="40">
        <f t="shared" ref="R348:R349" si="179">+$O$11*(M348-I348)</f>
        <v>150.0000000000004</v>
      </c>
      <c r="S348" s="40">
        <f t="shared" ref="S348:S349" si="180">M348/R348</f>
        <v>0.27520000000000061</v>
      </c>
    </row>
    <row r="349" spans="2:19" ht="15.6" x14ac:dyDescent="0.3">
      <c r="B349" s="102">
        <v>342</v>
      </c>
      <c r="C349" s="103"/>
      <c r="D349" s="80">
        <v>45114</v>
      </c>
      <c r="E349" s="79">
        <v>0.47083333333333338</v>
      </c>
      <c r="F349" s="53">
        <f t="shared" si="175"/>
        <v>2470.9140000000002</v>
      </c>
      <c r="G349" s="52">
        <f>G$16-E$12</f>
        <v>2395.9140000000002</v>
      </c>
      <c r="H349" s="99"/>
      <c r="I349" s="42">
        <v>-33.72</v>
      </c>
      <c r="J349" s="59">
        <f>(G$16+E$13)+I349</f>
        <v>2437.1940000000004</v>
      </c>
      <c r="K349" s="88"/>
      <c r="M349" s="38">
        <f t="shared" si="168"/>
        <v>41.2800000000002</v>
      </c>
      <c r="N349" s="42">
        <f t="shared" si="176"/>
        <v>4.2093216000000204</v>
      </c>
      <c r="O349" s="38">
        <f t="shared" si="177"/>
        <v>28.955112960000143</v>
      </c>
      <c r="P349" s="38">
        <f t="shared" si="178"/>
        <v>4.292312584665621E-2</v>
      </c>
      <c r="R349" s="40">
        <f t="shared" si="179"/>
        <v>150.0000000000004</v>
      </c>
      <c r="S349" s="40">
        <f t="shared" si="180"/>
        <v>0.27520000000000061</v>
      </c>
    </row>
    <row r="350" spans="2:19" ht="15.6" x14ac:dyDescent="0.3">
      <c r="B350" s="102">
        <v>343</v>
      </c>
      <c r="C350" s="103"/>
      <c r="D350" s="80">
        <v>45116</v>
      </c>
      <c r="E350" s="79">
        <v>0.47986111111111113</v>
      </c>
      <c r="F350" s="53">
        <f t="shared" ref="F350:F351" si="181">G$16</f>
        <v>2470.9140000000002</v>
      </c>
      <c r="G350" s="52">
        <f>G$16-E$12</f>
        <v>2395.9140000000002</v>
      </c>
      <c r="H350" s="99"/>
      <c r="I350" s="42">
        <v>-33.72</v>
      </c>
      <c r="J350" s="59">
        <f>(G$16+E$13)+I350</f>
        <v>2437.1940000000004</v>
      </c>
      <c r="K350" s="88"/>
      <c r="M350" s="38">
        <f t="shared" si="168"/>
        <v>41.2800000000002</v>
      </c>
      <c r="N350" s="42">
        <f t="shared" ref="N350:N351" si="182">M350*0.10197/1</f>
        <v>4.2093216000000204</v>
      </c>
      <c r="O350" s="38">
        <f t="shared" ref="O350:O351" si="183">M350*0.701432/1</f>
        <v>28.955112960000143</v>
      </c>
      <c r="P350" s="38">
        <f t="shared" ref="P350:P351" si="184">+N350*0.01019716/1</f>
        <v>4.292312584665621E-2</v>
      </c>
      <c r="R350" s="40">
        <f t="shared" ref="R350:R351" si="185">+$O$11*(M350-I350)</f>
        <v>150.0000000000004</v>
      </c>
      <c r="S350" s="40">
        <f t="shared" ref="S350:S351" si="186">M350/R350</f>
        <v>0.27520000000000061</v>
      </c>
    </row>
    <row r="351" spans="2:19" ht="15.6" x14ac:dyDescent="0.3">
      <c r="B351" s="102">
        <v>344</v>
      </c>
      <c r="C351" s="103"/>
      <c r="D351" s="80">
        <v>45117</v>
      </c>
      <c r="E351" s="79">
        <v>0.36805555555555558</v>
      </c>
      <c r="F351" s="53">
        <f t="shared" si="181"/>
        <v>2470.9140000000002</v>
      </c>
      <c r="G351" s="52">
        <f>G$16-E$12</f>
        <v>2395.9140000000002</v>
      </c>
      <c r="H351" s="99"/>
      <c r="I351" s="42">
        <v>-33.74</v>
      </c>
      <c r="J351" s="59">
        <f>(G$16+E$13)+I351</f>
        <v>2437.1740000000004</v>
      </c>
      <c r="K351" s="88"/>
      <c r="M351" s="38">
        <f t="shared" si="168"/>
        <v>41.260000000000218</v>
      </c>
      <c r="N351" s="42">
        <f t="shared" si="182"/>
        <v>4.2072822000000221</v>
      </c>
      <c r="O351" s="38">
        <f t="shared" si="183"/>
        <v>28.941084320000154</v>
      </c>
      <c r="P351" s="38">
        <f t="shared" si="184"/>
        <v>4.2902329758552224E-2</v>
      </c>
      <c r="R351" s="40">
        <f t="shared" si="185"/>
        <v>150.00000000000045</v>
      </c>
      <c r="S351" s="40">
        <f t="shared" si="186"/>
        <v>0.27506666666666729</v>
      </c>
    </row>
    <row r="352" spans="2:19" ht="15.6" x14ac:dyDescent="0.3">
      <c r="B352" s="102">
        <v>345</v>
      </c>
      <c r="C352" s="103"/>
      <c r="D352" s="80">
        <v>45118</v>
      </c>
      <c r="E352" s="79">
        <v>0.35833333333333334</v>
      </c>
      <c r="F352" s="53">
        <f t="shared" ref="F352" si="187">G$16</f>
        <v>2470.9140000000002</v>
      </c>
      <c r="G352" s="52">
        <f>G$16-E$12</f>
        <v>2395.9140000000002</v>
      </c>
      <c r="H352" s="99"/>
      <c r="I352" s="42">
        <v>-33.74</v>
      </c>
      <c r="J352" s="59">
        <f>(G$16+E$13)+I352</f>
        <v>2437.1740000000004</v>
      </c>
      <c r="K352" s="88"/>
      <c r="M352" s="38">
        <f t="shared" si="168"/>
        <v>41.260000000000218</v>
      </c>
      <c r="N352" s="42">
        <f t="shared" ref="N352" si="188">M352*0.10197/1</f>
        <v>4.2072822000000221</v>
      </c>
      <c r="O352" s="38">
        <f t="shared" ref="O352" si="189">M352*0.701432/1</f>
        <v>28.941084320000154</v>
      </c>
      <c r="P352" s="38">
        <f t="shared" ref="P352" si="190">+N352*0.01019716/1</f>
        <v>4.2902329758552224E-2</v>
      </c>
      <c r="R352" s="40">
        <f t="shared" ref="R352" si="191">+$O$11*(M352-I352)</f>
        <v>150.00000000000045</v>
      </c>
      <c r="S352" s="40">
        <f t="shared" ref="S352" si="192">M352/R352</f>
        <v>0.27506666666666729</v>
      </c>
    </row>
    <row r="353" spans="2:21" ht="15.6" x14ac:dyDescent="0.3">
      <c r="B353" s="102">
        <v>346</v>
      </c>
      <c r="C353" s="103"/>
      <c r="D353" s="80">
        <v>45119</v>
      </c>
      <c r="E353" s="79">
        <v>0.4375</v>
      </c>
      <c r="F353" s="53">
        <f t="shared" ref="F353:F356" si="193">G$16</f>
        <v>2470.9140000000002</v>
      </c>
      <c r="G353" s="52">
        <f>G$16-E$12</f>
        <v>2395.9140000000002</v>
      </c>
      <c r="H353" s="99"/>
      <c r="I353" s="42">
        <v>-33.78</v>
      </c>
      <c r="J353" s="59">
        <f>(G$16+E$13)+I353</f>
        <v>2437.134</v>
      </c>
      <c r="K353" s="88"/>
      <c r="M353" s="38">
        <f t="shared" si="168"/>
        <v>41.2199999999998</v>
      </c>
      <c r="N353" s="42">
        <f t="shared" ref="N353:N356" si="194">M353*0.10197/1</f>
        <v>4.20320339999998</v>
      </c>
      <c r="O353" s="38">
        <f t="shared" ref="O353:O356" si="195">M353*0.701432/1</f>
        <v>28.913027039999861</v>
      </c>
      <c r="P353" s="38">
        <f t="shared" ref="P353:P356" si="196">+N353*0.01019716/1</f>
        <v>4.2860737582343794E-2</v>
      </c>
      <c r="R353" s="40">
        <f t="shared" ref="R353:R356" si="197">+$O$11*(M353-I353)</f>
        <v>149.9999999999996</v>
      </c>
      <c r="S353" s="40">
        <f t="shared" ref="S353:S356" si="198">M353/R353</f>
        <v>0.27479999999999938</v>
      </c>
    </row>
    <row r="354" spans="2:21" ht="15.6" x14ac:dyDescent="0.3">
      <c r="B354" s="102">
        <v>347</v>
      </c>
      <c r="C354" s="103"/>
      <c r="D354" s="80">
        <v>45120</v>
      </c>
      <c r="E354" s="79">
        <v>0.40277777777777773</v>
      </c>
      <c r="F354" s="53">
        <f t="shared" si="193"/>
        <v>2470.9140000000002</v>
      </c>
      <c r="G354" s="52">
        <f>G$16-E$12</f>
        <v>2395.9140000000002</v>
      </c>
      <c r="H354" s="99"/>
      <c r="I354" s="42">
        <v>-34.06</v>
      </c>
      <c r="J354" s="59">
        <f>(G$16+E$13)+I354</f>
        <v>2436.8540000000003</v>
      </c>
      <c r="K354" s="88"/>
      <c r="M354" s="38">
        <f t="shared" si="168"/>
        <v>40.940000000000055</v>
      </c>
      <c r="N354" s="42">
        <f t="shared" si="194"/>
        <v>4.1746518000000057</v>
      </c>
      <c r="O354" s="38">
        <f t="shared" si="195"/>
        <v>28.71662608000004</v>
      </c>
      <c r="P354" s="38">
        <f t="shared" si="196"/>
        <v>4.2569592348888061E-2</v>
      </c>
      <c r="R354" s="40">
        <f t="shared" si="197"/>
        <v>150.00000000000011</v>
      </c>
      <c r="S354" s="40">
        <f t="shared" si="198"/>
        <v>0.27293333333333347</v>
      </c>
    </row>
    <row r="355" spans="2:21" ht="15.6" x14ac:dyDescent="0.3">
      <c r="B355" s="102">
        <v>348</v>
      </c>
      <c r="C355" s="103"/>
      <c r="D355" s="80">
        <v>45121</v>
      </c>
      <c r="E355" s="79">
        <v>0.48472222222222222</v>
      </c>
      <c r="F355" s="53">
        <f t="shared" si="193"/>
        <v>2470.9140000000002</v>
      </c>
      <c r="G355" s="52">
        <f>G$16-E$12</f>
        <v>2395.9140000000002</v>
      </c>
      <c r="H355" s="99"/>
      <c r="I355" s="42">
        <v>-34.57</v>
      </c>
      <c r="J355" s="59">
        <f>(G$16+E$13)+I355</f>
        <v>2436.3440000000001</v>
      </c>
      <c r="K355" s="88"/>
      <c r="M355" s="38">
        <f t="shared" si="168"/>
        <v>40.429999999999836</v>
      </c>
      <c r="N355" s="42">
        <f t="shared" si="194"/>
        <v>4.1226470999999831</v>
      </c>
      <c r="O355" s="38">
        <f t="shared" si="195"/>
        <v>28.358895759999886</v>
      </c>
      <c r="P355" s="38">
        <f t="shared" si="196"/>
        <v>4.203929210223583E-2</v>
      </c>
      <c r="R355" s="40">
        <f t="shared" si="197"/>
        <v>149.99999999999966</v>
      </c>
      <c r="S355" s="40">
        <f t="shared" si="198"/>
        <v>0.26953333333333285</v>
      </c>
    </row>
    <row r="356" spans="2:21" ht="15.6" x14ac:dyDescent="0.3">
      <c r="B356" s="102">
        <v>349</v>
      </c>
      <c r="C356" s="103"/>
      <c r="D356" s="80">
        <v>45122</v>
      </c>
      <c r="E356" s="79">
        <v>0.71527777777777779</v>
      </c>
      <c r="F356" s="53">
        <f t="shared" si="193"/>
        <v>2470.9140000000002</v>
      </c>
      <c r="G356" s="52">
        <f>G$16-E$12</f>
        <v>2395.9140000000002</v>
      </c>
      <c r="H356" s="99"/>
      <c r="I356" s="42">
        <v>-34.630000000000003</v>
      </c>
      <c r="J356" s="59">
        <f>(G$16+E$13)+I356</f>
        <v>2436.2840000000001</v>
      </c>
      <c r="K356" s="88"/>
      <c r="M356" s="38">
        <f t="shared" si="168"/>
        <v>40.369999999999891</v>
      </c>
      <c r="N356" s="42">
        <f t="shared" si="194"/>
        <v>4.1165288999999889</v>
      </c>
      <c r="O356" s="38">
        <f t="shared" si="195"/>
        <v>28.316809839999927</v>
      </c>
      <c r="P356" s="38">
        <f t="shared" si="196"/>
        <v>4.1976903837923886E-2</v>
      </c>
      <c r="R356" s="40">
        <f t="shared" si="197"/>
        <v>149.99999999999977</v>
      </c>
      <c r="S356" s="40">
        <f t="shared" si="198"/>
        <v>0.269133333333333</v>
      </c>
    </row>
    <row r="357" spans="2:21" ht="15.6" x14ac:dyDescent="0.3">
      <c r="B357" s="102">
        <v>350</v>
      </c>
      <c r="C357" s="103"/>
      <c r="D357" s="80">
        <v>45133</v>
      </c>
      <c r="E357" s="79">
        <v>0.63888888888888895</v>
      </c>
      <c r="F357" s="53">
        <f t="shared" ref="F357:F358" si="199">G$16</f>
        <v>2470.9140000000002</v>
      </c>
      <c r="G357" s="52">
        <f>G$16-E$12</f>
        <v>2395.9140000000002</v>
      </c>
      <c r="H357" s="99"/>
      <c r="I357" s="42">
        <v>-35.97</v>
      </c>
      <c r="J357" s="59">
        <f>(G$16+E$13)+I357</f>
        <v>2434.9440000000004</v>
      </c>
      <c r="K357" s="88"/>
      <c r="M357" s="38">
        <f t="shared" si="168"/>
        <v>39.0300000000002</v>
      </c>
      <c r="N357" s="42">
        <f t="shared" ref="N357:N358" si="200">M357*0.10197/1</f>
        <v>3.9798891000000207</v>
      </c>
      <c r="O357" s="38">
        <f t="shared" ref="O357:O358" si="201">M357*0.701432/1</f>
        <v>27.376890960000143</v>
      </c>
      <c r="P357" s="38">
        <f t="shared" ref="P357:P358" si="202">+N357*0.01019716/1</f>
        <v>4.0583565934956212E-2</v>
      </c>
      <c r="R357" s="40">
        <f t="shared" ref="R357:R358" si="203">+$O$11*(M357-I357)</f>
        <v>150.0000000000004</v>
      </c>
      <c r="S357" s="40">
        <f t="shared" ref="S357:S358" si="204">M357/R357</f>
        <v>0.26020000000000065</v>
      </c>
    </row>
    <row r="358" spans="2:21" ht="15.6" x14ac:dyDescent="0.3">
      <c r="B358" s="102">
        <v>351</v>
      </c>
      <c r="C358" s="103"/>
      <c r="D358" s="80">
        <v>45138</v>
      </c>
      <c r="E358" s="79">
        <v>0.72083333333333333</v>
      </c>
      <c r="F358" s="53">
        <f t="shared" si="199"/>
        <v>2470.9140000000002</v>
      </c>
      <c r="G358" s="52">
        <f>G$16-E$12</f>
        <v>2395.9140000000002</v>
      </c>
      <c r="H358" s="99"/>
      <c r="I358" s="42">
        <v>-35.880000000000003</v>
      </c>
      <c r="J358" s="59">
        <f>(G$16+E$13)+I358</f>
        <v>2435.0340000000001</v>
      </c>
      <c r="K358" s="88"/>
      <c r="M358" s="38">
        <f t="shared" si="168"/>
        <v>39.119999999999891</v>
      </c>
      <c r="N358" s="42">
        <f t="shared" si="200"/>
        <v>3.9890663999999889</v>
      </c>
      <c r="O358" s="38">
        <f t="shared" si="201"/>
        <v>27.440019839999927</v>
      </c>
      <c r="P358" s="38">
        <f t="shared" si="202"/>
        <v>4.0677148331423885E-2</v>
      </c>
      <c r="R358" s="40">
        <f t="shared" si="203"/>
        <v>149.99999999999977</v>
      </c>
      <c r="S358" s="40">
        <f t="shared" si="204"/>
        <v>0.26079999999999964</v>
      </c>
    </row>
    <row r="359" spans="2:21" ht="15.6" x14ac:dyDescent="0.3">
      <c r="B359" s="102">
        <v>352</v>
      </c>
      <c r="C359" s="103"/>
      <c r="D359" s="80">
        <v>45157</v>
      </c>
      <c r="E359" s="79">
        <v>0.72083333333333333</v>
      </c>
      <c r="F359" s="53">
        <f t="shared" ref="F359" si="205">G$16</f>
        <v>2470.9140000000002</v>
      </c>
      <c r="G359" s="52">
        <f>G$16-E$12</f>
        <v>2395.9140000000002</v>
      </c>
      <c r="H359" s="99"/>
      <c r="I359" s="42">
        <v>-35.630000000000003</v>
      </c>
      <c r="J359" s="59">
        <f>(G$16+E$13)+I359</f>
        <v>2435.2840000000001</v>
      </c>
      <c r="K359" s="88"/>
      <c r="M359" s="38">
        <f t="shared" si="168"/>
        <v>39.369999999999891</v>
      </c>
      <c r="N359" s="42">
        <f t="shared" ref="N359" si="206">M359*0.10197/1</f>
        <v>4.0145588999999893</v>
      </c>
      <c r="O359" s="38">
        <f t="shared" ref="O359" si="207">M359*0.701432/1</f>
        <v>27.615377839999926</v>
      </c>
      <c r="P359" s="38">
        <f t="shared" ref="P359" si="208">+N359*0.01019716/1</f>
        <v>4.0937099432723889E-2</v>
      </c>
      <c r="R359" s="40">
        <f t="shared" ref="R359" si="209">+$O$11*(M359-I359)</f>
        <v>149.99999999999977</v>
      </c>
      <c r="S359" s="40">
        <f t="shared" ref="S359" si="210">M359/R359</f>
        <v>0.26246666666666635</v>
      </c>
    </row>
    <row r="360" spans="2:21" ht="15.6" x14ac:dyDescent="0.3">
      <c r="B360" s="102">
        <v>353</v>
      </c>
      <c r="C360" s="103"/>
      <c r="D360" s="80">
        <v>45168</v>
      </c>
      <c r="E360" s="79">
        <v>0.4826388888888889</v>
      </c>
      <c r="F360" s="53">
        <f t="shared" ref="F360" si="211">G$16</f>
        <v>2470.9140000000002</v>
      </c>
      <c r="G360" s="52">
        <f>G$16-E$12</f>
        <v>2395.9140000000002</v>
      </c>
      <c r="H360" s="99"/>
      <c r="I360" s="42">
        <v>-35.299999999999997</v>
      </c>
      <c r="J360" s="59">
        <f>(G$16+E$13)+I360</f>
        <v>2435.614</v>
      </c>
      <c r="K360" s="88"/>
      <c r="M360" s="38">
        <f t="shared" si="168"/>
        <v>39.699999999999818</v>
      </c>
      <c r="N360" s="42">
        <f t="shared" ref="N360" si="212">M360*0.10197/1</f>
        <v>4.0482089999999813</v>
      </c>
      <c r="O360" s="38">
        <f t="shared" ref="O360" si="213">M360*0.701432/1</f>
        <v>27.846850399999873</v>
      </c>
      <c r="P360" s="38">
        <f t="shared" ref="P360" si="214">+N360*0.01019716/1</f>
        <v>4.1280234886439809E-2</v>
      </c>
      <c r="R360" s="40">
        <f t="shared" ref="R360" si="215">+$O$11*(M360-I360)</f>
        <v>149.99999999999963</v>
      </c>
      <c r="S360" s="40">
        <f t="shared" ref="S360" si="216">M360/R360</f>
        <v>0.26466666666666611</v>
      </c>
    </row>
    <row r="361" spans="2:21" ht="15.6" x14ac:dyDescent="0.3">
      <c r="B361" s="102">
        <v>354</v>
      </c>
      <c r="C361" s="103"/>
      <c r="D361" s="80">
        <v>45171</v>
      </c>
      <c r="E361" s="79">
        <v>0.38194444444444442</v>
      </c>
      <c r="F361" s="53">
        <f t="shared" ref="F361" si="217">G$16</f>
        <v>2470.9140000000002</v>
      </c>
      <c r="G361" s="52">
        <f>G$16-E$12</f>
        <v>2395.9140000000002</v>
      </c>
      <c r="H361" s="99"/>
      <c r="I361" s="42">
        <v>-35.97</v>
      </c>
      <c r="J361" s="59">
        <f>(G$16+E$13)+I361</f>
        <v>2434.9440000000004</v>
      </c>
      <c r="K361" s="88"/>
      <c r="M361" s="38">
        <f t="shared" si="168"/>
        <v>39.0300000000002</v>
      </c>
      <c r="N361" s="42">
        <f t="shared" ref="N361" si="218">M361*0.10197/1</f>
        <v>3.9798891000000207</v>
      </c>
      <c r="O361" s="38">
        <f t="shared" ref="O361" si="219">M361*0.701432/1</f>
        <v>27.376890960000143</v>
      </c>
      <c r="P361" s="38">
        <f t="shared" ref="P361" si="220">+N361*0.01019716/1</f>
        <v>4.0583565934956212E-2</v>
      </c>
      <c r="R361" s="40">
        <f t="shared" ref="R361" si="221">+$O$11*(M361-I361)</f>
        <v>150.0000000000004</v>
      </c>
      <c r="S361" s="40">
        <f t="shared" ref="S361" si="222">M361/R361</f>
        <v>0.26020000000000065</v>
      </c>
    </row>
    <row r="362" spans="2:21" ht="15.6" x14ac:dyDescent="0.3">
      <c r="B362" s="102">
        <v>355</v>
      </c>
      <c r="C362" s="103"/>
      <c r="D362" s="80">
        <v>45178</v>
      </c>
      <c r="E362" s="79"/>
      <c r="F362" s="53">
        <f t="shared" ref="F362" si="223">G$16</f>
        <v>2470.9140000000002</v>
      </c>
      <c r="G362" s="52">
        <f>G$16-E$12</f>
        <v>2395.9140000000002</v>
      </c>
      <c r="H362" s="99"/>
      <c r="I362" s="42">
        <v>-35.32</v>
      </c>
      <c r="J362" s="59">
        <f>(G$16+E$13)+I362</f>
        <v>2435.5940000000001</v>
      </c>
      <c r="K362" s="88"/>
      <c r="M362" s="38">
        <f t="shared" si="168"/>
        <v>39.679999999999836</v>
      </c>
      <c r="N362" s="42">
        <f t="shared" ref="N362" si="224">M362*0.10197/1</f>
        <v>4.0461695999999838</v>
      </c>
      <c r="O362" s="38">
        <f t="shared" ref="O362" si="225">M362*0.701432/1</f>
        <v>27.832821759999888</v>
      </c>
      <c r="P362" s="38">
        <f t="shared" ref="P362" si="226">+N362*0.01019716/1</f>
        <v>4.1259438798335837E-2</v>
      </c>
      <c r="R362" s="40">
        <f t="shared" ref="R362" si="227">+$O$11*(M362-I362)</f>
        <v>149.99999999999966</v>
      </c>
      <c r="S362" s="40">
        <f t="shared" ref="S362" si="228">M362/R362</f>
        <v>0.26453333333333284</v>
      </c>
    </row>
    <row r="363" spans="2:21" ht="15.6" x14ac:dyDescent="0.3">
      <c r="B363" s="102">
        <v>356</v>
      </c>
      <c r="C363" s="103"/>
      <c r="D363" s="80">
        <v>45181</v>
      </c>
      <c r="E363" s="79"/>
      <c r="F363" s="53">
        <f t="shared" ref="F363" si="229">G$16</f>
        <v>2470.9140000000002</v>
      </c>
      <c r="G363" s="52">
        <f>G$16-E$12</f>
        <v>2395.9140000000002</v>
      </c>
      <c r="H363" s="99"/>
      <c r="I363" s="42">
        <v>-36.869999999999997</v>
      </c>
      <c r="J363" s="59">
        <f>(G$16+E$13)+I363</f>
        <v>2434.0440000000003</v>
      </c>
      <c r="K363" s="88"/>
      <c r="M363" s="38">
        <f t="shared" si="168"/>
        <v>38.130000000000109</v>
      </c>
      <c r="N363" s="42">
        <f t="shared" ref="N363" si="230">M363*0.10197/1</f>
        <v>3.8881161000000115</v>
      </c>
      <c r="O363" s="38">
        <f t="shared" ref="O363" si="231">M363*0.701432/1</f>
        <v>26.745602160000079</v>
      </c>
      <c r="P363" s="38">
        <f t="shared" ref="P363" si="232">+N363*0.01019716/1</f>
        <v>3.9647741970276117E-2</v>
      </c>
      <c r="R363" s="40">
        <f t="shared" ref="R363" si="233">+$O$11*(M363-I363)</f>
        <v>150.00000000000023</v>
      </c>
      <c r="S363" s="40">
        <f t="shared" ref="S363" si="234">M363/R363</f>
        <v>0.25420000000000031</v>
      </c>
    </row>
    <row r="364" spans="2:21" ht="15.6" x14ac:dyDescent="0.3">
      <c r="B364" s="102">
        <v>357</v>
      </c>
      <c r="C364" s="103"/>
      <c r="D364" s="80">
        <v>45189</v>
      </c>
      <c r="E364" s="79"/>
      <c r="F364" s="53">
        <f t="shared" ref="F364" si="235">G$16</f>
        <v>2470.9140000000002</v>
      </c>
      <c r="G364" s="52">
        <f>G$16-E$12</f>
        <v>2395.9140000000002</v>
      </c>
      <c r="H364" s="99"/>
      <c r="I364" s="42">
        <v>-37.46</v>
      </c>
      <c r="J364" s="59">
        <f>(G$16+E$13)+I364</f>
        <v>2433.4540000000002</v>
      </c>
      <c r="K364" s="88"/>
      <c r="M364" s="38">
        <f t="shared" si="168"/>
        <v>37.539999999999964</v>
      </c>
      <c r="N364" s="42">
        <f t="shared" ref="N364" si="236">M364*0.10197/1</f>
        <v>3.8279537999999964</v>
      </c>
      <c r="O364" s="38">
        <f t="shared" ref="O364" si="237">M364*0.701432/1</f>
        <v>26.331757279999977</v>
      </c>
      <c r="P364" s="38">
        <f t="shared" ref="P364" si="238">+N364*0.01019716/1</f>
        <v>3.9034257371207963E-2</v>
      </c>
      <c r="R364" s="40">
        <f t="shared" ref="R364" si="239">+$O$11*(M364-I364)</f>
        <v>149.99999999999994</v>
      </c>
      <c r="S364" s="40">
        <f t="shared" ref="S364" si="240">M364/R364</f>
        <v>0.25026666666666653</v>
      </c>
    </row>
    <row r="365" spans="2:21" ht="15.6" x14ac:dyDescent="0.3">
      <c r="B365" s="102">
        <v>358</v>
      </c>
      <c r="C365" s="103"/>
      <c r="D365" s="80">
        <v>45195</v>
      </c>
      <c r="E365" s="79"/>
      <c r="F365" s="53">
        <f t="shared" ref="F365" si="241">G$16</f>
        <v>2470.9140000000002</v>
      </c>
      <c r="G365" s="52">
        <f>G$16-E$12</f>
        <v>2395.9140000000002</v>
      </c>
      <c r="H365" s="99"/>
      <c r="I365" s="42">
        <v>-37.97</v>
      </c>
      <c r="J365" s="59">
        <f>(G$16+E$13)+I365</f>
        <v>2432.9440000000004</v>
      </c>
      <c r="K365" s="88"/>
      <c r="M365" s="38">
        <f t="shared" si="168"/>
        <v>37.0300000000002</v>
      </c>
      <c r="N365" s="42">
        <f t="shared" ref="N365" si="242">M365*0.10197/1</f>
        <v>3.7759491000000205</v>
      </c>
      <c r="O365" s="38">
        <f t="shared" ref="O365" si="243">M365*0.701432/1</f>
        <v>25.974026960000142</v>
      </c>
      <c r="P365" s="38">
        <f t="shared" ref="P365" si="244">+N365*0.01019716/1</f>
        <v>3.8503957124556211E-2</v>
      </c>
      <c r="R365" s="40">
        <f t="shared" ref="R365" si="245">+$O$11*(M365-I365)</f>
        <v>150.0000000000004</v>
      </c>
      <c r="S365" s="40">
        <f t="shared" ref="S365" si="246">M365/R365</f>
        <v>0.24686666666666734</v>
      </c>
    </row>
    <row r="366" spans="2:21" ht="15.6" x14ac:dyDescent="0.3">
      <c r="B366" s="102">
        <v>359</v>
      </c>
      <c r="C366" s="103"/>
      <c r="D366" s="80">
        <v>45202</v>
      </c>
      <c r="E366" s="79"/>
      <c r="F366" s="53">
        <f t="shared" ref="F366" si="247">G$16</f>
        <v>2470.9140000000002</v>
      </c>
      <c r="G366" s="52">
        <f>G$16-E$12</f>
        <v>2395.9140000000002</v>
      </c>
      <c r="H366" s="99"/>
      <c r="I366" s="42">
        <v>-37.979999999999997</v>
      </c>
      <c r="J366" s="59">
        <f>(G$16+E$13)+I366</f>
        <v>2432.9340000000002</v>
      </c>
      <c r="K366" s="88"/>
      <c r="M366" s="38">
        <f t="shared" si="168"/>
        <v>37.019999999999982</v>
      </c>
      <c r="N366" s="42">
        <f t="shared" ref="N366" si="248">M366*0.10197/1</f>
        <v>3.7749293999999982</v>
      </c>
      <c r="O366" s="38">
        <f t="shared" ref="O366" si="249">M366*0.701432/1</f>
        <v>25.967012639999989</v>
      </c>
      <c r="P366" s="38">
        <f t="shared" ref="P366" si="250">+N366*0.01019716/1</f>
        <v>3.8493559080503982E-2</v>
      </c>
      <c r="R366" s="40">
        <f t="shared" ref="R366" si="251">+$O$11*(M366-I366)</f>
        <v>149.99999999999994</v>
      </c>
      <c r="S366" s="40">
        <f t="shared" ref="S366" si="252">M366/R366</f>
        <v>0.24679999999999996</v>
      </c>
      <c r="U366" s="90">
        <f>+J366-J365</f>
        <v>-1.0000000000218279E-2</v>
      </c>
    </row>
    <row r="367" spans="2:21" ht="15.6" x14ac:dyDescent="0.3">
      <c r="B367" s="102">
        <v>360</v>
      </c>
      <c r="C367" s="103"/>
      <c r="D367" s="80">
        <v>45226</v>
      </c>
      <c r="E367" s="79"/>
      <c r="F367" s="53">
        <f t="shared" ref="F367" si="253">G$16</f>
        <v>2470.9140000000002</v>
      </c>
      <c r="G367" s="52">
        <f>G$16-E$12</f>
        <v>2395.9140000000002</v>
      </c>
      <c r="H367" s="99"/>
      <c r="I367" s="42">
        <v>-41.03</v>
      </c>
      <c r="J367" s="59">
        <f>(G$16+E$13)+I367</f>
        <v>2429.884</v>
      </c>
      <c r="K367" s="88"/>
      <c r="M367" s="38">
        <f t="shared" si="168"/>
        <v>33.9699999999998</v>
      </c>
      <c r="N367" s="42">
        <f t="shared" ref="N367" si="254">M367*0.10197/1</f>
        <v>3.4639208999999798</v>
      </c>
      <c r="O367" s="38">
        <f t="shared" ref="O367" si="255">M367*0.701432/1</f>
        <v>23.827645039999862</v>
      </c>
      <c r="P367" s="38">
        <f t="shared" ref="P367" si="256">+N367*0.01019716/1</f>
        <v>3.5322155644643798E-2</v>
      </c>
      <c r="R367" s="40">
        <f t="shared" ref="R367" si="257">+$O$11*(M367-I367)</f>
        <v>149.9999999999996</v>
      </c>
      <c r="S367" s="40">
        <f t="shared" ref="S367" si="258">M367/R367</f>
        <v>0.22646666666666593</v>
      </c>
      <c r="U367" s="90">
        <f t="shared" ref="U367:U374" si="259">+J367-J366</f>
        <v>-3.0500000000001819</v>
      </c>
    </row>
    <row r="368" spans="2:21" ht="15.6" x14ac:dyDescent="0.3">
      <c r="B368" s="102">
        <v>361</v>
      </c>
      <c r="C368" s="103"/>
      <c r="D368" s="80">
        <v>45235</v>
      </c>
      <c r="E368" s="79"/>
      <c r="F368" s="53">
        <f t="shared" ref="F368" si="260">G$16</f>
        <v>2470.9140000000002</v>
      </c>
      <c r="G368" s="52">
        <f>G$16-E$12</f>
        <v>2395.9140000000002</v>
      </c>
      <c r="H368" s="99"/>
      <c r="I368" s="42">
        <v>-41.71</v>
      </c>
      <c r="J368" s="59">
        <f>(G$16+E$13)+I368</f>
        <v>2429.2040000000002</v>
      </c>
      <c r="K368" s="88"/>
      <c r="M368" s="38">
        <f t="shared" si="168"/>
        <v>33.289999999999964</v>
      </c>
      <c r="N368" s="42">
        <f t="shared" ref="N368" si="261">M368*0.10197/1</f>
        <v>3.3945812999999965</v>
      </c>
      <c r="O368" s="38">
        <f t="shared" ref="O368" si="262">M368*0.701432/1</f>
        <v>23.350671279999975</v>
      </c>
      <c r="P368" s="38">
        <f t="shared" ref="P368" si="263">+N368*0.01019716/1</f>
        <v>3.4615088649107964E-2</v>
      </c>
      <c r="R368" s="40">
        <f t="shared" ref="R368" si="264">+$O$11*(M368-I368)</f>
        <v>149.99999999999994</v>
      </c>
      <c r="S368" s="40">
        <f t="shared" ref="S368" si="265">M368/R368</f>
        <v>0.22193333333333318</v>
      </c>
      <c r="U368" s="90">
        <f t="shared" si="259"/>
        <v>-0.67999999999983629</v>
      </c>
    </row>
    <row r="369" spans="2:22" ht="15.6" x14ac:dyDescent="0.3">
      <c r="B369" s="102">
        <v>362</v>
      </c>
      <c r="C369" s="103"/>
      <c r="D369" s="80">
        <v>45240</v>
      </c>
      <c r="E369" s="79"/>
      <c r="F369" s="53">
        <f t="shared" ref="F369" si="266">G$16</f>
        <v>2470.9140000000002</v>
      </c>
      <c r="G369" s="52">
        <f>G$16-E$12</f>
        <v>2395.9140000000002</v>
      </c>
      <c r="H369" s="99"/>
      <c r="I369" s="42">
        <v>-41.21</v>
      </c>
      <c r="J369" s="59">
        <f>(G$16+E$13)+I369</f>
        <v>2429.7040000000002</v>
      </c>
      <c r="K369" s="88"/>
      <c r="M369" s="38">
        <f t="shared" si="168"/>
        <v>33.789999999999964</v>
      </c>
      <c r="N369" s="42">
        <f t="shared" ref="N369" si="267">M369*0.10197/1</f>
        <v>3.4455662999999963</v>
      </c>
      <c r="O369" s="38">
        <f t="shared" ref="O369" si="268">M369*0.701432/1</f>
        <v>23.701387279999977</v>
      </c>
      <c r="P369" s="38">
        <f t="shared" ref="P369" si="269">+N369*0.01019716/1</f>
        <v>3.5134990851707966E-2</v>
      </c>
      <c r="R369" s="40">
        <f t="shared" ref="R369" si="270">+$O$11*(M369-I369)</f>
        <v>149.99999999999994</v>
      </c>
      <c r="S369" s="40">
        <f t="shared" ref="S369" si="271">M369/R369</f>
        <v>0.2252666666666665</v>
      </c>
      <c r="U369" s="90">
        <f t="shared" si="259"/>
        <v>0.5</v>
      </c>
    </row>
    <row r="370" spans="2:22" ht="15.6" x14ac:dyDescent="0.3">
      <c r="B370" s="102">
        <v>363</v>
      </c>
      <c r="C370" s="103"/>
      <c r="D370" s="80">
        <v>45247</v>
      </c>
      <c r="E370" s="79"/>
      <c r="F370" s="53">
        <f t="shared" ref="F370" si="272">G$16</f>
        <v>2470.9140000000002</v>
      </c>
      <c r="G370" s="52">
        <f>G$16-E$12</f>
        <v>2395.9140000000002</v>
      </c>
      <c r="H370" s="99"/>
      <c r="I370" s="42">
        <v>-41.12</v>
      </c>
      <c r="J370" s="59">
        <f>(G$16+E$13)+I370</f>
        <v>2429.7940000000003</v>
      </c>
      <c r="K370" s="88"/>
      <c r="M370" s="38">
        <f t="shared" si="168"/>
        <v>33.880000000000109</v>
      </c>
      <c r="N370" s="42">
        <f t="shared" ref="N370" si="273">M370*0.10197/1</f>
        <v>3.4547436000000111</v>
      </c>
      <c r="O370" s="38">
        <f t="shared" ref="O370" si="274">M370*0.701432/1</f>
        <v>23.764516160000078</v>
      </c>
      <c r="P370" s="38">
        <f t="shared" ref="P370" si="275">+N370*0.01019716/1</f>
        <v>3.5228573248176118E-2</v>
      </c>
      <c r="R370" s="40">
        <f t="shared" ref="R370" si="276">+$O$11*(M370-I370)</f>
        <v>150.00000000000023</v>
      </c>
      <c r="S370" s="40">
        <f t="shared" ref="S370" si="277">M370/R370</f>
        <v>0.22586666666666705</v>
      </c>
      <c r="U370" s="90">
        <f t="shared" si="259"/>
        <v>9.0000000000145519E-2</v>
      </c>
    </row>
    <row r="371" spans="2:22" ht="15.6" x14ac:dyDescent="0.3">
      <c r="B371" s="102">
        <v>364</v>
      </c>
      <c r="C371" s="103"/>
      <c r="D371" s="80">
        <v>45259</v>
      </c>
      <c r="E371" s="79"/>
      <c r="F371" s="53">
        <f t="shared" ref="F371" si="278">G$16</f>
        <v>2470.9140000000002</v>
      </c>
      <c r="G371" s="52">
        <f>G$16-E$12</f>
        <v>2395.9140000000002</v>
      </c>
      <c r="H371" s="99"/>
      <c r="I371" s="42">
        <v>-43.76</v>
      </c>
      <c r="J371" s="59">
        <f>(G$16+E$13)+I371</f>
        <v>2427.154</v>
      </c>
      <c r="K371" s="88"/>
      <c r="M371" s="38">
        <f t="shared" si="168"/>
        <v>31.239999999999782</v>
      </c>
      <c r="N371" s="42">
        <f t="shared" ref="N371" si="279">M371*0.10197/1</f>
        <v>3.1855427999999777</v>
      </c>
      <c r="O371" s="38">
        <f t="shared" ref="O371" si="280">M371*0.701432/1</f>
        <v>21.912735679999848</v>
      </c>
      <c r="P371" s="38">
        <f t="shared" ref="P371" si="281">+N371*0.01019716/1</f>
        <v>3.2483489618447776E-2</v>
      </c>
      <c r="R371" s="40">
        <f t="shared" ref="R371" si="282">+$O$11*(M371-I371)</f>
        <v>149.99999999999955</v>
      </c>
      <c r="S371" s="40">
        <f t="shared" ref="S371" si="283">M371/R371</f>
        <v>0.20826666666666585</v>
      </c>
      <c r="U371" s="90">
        <f t="shared" si="259"/>
        <v>-2.6400000000003274</v>
      </c>
    </row>
    <row r="372" spans="2:22" ht="15.6" x14ac:dyDescent="0.3">
      <c r="B372" s="102">
        <v>365</v>
      </c>
      <c r="C372" s="103"/>
      <c r="D372" s="80">
        <v>45273</v>
      </c>
      <c r="E372" s="79"/>
      <c r="F372" s="53">
        <f t="shared" ref="F372" si="284">G$16</f>
        <v>2470.9140000000002</v>
      </c>
      <c r="G372" s="52">
        <f>G$16-E$12</f>
        <v>2395.9140000000002</v>
      </c>
      <c r="H372" s="99"/>
      <c r="I372" s="42">
        <v>-44.41</v>
      </c>
      <c r="J372" s="59">
        <f>(G$16+E$13)+I372</f>
        <v>2426.5040000000004</v>
      </c>
      <c r="K372" s="88"/>
      <c r="M372" s="38">
        <f t="shared" si="168"/>
        <v>30.590000000000146</v>
      </c>
      <c r="N372" s="42">
        <f t="shared" ref="N372" si="285">M372*0.10197/1</f>
        <v>3.119262300000015</v>
      </c>
      <c r="O372" s="38">
        <f t="shared" ref="O372" si="286">M372*0.701432/1</f>
        <v>21.456804880000103</v>
      </c>
      <c r="P372" s="38">
        <f t="shared" ref="P372" si="287">+N372*0.01019716/1</f>
        <v>3.1807616755068151E-2</v>
      </c>
      <c r="R372" s="40">
        <f t="shared" ref="R372" si="288">+$O$11*(M372-I372)</f>
        <v>150.00000000000028</v>
      </c>
      <c r="S372" s="40">
        <f t="shared" ref="S372" si="289">M372/R372</f>
        <v>0.20393333333333391</v>
      </c>
      <c r="U372" s="90">
        <f t="shared" si="259"/>
        <v>-0.6499999999996362</v>
      </c>
    </row>
    <row r="373" spans="2:22" ht="15.6" x14ac:dyDescent="0.3">
      <c r="B373" s="102">
        <v>366</v>
      </c>
      <c r="C373" s="103"/>
      <c r="D373" s="80">
        <v>45296</v>
      </c>
      <c r="E373" s="79"/>
      <c r="F373" s="53">
        <f t="shared" ref="F373" si="290">G$16</f>
        <v>2470.9140000000002</v>
      </c>
      <c r="G373" s="52">
        <f>G$16-E$12</f>
        <v>2395.9140000000002</v>
      </c>
      <c r="H373" s="99"/>
      <c r="I373" s="42">
        <v>-44.41</v>
      </c>
      <c r="J373" s="59">
        <f>(G$16+E$13)+I373</f>
        <v>2426.5040000000004</v>
      </c>
      <c r="K373" s="89" t="s">
        <v>40</v>
      </c>
      <c r="M373" s="38">
        <f t="shared" si="168"/>
        <v>30.590000000000146</v>
      </c>
      <c r="N373" s="42">
        <f t="shared" ref="N373" si="291">M373*0.10197/1</f>
        <v>3.119262300000015</v>
      </c>
      <c r="O373" s="38">
        <f t="shared" ref="O373" si="292">M373*0.701432/1</f>
        <v>21.456804880000103</v>
      </c>
      <c r="P373" s="38">
        <f t="shared" ref="P373" si="293">+N373*0.01019716/1</f>
        <v>3.1807616755068151E-2</v>
      </c>
      <c r="R373" s="40">
        <f t="shared" ref="R373" si="294">+$O$11*(M373-I373)</f>
        <v>150.00000000000028</v>
      </c>
      <c r="S373" s="40">
        <f t="shared" ref="S373" si="295">M373/R373</f>
        <v>0.20393333333333391</v>
      </c>
      <c r="U373" s="90">
        <f t="shared" si="259"/>
        <v>0</v>
      </c>
    </row>
    <row r="374" spans="2:22" ht="15.6" x14ac:dyDescent="0.3">
      <c r="B374" s="102">
        <v>367</v>
      </c>
      <c r="C374" s="103"/>
      <c r="D374" s="80">
        <v>45301</v>
      </c>
      <c r="E374" s="79"/>
      <c r="F374" s="53">
        <f t="shared" ref="F374" si="296">G$16</f>
        <v>2470.9140000000002</v>
      </c>
      <c r="G374" s="52">
        <f>G$16-E$12</f>
        <v>2395.9140000000002</v>
      </c>
      <c r="H374" s="99"/>
      <c r="I374" s="42">
        <v>-46.05</v>
      </c>
      <c r="J374" s="59">
        <f>(G$16+E$13)+I374</f>
        <v>2424.864</v>
      </c>
      <c r="K374" s="89"/>
      <c r="M374" s="38">
        <f t="shared" si="168"/>
        <v>28.949999999999818</v>
      </c>
      <c r="N374" s="42">
        <f t="shared" ref="N374" si="297">M374*0.10197/1</f>
        <v>2.9520314999999817</v>
      </c>
      <c r="O374" s="38">
        <f t="shared" ref="O374" si="298">M374*0.701432/1</f>
        <v>20.306456399999874</v>
      </c>
      <c r="P374" s="38">
        <f t="shared" ref="P374" si="299">+N374*0.01019716/1</f>
        <v>3.0102337530539813E-2</v>
      </c>
      <c r="R374" s="40">
        <f t="shared" ref="R374" si="300">+$O$11*(M374-I374)</f>
        <v>149.99999999999963</v>
      </c>
      <c r="S374" s="40">
        <f t="shared" ref="S374" si="301">M374/R374</f>
        <v>0.19299999999999926</v>
      </c>
      <c r="U374" s="90">
        <f t="shared" si="259"/>
        <v>-1.6400000000003274</v>
      </c>
    </row>
    <row r="375" spans="2:22" ht="15.6" x14ac:dyDescent="0.3">
      <c r="B375" s="102">
        <v>368</v>
      </c>
      <c r="C375" s="103"/>
      <c r="D375" s="80">
        <v>45312</v>
      </c>
      <c r="E375" s="79"/>
      <c r="F375" s="53">
        <f t="shared" ref="F375" si="302">G$16</f>
        <v>2470.9140000000002</v>
      </c>
      <c r="G375" s="52">
        <f>G$16-E$12</f>
        <v>2395.9140000000002</v>
      </c>
      <c r="H375" s="99"/>
      <c r="I375" s="42">
        <v>-46.05</v>
      </c>
      <c r="J375" s="59">
        <f>(G$16+E$13)+I375</f>
        <v>2424.864</v>
      </c>
      <c r="K375" s="89"/>
      <c r="M375" s="38">
        <f t="shared" si="168"/>
        <v>28.949999999999818</v>
      </c>
      <c r="N375" s="42">
        <f t="shared" ref="N375" si="303">M375*0.10197/1</f>
        <v>2.9520314999999817</v>
      </c>
      <c r="O375" s="38">
        <f t="shared" ref="O375" si="304">M375*0.701432/1</f>
        <v>20.306456399999874</v>
      </c>
      <c r="P375" s="38">
        <f t="shared" ref="P375" si="305">+N375*0.01019716/1</f>
        <v>3.0102337530539813E-2</v>
      </c>
      <c r="R375" s="40">
        <f t="shared" ref="R375" si="306">+$O$11*(M375-I375)</f>
        <v>149.99999999999963</v>
      </c>
      <c r="S375" s="40">
        <f t="shared" ref="S375" si="307">M375/R375</f>
        <v>0.19299999999999926</v>
      </c>
    </row>
    <row r="376" spans="2:22" ht="15.6" x14ac:dyDescent="0.3">
      <c r="B376" s="102">
        <v>369</v>
      </c>
      <c r="C376" s="103"/>
      <c r="D376" s="80">
        <v>45324</v>
      </c>
      <c r="E376" s="79"/>
      <c r="F376" s="53">
        <f t="shared" ref="F376" si="308">G$16</f>
        <v>2470.9140000000002</v>
      </c>
      <c r="G376" s="52">
        <f>G$16-E$12</f>
        <v>2395.9140000000002</v>
      </c>
      <c r="H376" s="99"/>
      <c r="I376" s="42">
        <v>-46.05</v>
      </c>
      <c r="J376" s="59">
        <f>(G$16+E$13)+I376</f>
        <v>2424.864</v>
      </c>
      <c r="K376" s="89" t="s">
        <v>40</v>
      </c>
      <c r="M376" s="38">
        <f t="shared" si="168"/>
        <v>28.949999999999818</v>
      </c>
      <c r="N376" s="42">
        <f t="shared" ref="N376" si="309">M376*0.10197/1</f>
        <v>2.9520314999999817</v>
      </c>
      <c r="O376" s="38">
        <f t="shared" ref="O376" si="310">M376*0.701432/1</f>
        <v>20.306456399999874</v>
      </c>
      <c r="P376" s="38">
        <f t="shared" ref="P376" si="311">+N376*0.01019716/1</f>
        <v>3.0102337530539813E-2</v>
      </c>
      <c r="R376" s="40">
        <f t="shared" ref="R376" si="312">+$O$11*(M376-I376)</f>
        <v>149.99999999999963</v>
      </c>
      <c r="S376" s="40">
        <f t="shared" ref="S376" si="313">M376/R376</f>
        <v>0.19299999999999926</v>
      </c>
    </row>
    <row r="377" spans="2:22" ht="15.6" x14ac:dyDescent="0.3">
      <c r="B377" s="102">
        <v>370</v>
      </c>
      <c r="C377" s="103"/>
      <c r="D377" s="80">
        <v>45329</v>
      </c>
      <c r="E377" s="79"/>
      <c r="F377" s="53">
        <f t="shared" ref="F377" si="314">G$16</f>
        <v>2470.9140000000002</v>
      </c>
      <c r="G377" s="52">
        <f>G$16-E$12</f>
        <v>2395.9140000000002</v>
      </c>
      <c r="H377" s="99"/>
      <c r="I377" s="42">
        <v>-46.05</v>
      </c>
      <c r="J377" s="59">
        <f>(G$16+E$13)+I377</f>
        <v>2424.864</v>
      </c>
      <c r="K377" s="89" t="s">
        <v>40</v>
      </c>
      <c r="M377" s="38">
        <f t="shared" si="168"/>
        <v>28.949999999999818</v>
      </c>
      <c r="N377" s="42">
        <f t="shared" ref="N377" si="315">M377*0.10197/1</f>
        <v>2.9520314999999817</v>
      </c>
      <c r="O377" s="38">
        <f t="shared" ref="O377" si="316">M377*0.701432/1</f>
        <v>20.306456399999874</v>
      </c>
      <c r="P377" s="38">
        <f t="shared" ref="P377" si="317">+N377*0.01019716/1</f>
        <v>3.0102337530539813E-2</v>
      </c>
      <c r="R377" s="40">
        <f t="shared" ref="R377" si="318">+$O$11*(M377-I377)</f>
        <v>149.99999999999963</v>
      </c>
      <c r="S377" s="40">
        <f t="shared" ref="S377" si="319">M377/R377</f>
        <v>0.19299999999999926</v>
      </c>
    </row>
    <row r="378" spans="2:22" ht="15.6" x14ac:dyDescent="0.3">
      <c r="B378" s="102">
        <v>371</v>
      </c>
      <c r="C378" s="103"/>
      <c r="D378" s="80">
        <v>45330</v>
      </c>
      <c r="E378" s="79"/>
      <c r="F378" s="53">
        <f t="shared" ref="F378" si="320">G$16</f>
        <v>2470.9140000000002</v>
      </c>
      <c r="G378" s="52">
        <f>G$16-E$12</f>
        <v>2395.9140000000002</v>
      </c>
      <c r="H378" s="99"/>
      <c r="I378" s="42">
        <v>-46.05</v>
      </c>
      <c r="J378" s="59">
        <f>(G$16+E$13)+I378</f>
        <v>2424.864</v>
      </c>
      <c r="K378" s="89" t="s">
        <v>40</v>
      </c>
      <c r="M378" s="38">
        <f t="shared" si="168"/>
        <v>28.949999999999818</v>
      </c>
      <c r="N378" s="42">
        <f t="shared" ref="N378" si="321">M378*0.10197/1</f>
        <v>2.9520314999999817</v>
      </c>
      <c r="O378" s="38">
        <f t="shared" ref="O378" si="322">M378*0.701432/1</f>
        <v>20.306456399999874</v>
      </c>
      <c r="P378" s="38">
        <f t="shared" ref="P378" si="323">+N378*0.01019716/1</f>
        <v>3.0102337530539813E-2</v>
      </c>
      <c r="R378" s="40">
        <f t="shared" ref="R378" si="324">+$O$11*(M378-I378)</f>
        <v>149.99999999999963</v>
      </c>
      <c r="S378" s="40">
        <f t="shared" ref="S378" si="325">M378/R378</f>
        <v>0.19299999999999926</v>
      </c>
    </row>
    <row r="379" spans="2:22" ht="15.6" x14ac:dyDescent="0.3">
      <c r="B379" s="102">
        <v>372</v>
      </c>
      <c r="C379" s="103"/>
      <c r="D379" s="80">
        <v>45343</v>
      </c>
      <c r="E379" s="79"/>
      <c r="F379" s="53">
        <f t="shared" ref="F379" si="326">G$16</f>
        <v>2470.9140000000002</v>
      </c>
      <c r="G379" s="52">
        <f>G$16-E$12</f>
        <v>2395.9140000000002</v>
      </c>
      <c r="H379" s="99"/>
      <c r="I379" s="42">
        <v>-46.05</v>
      </c>
      <c r="J379" s="59">
        <f>(G$16+E$13)+I379</f>
        <v>2424.864</v>
      </c>
      <c r="K379" s="89" t="s">
        <v>40</v>
      </c>
      <c r="M379" s="38">
        <f t="shared" si="168"/>
        <v>28.949999999999818</v>
      </c>
      <c r="N379" s="42">
        <f t="shared" ref="N379" si="327">M379*0.10197/1</f>
        <v>2.9520314999999817</v>
      </c>
      <c r="O379" s="38">
        <f t="shared" ref="O379" si="328">M379*0.701432/1</f>
        <v>20.306456399999874</v>
      </c>
      <c r="P379" s="38">
        <f t="shared" ref="P379" si="329">+N379*0.01019716/1</f>
        <v>3.0102337530539813E-2</v>
      </c>
      <c r="R379" s="40">
        <f t="shared" ref="R379" si="330">+$O$11*(M379-I379)</f>
        <v>149.99999999999963</v>
      </c>
      <c r="S379" s="40">
        <f t="shared" ref="S379" si="331">M379/R379</f>
        <v>0.19299999999999926</v>
      </c>
    </row>
    <row r="380" spans="2:22" ht="15.6" x14ac:dyDescent="0.3">
      <c r="B380" s="102">
        <v>373</v>
      </c>
      <c r="C380" s="103"/>
      <c r="D380" s="80">
        <v>45362</v>
      </c>
      <c r="E380" s="79"/>
      <c r="F380" s="53">
        <f t="shared" ref="F380" si="332">G$16</f>
        <v>2470.9140000000002</v>
      </c>
      <c r="G380" s="52">
        <f>G$16-E$12</f>
        <v>2395.9140000000002</v>
      </c>
      <c r="H380" s="99"/>
      <c r="I380" s="42">
        <v>-46.05</v>
      </c>
      <c r="J380" s="59">
        <f>(G$16+E$13)+I380</f>
        <v>2424.864</v>
      </c>
      <c r="K380" s="89" t="s">
        <v>40</v>
      </c>
      <c r="M380" s="38">
        <f t="shared" si="168"/>
        <v>28.949999999999818</v>
      </c>
      <c r="N380" s="42">
        <f t="shared" ref="N380" si="333">M380*0.10197/1</f>
        <v>2.9520314999999817</v>
      </c>
      <c r="O380" s="38">
        <f t="shared" ref="O380" si="334">M380*0.701432/1</f>
        <v>20.306456399999874</v>
      </c>
      <c r="P380" s="38">
        <f t="shared" ref="P380" si="335">+N380*0.01019716/1</f>
        <v>3.0102337530539813E-2</v>
      </c>
      <c r="R380" s="40">
        <f t="shared" ref="R380" si="336">+$O$11*(M380-I380)</f>
        <v>149.99999999999963</v>
      </c>
      <c r="S380" s="40">
        <f t="shared" ref="S380" si="337">M380/R380</f>
        <v>0.19299999999999926</v>
      </c>
    </row>
    <row r="381" spans="2:22" ht="15.6" x14ac:dyDescent="0.3">
      <c r="B381" s="102">
        <v>374</v>
      </c>
      <c r="C381" s="103"/>
      <c r="D381" s="80">
        <v>45384</v>
      </c>
      <c r="E381" s="79"/>
      <c r="F381" s="53">
        <f t="shared" ref="F381" si="338">G$16</f>
        <v>2470.9140000000002</v>
      </c>
      <c r="G381" s="52">
        <f>G$16-E$12</f>
        <v>2395.9140000000002</v>
      </c>
      <c r="H381" s="99"/>
      <c r="I381" s="42">
        <v>-40.020000000000003</v>
      </c>
      <c r="J381" s="59">
        <f>(G$16+E$13)+I381</f>
        <v>2430.8940000000002</v>
      </c>
      <c r="K381" s="89" t="s">
        <v>40</v>
      </c>
      <c r="M381" s="38">
        <f t="shared" si="168"/>
        <v>34.980000000000018</v>
      </c>
      <c r="N381" s="42">
        <f t="shared" ref="N381" si="339">M381*0.10197/1</f>
        <v>3.5669106000000022</v>
      </c>
      <c r="O381" s="38">
        <f t="shared" ref="O381" si="340">M381*0.701432/1</f>
        <v>24.536091360000015</v>
      </c>
      <c r="P381" s="38">
        <f t="shared" ref="P381" si="341">+N381*0.01019716/1</f>
        <v>3.6372358093896023E-2</v>
      </c>
      <c r="R381" s="40">
        <f t="shared" ref="R381" si="342">+$O$11*(M381-I381)</f>
        <v>150.00000000000006</v>
      </c>
      <c r="S381" s="40">
        <f t="shared" ref="S381" si="343">M381/R381</f>
        <v>0.23320000000000005</v>
      </c>
    </row>
    <row r="382" spans="2:22" ht="15.6" x14ac:dyDescent="0.3">
      <c r="B382" s="102">
        <v>375</v>
      </c>
      <c r="C382" s="103"/>
      <c r="D382" s="80">
        <v>45410</v>
      </c>
      <c r="E382" s="79"/>
      <c r="F382" s="53">
        <f t="shared" ref="F382" si="344">G$16</f>
        <v>2470.9140000000002</v>
      </c>
      <c r="G382" s="52">
        <f>G$16-E$12</f>
        <v>2395.9140000000002</v>
      </c>
      <c r="H382" s="99"/>
      <c r="I382" s="42">
        <v>-37.520000000000003</v>
      </c>
      <c r="J382" s="59">
        <f>(G$16+E$13)+I382</f>
        <v>2433.3940000000002</v>
      </c>
      <c r="K382" s="89" t="s">
        <v>40</v>
      </c>
      <c r="M382" s="38">
        <f t="shared" si="168"/>
        <v>37.480000000000018</v>
      </c>
      <c r="N382" s="42">
        <f t="shared" ref="N382" si="345">M382*0.10197/1</f>
        <v>3.8218356000000022</v>
      </c>
      <c r="O382" s="38">
        <f t="shared" ref="O382" si="346">M382*0.701432/1</f>
        <v>26.289671360000014</v>
      </c>
      <c r="P382" s="38">
        <f t="shared" ref="P382" si="347">+N382*0.01019716/1</f>
        <v>3.8971869106896026E-2</v>
      </c>
      <c r="R382" s="40">
        <f t="shared" ref="R382" si="348">+$O$11*(M382-I382)</f>
        <v>150.00000000000006</v>
      </c>
      <c r="S382" s="40">
        <f t="shared" ref="S382" si="349">M382/R382</f>
        <v>0.24986666666666668</v>
      </c>
    </row>
    <row r="383" spans="2:22" ht="15.6" x14ac:dyDescent="0.3">
      <c r="B383" s="102">
        <v>376</v>
      </c>
      <c r="C383" s="103"/>
      <c r="D383" s="93">
        <v>45525</v>
      </c>
      <c r="E383" s="79"/>
      <c r="F383" s="53">
        <f t="shared" ref="F383" si="350">G$16</f>
        <v>2470.9140000000002</v>
      </c>
      <c r="G383" s="52">
        <f>G$16-E$12</f>
        <v>2395.9140000000002</v>
      </c>
      <c r="H383" s="99"/>
      <c r="I383" s="42">
        <v>-46.71</v>
      </c>
      <c r="J383" s="59">
        <f>(G$16+E$14)+I383</f>
        <v>2425.1180000000004</v>
      </c>
      <c r="K383" s="89" t="s">
        <v>47</v>
      </c>
      <c r="M383" s="38">
        <f t="shared" si="168"/>
        <v>29.204000000000178</v>
      </c>
      <c r="N383" s="42">
        <f t="shared" ref="N383" si="351">M383*0.10197/1</f>
        <v>2.9779318800000185</v>
      </c>
      <c r="O383" s="38">
        <f t="shared" ref="O383" si="352">M383*0.701432/1</f>
        <v>20.484620128000127</v>
      </c>
      <c r="P383" s="38">
        <f t="shared" ref="P383" si="353">+N383*0.01019716/1</f>
        <v>3.0366447849460989E-2</v>
      </c>
      <c r="R383" s="40">
        <f t="shared" ref="R383" si="354">+$O$11*(M383-I383)</f>
        <v>151.82800000000037</v>
      </c>
      <c r="S383" s="40">
        <f t="shared" ref="S383" si="355">M383/R383</f>
        <v>0.19234923729483433</v>
      </c>
      <c r="V383" s="94"/>
    </row>
    <row r="384" spans="2:22" ht="15.6" x14ac:dyDescent="0.3">
      <c r="B384" s="102">
        <v>377</v>
      </c>
      <c r="C384" s="103"/>
      <c r="D384" s="80">
        <v>45537</v>
      </c>
      <c r="E384" s="79"/>
      <c r="F384" s="53">
        <f t="shared" ref="F384:F385" si="356">G$16</f>
        <v>2470.9140000000002</v>
      </c>
      <c r="G384" s="52">
        <f>G$16-E$12</f>
        <v>2395.9140000000002</v>
      </c>
      <c r="H384" s="99"/>
      <c r="I384" s="42">
        <v>-48.494999999999997</v>
      </c>
      <c r="J384" s="59">
        <f>(G$16+E$14)+I384</f>
        <v>2423.3330000000005</v>
      </c>
      <c r="K384" s="89"/>
      <c r="M384" s="38">
        <f t="shared" si="168"/>
        <v>27.419000000000324</v>
      </c>
      <c r="N384" s="42">
        <f t="shared" ref="N384:N385" si="357">M384*0.10197/1</f>
        <v>2.7959154300000333</v>
      </c>
      <c r="O384" s="38">
        <f t="shared" ref="O384:O385" si="358">M384*0.701432/1</f>
        <v>19.232564008000228</v>
      </c>
      <c r="P384" s="38">
        <f t="shared" ref="P384:P385" si="359">+N384*0.01019716/1</f>
        <v>2.8510396986179139E-2</v>
      </c>
      <c r="R384" s="40">
        <f t="shared" ref="R384:R385" si="360">+$O$11*(M384-I384)</f>
        <v>151.82800000000066</v>
      </c>
      <c r="S384" s="40">
        <f t="shared" ref="S384:S385" si="361">M384/R384</f>
        <v>0.18059251258002612</v>
      </c>
      <c r="V384" s="94"/>
    </row>
    <row r="385" spans="2:22" ht="15.6" x14ac:dyDescent="0.3">
      <c r="B385" s="102">
        <v>378</v>
      </c>
      <c r="C385" s="103"/>
      <c r="D385" s="80">
        <v>45545</v>
      </c>
      <c r="E385" s="79"/>
      <c r="F385" s="53">
        <f t="shared" si="356"/>
        <v>2470.9140000000002</v>
      </c>
      <c r="G385" s="52">
        <f>G$16-E$12</f>
        <v>2395.9140000000002</v>
      </c>
      <c r="H385" s="99"/>
      <c r="I385" s="42">
        <v>-47.94</v>
      </c>
      <c r="J385" s="59">
        <f>(G$16+E$14)+I385</f>
        <v>2423.8880000000004</v>
      </c>
      <c r="K385" s="89"/>
      <c r="M385" s="38">
        <f t="shared" si="168"/>
        <v>27.97400000000016</v>
      </c>
      <c r="N385" s="42">
        <f t="shared" si="357"/>
        <v>2.8525087800000164</v>
      </c>
      <c r="O385" s="38">
        <f t="shared" si="358"/>
        <v>19.621858768000113</v>
      </c>
      <c r="P385" s="38">
        <f t="shared" si="359"/>
        <v>2.9087488431064967E-2</v>
      </c>
      <c r="R385" s="40">
        <f t="shared" si="360"/>
        <v>151.82800000000032</v>
      </c>
      <c r="S385" s="40">
        <f t="shared" si="361"/>
        <v>0.18424796480227693</v>
      </c>
      <c r="V385" s="94"/>
    </row>
    <row r="386" spans="2:22" ht="15.6" x14ac:dyDescent="0.3">
      <c r="B386" s="102">
        <v>379</v>
      </c>
      <c r="C386" s="103"/>
      <c r="D386" s="80">
        <v>45565</v>
      </c>
      <c r="E386" s="79"/>
      <c r="F386" s="53">
        <f t="shared" ref="F386" si="362">G$16</f>
        <v>2470.9140000000002</v>
      </c>
      <c r="G386" s="52">
        <f>G$16-E$12</f>
        <v>2395.9140000000002</v>
      </c>
      <c r="H386" s="99"/>
      <c r="I386" s="42">
        <v>-49.86</v>
      </c>
      <c r="J386" s="59">
        <f>(G$16+E$14)+I386</f>
        <v>2421.9680000000003</v>
      </c>
      <c r="K386" s="89"/>
      <c r="M386" s="38">
        <f t="shared" si="168"/>
        <v>26.054000000000087</v>
      </c>
      <c r="N386" s="42">
        <f t="shared" ref="N386" si="363">M386*0.10197/1</f>
        <v>2.6567263800000092</v>
      </c>
      <c r="O386" s="38">
        <f t="shared" ref="O386" si="364">M386*0.701432/1</f>
        <v>18.275109328000063</v>
      </c>
      <c r="P386" s="38">
        <f t="shared" ref="P386" si="365">+N386*0.01019716/1</f>
        <v>2.7091063973080896E-2</v>
      </c>
      <c r="R386" s="40">
        <f t="shared" ref="R386" si="366">+$O$11*(M386-I386)</f>
        <v>151.82800000000017</v>
      </c>
      <c r="S386" s="40">
        <f t="shared" ref="S386" si="367">M386/R386</f>
        <v>0.1716020760334066</v>
      </c>
    </row>
    <row r="387" spans="2:22" ht="15.6" x14ac:dyDescent="0.3">
      <c r="B387" s="102">
        <v>380</v>
      </c>
      <c r="C387" s="103"/>
      <c r="D387" s="80">
        <v>45571</v>
      </c>
      <c r="E387" s="79"/>
      <c r="F387" s="53">
        <f t="shared" ref="F387" si="368">G$16</f>
        <v>2470.9140000000002</v>
      </c>
      <c r="G387" s="52">
        <f>G$16-E$12</f>
        <v>2395.9140000000002</v>
      </c>
      <c r="H387" s="99"/>
      <c r="I387" s="42">
        <v>-49.8</v>
      </c>
      <c r="J387" s="59">
        <f>(G$16+E$14)+I387</f>
        <v>2422.0280000000002</v>
      </c>
      <c r="K387" s="89"/>
      <c r="M387" s="38">
        <f t="shared" si="168"/>
        <v>26.114000000000033</v>
      </c>
      <c r="N387" s="42">
        <f t="shared" ref="N387" si="369">M387*0.10197/1</f>
        <v>2.6628445800000033</v>
      </c>
      <c r="O387" s="38">
        <f t="shared" ref="O387" si="370">M387*0.701432/1</f>
        <v>18.317195248000026</v>
      </c>
      <c r="P387" s="38">
        <f t="shared" ref="P387" si="371">+N387*0.01019716/1</f>
        <v>2.7153452237392836E-2</v>
      </c>
      <c r="R387" s="40">
        <f t="shared" ref="R387" si="372">+$O$11*(M387-I387)</f>
        <v>151.82800000000006</v>
      </c>
      <c r="S387" s="40">
        <f t="shared" ref="S387" si="373">M387/R387</f>
        <v>0.17199726005743357</v>
      </c>
    </row>
    <row r="388" spans="2:22" ht="15.6" x14ac:dyDescent="0.3">
      <c r="B388" s="102">
        <v>381</v>
      </c>
      <c r="C388" s="103"/>
      <c r="D388" s="80">
        <v>45580</v>
      </c>
      <c r="E388" s="79"/>
      <c r="F388" s="53">
        <f t="shared" ref="F388" si="374">G$16</f>
        <v>2470.9140000000002</v>
      </c>
      <c r="G388" s="52">
        <f>G$16-E$12</f>
        <v>2395.9140000000002</v>
      </c>
      <c r="H388" s="99"/>
      <c r="I388" s="42">
        <v>-49.405000000000001</v>
      </c>
      <c r="J388" s="59">
        <f>(G$16+E$14)+I388</f>
        <v>2422.4230000000002</v>
      </c>
      <c r="K388" s="89"/>
      <c r="M388" s="38">
        <f t="shared" si="168"/>
        <v>26.509000000000015</v>
      </c>
      <c r="N388" s="42">
        <f t="shared" ref="N388" si="375">M388*0.10197/1</f>
        <v>2.7031227300000018</v>
      </c>
      <c r="O388" s="38">
        <f t="shared" ref="O388" si="376">M388*0.701432/1</f>
        <v>18.594260888000012</v>
      </c>
      <c r="P388" s="38">
        <f t="shared" ref="P388" si="377">+N388*0.01019716/1</f>
        <v>2.7564174977446818E-2</v>
      </c>
      <c r="R388" s="40">
        <f t="shared" ref="R388" si="378">+$O$11*(M388-I388)</f>
        <v>151.82800000000003</v>
      </c>
      <c r="S388" s="40">
        <f t="shared" ref="S388" si="379">M388/R388</f>
        <v>0.17459888821561245</v>
      </c>
    </row>
    <row r="389" spans="2:22" ht="15.6" x14ac:dyDescent="0.3">
      <c r="B389" s="102">
        <v>382</v>
      </c>
      <c r="C389" s="103"/>
      <c r="D389" s="80">
        <v>45593</v>
      </c>
      <c r="E389" s="79"/>
      <c r="F389" s="53">
        <f t="shared" ref="F389" si="380">G$16</f>
        <v>2470.9140000000002</v>
      </c>
      <c r="G389" s="52">
        <f>G$16-E$12</f>
        <v>2395.9140000000002</v>
      </c>
      <c r="H389" s="99"/>
      <c r="I389" s="42">
        <v>-49.82</v>
      </c>
      <c r="J389" s="59">
        <f>(G$16+E$14)+I389</f>
        <v>2422.0080000000003</v>
      </c>
      <c r="K389" s="89"/>
      <c r="M389" s="38">
        <f t="shared" si="168"/>
        <v>26.094000000000051</v>
      </c>
      <c r="N389" s="42">
        <f t="shared" ref="N389" si="381">M389*0.10197/1</f>
        <v>2.6608051800000054</v>
      </c>
      <c r="O389" s="38">
        <f t="shared" ref="O389" si="382">M389*0.701432/1</f>
        <v>18.303166608000037</v>
      </c>
      <c r="P389" s="38">
        <f t="shared" ref="P389" si="383">+N389*0.01019716/1</f>
        <v>2.7132656149288857E-2</v>
      </c>
      <c r="R389" s="40">
        <f t="shared" ref="R389" si="384">+$O$11*(M389-I389)</f>
        <v>151.82800000000009</v>
      </c>
      <c r="S389" s="40">
        <f t="shared" ref="S389" si="385">M389/R389</f>
        <v>0.17186553204942459</v>
      </c>
    </row>
    <row r="390" spans="2:22" ht="15.6" x14ac:dyDescent="0.3">
      <c r="B390" s="102">
        <v>383</v>
      </c>
      <c r="C390" s="103"/>
      <c r="D390" s="80">
        <v>45611</v>
      </c>
      <c r="E390" s="79"/>
      <c r="F390" s="53">
        <f t="shared" ref="F390" si="386">G$16</f>
        <v>2470.9140000000002</v>
      </c>
      <c r="G390" s="52">
        <f>G$16-E$12</f>
        <v>2395.9140000000002</v>
      </c>
      <c r="H390" s="99"/>
      <c r="I390" s="42">
        <v>-50.29</v>
      </c>
      <c r="J390" s="59">
        <f>(G$16+E$14)+I390</f>
        <v>2421.5380000000005</v>
      </c>
      <c r="K390" s="89"/>
      <c r="M390" s="38">
        <f t="shared" si="168"/>
        <v>25.624000000000251</v>
      </c>
      <c r="N390" s="42">
        <f t="shared" ref="N390" si="387">M390*0.10197/1</f>
        <v>2.6128792800000258</v>
      </c>
      <c r="O390" s="38">
        <f t="shared" ref="O390" si="388">M390*0.701432/1</f>
        <v>17.973493568000176</v>
      </c>
      <c r="P390" s="38">
        <f t="shared" ref="P390" si="389">+N390*0.01019716/1</f>
        <v>2.6643948078845063E-2</v>
      </c>
      <c r="R390" s="40">
        <f t="shared" ref="R390" si="390">+$O$11*(M390-I390)</f>
        <v>151.82800000000049</v>
      </c>
      <c r="S390" s="40">
        <f t="shared" ref="S390" si="391">M390/R390</f>
        <v>0.16876992386121248</v>
      </c>
    </row>
    <row r="391" spans="2:22" ht="15.6" x14ac:dyDescent="0.3">
      <c r="B391" s="102">
        <v>384</v>
      </c>
      <c r="C391" s="103"/>
      <c r="D391" s="80">
        <v>45619</v>
      </c>
      <c r="E391" s="79"/>
      <c r="F391" s="53">
        <f t="shared" ref="F391" si="392">G$16</f>
        <v>2470.9140000000002</v>
      </c>
      <c r="G391" s="52">
        <f>G$16-E$12</f>
        <v>2395.9140000000002</v>
      </c>
      <c r="H391" s="99"/>
      <c r="I391" s="42">
        <v>-50.51</v>
      </c>
      <c r="J391" s="59">
        <f>(G$16+E$14)+I391</f>
        <v>2421.3180000000002</v>
      </c>
      <c r="K391" s="89"/>
      <c r="M391" s="38">
        <f t="shared" si="168"/>
        <v>25.403999999999996</v>
      </c>
      <c r="N391" s="42">
        <f t="shared" ref="N391" si="393">M391*0.10197/1</f>
        <v>2.5904458799999999</v>
      </c>
      <c r="O391" s="38">
        <f t="shared" ref="O391" si="394">M391*0.701432/1</f>
        <v>17.819178527999998</v>
      </c>
      <c r="P391" s="38">
        <f t="shared" ref="P391" si="395">+N391*0.01019716/1</f>
        <v>2.6415191109700798E-2</v>
      </c>
      <c r="R391" s="40">
        <f t="shared" ref="R391" si="396">+$O$11*(M391-I391)</f>
        <v>151.82799999999997</v>
      </c>
      <c r="S391" s="40">
        <f t="shared" ref="S391" si="397">M391/R391</f>
        <v>0.16732091577311167</v>
      </c>
    </row>
    <row r="392" spans="2:22" ht="15.6" x14ac:dyDescent="0.3">
      <c r="B392" s="102">
        <v>385</v>
      </c>
      <c r="C392" s="103"/>
      <c r="D392" s="80">
        <v>45625</v>
      </c>
      <c r="E392" s="79"/>
      <c r="F392" s="53">
        <f t="shared" ref="F392:F393" si="398">G$16</f>
        <v>2470.9140000000002</v>
      </c>
      <c r="G392" s="52">
        <f>G$16-E$12</f>
        <v>2395.9140000000002</v>
      </c>
      <c r="H392" s="99"/>
      <c r="I392" s="42">
        <v>-50.17</v>
      </c>
      <c r="J392" s="59">
        <f>(G$16+E$14)+I392</f>
        <v>2421.6580000000004</v>
      </c>
      <c r="K392" s="89"/>
      <c r="M392" s="38">
        <f t="shared" si="168"/>
        <v>25.744000000000142</v>
      </c>
      <c r="N392" s="42">
        <f t="shared" ref="N392:N393" si="399">M392*0.10197/1</f>
        <v>2.6251156800000146</v>
      </c>
      <c r="O392" s="38">
        <f t="shared" ref="O392:O393" si="400">M392*0.701432/1</f>
        <v>18.057665408000101</v>
      </c>
      <c r="P392" s="38">
        <f t="shared" ref="P392:P393" si="401">+N392*0.01019716/1</f>
        <v>2.6768724607468951E-2</v>
      </c>
      <c r="R392" s="40">
        <f t="shared" ref="R392:R393" si="402">+$O$11*(M392-I392)</f>
        <v>151.82800000000029</v>
      </c>
      <c r="S392" s="40">
        <f t="shared" ref="S392:S393" si="403">M392/R392</f>
        <v>0.16956029190926636</v>
      </c>
    </row>
    <row r="393" spans="2:22" ht="15.6" x14ac:dyDescent="0.3">
      <c r="B393" s="102">
        <v>386</v>
      </c>
      <c r="C393" s="103"/>
      <c r="D393" s="80">
        <v>45631</v>
      </c>
      <c r="E393" s="79"/>
      <c r="F393" s="53">
        <f t="shared" si="398"/>
        <v>2470.9140000000002</v>
      </c>
      <c r="G393" s="52">
        <f>G$16-E$12</f>
        <v>2395.9140000000002</v>
      </c>
      <c r="H393" s="99"/>
      <c r="I393" s="42">
        <v>-49.83</v>
      </c>
      <c r="J393" s="59">
        <f>(G$16+E$14)+I393</f>
        <v>2421.9980000000005</v>
      </c>
      <c r="K393" s="89"/>
      <c r="M393" s="38">
        <f t="shared" si="168"/>
        <v>26.084000000000287</v>
      </c>
      <c r="N393" s="42">
        <f t="shared" si="399"/>
        <v>2.6597854800000293</v>
      </c>
      <c r="O393" s="38">
        <f t="shared" si="400"/>
        <v>18.296152288000204</v>
      </c>
      <c r="P393" s="38">
        <f t="shared" si="401"/>
        <v>2.71222581052371E-2</v>
      </c>
      <c r="R393" s="40">
        <f t="shared" si="402"/>
        <v>151.82800000000057</v>
      </c>
      <c r="S393" s="40">
        <f t="shared" si="403"/>
        <v>0.17179966804542107</v>
      </c>
    </row>
    <row r="394" spans="2:22" ht="15.6" x14ac:dyDescent="0.3">
      <c r="B394" s="102">
        <v>387</v>
      </c>
      <c r="C394" s="103"/>
      <c r="D394" s="80">
        <v>45637</v>
      </c>
      <c r="E394" s="79"/>
      <c r="F394" s="53">
        <f t="shared" ref="F394" si="404">G$16</f>
        <v>2470.9140000000002</v>
      </c>
      <c r="G394" s="52">
        <f>G$16-E$12</f>
        <v>2395.9140000000002</v>
      </c>
      <c r="H394" s="99"/>
      <c r="I394" s="42">
        <v>-50.7</v>
      </c>
      <c r="J394" s="59">
        <f>(G$16+E$14)+I394</f>
        <v>2421.1280000000006</v>
      </c>
      <c r="K394" s="89"/>
      <c r="M394" s="38">
        <f t="shared" si="168"/>
        <v>25.214000000000397</v>
      </c>
      <c r="N394" s="42">
        <f t="shared" ref="N394" si="405">M394*0.10197/1</f>
        <v>2.5710715800000408</v>
      </c>
      <c r="O394" s="38">
        <f t="shared" ref="O394" si="406">M394*0.701432/1</f>
        <v>17.685906448000278</v>
      </c>
      <c r="P394" s="38">
        <f t="shared" ref="P394" si="407">+N394*0.01019716/1</f>
        <v>2.6217628272713216E-2</v>
      </c>
      <c r="R394" s="40">
        <f t="shared" ref="R394" si="408">+$O$11*(M394-I394)</f>
        <v>151.8280000000008</v>
      </c>
      <c r="S394" s="40">
        <f t="shared" ref="S394" si="409">M394/R394</f>
        <v>0.16606949969702731</v>
      </c>
    </row>
    <row r="395" spans="2:22" ht="15.6" x14ac:dyDescent="0.3">
      <c r="B395" s="102">
        <v>388</v>
      </c>
      <c r="C395" s="103"/>
      <c r="D395" s="80">
        <v>45647</v>
      </c>
      <c r="E395" s="79"/>
      <c r="F395" s="53">
        <f t="shared" ref="F395" si="410">G$16</f>
        <v>2470.9140000000002</v>
      </c>
      <c r="G395" s="52">
        <f>G$16-E$12</f>
        <v>2395.9140000000002</v>
      </c>
      <c r="H395" s="99"/>
      <c r="I395" s="42">
        <v>-51.25</v>
      </c>
      <c r="J395" s="59">
        <f>(G$16+E$14)+I395</f>
        <v>2420.5780000000004</v>
      </c>
      <c r="K395" s="89"/>
      <c r="M395" s="38">
        <f t="shared" si="168"/>
        <v>24.664000000000215</v>
      </c>
      <c r="N395" s="42">
        <f t="shared" ref="N395" si="411">M395*0.10197/1</f>
        <v>2.5149880800000219</v>
      </c>
      <c r="O395" s="38">
        <f t="shared" ref="O395" si="412">M395*0.701432/1</f>
        <v>17.300118848000153</v>
      </c>
      <c r="P395" s="38">
        <f t="shared" ref="P395" si="413">+N395*0.01019716/1</f>
        <v>2.5645735849853024E-2</v>
      </c>
      <c r="R395" s="40">
        <f t="shared" ref="R395" si="414">+$O$11*(M395-I395)</f>
        <v>151.82800000000043</v>
      </c>
      <c r="S395" s="40">
        <f t="shared" ref="S395" si="415">M395/R395</f>
        <v>0.1624469794767773</v>
      </c>
    </row>
    <row r="396" spans="2:22" ht="15.6" x14ac:dyDescent="0.3">
      <c r="B396" s="102">
        <v>389</v>
      </c>
      <c r="C396" s="103"/>
      <c r="D396" s="80">
        <v>45654</v>
      </c>
      <c r="E396" s="79"/>
      <c r="F396" s="53">
        <f t="shared" ref="F396" si="416">G$16</f>
        <v>2470.9140000000002</v>
      </c>
      <c r="G396" s="52">
        <f>G$16-E$12</f>
        <v>2395.9140000000002</v>
      </c>
      <c r="H396" s="99"/>
      <c r="I396" s="42">
        <v>-51.49</v>
      </c>
      <c r="J396" s="59">
        <f>(G$16+E$14)+I396</f>
        <v>2420.3380000000006</v>
      </c>
      <c r="K396" s="89"/>
      <c r="M396" s="38">
        <f t="shared" si="168"/>
        <v>24.424000000000433</v>
      </c>
      <c r="N396" s="42">
        <f t="shared" ref="N396:N397" si="417">M396*0.10197/1</f>
        <v>2.4905152800000443</v>
      </c>
      <c r="O396" s="38">
        <f t="shared" ref="O396:O397" si="418">M396*0.701432/1</f>
        <v>17.131775168000306</v>
      </c>
      <c r="P396" s="38">
        <f t="shared" ref="P396:P397" si="419">+N396*0.01019716/1</f>
        <v>2.5396182792605252E-2</v>
      </c>
      <c r="R396" s="40">
        <f t="shared" ref="R396:R397" si="420">+$O$11*(M396-I396)</f>
        <v>151.82800000000088</v>
      </c>
      <c r="S396" s="40">
        <f t="shared" ref="S396:S397" si="421">M396/R396</f>
        <v>0.16086624338066952</v>
      </c>
    </row>
    <row r="397" spans="2:22" ht="15.6" x14ac:dyDescent="0.3">
      <c r="B397" s="102">
        <v>390</v>
      </c>
      <c r="C397" s="103"/>
      <c r="D397" s="80">
        <v>45659</v>
      </c>
      <c r="E397" s="79"/>
      <c r="F397" s="53">
        <f t="shared" ref="F397" si="422">G$16</f>
        <v>2470.9140000000002</v>
      </c>
      <c r="G397" s="52">
        <f>G$16-E$12</f>
        <v>2395.9140000000002</v>
      </c>
      <c r="H397" s="99"/>
      <c r="I397" s="42">
        <v>-51.57</v>
      </c>
      <c r="J397" s="59">
        <f>(G$16+E$14)+I397</f>
        <v>2420.2580000000003</v>
      </c>
      <c r="K397" s="89"/>
      <c r="M397" s="38">
        <f t="shared" si="168"/>
        <v>24.344000000000051</v>
      </c>
      <c r="N397" s="42">
        <f t="shared" si="417"/>
        <v>2.4823576800000051</v>
      </c>
      <c r="O397" s="38">
        <f t="shared" si="418"/>
        <v>17.075660608000039</v>
      </c>
      <c r="P397" s="38">
        <f t="shared" si="419"/>
        <v>2.5312998440188854E-2</v>
      </c>
      <c r="R397" s="40">
        <f t="shared" si="420"/>
        <v>151.82800000000009</v>
      </c>
      <c r="S397" s="40">
        <f t="shared" si="421"/>
        <v>0.1603393313486316</v>
      </c>
    </row>
    <row r="398" spans="2:22" ht="15.6" x14ac:dyDescent="0.3">
      <c r="B398" s="102">
        <v>391</v>
      </c>
      <c r="C398" s="103"/>
      <c r="D398" s="80">
        <v>45682</v>
      </c>
      <c r="E398" s="79"/>
      <c r="F398" s="53">
        <f t="shared" ref="F398" si="423">G$16</f>
        <v>2470.9140000000002</v>
      </c>
      <c r="G398" s="52">
        <f>G$16-E$12</f>
        <v>2395.9140000000002</v>
      </c>
      <c r="H398" s="99"/>
      <c r="I398" s="42">
        <v>-49.99</v>
      </c>
      <c r="J398" s="59">
        <f>(G$16+E$14)+I398</f>
        <v>2421.8380000000006</v>
      </c>
      <c r="K398" s="89"/>
      <c r="M398" s="38">
        <f t="shared" si="168"/>
        <v>25.924000000000433</v>
      </c>
      <c r="N398" s="42">
        <f t="shared" ref="N398" si="424">M398*0.10197/1</f>
        <v>2.6434702800000442</v>
      </c>
      <c r="O398" s="38">
        <f t="shared" ref="O398" si="425">M398*0.701432/1</f>
        <v>18.183923168000305</v>
      </c>
      <c r="P398" s="38">
        <f t="shared" ref="P398" si="426">+N398*0.01019716/1</f>
        <v>2.6955889400405251E-2</v>
      </c>
      <c r="R398" s="40">
        <f t="shared" ref="R398" si="427">+$O$11*(M398-I398)</f>
        <v>151.82800000000088</v>
      </c>
      <c r="S398" s="40">
        <f t="shared" ref="S398" si="428">M398/R398</f>
        <v>0.17074584398134918</v>
      </c>
    </row>
    <row r="399" spans="2:22" ht="15.6" x14ac:dyDescent="0.3">
      <c r="B399" s="102">
        <v>392</v>
      </c>
      <c r="C399" s="103"/>
      <c r="D399" s="80">
        <v>45701</v>
      </c>
      <c r="E399" s="79"/>
      <c r="F399" s="53">
        <f t="shared" ref="F399" si="429">G$16</f>
        <v>2470.9140000000002</v>
      </c>
      <c r="G399" s="52">
        <f>G$16-E$12</f>
        <v>2395.9140000000002</v>
      </c>
      <c r="H399" s="99"/>
      <c r="I399" s="95">
        <v>-41.61</v>
      </c>
      <c r="J399" s="59">
        <f>(G$16+E$14)+I399</f>
        <v>2430.2180000000003</v>
      </c>
      <c r="K399" s="89"/>
      <c r="M399" s="38">
        <f t="shared" si="168"/>
        <v>34.304000000000087</v>
      </c>
      <c r="N399" s="42">
        <f t="shared" ref="N399" si="430">M399*0.10197/1</f>
        <v>3.4979788800000091</v>
      </c>
      <c r="O399" s="38">
        <f t="shared" ref="O399" si="431">M399*0.701432/1</f>
        <v>24.061923328000063</v>
      </c>
      <c r="P399" s="38">
        <f t="shared" ref="P399" si="432">+N399*0.01019716/1</f>
        <v>3.5669450315980893E-2</v>
      </c>
      <c r="R399" s="40">
        <f t="shared" ref="R399" si="433">+$O$11*(M399-I399)</f>
        <v>151.82800000000017</v>
      </c>
      <c r="S399" s="40">
        <f t="shared" ref="S399" si="434">M399/R399</f>
        <v>0.22593987933714499</v>
      </c>
    </row>
    <row r="400" spans="2:22" ht="15.6" x14ac:dyDescent="0.3">
      <c r="B400" s="102">
        <v>393</v>
      </c>
      <c r="C400" s="103"/>
      <c r="D400" s="80">
        <v>45706</v>
      </c>
      <c r="E400" s="79"/>
      <c r="F400" s="53">
        <f t="shared" ref="F400" si="435">G$16</f>
        <v>2470.9140000000002</v>
      </c>
      <c r="G400" s="52">
        <f>G$16-E$12</f>
        <v>2395.9140000000002</v>
      </c>
      <c r="H400" s="99"/>
      <c r="I400" s="95">
        <v>-38.28</v>
      </c>
      <c r="J400" s="59">
        <f>(G$16+E$14)+I400</f>
        <v>2433.5480000000002</v>
      </c>
      <c r="K400" s="89"/>
      <c r="M400" s="38">
        <f t="shared" si="168"/>
        <v>37.634000000000015</v>
      </c>
      <c r="N400" s="42">
        <f t="shared" ref="N400" si="436">M400*0.10197/1</f>
        <v>3.8375389800000015</v>
      </c>
      <c r="O400" s="38">
        <f t="shared" ref="O400" si="437">M400*0.701432/1</f>
        <v>26.397691888000011</v>
      </c>
      <c r="P400" s="38">
        <f t="shared" ref="P400" si="438">+N400*0.01019716/1</f>
        <v>3.9131998985296818E-2</v>
      </c>
      <c r="R400" s="40">
        <f t="shared" ref="R400" si="439">+$O$11*(M400-I400)</f>
        <v>151.82800000000003</v>
      </c>
      <c r="S400" s="40">
        <f t="shared" ref="S400" si="440">M400/R400</f>
        <v>0.24787259267065367</v>
      </c>
    </row>
  </sheetData>
  <dataConsolidate link="1"/>
  <mergeCells count="391">
    <mergeCell ref="B399:C399"/>
    <mergeCell ref="B400:C400"/>
    <mergeCell ref="B388:C388"/>
    <mergeCell ref="B392:C392"/>
    <mergeCell ref="B226:C226"/>
    <mergeCell ref="B227:C227"/>
    <mergeCell ref="B228:C228"/>
    <mergeCell ref="B229:C229"/>
    <mergeCell ref="B372:C372"/>
    <mergeCell ref="B347:C347"/>
    <mergeCell ref="B371:C371"/>
    <mergeCell ref="B382:C382"/>
    <mergeCell ref="B380:C380"/>
    <mergeCell ref="B379:C379"/>
    <mergeCell ref="B378:C378"/>
    <mergeCell ref="B376:C376"/>
    <mergeCell ref="B373:C373"/>
    <mergeCell ref="B369:C369"/>
    <mergeCell ref="B367:C367"/>
    <mergeCell ref="B368:C368"/>
    <mergeCell ref="B370:C370"/>
    <mergeCell ref="B366:C366"/>
    <mergeCell ref="B365:C365"/>
    <mergeCell ref="B364:C364"/>
    <mergeCell ref="B363:C363"/>
    <mergeCell ref="B355:C355"/>
    <mergeCell ref="B356:C356"/>
    <mergeCell ref="B351:C351"/>
    <mergeCell ref="B199:C199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17:C217"/>
    <mergeCell ref="B218:C218"/>
    <mergeCell ref="B219:C219"/>
    <mergeCell ref="B213:C213"/>
    <mergeCell ref="B214:C214"/>
    <mergeCell ref="B215:C215"/>
    <mergeCell ref="B216:C216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96:C196"/>
    <mergeCell ref="B197:C197"/>
    <mergeCell ref="B198:C19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50:C15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25:C125"/>
    <mergeCell ref="B126:C126"/>
    <mergeCell ref="B127:C127"/>
    <mergeCell ref="B128:C128"/>
    <mergeCell ref="B129:C129"/>
    <mergeCell ref="B130:C130"/>
    <mergeCell ref="B131:C131"/>
    <mergeCell ref="B118:C118"/>
    <mergeCell ref="B119:C119"/>
    <mergeCell ref="B120:C120"/>
    <mergeCell ref="B121:C121"/>
    <mergeCell ref="B122:C122"/>
    <mergeCell ref="B123:C123"/>
    <mergeCell ref="B124:C124"/>
    <mergeCell ref="E2:K5"/>
    <mergeCell ref="B19:C21"/>
    <mergeCell ref="D19:D21"/>
    <mergeCell ref="E19:E21"/>
    <mergeCell ref="F19:F20"/>
    <mergeCell ref="G19:G20"/>
    <mergeCell ref="I19:I20"/>
    <mergeCell ref="J19:J20"/>
    <mergeCell ref="K19:K21"/>
    <mergeCell ref="B42:C42"/>
    <mergeCell ref="B31:C31"/>
    <mergeCell ref="B32:C32"/>
    <mergeCell ref="B33:C33"/>
    <mergeCell ref="B34:C34"/>
    <mergeCell ref="M19:P20"/>
    <mergeCell ref="B36:C36"/>
    <mergeCell ref="B37:C37"/>
    <mergeCell ref="B38:C38"/>
    <mergeCell ref="B39:C39"/>
    <mergeCell ref="B40:C40"/>
    <mergeCell ref="B41:C41"/>
    <mergeCell ref="R19:R21"/>
    <mergeCell ref="S19:S21"/>
    <mergeCell ref="B22:C22"/>
    <mergeCell ref="B23:C23"/>
    <mergeCell ref="B24:C24"/>
    <mergeCell ref="B25:C25"/>
    <mergeCell ref="B26:C26"/>
    <mergeCell ref="B27:C27"/>
    <mergeCell ref="B35:C35"/>
    <mergeCell ref="B30:C30"/>
    <mergeCell ref="B28:C28"/>
    <mergeCell ref="B29:C29"/>
    <mergeCell ref="B54:C54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66:C66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88:C88"/>
    <mergeCell ref="B89:C89"/>
    <mergeCell ref="B78:C78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97:C97"/>
    <mergeCell ref="B98:C98"/>
    <mergeCell ref="B91:C91"/>
    <mergeCell ref="B92:C92"/>
    <mergeCell ref="B93:C93"/>
    <mergeCell ref="B94:C94"/>
    <mergeCell ref="B95:C95"/>
    <mergeCell ref="B96:C96"/>
    <mergeCell ref="B90:C90"/>
    <mergeCell ref="B104:C104"/>
    <mergeCell ref="B105:C105"/>
    <mergeCell ref="B106:C106"/>
    <mergeCell ref="B107:C107"/>
    <mergeCell ref="B108:C108"/>
    <mergeCell ref="B99:C99"/>
    <mergeCell ref="B100:C100"/>
    <mergeCell ref="B101:C101"/>
    <mergeCell ref="B102:C102"/>
    <mergeCell ref="B103:C103"/>
    <mergeCell ref="B117:C117"/>
    <mergeCell ref="B113:C113"/>
    <mergeCell ref="B114:C114"/>
    <mergeCell ref="B115:C115"/>
    <mergeCell ref="B116:C116"/>
    <mergeCell ref="B109:C109"/>
    <mergeCell ref="B110:C110"/>
    <mergeCell ref="B111:C111"/>
    <mergeCell ref="B112:C112"/>
    <mergeCell ref="B257:C257"/>
    <mergeCell ref="B258:C258"/>
    <mergeCell ref="B285:C285"/>
    <mergeCell ref="B286:C286"/>
    <mergeCell ref="B209:C209"/>
    <mergeCell ref="B210:C210"/>
    <mergeCell ref="B211:C211"/>
    <mergeCell ref="B212:C212"/>
    <mergeCell ref="B220:C220"/>
    <mergeCell ref="B221:C221"/>
    <mergeCell ref="B245:C245"/>
    <mergeCell ref="B246:C246"/>
    <mergeCell ref="B247:C247"/>
    <mergeCell ref="B231:C231"/>
    <mergeCell ref="B232:C232"/>
    <mergeCell ref="B233:C233"/>
    <mergeCell ref="B234:C234"/>
    <mergeCell ref="B235:C235"/>
    <mergeCell ref="B236:C236"/>
    <mergeCell ref="B237:C237"/>
    <mergeCell ref="B222:C222"/>
    <mergeCell ref="B223:C223"/>
    <mergeCell ref="B224:C224"/>
    <mergeCell ref="B225:C225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30:C230"/>
    <mergeCell ref="B238:C238"/>
    <mergeCell ref="B239:C239"/>
    <mergeCell ref="B240:C240"/>
    <mergeCell ref="B301:C301"/>
    <mergeCell ref="B263:C263"/>
    <mergeCell ref="B264:C264"/>
    <mergeCell ref="B278:C278"/>
    <mergeCell ref="B272:C272"/>
    <mergeCell ref="B273:C273"/>
    <mergeCell ref="B274:C274"/>
    <mergeCell ref="B275:C275"/>
    <mergeCell ref="B276:C276"/>
    <mergeCell ref="B277:C277"/>
    <mergeCell ref="B265:C265"/>
    <mergeCell ref="B266:C266"/>
    <mergeCell ref="B267:C267"/>
    <mergeCell ref="B268:C268"/>
    <mergeCell ref="B269:C269"/>
    <mergeCell ref="B270:C270"/>
    <mergeCell ref="B241:C241"/>
    <mergeCell ref="B242:C242"/>
    <mergeCell ref="B243:C243"/>
    <mergeCell ref="B244:C244"/>
    <mergeCell ref="B311:C311"/>
    <mergeCell ref="B312:C312"/>
    <mergeCell ref="B259:C259"/>
    <mergeCell ref="B271:C271"/>
    <mergeCell ref="B291:C291"/>
    <mergeCell ref="B292:C292"/>
    <mergeCell ref="B293:C293"/>
    <mergeCell ref="B294:C294"/>
    <mergeCell ref="B283:C283"/>
    <mergeCell ref="B284:C284"/>
    <mergeCell ref="B260:C260"/>
    <mergeCell ref="B261:C261"/>
    <mergeCell ref="B262:C262"/>
    <mergeCell ref="B287:C287"/>
    <mergeCell ref="B288:C288"/>
    <mergeCell ref="B289:C289"/>
    <mergeCell ref="B290:C290"/>
    <mergeCell ref="B279:C279"/>
    <mergeCell ref="B280:C280"/>
    <mergeCell ref="B281:C281"/>
    <mergeCell ref="B282:C282"/>
    <mergeCell ref="B295:C295"/>
    <mergeCell ref="B296:C296"/>
    <mergeCell ref="B297:C297"/>
    <mergeCell ref="B305:C305"/>
    <mergeCell ref="B306:C306"/>
    <mergeCell ref="B307:C307"/>
    <mergeCell ref="B308:C308"/>
    <mergeCell ref="B309:C309"/>
    <mergeCell ref="B310:C310"/>
    <mergeCell ref="B298:C298"/>
    <mergeCell ref="B299:C299"/>
    <mergeCell ref="B300:C300"/>
    <mergeCell ref="B302:C302"/>
    <mergeCell ref="B303:C303"/>
    <mergeCell ref="B304:C304"/>
    <mergeCell ref="B338:C338"/>
    <mergeCell ref="B339:C339"/>
    <mergeCell ref="B340:C340"/>
    <mergeCell ref="B341:C341"/>
    <mergeCell ref="B345:C345"/>
    <mergeCell ref="B313:C313"/>
    <mergeCell ref="B314:C314"/>
    <mergeCell ref="B317:C317"/>
    <mergeCell ref="B318:C318"/>
    <mergeCell ref="B321:C321"/>
    <mergeCell ref="B322:C322"/>
    <mergeCell ref="B323:C323"/>
    <mergeCell ref="B315:C315"/>
    <mergeCell ref="B316:C316"/>
    <mergeCell ref="B320:C320"/>
    <mergeCell ref="B319:C319"/>
    <mergeCell ref="B384:C384"/>
    <mergeCell ref="B385:C385"/>
    <mergeCell ref="B381:C381"/>
    <mergeCell ref="B377:C377"/>
    <mergeCell ref="B375:C375"/>
    <mergeCell ref="B326:C326"/>
    <mergeCell ref="B324:C324"/>
    <mergeCell ref="B325:C325"/>
    <mergeCell ref="B327:C327"/>
    <mergeCell ref="B328:C328"/>
    <mergeCell ref="B329:C329"/>
    <mergeCell ref="B330:C330"/>
    <mergeCell ref="B354:C354"/>
    <mergeCell ref="B350:C350"/>
    <mergeCell ref="B352:C352"/>
    <mergeCell ref="B343:C343"/>
    <mergeCell ref="B331:C331"/>
    <mergeCell ref="B332:C332"/>
    <mergeCell ref="B344:C344"/>
    <mergeCell ref="B333:C333"/>
    <mergeCell ref="B334:C334"/>
    <mergeCell ref="B335:C335"/>
    <mergeCell ref="B348:C348"/>
    <mergeCell ref="B349:C349"/>
    <mergeCell ref="B397:C397"/>
    <mergeCell ref="B398:C398"/>
    <mergeCell ref="B374:C374"/>
    <mergeCell ref="B389:C389"/>
    <mergeCell ref="B387:C387"/>
    <mergeCell ref="B346:C346"/>
    <mergeCell ref="B336:C336"/>
    <mergeCell ref="B337:C337"/>
    <mergeCell ref="B396:C396"/>
    <mergeCell ref="B395:C395"/>
    <mergeCell ref="B358:C358"/>
    <mergeCell ref="B353:C353"/>
    <mergeCell ref="B394:C394"/>
    <mergeCell ref="B359:C359"/>
    <mergeCell ref="B360:C360"/>
    <mergeCell ref="B357:C357"/>
    <mergeCell ref="B342:C342"/>
    <mergeCell ref="B393:C393"/>
    <mergeCell ref="B391:C391"/>
    <mergeCell ref="B361:C361"/>
    <mergeCell ref="B362:C362"/>
    <mergeCell ref="B390:C390"/>
    <mergeCell ref="B386:C386"/>
    <mergeCell ref="B383:C383"/>
  </mergeCells>
  <pageMargins left="0.7" right="0.7" top="0.75" bottom="0.75" header="0.3" footer="0.3"/>
  <pageSetup paperSize="9" scale="31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B1:BG395"/>
  <sheetViews>
    <sheetView zoomScale="75" zoomScaleNormal="70" workbookViewId="0">
      <pane ySplit="21" topLeftCell="A381" activePane="bottomLeft" state="frozen"/>
      <selection pane="bottomLeft" activeCell="H16" sqref="H16"/>
    </sheetView>
  </sheetViews>
  <sheetFormatPr baseColWidth="10" defaultRowHeight="14.4" x14ac:dyDescent="0.3"/>
  <cols>
    <col min="1" max="1" width="1.109375" customWidth="1"/>
    <col min="2" max="3" width="4.6640625" customWidth="1"/>
    <col min="4" max="4" width="20.6640625" customWidth="1"/>
    <col min="5" max="6" width="15.6640625" customWidth="1"/>
    <col min="7" max="8" width="15.6640625" style="64" customWidth="1"/>
    <col min="9" max="10" width="15.6640625" customWidth="1"/>
    <col min="11" max="11" width="20.6640625" customWidth="1"/>
    <col min="12" max="12" width="1.109375" customWidth="1"/>
    <col min="13" max="16" width="10.6640625" customWidth="1"/>
    <col min="17" max="17" width="1.109375" customWidth="1"/>
    <col min="18" max="19" width="10.6640625" customWidth="1"/>
    <col min="21" max="21" width="13" style="14" bestFit="1" customWidth="1"/>
    <col min="22" max="22" width="13" style="16" bestFit="1" customWidth="1"/>
  </cols>
  <sheetData>
    <row r="1" spans="2:16" ht="6" customHeight="1" thickBot="1" x14ac:dyDescent="0.35"/>
    <row r="2" spans="2:16" ht="21" customHeight="1" x14ac:dyDescent="0.3">
      <c r="B2" s="70"/>
      <c r="C2" s="71"/>
      <c r="D2" s="72"/>
      <c r="E2" s="113" t="s">
        <v>38</v>
      </c>
      <c r="F2" s="114"/>
      <c r="G2" s="114"/>
      <c r="H2" s="114"/>
      <c r="I2" s="114"/>
      <c r="J2" s="114"/>
      <c r="K2" s="115"/>
    </row>
    <row r="3" spans="2:16" ht="21" customHeight="1" x14ac:dyDescent="0.3">
      <c r="B3" s="73"/>
      <c r="C3" s="74"/>
      <c r="D3" s="75"/>
      <c r="E3" s="116"/>
      <c r="F3" s="117"/>
      <c r="G3" s="117"/>
      <c r="H3" s="117"/>
      <c r="I3" s="117"/>
      <c r="J3" s="117"/>
      <c r="K3" s="118"/>
    </row>
    <row r="4" spans="2:16" ht="21" customHeight="1" x14ac:dyDescent="0.3">
      <c r="B4" s="73"/>
      <c r="C4" s="74"/>
      <c r="D4" s="75"/>
      <c r="E4" s="116"/>
      <c r="F4" s="117"/>
      <c r="G4" s="117"/>
      <c r="H4" s="117"/>
      <c r="I4" s="117"/>
      <c r="J4" s="117"/>
      <c r="K4" s="118"/>
    </row>
    <row r="5" spans="2:16" ht="21" customHeight="1" thickBot="1" x14ac:dyDescent="0.35">
      <c r="B5" s="76"/>
      <c r="C5" s="77"/>
      <c r="D5" s="78"/>
      <c r="E5" s="119"/>
      <c r="F5" s="120"/>
      <c r="G5" s="120"/>
      <c r="H5" s="120"/>
      <c r="I5" s="120"/>
      <c r="J5" s="120"/>
      <c r="K5" s="121"/>
    </row>
    <row r="6" spans="2:16" ht="15" customHeight="1" x14ac:dyDescent="0.3">
      <c r="B6" s="8"/>
      <c r="C6" s="7"/>
      <c r="D6" s="7"/>
      <c r="E6" s="6"/>
      <c r="F6" s="6"/>
      <c r="G6" s="65"/>
      <c r="H6" s="65"/>
      <c r="I6" s="6"/>
      <c r="J6" s="11"/>
      <c r="K6" s="47"/>
    </row>
    <row r="7" spans="2:16" ht="15" customHeight="1" x14ac:dyDescent="0.3">
      <c r="B7" s="5"/>
      <c r="C7" s="30" t="s">
        <v>7</v>
      </c>
      <c r="D7" s="21"/>
      <c r="E7" s="50" t="s">
        <v>35</v>
      </c>
      <c r="F7" s="31"/>
      <c r="G7" s="50"/>
      <c r="H7" s="50"/>
      <c r="I7" s="32"/>
      <c r="J7" s="32"/>
      <c r="K7" s="47"/>
    </row>
    <row r="8" spans="2:16" ht="15" customHeight="1" x14ac:dyDescent="0.3">
      <c r="B8" s="5"/>
      <c r="C8" s="30" t="s">
        <v>6</v>
      </c>
      <c r="D8" s="21"/>
      <c r="E8" s="50" t="s">
        <v>34</v>
      </c>
      <c r="F8" s="31"/>
      <c r="G8" s="50"/>
      <c r="H8" s="50"/>
      <c r="I8" s="48"/>
      <c r="J8" s="48"/>
      <c r="K8" s="47"/>
    </row>
    <row r="9" spans="2:16" ht="15" customHeight="1" x14ac:dyDescent="0.3">
      <c r="B9" s="5"/>
      <c r="C9" s="30"/>
      <c r="D9" s="21"/>
      <c r="E9" s="32"/>
      <c r="F9" s="32"/>
      <c r="G9" s="66"/>
      <c r="H9" s="66"/>
      <c r="I9" s="21"/>
      <c r="J9" s="21"/>
      <c r="K9" s="47"/>
    </row>
    <row r="10" spans="2:16" ht="15" customHeight="1" x14ac:dyDescent="0.3">
      <c r="B10" s="5"/>
      <c r="C10" s="30" t="s">
        <v>8</v>
      </c>
      <c r="D10" s="21"/>
      <c r="E10" s="51" t="s">
        <v>44</v>
      </c>
      <c r="F10" s="11"/>
      <c r="G10" s="50"/>
      <c r="H10" s="50"/>
      <c r="I10" s="21"/>
      <c r="J10" s="21"/>
      <c r="K10" s="47"/>
      <c r="N10" s="29" t="s">
        <v>21</v>
      </c>
      <c r="O10" s="56" t="s">
        <v>29</v>
      </c>
    </row>
    <row r="11" spans="2:16" ht="15" customHeight="1" x14ac:dyDescent="0.3">
      <c r="B11" s="5"/>
      <c r="C11" s="30" t="s">
        <v>0</v>
      </c>
      <c r="D11" s="21"/>
      <c r="E11" s="51"/>
      <c r="F11" s="11"/>
      <c r="G11" s="50"/>
      <c r="H11" s="50"/>
      <c r="I11" s="21"/>
      <c r="J11" s="21"/>
      <c r="K11" s="47"/>
      <c r="N11" s="29" t="s">
        <v>22</v>
      </c>
      <c r="O11" s="81">
        <v>2</v>
      </c>
      <c r="P11" s="29" t="s">
        <v>23</v>
      </c>
    </row>
    <row r="12" spans="2:16" ht="15" customHeight="1" x14ac:dyDescent="0.3">
      <c r="B12" s="5"/>
      <c r="C12" s="30" t="s">
        <v>10</v>
      </c>
      <c r="D12" s="21"/>
      <c r="E12" s="85">
        <v>30.25</v>
      </c>
      <c r="F12" s="43" t="s">
        <v>26</v>
      </c>
      <c r="G12" s="43"/>
      <c r="H12" s="43"/>
      <c r="I12" s="21"/>
      <c r="J12" s="21"/>
      <c r="K12" s="47"/>
      <c r="O12" s="49"/>
    </row>
    <row r="13" spans="2:16" ht="15" customHeight="1" x14ac:dyDescent="0.3">
      <c r="B13" s="5"/>
      <c r="C13" s="30" t="s">
        <v>13</v>
      </c>
      <c r="D13" s="21"/>
      <c r="E13" s="85">
        <v>0.6</v>
      </c>
      <c r="F13" s="43" t="s">
        <v>26</v>
      </c>
      <c r="G13" s="43"/>
      <c r="H13" s="43"/>
      <c r="I13" s="21"/>
      <c r="J13" s="21"/>
      <c r="K13" s="47"/>
    </row>
    <row r="14" spans="2:16" ht="15" customHeight="1" x14ac:dyDescent="0.3">
      <c r="B14" s="5"/>
      <c r="C14" s="30"/>
      <c r="D14" s="21"/>
      <c r="E14" s="32"/>
      <c r="F14" s="32"/>
      <c r="G14" s="66"/>
      <c r="H14" s="66"/>
      <c r="I14" s="21"/>
      <c r="J14" s="21"/>
      <c r="K14" s="47"/>
    </row>
    <row r="15" spans="2:16" ht="15" customHeight="1" x14ac:dyDescent="0.3">
      <c r="B15" s="5"/>
      <c r="C15" s="32"/>
      <c r="D15" s="21"/>
      <c r="E15" s="4" t="s">
        <v>5</v>
      </c>
      <c r="F15" s="4" t="s">
        <v>4</v>
      </c>
      <c r="G15" s="3" t="s">
        <v>11</v>
      </c>
      <c r="H15" s="3"/>
      <c r="I15" s="67" t="s">
        <v>12</v>
      </c>
      <c r="J15" s="58"/>
      <c r="K15" s="47"/>
    </row>
    <row r="16" spans="2:16" ht="15" customHeight="1" x14ac:dyDescent="0.3">
      <c r="B16" s="5"/>
      <c r="C16" s="33" t="s">
        <v>3</v>
      </c>
      <c r="D16" s="1"/>
      <c r="E16" s="45">
        <v>810916</v>
      </c>
      <c r="F16" s="45">
        <v>9158039</v>
      </c>
      <c r="G16" s="46">
        <v>2420</v>
      </c>
      <c r="H16" s="46">
        <f>G16-E12</f>
        <v>2389.75</v>
      </c>
      <c r="J16" s="69"/>
      <c r="K16" s="47"/>
    </row>
    <row r="17" spans="2:59" ht="16.2" thickBot="1" x14ac:dyDescent="0.35">
      <c r="B17" s="22"/>
      <c r="C17" s="23"/>
      <c r="D17" s="23"/>
      <c r="E17" s="23"/>
      <c r="F17" s="23"/>
      <c r="G17" s="68"/>
      <c r="H17" s="68"/>
      <c r="I17" s="23"/>
      <c r="J17" s="23"/>
      <c r="K17" s="2"/>
    </row>
    <row r="18" spans="2:59" ht="6" customHeight="1" thickBot="1" x14ac:dyDescent="0.35">
      <c r="B18" s="25"/>
      <c r="C18" s="25"/>
      <c r="D18" s="25"/>
      <c r="E18" s="25"/>
      <c r="F18" s="25"/>
      <c r="G18" s="19"/>
      <c r="H18" s="19"/>
      <c r="I18" s="25"/>
      <c r="J18" s="25"/>
      <c r="K18" s="63"/>
    </row>
    <row r="19" spans="2:59" ht="15.75" customHeight="1" x14ac:dyDescent="0.3">
      <c r="B19" s="106" t="s">
        <v>2</v>
      </c>
      <c r="C19" s="130"/>
      <c r="D19" s="135" t="s">
        <v>1</v>
      </c>
      <c r="E19" s="135" t="s">
        <v>31</v>
      </c>
      <c r="F19" s="106" t="s">
        <v>32</v>
      </c>
      <c r="G19" s="106" t="s">
        <v>27</v>
      </c>
      <c r="H19" s="96"/>
      <c r="I19" s="104" t="s">
        <v>9</v>
      </c>
      <c r="J19" s="111" t="s">
        <v>28</v>
      </c>
      <c r="K19" s="138" t="s">
        <v>30</v>
      </c>
      <c r="L19" s="19"/>
      <c r="M19" s="124" t="s">
        <v>20</v>
      </c>
      <c r="N19" s="125"/>
      <c r="O19" s="125"/>
      <c r="P19" s="126"/>
      <c r="R19" s="104" t="s">
        <v>24</v>
      </c>
      <c r="S19" s="108" t="s">
        <v>25</v>
      </c>
      <c r="U19"/>
      <c r="V19" s="14"/>
      <c r="W19" s="16"/>
    </row>
    <row r="20" spans="2:59" ht="16.2" thickBot="1" x14ac:dyDescent="0.35">
      <c r="B20" s="131"/>
      <c r="C20" s="132"/>
      <c r="D20" s="136"/>
      <c r="E20" s="136"/>
      <c r="F20" s="107"/>
      <c r="G20" s="107"/>
      <c r="H20" s="97"/>
      <c r="I20" s="105"/>
      <c r="J20" s="112"/>
      <c r="K20" s="139"/>
      <c r="L20" s="12"/>
      <c r="M20" s="127"/>
      <c r="N20" s="128"/>
      <c r="O20" s="128"/>
      <c r="P20" s="129"/>
      <c r="R20" s="122"/>
      <c r="S20" s="109"/>
      <c r="U20"/>
      <c r="V20" s="14"/>
      <c r="W20" s="16"/>
    </row>
    <row r="21" spans="2:59" ht="16.2" thickBot="1" x14ac:dyDescent="0.35">
      <c r="B21" s="133"/>
      <c r="C21" s="134"/>
      <c r="D21" s="137"/>
      <c r="E21" s="137"/>
      <c r="F21" s="55" t="s">
        <v>14</v>
      </c>
      <c r="G21" s="18" t="s">
        <v>14</v>
      </c>
      <c r="H21" s="18"/>
      <c r="I21" s="24" t="s">
        <v>14</v>
      </c>
      <c r="J21" s="60" t="s">
        <v>15</v>
      </c>
      <c r="K21" s="140"/>
      <c r="L21" s="13"/>
      <c r="M21" s="34" t="s">
        <v>16</v>
      </c>
      <c r="N21" s="36" t="s">
        <v>17</v>
      </c>
      <c r="O21" s="35" t="s">
        <v>18</v>
      </c>
      <c r="P21" s="36" t="s">
        <v>19</v>
      </c>
      <c r="R21" s="123"/>
      <c r="S21" s="110"/>
      <c r="U21"/>
      <c r="V21" s="14"/>
      <c r="W21" s="16"/>
    </row>
    <row r="22" spans="2:59" ht="15.6" x14ac:dyDescent="0.3">
      <c r="B22" s="141">
        <v>1</v>
      </c>
      <c r="C22" s="142"/>
      <c r="D22" s="80">
        <v>44734</v>
      </c>
      <c r="E22" s="79">
        <v>0.6875</v>
      </c>
      <c r="F22" s="54">
        <f t="shared" ref="F22:F53" si="0">G$16</f>
        <v>2420</v>
      </c>
      <c r="G22" s="52">
        <f t="shared" ref="G22:G53" si="1">G$16-E$12</f>
        <v>2389.75</v>
      </c>
      <c r="H22" s="98"/>
      <c r="I22" s="41">
        <v>-30.68</v>
      </c>
      <c r="J22" s="61">
        <f>(G$16+E$13)+I22</f>
        <v>2389.92</v>
      </c>
      <c r="K22" s="62"/>
      <c r="L22" s="20"/>
      <c r="M22" s="37">
        <f t="shared" ref="M22:M85" si="2">+J22-$H$16</f>
        <v>0.17000000000007276</v>
      </c>
      <c r="N22" s="41">
        <f t="shared" ref="N22:N53" si="3">M22*0.10197/1</f>
        <v>1.7334900000007421E-2</v>
      </c>
      <c r="O22" s="37">
        <f t="shared" ref="O22:O53" si="4">M22*0.701432/1</f>
        <v>0.11924344000005105</v>
      </c>
      <c r="P22" s="37">
        <f t="shared" ref="P22:P53" si="5">+N22*0.01019716/1</f>
        <v>1.7676674888407568E-4</v>
      </c>
      <c r="R22" s="57">
        <f t="shared" ref="R22:R53" si="6">+$O$11*(M22-I22)</f>
        <v>61.700000000000145</v>
      </c>
      <c r="S22" s="39">
        <f t="shared" ref="S22:S53" si="7">M22/R22</f>
        <v>2.7552674230157596E-3</v>
      </c>
      <c r="T22" s="9"/>
      <c r="U22" s="10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2:59" ht="15.6" x14ac:dyDescent="0.3">
      <c r="B23" s="100">
        <v>2</v>
      </c>
      <c r="C23" s="101"/>
      <c r="D23" s="80">
        <v>44735</v>
      </c>
      <c r="E23" s="79">
        <v>0.48472222222222222</v>
      </c>
      <c r="F23" s="53">
        <f t="shared" si="0"/>
        <v>2420</v>
      </c>
      <c r="G23" s="52">
        <f t="shared" si="1"/>
        <v>2389.75</v>
      </c>
      <c r="H23" s="99"/>
      <c r="I23" s="42">
        <v>-30.69</v>
      </c>
      <c r="J23" s="59">
        <f>(G$16+E$13)+I23</f>
        <v>2389.91</v>
      </c>
      <c r="K23" s="62"/>
      <c r="L23" s="20"/>
      <c r="M23" s="38">
        <f t="shared" si="2"/>
        <v>0.15999999999985448</v>
      </c>
      <c r="N23" s="42">
        <f t="shared" si="3"/>
        <v>1.6315199999985163E-2</v>
      </c>
      <c r="O23" s="38">
        <f t="shared" si="4"/>
        <v>0.11222911999989793</v>
      </c>
      <c r="P23" s="38">
        <f t="shared" si="5"/>
        <v>1.6636870483184872E-4</v>
      </c>
      <c r="R23" s="40">
        <f t="shared" si="6"/>
        <v>61.699999999999712</v>
      </c>
      <c r="S23" s="40">
        <f t="shared" si="7"/>
        <v>2.5931928687172646E-3</v>
      </c>
      <c r="T23" s="9"/>
      <c r="U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2:59" ht="15.6" x14ac:dyDescent="0.3">
      <c r="B24" s="100">
        <v>3</v>
      </c>
      <c r="C24" s="101"/>
      <c r="D24" s="80">
        <v>44736</v>
      </c>
      <c r="E24" s="79">
        <v>0.49305555555555558</v>
      </c>
      <c r="F24" s="53">
        <f t="shared" si="0"/>
        <v>2420</v>
      </c>
      <c r="G24" s="52">
        <f t="shared" si="1"/>
        <v>2389.75</v>
      </c>
      <c r="H24" s="99"/>
      <c r="I24" s="42">
        <v>-30.7</v>
      </c>
      <c r="J24" s="59">
        <f t="shared" ref="J24:J87" si="8">(G$16+E$13)+I24</f>
        <v>2389.9</v>
      </c>
      <c r="K24" s="62"/>
      <c r="L24" s="20"/>
      <c r="M24" s="38">
        <f t="shared" si="2"/>
        <v>0.15000000000009095</v>
      </c>
      <c r="N24" s="42">
        <f t="shared" si="3"/>
        <v>1.5295500000009276E-2</v>
      </c>
      <c r="O24" s="38">
        <f t="shared" si="4"/>
        <v>0.10521480000006381</v>
      </c>
      <c r="P24" s="38">
        <f t="shared" si="5"/>
        <v>1.5597066078009458E-4</v>
      </c>
      <c r="Q24" s="1"/>
      <c r="R24" s="40">
        <f t="shared" si="6"/>
        <v>61.70000000000018</v>
      </c>
      <c r="S24" s="40">
        <f t="shared" si="7"/>
        <v>2.4311183144261022E-3</v>
      </c>
      <c r="T24" s="9"/>
      <c r="U24" s="10"/>
      <c r="V24" s="15"/>
      <c r="W24" s="17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 spans="2:59" ht="15.6" x14ac:dyDescent="0.3">
      <c r="B25" s="100">
        <v>4</v>
      </c>
      <c r="C25" s="101"/>
      <c r="D25" s="80">
        <v>44737</v>
      </c>
      <c r="E25" s="79">
        <v>0.51736111111111105</v>
      </c>
      <c r="F25" s="53">
        <f t="shared" si="0"/>
        <v>2420</v>
      </c>
      <c r="G25" s="52">
        <f t="shared" si="1"/>
        <v>2389.75</v>
      </c>
      <c r="H25" s="99"/>
      <c r="I25" s="42">
        <v>-30.7</v>
      </c>
      <c r="J25" s="59">
        <f t="shared" si="8"/>
        <v>2389.9</v>
      </c>
      <c r="K25" s="62"/>
      <c r="L25" s="20"/>
      <c r="M25" s="38">
        <f t="shared" si="2"/>
        <v>0.15000000000009095</v>
      </c>
      <c r="N25" s="42">
        <f t="shared" si="3"/>
        <v>1.5295500000009276E-2</v>
      </c>
      <c r="O25" s="38">
        <f t="shared" si="4"/>
        <v>0.10521480000006381</v>
      </c>
      <c r="P25" s="38">
        <f t="shared" si="5"/>
        <v>1.5597066078009458E-4</v>
      </c>
      <c r="Q25" s="1"/>
      <c r="R25" s="40">
        <f t="shared" si="6"/>
        <v>61.70000000000018</v>
      </c>
      <c r="S25" s="40">
        <f t="shared" si="7"/>
        <v>2.4311183144261022E-3</v>
      </c>
      <c r="T25" s="9"/>
      <c r="U25" s="10"/>
      <c r="V25" s="26"/>
      <c r="W25" s="27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2:59" ht="15.6" x14ac:dyDescent="0.3">
      <c r="B26" s="100">
        <v>5</v>
      </c>
      <c r="C26" s="101"/>
      <c r="D26" s="80">
        <v>44738</v>
      </c>
      <c r="E26" s="79">
        <v>0.4861111111111111</v>
      </c>
      <c r="F26" s="53">
        <f t="shared" si="0"/>
        <v>2420</v>
      </c>
      <c r="G26" s="52">
        <f t="shared" si="1"/>
        <v>2389.75</v>
      </c>
      <c r="H26" s="99"/>
      <c r="I26" s="42">
        <v>-30.7</v>
      </c>
      <c r="J26" s="59">
        <f t="shared" si="8"/>
        <v>2389.9</v>
      </c>
      <c r="K26" s="62"/>
      <c r="L26" s="20"/>
      <c r="M26" s="38">
        <f t="shared" si="2"/>
        <v>0.15000000000009095</v>
      </c>
      <c r="N26" s="42">
        <f t="shared" si="3"/>
        <v>1.5295500000009276E-2</v>
      </c>
      <c r="O26" s="38">
        <f t="shared" si="4"/>
        <v>0.10521480000006381</v>
      </c>
      <c r="P26" s="38">
        <f t="shared" si="5"/>
        <v>1.5597066078009458E-4</v>
      </c>
      <c r="Q26" s="1"/>
      <c r="R26" s="40">
        <f t="shared" si="6"/>
        <v>61.70000000000018</v>
      </c>
      <c r="S26" s="40">
        <f t="shared" si="7"/>
        <v>2.4311183144261022E-3</v>
      </c>
      <c r="T26" s="9"/>
      <c r="U26" s="10"/>
      <c r="V26" s="26"/>
      <c r="W26" s="27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 spans="2:59" ht="15.6" x14ac:dyDescent="0.3">
      <c r="B27" s="100">
        <v>6</v>
      </c>
      <c r="C27" s="101"/>
      <c r="D27" s="80">
        <v>44739</v>
      </c>
      <c r="E27" s="79">
        <v>0.47222222222222227</v>
      </c>
      <c r="F27" s="53">
        <f t="shared" si="0"/>
        <v>2420</v>
      </c>
      <c r="G27" s="52">
        <f t="shared" si="1"/>
        <v>2389.75</v>
      </c>
      <c r="H27" s="99"/>
      <c r="I27" s="42">
        <v>-30.7</v>
      </c>
      <c r="J27" s="59">
        <f t="shared" si="8"/>
        <v>2389.9</v>
      </c>
      <c r="K27" s="62"/>
      <c r="L27" s="20"/>
      <c r="M27" s="38">
        <f t="shared" si="2"/>
        <v>0.15000000000009095</v>
      </c>
      <c r="N27" s="42">
        <f t="shared" si="3"/>
        <v>1.5295500000009276E-2</v>
      </c>
      <c r="O27" s="38">
        <f t="shared" si="4"/>
        <v>0.10521480000006381</v>
      </c>
      <c r="P27" s="38">
        <f t="shared" si="5"/>
        <v>1.5597066078009458E-4</v>
      </c>
      <c r="Q27" s="1"/>
      <c r="R27" s="40">
        <f t="shared" si="6"/>
        <v>61.70000000000018</v>
      </c>
      <c r="S27" s="40">
        <f t="shared" si="7"/>
        <v>2.4311183144261022E-3</v>
      </c>
      <c r="T27" s="9"/>
      <c r="U27" s="10"/>
      <c r="V27" s="15"/>
      <c r="W27" s="17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spans="2:59" ht="15.6" x14ac:dyDescent="0.3">
      <c r="B28" s="100">
        <v>7</v>
      </c>
      <c r="C28" s="101"/>
      <c r="D28" s="80">
        <v>44740</v>
      </c>
      <c r="E28" s="79">
        <v>0.70138888888888884</v>
      </c>
      <c r="F28" s="53">
        <f t="shared" si="0"/>
        <v>2420</v>
      </c>
      <c r="G28" s="52">
        <f t="shared" si="1"/>
        <v>2389.75</v>
      </c>
      <c r="H28" s="99"/>
      <c r="I28" s="42">
        <v>-30.7</v>
      </c>
      <c r="J28" s="59">
        <f t="shared" si="8"/>
        <v>2389.9</v>
      </c>
      <c r="K28" s="62"/>
      <c r="L28" s="20"/>
      <c r="M28" s="38">
        <f t="shared" si="2"/>
        <v>0.15000000000009095</v>
      </c>
      <c r="N28" s="42">
        <f t="shared" si="3"/>
        <v>1.5295500000009276E-2</v>
      </c>
      <c r="O28" s="38">
        <f t="shared" si="4"/>
        <v>0.10521480000006381</v>
      </c>
      <c r="P28" s="38">
        <f t="shared" si="5"/>
        <v>1.5597066078009458E-4</v>
      </c>
      <c r="Q28" s="1"/>
      <c r="R28" s="40">
        <f t="shared" si="6"/>
        <v>61.70000000000018</v>
      </c>
      <c r="S28" s="40">
        <f t="shared" si="7"/>
        <v>2.4311183144261022E-3</v>
      </c>
      <c r="T28" s="9"/>
      <c r="U28" s="10"/>
      <c r="V28" s="15"/>
      <c r="W28" s="17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 spans="2:59" ht="15.6" x14ac:dyDescent="0.3">
      <c r="B29" s="100">
        <v>8</v>
      </c>
      <c r="C29" s="101"/>
      <c r="D29" s="80">
        <v>44741</v>
      </c>
      <c r="E29" s="79">
        <v>0.71527777777777779</v>
      </c>
      <c r="F29" s="53">
        <f t="shared" si="0"/>
        <v>2420</v>
      </c>
      <c r="G29" s="52">
        <f t="shared" si="1"/>
        <v>2389.75</v>
      </c>
      <c r="H29" s="99"/>
      <c r="I29" s="42">
        <v>-30.71</v>
      </c>
      <c r="J29" s="59">
        <f t="shared" si="8"/>
        <v>2389.89</v>
      </c>
      <c r="K29" s="62"/>
      <c r="L29" s="20"/>
      <c r="M29" s="38">
        <f t="shared" si="2"/>
        <v>0.13999999999987267</v>
      </c>
      <c r="N29" s="42">
        <f t="shared" si="3"/>
        <v>1.4275799999987017E-2</v>
      </c>
      <c r="O29" s="38">
        <f t="shared" si="4"/>
        <v>9.8200479999910689E-2</v>
      </c>
      <c r="P29" s="38">
        <f t="shared" si="5"/>
        <v>1.4557261672786762E-4</v>
      </c>
      <c r="Q29" s="1"/>
      <c r="R29" s="40">
        <f t="shared" si="6"/>
        <v>61.699999999999747</v>
      </c>
      <c r="S29" s="40">
        <f t="shared" si="7"/>
        <v>2.2690437601276051E-3</v>
      </c>
      <c r="T29" s="9"/>
      <c r="U29" s="10"/>
      <c r="V29" s="15"/>
      <c r="W29" s="17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 spans="2:59" ht="15.6" x14ac:dyDescent="0.3">
      <c r="B30" s="100">
        <v>9</v>
      </c>
      <c r="C30" s="101"/>
      <c r="D30" s="80">
        <v>44742</v>
      </c>
      <c r="E30" s="79">
        <v>0.73055555555555562</v>
      </c>
      <c r="F30" s="53">
        <f t="shared" si="0"/>
        <v>2420</v>
      </c>
      <c r="G30" s="52">
        <f t="shared" si="1"/>
        <v>2389.75</v>
      </c>
      <c r="H30" s="99"/>
      <c r="I30" s="42">
        <v>-30.7</v>
      </c>
      <c r="J30" s="59">
        <f t="shared" si="8"/>
        <v>2389.9</v>
      </c>
      <c r="K30" s="62"/>
      <c r="L30" s="20"/>
      <c r="M30" s="38">
        <f t="shared" si="2"/>
        <v>0.15000000000009095</v>
      </c>
      <c r="N30" s="42">
        <f t="shared" si="3"/>
        <v>1.5295500000009276E-2</v>
      </c>
      <c r="O30" s="38">
        <f t="shared" si="4"/>
        <v>0.10521480000006381</v>
      </c>
      <c r="P30" s="38">
        <f t="shared" si="5"/>
        <v>1.5597066078009458E-4</v>
      </c>
      <c r="Q30" s="1"/>
      <c r="R30" s="40">
        <f t="shared" si="6"/>
        <v>61.70000000000018</v>
      </c>
      <c r="S30" s="40">
        <f t="shared" si="7"/>
        <v>2.4311183144261022E-3</v>
      </c>
      <c r="T30" s="9"/>
      <c r="U30" s="10"/>
      <c r="V30" s="15"/>
      <c r="W30" s="17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spans="2:59" ht="15.6" x14ac:dyDescent="0.3">
      <c r="B31" s="100">
        <v>10</v>
      </c>
      <c r="C31" s="101"/>
      <c r="D31" s="80">
        <v>44743</v>
      </c>
      <c r="E31" s="79">
        <v>0.37083333333333335</v>
      </c>
      <c r="F31" s="53">
        <f t="shared" si="0"/>
        <v>2420</v>
      </c>
      <c r="G31" s="52">
        <f t="shared" si="1"/>
        <v>2389.75</v>
      </c>
      <c r="H31" s="99"/>
      <c r="I31" s="42">
        <v>-30.71</v>
      </c>
      <c r="J31" s="59">
        <f t="shared" si="8"/>
        <v>2389.89</v>
      </c>
      <c r="K31" s="62"/>
      <c r="L31" s="1"/>
      <c r="M31" s="38">
        <f t="shared" si="2"/>
        <v>0.13999999999987267</v>
      </c>
      <c r="N31" s="42">
        <f t="shared" si="3"/>
        <v>1.4275799999987017E-2</v>
      </c>
      <c r="O31" s="38">
        <f t="shared" si="4"/>
        <v>9.8200479999910689E-2</v>
      </c>
      <c r="P31" s="38">
        <f t="shared" si="5"/>
        <v>1.4557261672786762E-4</v>
      </c>
      <c r="Q31" s="1"/>
      <c r="R31" s="40">
        <f t="shared" si="6"/>
        <v>61.699999999999747</v>
      </c>
      <c r="S31" s="40">
        <f t="shared" si="7"/>
        <v>2.2690437601276051E-3</v>
      </c>
      <c r="T31" s="9"/>
      <c r="U31" s="10"/>
      <c r="V31" s="15"/>
      <c r="W31" s="17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  <row r="32" spans="2:59" ht="15.6" x14ac:dyDescent="0.3">
      <c r="B32" s="100">
        <v>11</v>
      </c>
      <c r="C32" s="101"/>
      <c r="D32" s="80">
        <v>44744</v>
      </c>
      <c r="E32" s="79">
        <v>0.49513888888888885</v>
      </c>
      <c r="F32" s="53">
        <f t="shared" si="0"/>
        <v>2420</v>
      </c>
      <c r="G32" s="52">
        <f t="shared" si="1"/>
        <v>2389.75</v>
      </c>
      <c r="H32" s="99"/>
      <c r="I32" s="42">
        <v>-30.7</v>
      </c>
      <c r="J32" s="59">
        <f t="shared" si="8"/>
        <v>2389.9</v>
      </c>
      <c r="K32" s="62"/>
      <c r="L32" s="1"/>
      <c r="M32" s="38">
        <f t="shared" si="2"/>
        <v>0.15000000000009095</v>
      </c>
      <c r="N32" s="42">
        <f t="shared" si="3"/>
        <v>1.5295500000009276E-2</v>
      </c>
      <c r="O32" s="38">
        <f t="shared" si="4"/>
        <v>0.10521480000006381</v>
      </c>
      <c r="P32" s="38">
        <f t="shared" si="5"/>
        <v>1.5597066078009458E-4</v>
      </c>
      <c r="Q32" s="1"/>
      <c r="R32" s="40">
        <f t="shared" si="6"/>
        <v>61.70000000000018</v>
      </c>
      <c r="S32" s="40">
        <f t="shared" si="7"/>
        <v>2.4311183144261022E-3</v>
      </c>
      <c r="T32" s="9"/>
      <c r="U32" s="10"/>
      <c r="V32" s="15"/>
      <c r="W32" s="17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</row>
    <row r="33" spans="2:59" ht="15.6" x14ac:dyDescent="0.3">
      <c r="B33" s="100">
        <v>12</v>
      </c>
      <c r="C33" s="101"/>
      <c r="D33" s="80">
        <v>44745</v>
      </c>
      <c r="E33" s="79">
        <v>0.3576388888888889</v>
      </c>
      <c r="F33" s="53">
        <f t="shared" si="0"/>
        <v>2420</v>
      </c>
      <c r="G33" s="52">
        <f t="shared" si="1"/>
        <v>2389.75</v>
      </c>
      <c r="H33" s="99"/>
      <c r="I33" s="42">
        <v>-30.71</v>
      </c>
      <c r="J33" s="59">
        <f t="shared" si="8"/>
        <v>2389.89</v>
      </c>
      <c r="K33" s="62"/>
      <c r="L33" s="1"/>
      <c r="M33" s="38">
        <f t="shared" si="2"/>
        <v>0.13999999999987267</v>
      </c>
      <c r="N33" s="42">
        <f t="shared" si="3"/>
        <v>1.4275799999987017E-2</v>
      </c>
      <c r="O33" s="38">
        <f t="shared" si="4"/>
        <v>9.8200479999910689E-2</v>
      </c>
      <c r="P33" s="38">
        <f t="shared" si="5"/>
        <v>1.4557261672786762E-4</v>
      </c>
      <c r="Q33" s="1"/>
      <c r="R33" s="40">
        <f t="shared" si="6"/>
        <v>61.699999999999747</v>
      </c>
      <c r="S33" s="40">
        <f t="shared" si="7"/>
        <v>2.2690437601276051E-3</v>
      </c>
      <c r="T33" s="9"/>
      <c r="U33" s="10"/>
      <c r="V33" s="15"/>
      <c r="W33" s="17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 spans="2:59" ht="15.6" x14ac:dyDescent="0.3">
      <c r="B34" s="100">
        <v>13</v>
      </c>
      <c r="C34" s="101"/>
      <c r="D34" s="80">
        <v>44746</v>
      </c>
      <c r="E34" s="79">
        <v>0.35000000000000003</v>
      </c>
      <c r="F34" s="53">
        <f t="shared" si="0"/>
        <v>2420</v>
      </c>
      <c r="G34" s="52">
        <f t="shared" si="1"/>
        <v>2389.75</v>
      </c>
      <c r="H34" s="99"/>
      <c r="I34" s="42">
        <v>-30.71</v>
      </c>
      <c r="J34" s="59">
        <f t="shared" si="8"/>
        <v>2389.89</v>
      </c>
      <c r="K34" s="62"/>
      <c r="L34" s="1"/>
      <c r="M34" s="38">
        <f t="shared" si="2"/>
        <v>0.13999999999987267</v>
      </c>
      <c r="N34" s="42">
        <f t="shared" si="3"/>
        <v>1.4275799999987017E-2</v>
      </c>
      <c r="O34" s="38">
        <f t="shared" si="4"/>
        <v>9.8200479999910689E-2</v>
      </c>
      <c r="P34" s="38">
        <f t="shared" si="5"/>
        <v>1.4557261672786762E-4</v>
      </c>
      <c r="Q34" s="1"/>
      <c r="R34" s="40">
        <f t="shared" si="6"/>
        <v>61.699999999999747</v>
      </c>
      <c r="S34" s="40">
        <f t="shared" si="7"/>
        <v>2.2690437601276051E-3</v>
      </c>
      <c r="T34" s="9"/>
      <c r="U34" s="10"/>
      <c r="V34" s="15"/>
      <c r="W34" s="17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 spans="2:59" ht="15.6" x14ac:dyDescent="0.3">
      <c r="B35" s="100">
        <v>14</v>
      </c>
      <c r="C35" s="101"/>
      <c r="D35" s="80">
        <v>44747</v>
      </c>
      <c r="E35" s="79">
        <v>0.70486111111111116</v>
      </c>
      <c r="F35" s="53">
        <f t="shared" si="0"/>
        <v>2420</v>
      </c>
      <c r="G35" s="52">
        <f t="shared" si="1"/>
        <v>2389.75</v>
      </c>
      <c r="H35" s="99"/>
      <c r="I35" s="42">
        <v>-30.71</v>
      </c>
      <c r="J35" s="59">
        <f t="shared" si="8"/>
        <v>2389.89</v>
      </c>
      <c r="K35" s="62"/>
      <c r="L35" s="1"/>
      <c r="M35" s="38">
        <f t="shared" si="2"/>
        <v>0.13999999999987267</v>
      </c>
      <c r="N35" s="42">
        <f t="shared" si="3"/>
        <v>1.4275799999987017E-2</v>
      </c>
      <c r="O35" s="38">
        <f t="shared" si="4"/>
        <v>9.8200479999910689E-2</v>
      </c>
      <c r="P35" s="38">
        <f t="shared" si="5"/>
        <v>1.4557261672786762E-4</v>
      </c>
      <c r="Q35" s="1"/>
      <c r="R35" s="40">
        <f t="shared" si="6"/>
        <v>61.699999999999747</v>
      </c>
      <c r="S35" s="40">
        <f t="shared" si="7"/>
        <v>2.2690437601276051E-3</v>
      </c>
      <c r="T35" s="9"/>
      <c r="U35" s="10"/>
      <c r="V35" s="15"/>
      <c r="W35" s="17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spans="2:59" ht="15.6" x14ac:dyDescent="0.3">
      <c r="B36" s="100">
        <v>15</v>
      </c>
      <c r="C36" s="101"/>
      <c r="D36" s="80">
        <v>44748</v>
      </c>
      <c r="E36" s="79">
        <v>0.33680555555555558</v>
      </c>
      <c r="F36" s="53">
        <f t="shared" si="0"/>
        <v>2420</v>
      </c>
      <c r="G36" s="52">
        <f t="shared" si="1"/>
        <v>2389.75</v>
      </c>
      <c r="H36" s="99"/>
      <c r="I36" s="42">
        <v>-30.71</v>
      </c>
      <c r="J36" s="59">
        <f t="shared" si="8"/>
        <v>2389.89</v>
      </c>
      <c r="K36" s="62"/>
      <c r="L36" s="1"/>
      <c r="M36" s="38">
        <f t="shared" si="2"/>
        <v>0.13999999999987267</v>
      </c>
      <c r="N36" s="42">
        <f t="shared" si="3"/>
        <v>1.4275799999987017E-2</v>
      </c>
      <c r="O36" s="38">
        <f t="shared" si="4"/>
        <v>9.8200479999910689E-2</v>
      </c>
      <c r="P36" s="38">
        <f t="shared" si="5"/>
        <v>1.4557261672786762E-4</v>
      </c>
      <c r="Q36" s="1"/>
      <c r="R36" s="40">
        <f t="shared" si="6"/>
        <v>61.699999999999747</v>
      </c>
      <c r="S36" s="40">
        <f t="shared" si="7"/>
        <v>2.2690437601276051E-3</v>
      </c>
      <c r="T36" s="9"/>
      <c r="U36" s="10"/>
      <c r="V36" s="15"/>
      <c r="W36" s="17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 spans="2:59" ht="15.6" x14ac:dyDescent="0.3">
      <c r="B37" s="100">
        <v>16</v>
      </c>
      <c r="C37" s="101"/>
      <c r="D37" s="80">
        <v>44749</v>
      </c>
      <c r="E37" s="79">
        <v>0.3611111111111111</v>
      </c>
      <c r="F37" s="53">
        <f t="shared" si="0"/>
        <v>2420</v>
      </c>
      <c r="G37" s="52">
        <f t="shared" si="1"/>
        <v>2389.75</v>
      </c>
      <c r="H37" s="99"/>
      <c r="I37" s="42">
        <v>-30.71</v>
      </c>
      <c r="J37" s="59">
        <f t="shared" si="8"/>
        <v>2389.89</v>
      </c>
      <c r="K37" s="62"/>
      <c r="L37" s="1"/>
      <c r="M37" s="38">
        <f t="shared" si="2"/>
        <v>0.13999999999987267</v>
      </c>
      <c r="N37" s="42">
        <f t="shared" si="3"/>
        <v>1.4275799999987017E-2</v>
      </c>
      <c r="O37" s="38">
        <f t="shared" si="4"/>
        <v>9.8200479999910689E-2</v>
      </c>
      <c r="P37" s="38">
        <f t="shared" si="5"/>
        <v>1.4557261672786762E-4</v>
      </c>
      <c r="Q37" s="1"/>
      <c r="R37" s="40">
        <f t="shared" si="6"/>
        <v>61.699999999999747</v>
      </c>
      <c r="S37" s="40">
        <f t="shared" si="7"/>
        <v>2.2690437601276051E-3</v>
      </c>
      <c r="T37" s="9"/>
      <c r="U37" s="10"/>
      <c r="V37" s="15"/>
      <c r="W37" s="17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 spans="2:59" ht="15.6" x14ac:dyDescent="0.3">
      <c r="B38" s="100">
        <v>17</v>
      </c>
      <c r="C38" s="101"/>
      <c r="D38" s="80">
        <v>44750</v>
      </c>
      <c r="E38" s="79">
        <v>0.71527777777777779</v>
      </c>
      <c r="F38" s="53">
        <f t="shared" si="0"/>
        <v>2420</v>
      </c>
      <c r="G38" s="52">
        <f t="shared" si="1"/>
        <v>2389.75</v>
      </c>
      <c r="H38" s="99"/>
      <c r="I38" s="42">
        <v>-30.71</v>
      </c>
      <c r="J38" s="59">
        <f t="shared" si="8"/>
        <v>2389.89</v>
      </c>
      <c r="K38" s="62"/>
      <c r="L38" s="1"/>
      <c r="M38" s="38">
        <f t="shared" si="2"/>
        <v>0.13999999999987267</v>
      </c>
      <c r="N38" s="42">
        <f t="shared" si="3"/>
        <v>1.4275799999987017E-2</v>
      </c>
      <c r="O38" s="38">
        <f t="shared" si="4"/>
        <v>9.8200479999910689E-2</v>
      </c>
      <c r="P38" s="38">
        <f t="shared" si="5"/>
        <v>1.4557261672786762E-4</v>
      </c>
      <c r="Q38" s="1"/>
      <c r="R38" s="40">
        <f t="shared" si="6"/>
        <v>61.699999999999747</v>
      </c>
      <c r="S38" s="40">
        <f t="shared" si="7"/>
        <v>2.2690437601276051E-3</v>
      </c>
      <c r="T38" s="9"/>
      <c r="U38" s="10"/>
      <c r="V38" s="15"/>
      <c r="W38" s="17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spans="2:59" ht="15.6" x14ac:dyDescent="0.3">
      <c r="B39" s="100">
        <v>18</v>
      </c>
      <c r="C39" s="101"/>
      <c r="D39" s="80">
        <v>44751</v>
      </c>
      <c r="E39" s="79">
        <v>0.4909722222222222</v>
      </c>
      <c r="F39" s="53">
        <f t="shared" si="0"/>
        <v>2420</v>
      </c>
      <c r="G39" s="52">
        <f t="shared" si="1"/>
        <v>2389.75</v>
      </c>
      <c r="H39" s="99"/>
      <c r="I39" s="42">
        <v>-30.71</v>
      </c>
      <c r="J39" s="59">
        <f t="shared" si="8"/>
        <v>2389.89</v>
      </c>
      <c r="K39" s="62"/>
      <c r="L39" s="1"/>
      <c r="M39" s="38">
        <f t="shared" si="2"/>
        <v>0.13999999999987267</v>
      </c>
      <c r="N39" s="42">
        <f t="shared" si="3"/>
        <v>1.4275799999987017E-2</v>
      </c>
      <c r="O39" s="38">
        <f t="shared" si="4"/>
        <v>9.8200479999910689E-2</v>
      </c>
      <c r="P39" s="38">
        <f t="shared" si="5"/>
        <v>1.4557261672786762E-4</v>
      </c>
      <c r="Q39" s="1"/>
      <c r="R39" s="40">
        <f t="shared" si="6"/>
        <v>61.699999999999747</v>
      </c>
      <c r="S39" s="40">
        <f t="shared" si="7"/>
        <v>2.2690437601276051E-3</v>
      </c>
      <c r="T39" s="9"/>
      <c r="U39" s="10"/>
      <c r="V39" s="15"/>
      <c r="W39" s="17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spans="2:59" ht="15.6" x14ac:dyDescent="0.3">
      <c r="B40" s="100">
        <v>19</v>
      </c>
      <c r="C40" s="101"/>
      <c r="D40" s="80">
        <v>44752</v>
      </c>
      <c r="E40" s="79">
        <v>0.49513888888888885</v>
      </c>
      <c r="F40" s="53">
        <f t="shared" si="0"/>
        <v>2420</v>
      </c>
      <c r="G40" s="52">
        <f t="shared" si="1"/>
        <v>2389.75</v>
      </c>
      <c r="H40" s="99"/>
      <c r="I40" s="42">
        <v>-30.7</v>
      </c>
      <c r="J40" s="59">
        <f t="shared" si="8"/>
        <v>2389.9</v>
      </c>
      <c r="K40" s="62"/>
      <c r="L40" s="1"/>
      <c r="M40" s="38">
        <f t="shared" si="2"/>
        <v>0.15000000000009095</v>
      </c>
      <c r="N40" s="42">
        <f t="shared" si="3"/>
        <v>1.5295500000009276E-2</v>
      </c>
      <c r="O40" s="38">
        <f t="shared" si="4"/>
        <v>0.10521480000006381</v>
      </c>
      <c r="P40" s="38">
        <f t="shared" si="5"/>
        <v>1.5597066078009458E-4</v>
      </c>
      <c r="Q40" s="1"/>
      <c r="R40" s="40">
        <f t="shared" si="6"/>
        <v>61.70000000000018</v>
      </c>
      <c r="S40" s="40">
        <f t="shared" si="7"/>
        <v>2.4311183144261022E-3</v>
      </c>
      <c r="T40" s="9"/>
      <c r="U40" s="10"/>
      <c r="V40" s="15"/>
      <c r="W40" s="17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</row>
    <row r="41" spans="2:59" ht="15.6" x14ac:dyDescent="0.3">
      <c r="B41" s="100">
        <v>20</v>
      </c>
      <c r="C41" s="101"/>
      <c r="D41" s="80">
        <v>44753</v>
      </c>
      <c r="E41" s="79">
        <v>0.4826388888888889</v>
      </c>
      <c r="F41" s="53">
        <f t="shared" si="0"/>
        <v>2420</v>
      </c>
      <c r="G41" s="52">
        <f t="shared" si="1"/>
        <v>2389.75</v>
      </c>
      <c r="H41" s="99"/>
      <c r="I41" s="42">
        <v>-30.71</v>
      </c>
      <c r="J41" s="59">
        <f t="shared" si="8"/>
        <v>2389.89</v>
      </c>
      <c r="K41" s="62"/>
      <c r="L41" s="1"/>
      <c r="M41" s="38">
        <f t="shared" si="2"/>
        <v>0.13999999999987267</v>
      </c>
      <c r="N41" s="42">
        <f t="shared" si="3"/>
        <v>1.4275799999987017E-2</v>
      </c>
      <c r="O41" s="38">
        <f t="shared" si="4"/>
        <v>9.8200479999910689E-2</v>
      </c>
      <c r="P41" s="38">
        <f t="shared" si="5"/>
        <v>1.4557261672786762E-4</v>
      </c>
      <c r="Q41" s="1"/>
      <c r="R41" s="40">
        <f t="shared" si="6"/>
        <v>61.699999999999747</v>
      </c>
      <c r="S41" s="40">
        <f t="shared" si="7"/>
        <v>2.2690437601276051E-3</v>
      </c>
      <c r="T41" s="9"/>
      <c r="U41" s="10"/>
      <c r="V41" s="15"/>
      <c r="W41" s="17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</row>
    <row r="42" spans="2:59" ht="15.6" x14ac:dyDescent="0.3">
      <c r="B42" s="100">
        <v>21</v>
      </c>
      <c r="C42" s="101"/>
      <c r="D42" s="80">
        <v>44754</v>
      </c>
      <c r="E42" s="79">
        <v>0.72638888888888886</v>
      </c>
      <c r="F42" s="53">
        <f t="shared" si="0"/>
        <v>2420</v>
      </c>
      <c r="G42" s="52">
        <f t="shared" si="1"/>
        <v>2389.75</v>
      </c>
      <c r="H42" s="99"/>
      <c r="I42" s="42">
        <v>-30.7</v>
      </c>
      <c r="J42" s="59">
        <f t="shared" si="8"/>
        <v>2389.9</v>
      </c>
      <c r="K42" s="62"/>
      <c r="L42" s="1"/>
      <c r="M42" s="38">
        <f t="shared" si="2"/>
        <v>0.15000000000009095</v>
      </c>
      <c r="N42" s="42">
        <f t="shared" si="3"/>
        <v>1.5295500000009276E-2</v>
      </c>
      <c r="O42" s="38">
        <f t="shared" si="4"/>
        <v>0.10521480000006381</v>
      </c>
      <c r="P42" s="38">
        <f t="shared" si="5"/>
        <v>1.5597066078009458E-4</v>
      </c>
      <c r="Q42" s="1"/>
      <c r="R42" s="40">
        <f t="shared" si="6"/>
        <v>61.70000000000018</v>
      </c>
      <c r="S42" s="40">
        <f t="shared" si="7"/>
        <v>2.4311183144261022E-3</v>
      </c>
      <c r="T42" s="1"/>
      <c r="U42" s="1"/>
      <c r="V42" s="15"/>
      <c r="W42" s="17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 spans="2:59" ht="15.6" x14ac:dyDescent="0.3">
      <c r="B43" s="100">
        <v>22</v>
      </c>
      <c r="C43" s="101"/>
      <c r="D43" s="80">
        <v>44755</v>
      </c>
      <c r="E43" s="79">
        <v>0.73472222222222217</v>
      </c>
      <c r="F43" s="53">
        <f t="shared" si="0"/>
        <v>2420</v>
      </c>
      <c r="G43" s="52">
        <f t="shared" si="1"/>
        <v>2389.75</v>
      </c>
      <c r="H43" s="99"/>
      <c r="I43" s="42">
        <v>-30.7</v>
      </c>
      <c r="J43" s="59">
        <f t="shared" si="8"/>
        <v>2389.9</v>
      </c>
      <c r="K43" s="62"/>
      <c r="L43" s="1"/>
      <c r="M43" s="38">
        <f t="shared" si="2"/>
        <v>0.15000000000009095</v>
      </c>
      <c r="N43" s="42">
        <f t="shared" si="3"/>
        <v>1.5295500000009276E-2</v>
      </c>
      <c r="O43" s="38">
        <f t="shared" si="4"/>
        <v>0.10521480000006381</v>
      </c>
      <c r="P43" s="38">
        <f t="shared" si="5"/>
        <v>1.5597066078009458E-4</v>
      </c>
      <c r="Q43" s="1"/>
      <c r="R43" s="40">
        <f t="shared" si="6"/>
        <v>61.70000000000018</v>
      </c>
      <c r="S43" s="40">
        <f t="shared" si="7"/>
        <v>2.4311183144261022E-3</v>
      </c>
      <c r="T43" s="1"/>
      <c r="U43" s="1"/>
      <c r="V43" s="15"/>
      <c r="W43" s="17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</row>
    <row r="44" spans="2:59" ht="15.6" x14ac:dyDescent="0.3">
      <c r="B44" s="100">
        <v>23</v>
      </c>
      <c r="C44" s="101"/>
      <c r="D44" s="80">
        <v>44756</v>
      </c>
      <c r="E44" s="79">
        <v>0.4055555555555555</v>
      </c>
      <c r="F44" s="53">
        <f t="shared" si="0"/>
        <v>2420</v>
      </c>
      <c r="G44" s="52">
        <f t="shared" si="1"/>
        <v>2389.75</v>
      </c>
      <c r="H44" s="99"/>
      <c r="I44" s="42">
        <v>-30.7</v>
      </c>
      <c r="J44" s="59">
        <f t="shared" si="8"/>
        <v>2389.9</v>
      </c>
      <c r="K44" s="62"/>
      <c r="L44" s="1"/>
      <c r="M44" s="38">
        <f t="shared" si="2"/>
        <v>0.15000000000009095</v>
      </c>
      <c r="N44" s="42">
        <f t="shared" si="3"/>
        <v>1.5295500000009276E-2</v>
      </c>
      <c r="O44" s="38">
        <f t="shared" si="4"/>
        <v>0.10521480000006381</v>
      </c>
      <c r="P44" s="38">
        <f t="shared" si="5"/>
        <v>1.5597066078009458E-4</v>
      </c>
      <c r="Q44" s="1"/>
      <c r="R44" s="40">
        <f t="shared" si="6"/>
        <v>61.70000000000018</v>
      </c>
      <c r="S44" s="40">
        <f t="shared" si="7"/>
        <v>2.4311183144261022E-3</v>
      </c>
      <c r="T44" s="1"/>
      <c r="U44" s="1"/>
      <c r="V44" s="15"/>
      <c r="W44" s="17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</row>
    <row r="45" spans="2:59" ht="15.6" x14ac:dyDescent="0.3">
      <c r="B45" s="100">
        <v>24</v>
      </c>
      <c r="C45" s="101"/>
      <c r="D45" s="80">
        <v>44757</v>
      </c>
      <c r="E45" s="79">
        <v>0.49513888888888885</v>
      </c>
      <c r="F45" s="53">
        <f t="shared" si="0"/>
        <v>2420</v>
      </c>
      <c r="G45" s="52">
        <f t="shared" si="1"/>
        <v>2389.75</v>
      </c>
      <c r="H45" s="99"/>
      <c r="I45" s="42">
        <v>-30.71</v>
      </c>
      <c r="J45" s="59">
        <f t="shared" si="8"/>
        <v>2389.89</v>
      </c>
      <c r="K45" s="62"/>
      <c r="L45" s="1"/>
      <c r="M45" s="38">
        <f t="shared" si="2"/>
        <v>0.13999999999987267</v>
      </c>
      <c r="N45" s="42">
        <f t="shared" si="3"/>
        <v>1.4275799999987017E-2</v>
      </c>
      <c r="O45" s="38">
        <f t="shared" si="4"/>
        <v>9.8200479999910689E-2</v>
      </c>
      <c r="P45" s="38">
        <f t="shared" si="5"/>
        <v>1.4557261672786762E-4</v>
      </c>
      <c r="Q45" s="1"/>
      <c r="R45" s="40">
        <f t="shared" si="6"/>
        <v>61.699999999999747</v>
      </c>
      <c r="S45" s="40">
        <f t="shared" si="7"/>
        <v>2.2690437601276051E-3</v>
      </c>
      <c r="T45" s="1"/>
      <c r="U45" s="1"/>
      <c r="V45" s="15"/>
      <c r="W45" s="17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</row>
    <row r="46" spans="2:59" ht="15.6" x14ac:dyDescent="0.3">
      <c r="B46" s="100">
        <v>25</v>
      </c>
      <c r="C46" s="101"/>
      <c r="D46" s="80">
        <v>44758</v>
      </c>
      <c r="E46" s="79">
        <v>0.74722222222222223</v>
      </c>
      <c r="F46" s="53">
        <f t="shared" si="0"/>
        <v>2420</v>
      </c>
      <c r="G46" s="52">
        <f t="shared" si="1"/>
        <v>2389.75</v>
      </c>
      <c r="H46" s="99"/>
      <c r="I46" s="42">
        <v>-30.71</v>
      </c>
      <c r="J46" s="59">
        <f t="shared" si="8"/>
        <v>2389.89</v>
      </c>
      <c r="K46" s="62"/>
      <c r="L46" s="1"/>
      <c r="M46" s="38">
        <f t="shared" si="2"/>
        <v>0.13999999999987267</v>
      </c>
      <c r="N46" s="42">
        <f t="shared" si="3"/>
        <v>1.4275799999987017E-2</v>
      </c>
      <c r="O46" s="38">
        <f t="shared" si="4"/>
        <v>9.8200479999910689E-2</v>
      </c>
      <c r="P46" s="38">
        <f t="shared" si="5"/>
        <v>1.4557261672786762E-4</v>
      </c>
      <c r="Q46" s="1"/>
      <c r="R46" s="40">
        <f t="shared" si="6"/>
        <v>61.699999999999747</v>
      </c>
      <c r="S46" s="40">
        <f t="shared" si="7"/>
        <v>2.2690437601276051E-3</v>
      </c>
      <c r="T46" s="1"/>
      <c r="U46" s="1"/>
      <c r="V46" s="15"/>
      <c r="W46" s="17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 spans="2:59" ht="15.6" x14ac:dyDescent="0.3">
      <c r="B47" s="100">
        <v>26</v>
      </c>
      <c r="C47" s="101"/>
      <c r="D47" s="80">
        <v>44759</v>
      </c>
      <c r="E47" s="79">
        <v>0.72222222222222221</v>
      </c>
      <c r="F47" s="53">
        <f t="shared" si="0"/>
        <v>2420</v>
      </c>
      <c r="G47" s="52">
        <f t="shared" si="1"/>
        <v>2389.75</v>
      </c>
      <c r="H47" s="99"/>
      <c r="I47" s="42">
        <v>-30.71</v>
      </c>
      <c r="J47" s="59">
        <f t="shared" si="8"/>
        <v>2389.89</v>
      </c>
      <c r="K47" s="62"/>
      <c r="L47" s="1"/>
      <c r="M47" s="38">
        <f t="shared" si="2"/>
        <v>0.13999999999987267</v>
      </c>
      <c r="N47" s="42">
        <f t="shared" si="3"/>
        <v>1.4275799999987017E-2</v>
      </c>
      <c r="O47" s="38">
        <f t="shared" si="4"/>
        <v>9.8200479999910689E-2</v>
      </c>
      <c r="P47" s="38">
        <f t="shared" si="5"/>
        <v>1.4557261672786762E-4</v>
      </c>
      <c r="Q47" s="1"/>
      <c r="R47" s="40">
        <f t="shared" si="6"/>
        <v>61.699999999999747</v>
      </c>
      <c r="S47" s="40">
        <f t="shared" si="7"/>
        <v>2.2690437601276051E-3</v>
      </c>
      <c r="T47" s="1"/>
      <c r="U47" s="1"/>
      <c r="V47" s="15"/>
      <c r="W47" s="17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</row>
    <row r="48" spans="2:59" ht="15.6" x14ac:dyDescent="0.3">
      <c r="B48" s="100">
        <v>27</v>
      </c>
      <c r="C48" s="101"/>
      <c r="D48" s="80">
        <v>44760</v>
      </c>
      <c r="E48" s="79">
        <v>0.72083333333333333</v>
      </c>
      <c r="F48" s="53">
        <f t="shared" si="0"/>
        <v>2420</v>
      </c>
      <c r="G48" s="52">
        <f t="shared" si="1"/>
        <v>2389.75</v>
      </c>
      <c r="H48" s="99"/>
      <c r="I48" s="42">
        <v>-30.7</v>
      </c>
      <c r="J48" s="59">
        <f t="shared" si="8"/>
        <v>2389.9</v>
      </c>
      <c r="K48" s="62"/>
      <c r="L48" s="1"/>
      <c r="M48" s="38">
        <f t="shared" si="2"/>
        <v>0.15000000000009095</v>
      </c>
      <c r="N48" s="42">
        <f t="shared" si="3"/>
        <v>1.5295500000009276E-2</v>
      </c>
      <c r="O48" s="38">
        <f t="shared" si="4"/>
        <v>0.10521480000006381</v>
      </c>
      <c r="P48" s="38">
        <f t="shared" si="5"/>
        <v>1.5597066078009458E-4</v>
      </c>
      <c r="Q48" s="1"/>
      <c r="R48" s="40">
        <f t="shared" si="6"/>
        <v>61.70000000000018</v>
      </c>
      <c r="S48" s="40">
        <f t="shared" si="7"/>
        <v>2.4311183144261022E-3</v>
      </c>
      <c r="T48" s="1"/>
      <c r="U48" s="1"/>
      <c r="V48" s="15"/>
      <c r="W48" s="17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 spans="2:59" ht="15.6" x14ac:dyDescent="0.3">
      <c r="B49" s="100">
        <v>28</v>
      </c>
      <c r="C49" s="101"/>
      <c r="D49" s="80">
        <v>44761</v>
      </c>
      <c r="E49" s="79">
        <v>0.71180555555555547</v>
      </c>
      <c r="F49" s="53">
        <f t="shared" si="0"/>
        <v>2420</v>
      </c>
      <c r="G49" s="52">
        <f t="shared" si="1"/>
        <v>2389.75</v>
      </c>
      <c r="H49" s="99"/>
      <c r="I49" s="42">
        <v>-30.7</v>
      </c>
      <c r="J49" s="59">
        <f t="shared" si="8"/>
        <v>2389.9</v>
      </c>
      <c r="K49" s="62"/>
      <c r="L49" s="1"/>
      <c r="M49" s="38">
        <f t="shared" si="2"/>
        <v>0.15000000000009095</v>
      </c>
      <c r="N49" s="42">
        <f t="shared" si="3"/>
        <v>1.5295500000009276E-2</v>
      </c>
      <c r="O49" s="38">
        <f t="shared" si="4"/>
        <v>0.10521480000006381</v>
      </c>
      <c r="P49" s="38">
        <f t="shared" si="5"/>
        <v>1.5597066078009458E-4</v>
      </c>
      <c r="Q49" s="1"/>
      <c r="R49" s="40">
        <f t="shared" si="6"/>
        <v>61.70000000000018</v>
      </c>
      <c r="S49" s="40">
        <f t="shared" si="7"/>
        <v>2.4311183144261022E-3</v>
      </c>
      <c r="T49" s="1"/>
      <c r="U49" s="1"/>
      <c r="V49" s="15"/>
      <c r="W49" s="17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</row>
    <row r="50" spans="2:59" ht="15.6" x14ac:dyDescent="0.3">
      <c r="B50" s="100">
        <v>29</v>
      </c>
      <c r="C50" s="101"/>
      <c r="D50" s="80">
        <v>44762</v>
      </c>
      <c r="E50" s="79">
        <v>0.34027777777777773</v>
      </c>
      <c r="F50" s="53">
        <f t="shared" si="0"/>
        <v>2420</v>
      </c>
      <c r="G50" s="52">
        <f t="shared" si="1"/>
        <v>2389.75</v>
      </c>
      <c r="H50" s="99"/>
      <c r="I50" s="42">
        <v>-30.71</v>
      </c>
      <c r="J50" s="59">
        <f t="shared" si="8"/>
        <v>2389.89</v>
      </c>
      <c r="K50" s="62"/>
      <c r="L50" s="1"/>
      <c r="M50" s="38">
        <f t="shared" si="2"/>
        <v>0.13999999999987267</v>
      </c>
      <c r="N50" s="42">
        <f t="shared" si="3"/>
        <v>1.4275799999987017E-2</v>
      </c>
      <c r="O50" s="38">
        <f t="shared" si="4"/>
        <v>9.8200479999910689E-2</v>
      </c>
      <c r="P50" s="38">
        <f t="shared" si="5"/>
        <v>1.4557261672786762E-4</v>
      </c>
      <c r="Q50" s="1"/>
      <c r="R50" s="40">
        <f t="shared" si="6"/>
        <v>61.699999999999747</v>
      </c>
      <c r="S50" s="40">
        <f t="shared" si="7"/>
        <v>2.2690437601276051E-3</v>
      </c>
      <c r="T50" s="1"/>
      <c r="U50" s="1"/>
      <c r="V50" s="15"/>
      <c r="W50" s="17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</row>
    <row r="51" spans="2:59" ht="15.6" x14ac:dyDescent="0.3">
      <c r="B51" s="100">
        <v>30</v>
      </c>
      <c r="C51" s="101"/>
      <c r="D51" s="80">
        <v>44763</v>
      </c>
      <c r="E51" s="79">
        <v>0.72222222222222221</v>
      </c>
      <c r="F51" s="53">
        <f t="shared" si="0"/>
        <v>2420</v>
      </c>
      <c r="G51" s="52">
        <f t="shared" si="1"/>
        <v>2389.75</v>
      </c>
      <c r="H51" s="99"/>
      <c r="I51" s="42">
        <v>-30.71</v>
      </c>
      <c r="J51" s="59">
        <f t="shared" si="8"/>
        <v>2389.89</v>
      </c>
      <c r="K51" s="62"/>
      <c r="L51" s="1"/>
      <c r="M51" s="38">
        <f t="shared" si="2"/>
        <v>0.13999999999987267</v>
      </c>
      <c r="N51" s="42">
        <f t="shared" si="3"/>
        <v>1.4275799999987017E-2</v>
      </c>
      <c r="O51" s="38">
        <f t="shared" si="4"/>
        <v>9.8200479999910689E-2</v>
      </c>
      <c r="P51" s="38">
        <f t="shared" si="5"/>
        <v>1.4557261672786762E-4</v>
      </c>
      <c r="Q51" s="1"/>
      <c r="R51" s="40">
        <f t="shared" si="6"/>
        <v>61.699999999999747</v>
      </c>
      <c r="S51" s="40">
        <f t="shared" si="7"/>
        <v>2.2690437601276051E-3</v>
      </c>
      <c r="T51" s="1"/>
      <c r="U51" s="1"/>
      <c r="V51" s="15"/>
      <c r="W51" s="17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</row>
    <row r="52" spans="2:59" ht="15.6" x14ac:dyDescent="0.3">
      <c r="B52" s="100">
        <v>31</v>
      </c>
      <c r="C52" s="101"/>
      <c r="D52" s="80">
        <v>44764</v>
      </c>
      <c r="E52" s="79">
        <v>0.36458333333333331</v>
      </c>
      <c r="F52" s="53">
        <f t="shared" si="0"/>
        <v>2420</v>
      </c>
      <c r="G52" s="52">
        <f t="shared" si="1"/>
        <v>2389.75</v>
      </c>
      <c r="H52" s="99"/>
      <c r="I52" s="42">
        <v>-30.71</v>
      </c>
      <c r="J52" s="59">
        <f t="shared" si="8"/>
        <v>2389.89</v>
      </c>
      <c r="K52" s="62"/>
      <c r="L52" s="1"/>
      <c r="M52" s="38">
        <f t="shared" si="2"/>
        <v>0.13999999999987267</v>
      </c>
      <c r="N52" s="42">
        <f t="shared" si="3"/>
        <v>1.4275799999987017E-2</v>
      </c>
      <c r="O52" s="38">
        <f t="shared" si="4"/>
        <v>9.8200479999910689E-2</v>
      </c>
      <c r="P52" s="38">
        <f t="shared" si="5"/>
        <v>1.4557261672786762E-4</v>
      </c>
      <c r="Q52" s="1"/>
      <c r="R52" s="40">
        <f t="shared" si="6"/>
        <v>61.699999999999747</v>
      </c>
      <c r="S52" s="40">
        <f t="shared" si="7"/>
        <v>2.2690437601276051E-3</v>
      </c>
      <c r="T52" s="1"/>
      <c r="U52" s="1"/>
      <c r="V52" s="15"/>
      <c r="W52" s="17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</row>
    <row r="53" spans="2:59" ht="15.6" x14ac:dyDescent="0.3">
      <c r="B53" s="100">
        <v>32</v>
      </c>
      <c r="C53" s="101"/>
      <c r="D53" s="80">
        <v>44765</v>
      </c>
      <c r="E53" s="79">
        <v>0.73472222222222217</v>
      </c>
      <c r="F53" s="53">
        <f t="shared" si="0"/>
        <v>2420</v>
      </c>
      <c r="G53" s="52">
        <f t="shared" si="1"/>
        <v>2389.75</v>
      </c>
      <c r="H53" s="99"/>
      <c r="I53" s="42">
        <v>-30.71</v>
      </c>
      <c r="J53" s="59">
        <f t="shared" si="8"/>
        <v>2389.89</v>
      </c>
      <c r="K53" s="62"/>
      <c r="L53" s="1"/>
      <c r="M53" s="38">
        <f t="shared" si="2"/>
        <v>0.13999999999987267</v>
      </c>
      <c r="N53" s="42">
        <f t="shared" si="3"/>
        <v>1.4275799999987017E-2</v>
      </c>
      <c r="O53" s="38">
        <f t="shared" si="4"/>
        <v>9.8200479999910689E-2</v>
      </c>
      <c r="P53" s="38">
        <f t="shared" si="5"/>
        <v>1.4557261672786762E-4</v>
      </c>
      <c r="Q53" s="1"/>
      <c r="R53" s="40">
        <f t="shared" si="6"/>
        <v>61.699999999999747</v>
      </c>
      <c r="S53" s="40">
        <f t="shared" si="7"/>
        <v>2.2690437601276051E-3</v>
      </c>
      <c r="T53" s="1"/>
      <c r="U53" s="1"/>
      <c r="V53" s="15"/>
      <c r="W53" s="17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</row>
    <row r="54" spans="2:59" ht="15.6" x14ac:dyDescent="0.3">
      <c r="B54" s="100">
        <v>33</v>
      </c>
      <c r="C54" s="101"/>
      <c r="D54" s="80">
        <v>44766</v>
      </c>
      <c r="E54" s="79">
        <v>0.6972222222222223</v>
      </c>
      <c r="F54" s="53">
        <f t="shared" ref="F54:F85" si="9">G$16</f>
        <v>2420</v>
      </c>
      <c r="G54" s="52">
        <f t="shared" ref="G54:G88" si="10">G$16-E$12</f>
        <v>2389.75</v>
      </c>
      <c r="H54" s="99"/>
      <c r="I54" s="42">
        <v>-30.71</v>
      </c>
      <c r="J54" s="59">
        <f t="shared" si="8"/>
        <v>2389.89</v>
      </c>
      <c r="K54" s="62"/>
      <c r="L54" s="1"/>
      <c r="M54" s="38">
        <f t="shared" si="2"/>
        <v>0.13999999999987267</v>
      </c>
      <c r="N54" s="42">
        <f t="shared" ref="N54:N85" si="11">M54*0.10197/1</f>
        <v>1.4275799999987017E-2</v>
      </c>
      <c r="O54" s="38">
        <f t="shared" ref="O54:O88" si="12">M54*0.701432/1</f>
        <v>9.8200479999910689E-2</v>
      </c>
      <c r="P54" s="38">
        <f t="shared" ref="P54:P88" si="13">+N54*0.01019716/1</f>
        <v>1.4557261672786762E-4</v>
      </c>
      <c r="Q54" s="1"/>
      <c r="R54" s="40">
        <f t="shared" ref="R54:R88" si="14">+$O$11*(M54-I54)</f>
        <v>61.699999999999747</v>
      </c>
      <c r="S54" s="40">
        <f t="shared" ref="S54:S85" si="15">M54/R54</f>
        <v>2.2690437601276051E-3</v>
      </c>
      <c r="T54" s="1"/>
      <c r="U54" s="1"/>
      <c r="V54" s="15"/>
      <c r="W54" s="17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</row>
    <row r="55" spans="2:59" ht="15.6" x14ac:dyDescent="0.3">
      <c r="B55" s="100">
        <v>34</v>
      </c>
      <c r="C55" s="101"/>
      <c r="D55" s="80">
        <v>44767</v>
      </c>
      <c r="E55" s="79">
        <v>0.72569444444444453</v>
      </c>
      <c r="F55" s="53">
        <f t="shared" si="9"/>
        <v>2420</v>
      </c>
      <c r="G55" s="52">
        <f t="shared" si="10"/>
        <v>2389.75</v>
      </c>
      <c r="H55" s="99"/>
      <c r="I55" s="42">
        <v>-30.71</v>
      </c>
      <c r="J55" s="59">
        <f t="shared" si="8"/>
        <v>2389.89</v>
      </c>
      <c r="K55" s="62"/>
      <c r="L55" s="1"/>
      <c r="M55" s="38">
        <f t="shared" si="2"/>
        <v>0.13999999999987267</v>
      </c>
      <c r="N55" s="42">
        <f t="shared" si="11"/>
        <v>1.4275799999987017E-2</v>
      </c>
      <c r="O55" s="38">
        <f t="shared" si="12"/>
        <v>9.8200479999910689E-2</v>
      </c>
      <c r="P55" s="38">
        <f t="shared" si="13"/>
        <v>1.4557261672786762E-4</v>
      </c>
      <c r="Q55" s="1"/>
      <c r="R55" s="40">
        <f t="shared" si="14"/>
        <v>61.699999999999747</v>
      </c>
      <c r="S55" s="40">
        <f t="shared" si="15"/>
        <v>2.2690437601276051E-3</v>
      </c>
      <c r="T55" s="1"/>
      <c r="U55" s="1"/>
      <c r="V55" s="15"/>
      <c r="W55" s="17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</row>
    <row r="56" spans="2:59" ht="15.6" x14ac:dyDescent="0.3">
      <c r="B56" s="100">
        <v>35</v>
      </c>
      <c r="C56" s="101"/>
      <c r="D56" s="80">
        <v>44768</v>
      </c>
      <c r="E56" s="79">
        <v>0.34027777777777773</v>
      </c>
      <c r="F56" s="53">
        <f t="shared" si="9"/>
        <v>2420</v>
      </c>
      <c r="G56" s="52">
        <f t="shared" si="10"/>
        <v>2389.75</v>
      </c>
      <c r="H56" s="99"/>
      <c r="I56" s="42">
        <v>-30.71</v>
      </c>
      <c r="J56" s="59">
        <f t="shared" si="8"/>
        <v>2389.89</v>
      </c>
      <c r="K56" s="62"/>
      <c r="L56" s="1"/>
      <c r="M56" s="38">
        <f t="shared" si="2"/>
        <v>0.13999999999987267</v>
      </c>
      <c r="N56" s="42">
        <f t="shared" si="11"/>
        <v>1.4275799999987017E-2</v>
      </c>
      <c r="O56" s="38">
        <f t="shared" si="12"/>
        <v>9.8200479999910689E-2</v>
      </c>
      <c r="P56" s="38">
        <f t="shared" si="13"/>
        <v>1.4557261672786762E-4</v>
      </c>
      <c r="Q56" s="1"/>
      <c r="R56" s="40">
        <f t="shared" si="14"/>
        <v>61.699999999999747</v>
      </c>
      <c r="S56" s="40">
        <f t="shared" si="15"/>
        <v>2.2690437601276051E-3</v>
      </c>
      <c r="T56" s="1"/>
      <c r="U56" s="1"/>
      <c r="V56" s="15"/>
      <c r="W56" s="17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</row>
    <row r="57" spans="2:59" ht="15.6" x14ac:dyDescent="0.3">
      <c r="B57" s="100">
        <v>36</v>
      </c>
      <c r="C57" s="101"/>
      <c r="D57" s="80">
        <v>44769</v>
      </c>
      <c r="E57" s="79">
        <v>0.60833333333333328</v>
      </c>
      <c r="F57" s="53">
        <f t="shared" si="9"/>
        <v>2420</v>
      </c>
      <c r="G57" s="52">
        <f t="shared" si="10"/>
        <v>2389.75</v>
      </c>
      <c r="H57" s="99"/>
      <c r="I57" s="42">
        <v>-30.71</v>
      </c>
      <c r="J57" s="59">
        <f t="shared" si="8"/>
        <v>2389.89</v>
      </c>
      <c r="K57" s="62"/>
      <c r="L57" s="1"/>
      <c r="M57" s="38">
        <f t="shared" si="2"/>
        <v>0.13999999999987267</v>
      </c>
      <c r="N57" s="42">
        <f t="shared" si="11"/>
        <v>1.4275799999987017E-2</v>
      </c>
      <c r="O57" s="38">
        <f t="shared" si="12"/>
        <v>9.8200479999910689E-2</v>
      </c>
      <c r="P57" s="38">
        <f t="shared" si="13"/>
        <v>1.4557261672786762E-4</v>
      </c>
      <c r="Q57" s="1"/>
      <c r="R57" s="40">
        <f t="shared" si="14"/>
        <v>61.699999999999747</v>
      </c>
      <c r="S57" s="40">
        <f t="shared" si="15"/>
        <v>2.2690437601276051E-3</v>
      </c>
      <c r="T57" s="1"/>
      <c r="U57" s="1"/>
      <c r="V57" s="15"/>
      <c r="W57" s="17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</row>
    <row r="58" spans="2:59" ht="15.6" x14ac:dyDescent="0.3">
      <c r="B58" s="100">
        <v>37</v>
      </c>
      <c r="C58" s="101"/>
      <c r="D58" s="80">
        <v>44770</v>
      </c>
      <c r="E58" s="79">
        <v>0.7055555555555556</v>
      </c>
      <c r="F58" s="53">
        <f t="shared" si="9"/>
        <v>2420</v>
      </c>
      <c r="G58" s="52">
        <f t="shared" si="10"/>
        <v>2389.75</v>
      </c>
      <c r="H58" s="99"/>
      <c r="I58" s="42">
        <v>-30.71</v>
      </c>
      <c r="J58" s="59">
        <f t="shared" si="8"/>
        <v>2389.89</v>
      </c>
      <c r="K58" s="62"/>
      <c r="L58" s="1"/>
      <c r="M58" s="38">
        <f t="shared" si="2"/>
        <v>0.13999999999987267</v>
      </c>
      <c r="N58" s="42">
        <f t="shared" si="11"/>
        <v>1.4275799999987017E-2</v>
      </c>
      <c r="O58" s="38">
        <f t="shared" si="12"/>
        <v>9.8200479999910689E-2</v>
      </c>
      <c r="P58" s="38">
        <f t="shared" si="13"/>
        <v>1.4557261672786762E-4</v>
      </c>
      <c r="Q58" s="1"/>
      <c r="R58" s="40">
        <f t="shared" si="14"/>
        <v>61.699999999999747</v>
      </c>
      <c r="S58" s="40">
        <f t="shared" si="15"/>
        <v>2.2690437601276051E-3</v>
      </c>
      <c r="T58" s="1"/>
      <c r="U58" s="1"/>
      <c r="V58" s="15"/>
      <c r="W58" s="17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</row>
    <row r="59" spans="2:59" ht="15.6" x14ac:dyDescent="0.3">
      <c r="B59" s="100">
        <v>38</v>
      </c>
      <c r="C59" s="101"/>
      <c r="D59" s="80">
        <v>44771</v>
      </c>
      <c r="E59" s="79">
        <v>0.71527777777777779</v>
      </c>
      <c r="F59" s="53">
        <f t="shared" si="9"/>
        <v>2420</v>
      </c>
      <c r="G59" s="52">
        <f t="shared" si="10"/>
        <v>2389.75</v>
      </c>
      <c r="H59" s="99"/>
      <c r="I59" s="42">
        <v>-30.7</v>
      </c>
      <c r="J59" s="59">
        <f t="shared" si="8"/>
        <v>2389.9</v>
      </c>
      <c r="K59" s="62"/>
      <c r="L59" s="1"/>
      <c r="M59" s="38">
        <f t="shared" si="2"/>
        <v>0.15000000000009095</v>
      </c>
      <c r="N59" s="42">
        <f t="shared" si="11"/>
        <v>1.5295500000009276E-2</v>
      </c>
      <c r="O59" s="38">
        <f t="shared" si="12"/>
        <v>0.10521480000006381</v>
      </c>
      <c r="P59" s="38">
        <f t="shared" si="13"/>
        <v>1.5597066078009458E-4</v>
      </c>
      <c r="Q59" s="1"/>
      <c r="R59" s="40">
        <f t="shared" si="14"/>
        <v>61.70000000000018</v>
      </c>
      <c r="S59" s="40">
        <f t="shared" si="15"/>
        <v>2.4311183144261022E-3</v>
      </c>
      <c r="T59" s="1"/>
      <c r="U59" s="1"/>
      <c r="V59" s="15"/>
      <c r="W59" s="17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spans="2:59" ht="15.6" x14ac:dyDescent="0.3">
      <c r="B60" s="100">
        <v>39</v>
      </c>
      <c r="C60" s="101"/>
      <c r="D60" s="80">
        <v>44772</v>
      </c>
      <c r="E60" s="79">
        <v>0.45624999999999999</v>
      </c>
      <c r="F60" s="53">
        <f t="shared" si="9"/>
        <v>2420</v>
      </c>
      <c r="G60" s="52">
        <f t="shared" si="10"/>
        <v>2389.75</v>
      </c>
      <c r="H60" s="99"/>
      <c r="I60" s="42">
        <v>-30.71</v>
      </c>
      <c r="J60" s="59">
        <f t="shared" si="8"/>
        <v>2389.89</v>
      </c>
      <c r="K60" s="62"/>
      <c r="L60" s="1"/>
      <c r="M60" s="38">
        <f t="shared" si="2"/>
        <v>0.13999999999987267</v>
      </c>
      <c r="N60" s="42">
        <f t="shared" si="11"/>
        <v>1.4275799999987017E-2</v>
      </c>
      <c r="O60" s="38">
        <f t="shared" si="12"/>
        <v>9.8200479999910689E-2</v>
      </c>
      <c r="P60" s="38">
        <f t="shared" si="13"/>
        <v>1.4557261672786762E-4</v>
      </c>
      <c r="Q60" s="1"/>
      <c r="R60" s="40">
        <f t="shared" si="14"/>
        <v>61.699999999999747</v>
      </c>
      <c r="S60" s="40">
        <f t="shared" si="15"/>
        <v>2.2690437601276051E-3</v>
      </c>
      <c r="T60" s="1"/>
      <c r="U60" s="1"/>
      <c r="V60" s="15"/>
      <c r="W60" s="17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</row>
    <row r="61" spans="2:59" ht="15.6" x14ac:dyDescent="0.3">
      <c r="B61" s="100">
        <v>40</v>
      </c>
      <c r="C61" s="101"/>
      <c r="D61" s="80">
        <v>44773</v>
      </c>
      <c r="E61" s="79">
        <v>0.39305555555555555</v>
      </c>
      <c r="F61" s="53">
        <f t="shared" si="9"/>
        <v>2420</v>
      </c>
      <c r="G61" s="52">
        <f t="shared" si="10"/>
        <v>2389.75</v>
      </c>
      <c r="H61" s="99"/>
      <c r="I61" s="42">
        <v>-30.71</v>
      </c>
      <c r="J61" s="59">
        <f t="shared" si="8"/>
        <v>2389.89</v>
      </c>
      <c r="K61" s="62"/>
      <c r="L61" s="1"/>
      <c r="M61" s="38">
        <f t="shared" si="2"/>
        <v>0.13999999999987267</v>
      </c>
      <c r="N61" s="42">
        <f t="shared" si="11"/>
        <v>1.4275799999987017E-2</v>
      </c>
      <c r="O61" s="38">
        <f t="shared" si="12"/>
        <v>9.8200479999910689E-2</v>
      </c>
      <c r="P61" s="38">
        <f t="shared" si="13"/>
        <v>1.4557261672786762E-4</v>
      </c>
      <c r="Q61" s="1"/>
      <c r="R61" s="40">
        <f t="shared" si="14"/>
        <v>61.699999999999747</v>
      </c>
      <c r="S61" s="40">
        <f t="shared" si="15"/>
        <v>2.2690437601276051E-3</v>
      </c>
      <c r="T61" s="1"/>
      <c r="U61" s="1"/>
      <c r="V61" s="15"/>
      <c r="W61" s="17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</row>
    <row r="62" spans="2:59" ht="15.6" x14ac:dyDescent="0.3">
      <c r="B62" s="100">
        <v>41</v>
      </c>
      <c r="C62" s="101"/>
      <c r="D62" s="80">
        <v>44774</v>
      </c>
      <c r="E62" s="79">
        <v>0.48402777777777778</v>
      </c>
      <c r="F62" s="53">
        <f t="shared" si="9"/>
        <v>2420</v>
      </c>
      <c r="G62" s="52">
        <f t="shared" si="10"/>
        <v>2389.75</v>
      </c>
      <c r="H62" s="99"/>
      <c r="I62" s="42">
        <v>-30.71</v>
      </c>
      <c r="J62" s="59">
        <f t="shared" si="8"/>
        <v>2389.89</v>
      </c>
      <c r="K62" s="62"/>
      <c r="L62" s="1"/>
      <c r="M62" s="38">
        <f t="shared" si="2"/>
        <v>0.13999999999987267</v>
      </c>
      <c r="N62" s="42">
        <f t="shared" si="11"/>
        <v>1.4275799999987017E-2</v>
      </c>
      <c r="O62" s="38">
        <f t="shared" si="12"/>
        <v>9.8200479999910689E-2</v>
      </c>
      <c r="P62" s="38">
        <f t="shared" si="13"/>
        <v>1.4557261672786762E-4</v>
      </c>
      <c r="Q62" s="1"/>
      <c r="R62" s="40">
        <f t="shared" si="14"/>
        <v>61.699999999999747</v>
      </c>
      <c r="S62" s="40">
        <f t="shared" si="15"/>
        <v>2.2690437601276051E-3</v>
      </c>
      <c r="T62" s="1"/>
      <c r="U62" s="1"/>
      <c r="V62" s="15"/>
      <c r="W62" s="17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</row>
    <row r="63" spans="2:59" ht="15.6" x14ac:dyDescent="0.3">
      <c r="B63" s="100">
        <v>42</v>
      </c>
      <c r="C63" s="101"/>
      <c r="D63" s="80">
        <v>44775</v>
      </c>
      <c r="E63" s="79">
        <v>9.15</v>
      </c>
      <c r="F63" s="53">
        <f t="shared" si="9"/>
        <v>2420</v>
      </c>
      <c r="G63" s="52">
        <f t="shared" si="10"/>
        <v>2389.75</v>
      </c>
      <c r="H63" s="99"/>
      <c r="I63" s="42">
        <v>-30.7</v>
      </c>
      <c r="J63" s="59">
        <f t="shared" si="8"/>
        <v>2389.9</v>
      </c>
      <c r="K63" s="62"/>
      <c r="L63" s="1"/>
      <c r="M63" s="38">
        <f t="shared" si="2"/>
        <v>0.15000000000009095</v>
      </c>
      <c r="N63" s="42">
        <f t="shared" si="11"/>
        <v>1.5295500000009276E-2</v>
      </c>
      <c r="O63" s="38">
        <f t="shared" si="12"/>
        <v>0.10521480000006381</v>
      </c>
      <c r="P63" s="38">
        <f t="shared" si="13"/>
        <v>1.5597066078009458E-4</v>
      </c>
      <c r="Q63" s="1"/>
      <c r="R63" s="40">
        <f t="shared" si="14"/>
        <v>61.70000000000018</v>
      </c>
      <c r="S63" s="40">
        <f t="shared" si="15"/>
        <v>2.4311183144261022E-3</v>
      </c>
      <c r="T63" s="1"/>
      <c r="U63" s="1"/>
      <c r="V63" s="15"/>
      <c r="W63" s="17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 spans="2:59" ht="15.6" x14ac:dyDescent="0.3">
      <c r="B64" s="100">
        <v>43</v>
      </c>
      <c r="C64" s="101"/>
      <c r="D64" s="80">
        <v>44776</v>
      </c>
      <c r="E64" s="79">
        <v>0.48472222222222222</v>
      </c>
      <c r="F64" s="53">
        <f t="shared" si="9"/>
        <v>2420</v>
      </c>
      <c r="G64" s="52">
        <f t="shared" si="10"/>
        <v>2389.75</v>
      </c>
      <c r="H64" s="99"/>
      <c r="I64" s="42">
        <v>-30.7</v>
      </c>
      <c r="J64" s="59">
        <f t="shared" si="8"/>
        <v>2389.9</v>
      </c>
      <c r="K64" s="62"/>
      <c r="L64" s="1"/>
      <c r="M64" s="38">
        <f t="shared" si="2"/>
        <v>0.15000000000009095</v>
      </c>
      <c r="N64" s="42">
        <f t="shared" si="11"/>
        <v>1.5295500000009276E-2</v>
      </c>
      <c r="O64" s="38">
        <f t="shared" si="12"/>
        <v>0.10521480000006381</v>
      </c>
      <c r="P64" s="38">
        <f t="shared" si="13"/>
        <v>1.5597066078009458E-4</v>
      </c>
      <c r="Q64" s="1"/>
      <c r="R64" s="40">
        <f t="shared" si="14"/>
        <v>61.70000000000018</v>
      </c>
      <c r="S64" s="40">
        <f t="shared" si="15"/>
        <v>2.4311183144261022E-3</v>
      </c>
      <c r="T64" s="1"/>
      <c r="U64" s="1"/>
      <c r="V64" s="15"/>
      <c r="W64" s="17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 spans="2:59" ht="15.6" x14ac:dyDescent="0.3">
      <c r="B65" s="100">
        <v>44</v>
      </c>
      <c r="C65" s="101"/>
      <c r="D65" s="80">
        <v>44777</v>
      </c>
      <c r="E65" s="79">
        <v>11.49</v>
      </c>
      <c r="F65" s="53">
        <f t="shared" si="9"/>
        <v>2420</v>
      </c>
      <c r="G65" s="52">
        <f t="shared" si="10"/>
        <v>2389.75</v>
      </c>
      <c r="H65" s="99"/>
      <c r="I65" s="42">
        <v>-30.71</v>
      </c>
      <c r="J65" s="59">
        <f t="shared" si="8"/>
        <v>2389.89</v>
      </c>
      <c r="K65" s="62"/>
      <c r="L65" s="1"/>
      <c r="M65" s="38">
        <f t="shared" si="2"/>
        <v>0.13999999999987267</v>
      </c>
      <c r="N65" s="42">
        <f t="shared" si="11"/>
        <v>1.4275799999987017E-2</v>
      </c>
      <c r="O65" s="38">
        <f t="shared" si="12"/>
        <v>9.8200479999910689E-2</v>
      </c>
      <c r="P65" s="38">
        <f t="shared" si="13"/>
        <v>1.4557261672786762E-4</v>
      </c>
      <c r="Q65" s="1"/>
      <c r="R65" s="40">
        <f t="shared" si="14"/>
        <v>61.699999999999747</v>
      </c>
      <c r="S65" s="40">
        <f t="shared" si="15"/>
        <v>2.2690437601276051E-3</v>
      </c>
      <c r="T65" s="1"/>
      <c r="U65" s="1"/>
      <c r="V65" s="15"/>
      <c r="W65" s="17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 spans="2:59" ht="15.6" x14ac:dyDescent="0.3">
      <c r="B66" s="100">
        <v>45</v>
      </c>
      <c r="C66" s="101"/>
      <c r="D66" s="80">
        <v>44778</v>
      </c>
      <c r="E66" s="79">
        <v>11.51</v>
      </c>
      <c r="F66" s="53">
        <f t="shared" si="9"/>
        <v>2420</v>
      </c>
      <c r="G66" s="52">
        <f t="shared" si="10"/>
        <v>2389.75</v>
      </c>
      <c r="H66" s="99"/>
      <c r="I66" s="42">
        <v>-30.71</v>
      </c>
      <c r="J66" s="59">
        <f t="shared" si="8"/>
        <v>2389.89</v>
      </c>
      <c r="K66" s="62"/>
      <c r="L66" s="1"/>
      <c r="M66" s="38">
        <f t="shared" si="2"/>
        <v>0.13999999999987267</v>
      </c>
      <c r="N66" s="42">
        <f t="shared" si="11"/>
        <v>1.4275799999987017E-2</v>
      </c>
      <c r="O66" s="38">
        <f t="shared" si="12"/>
        <v>9.8200479999910689E-2</v>
      </c>
      <c r="P66" s="38">
        <f t="shared" si="13"/>
        <v>1.4557261672786762E-4</v>
      </c>
      <c r="Q66" s="1"/>
      <c r="R66" s="40">
        <f t="shared" si="14"/>
        <v>61.699999999999747</v>
      </c>
      <c r="S66" s="40">
        <f t="shared" si="15"/>
        <v>2.2690437601276051E-3</v>
      </c>
      <c r="T66" s="1"/>
      <c r="U66" s="1"/>
      <c r="V66" s="15"/>
      <c r="W66" s="17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 spans="2:59" ht="15.6" x14ac:dyDescent="0.3">
      <c r="B67" s="100">
        <v>46</v>
      </c>
      <c r="C67" s="101"/>
      <c r="D67" s="80">
        <v>44779</v>
      </c>
      <c r="E67" s="79">
        <v>0.48819444444444443</v>
      </c>
      <c r="F67" s="53">
        <f t="shared" si="9"/>
        <v>2420</v>
      </c>
      <c r="G67" s="52">
        <f t="shared" si="10"/>
        <v>2389.75</v>
      </c>
      <c r="H67" s="99"/>
      <c r="I67" s="42">
        <v>-30.71</v>
      </c>
      <c r="J67" s="59">
        <f t="shared" si="8"/>
        <v>2389.89</v>
      </c>
      <c r="K67" s="62"/>
      <c r="L67" s="1"/>
      <c r="M67" s="38">
        <f t="shared" si="2"/>
        <v>0.13999999999987267</v>
      </c>
      <c r="N67" s="42">
        <f t="shared" si="11"/>
        <v>1.4275799999987017E-2</v>
      </c>
      <c r="O67" s="38">
        <f t="shared" si="12"/>
        <v>9.8200479999910689E-2</v>
      </c>
      <c r="P67" s="38">
        <f t="shared" si="13"/>
        <v>1.4557261672786762E-4</v>
      </c>
      <c r="Q67" s="1"/>
      <c r="R67" s="40">
        <f t="shared" si="14"/>
        <v>61.699999999999747</v>
      </c>
      <c r="S67" s="40">
        <f t="shared" si="15"/>
        <v>2.2690437601276051E-3</v>
      </c>
      <c r="T67" s="1"/>
      <c r="U67" s="1"/>
      <c r="V67" s="15"/>
      <c r="W67" s="17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</row>
    <row r="68" spans="2:59" ht="15.6" x14ac:dyDescent="0.3">
      <c r="B68" s="100">
        <v>47</v>
      </c>
      <c r="C68" s="101"/>
      <c r="D68" s="80">
        <v>44780</v>
      </c>
      <c r="E68" s="79">
        <v>0.73888888888888893</v>
      </c>
      <c r="F68" s="53">
        <f t="shared" si="9"/>
        <v>2420</v>
      </c>
      <c r="G68" s="52">
        <f t="shared" si="10"/>
        <v>2389.75</v>
      </c>
      <c r="H68" s="99"/>
      <c r="I68" s="42">
        <v>-30.71</v>
      </c>
      <c r="J68" s="59">
        <f t="shared" si="8"/>
        <v>2389.89</v>
      </c>
      <c r="K68" s="62"/>
      <c r="L68" s="1"/>
      <c r="M68" s="38">
        <f t="shared" si="2"/>
        <v>0.13999999999987267</v>
      </c>
      <c r="N68" s="42">
        <f t="shared" si="11"/>
        <v>1.4275799999987017E-2</v>
      </c>
      <c r="O68" s="38">
        <f t="shared" si="12"/>
        <v>9.8200479999910689E-2</v>
      </c>
      <c r="P68" s="38">
        <f t="shared" si="13"/>
        <v>1.4557261672786762E-4</v>
      </c>
      <c r="Q68" s="1"/>
      <c r="R68" s="40">
        <f t="shared" si="14"/>
        <v>61.699999999999747</v>
      </c>
      <c r="S68" s="40">
        <f t="shared" si="15"/>
        <v>2.2690437601276051E-3</v>
      </c>
      <c r="T68" s="1"/>
      <c r="U68" s="1"/>
      <c r="V68" s="15"/>
      <c r="W68" s="17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</row>
    <row r="69" spans="2:59" ht="15.6" x14ac:dyDescent="0.3">
      <c r="B69" s="100">
        <v>48</v>
      </c>
      <c r="C69" s="101"/>
      <c r="D69" s="80">
        <v>44781</v>
      </c>
      <c r="E69" s="79">
        <v>0.3611111111111111</v>
      </c>
      <c r="F69" s="53">
        <f t="shared" si="9"/>
        <v>2420</v>
      </c>
      <c r="G69" s="52">
        <f t="shared" si="10"/>
        <v>2389.75</v>
      </c>
      <c r="H69" s="99"/>
      <c r="I69" s="42">
        <v>-30.71</v>
      </c>
      <c r="J69" s="59">
        <f t="shared" si="8"/>
        <v>2389.89</v>
      </c>
      <c r="K69" s="62"/>
      <c r="L69" s="1"/>
      <c r="M69" s="38">
        <f t="shared" si="2"/>
        <v>0.13999999999987267</v>
      </c>
      <c r="N69" s="42">
        <f t="shared" si="11"/>
        <v>1.4275799999987017E-2</v>
      </c>
      <c r="O69" s="38">
        <f t="shared" si="12"/>
        <v>9.8200479999910689E-2</v>
      </c>
      <c r="P69" s="38">
        <f t="shared" si="13"/>
        <v>1.4557261672786762E-4</v>
      </c>
      <c r="Q69" s="1"/>
      <c r="R69" s="40">
        <f t="shared" si="14"/>
        <v>61.699999999999747</v>
      </c>
      <c r="S69" s="40">
        <f t="shared" si="15"/>
        <v>2.2690437601276051E-3</v>
      </c>
      <c r="T69" s="1"/>
      <c r="U69" s="1"/>
      <c r="V69" s="15"/>
      <c r="W69" s="17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 spans="2:59" ht="15.6" x14ac:dyDescent="0.3">
      <c r="B70" s="100">
        <v>49</v>
      </c>
      <c r="C70" s="101"/>
      <c r="D70" s="80">
        <v>44782</v>
      </c>
      <c r="E70" s="79">
        <v>0.37638888888888888</v>
      </c>
      <c r="F70" s="53">
        <f t="shared" si="9"/>
        <v>2420</v>
      </c>
      <c r="G70" s="52">
        <f t="shared" si="10"/>
        <v>2389.75</v>
      </c>
      <c r="H70" s="99"/>
      <c r="I70" s="42">
        <v>-30.7</v>
      </c>
      <c r="J70" s="59">
        <f t="shared" si="8"/>
        <v>2389.9</v>
      </c>
      <c r="K70" s="62"/>
      <c r="L70" s="1"/>
      <c r="M70" s="38">
        <f t="shared" si="2"/>
        <v>0.15000000000009095</v>
      </c>
      <c r="N70" s="42">
        <f t="shared" si="11"/>
        <v>1.5295500000009276E-2</v>
      </c>
      <c r="O70" s="38">
        <f t="shared" si="12"/>
        <v>0.10521480000006381</v>
      </c>
      <c r="P70" s="38">
        <f t="shared" si="13"/>
        <v>1.5597066078009458E-4</v>
      </c>
      <c r="Q70" s="1"/>
      <c r="R70" s="40">
        <f t="shared" si="14"/>
        <v>61.70000000000018</v>
      </c>
      <c r="S70" s="40">
        <f t="shared" si="15"/>
        <v>2.4311183144261022E-3</v>
      </c>
      <c r="T70" s="1"/>
      <c r="U70" s="1"/>
      <c r="V70" s="15"/>
      <c r="W70" s="17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 spans="2:59" ht="15.6" x14ac:dyDescent="0.3">
      <c r="B71" s="100">
        <v>50</v>
      </c>
      <c r="C71" s="101"/>
      <c r="D71" s="80">
        <v>44783</v>
      </c>
      <c r="E71" s="79">
        <v>0.36249999999999999</v>
      </c>
      <c r="F71" s="53">
        <f t="shared" si="9"/>
        <v>2420</v>
      </c>
      <c r="G71" s="52">
        <f t="shared" si="10"/>
        <v>2389.75</v>
      </c>
      <c r="H71" s="99"/>
      <c r="I71" s="42">
        <v>-30.7</v>
      </c>
      <c r="J71" s="59">
        <f t="shared" si="8"/>
        <v>2389.9</v>
      </c>
      <c r="K71" s="62"/>
      <c r="L71" s="1"/>
      <c r="M71" s="38">
        <f t="shared" si="2"/>
        <v>0.15000000000009095</v>
      </c>
      <c r="N71" s="42">
        <f t="shared" si="11"/>
        <v>1.5295500000009276E-2</v>
      </c>
      <c r="O71" s="38">
        <f t="shared" si="12"/>
        <v>0.10521480000006381</v>
      </c>
      <c r="P71" s="38">
        <f t="shared" si="13"/>
        <v>1.5597066078009458E-4</v>
      </c>
      <c r="Q71" s="1"/>
      <c r="R71" s="40">
        <f t="shared" si="14"/>
        <v>61.70000000000018</v>
      </c>
      <c r="S71" s="40">
        <f t="shared" si="15"/>
        <v>2.4311183144261022E-3</v>
      </c>
      <c r="T71" s="1"/>
      <c r="U71" s="1"/>
      <c r="V71" s="15"/>
      <c r="W71" s="17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 spans="2:59" ht="15.6" x14ac:dyDescent="0.3">
      <c r="B72" s="100">
        <v>51</v>
      </c>
      <c r="C72" s="101"/>
      <c r="D72" s="80">
        <v>44784</v>
      </c>
      <c r="E72" s="79">
        <v>0.49791666666666662</v>
      </c>
      <c r="F72" s="53">
        <f t="shared" si="9"/>
        <v>2420</v>
      </c>
      <c r="G72" s="52">
        <f t="shared" si="10"/>
        <v>2389.75</v>
      </c>
      <c r="H72" s="99"/>
      <c r="I72" s="42">
        <v>-30.71</v>
      </c>
      <c r="J72" s="59">
        <f t="shared" si="8"/>
        <v>2389.89</v>
      </c>
      <c r="K72" s="62"/>
      <c r="L72" s="1"/>
      <c r="M72" s="38">
        <f t="shared" si="2"/>
        <v>0.13999999999987267</v>
      </c>
      <c r="N72" s="42">
        <f t="shared" si="11"/>
        <v>1.4275799999987017E-2</v>
      </c>
      <c r="O72" s="38">
        <f t="shared" si="12"/>
        <v>9.8200479999910689E-2</v>
      </c>
      <c r="P72" s="38">
        <f t="shared" si="13"/>
        <v>1.4557261672786762E-4</v>
      </c>
      <c r="Q72" s="1"/>
      <c r="R72" s="40">
        <f t="shared" si="14"/>
        <v>61.699999999999747</v>
      </c>
      <c r="S72" s="40">
        <f t="shared" si="15"/>
        <v>2.2690437601276051E-3</v>
      </c>
      <c r="T72" s="1"/>
      <c r="U72" s="1"/>
      <c r="V72" s="15"/>
      <c r="W72" s="17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</row>
    <row r="73" spans="2:59" ht="15.6" x14ac:dyDescent="0.3">
      <c r="B73" s="100">
        <v>52</v>
      </c>
      <c r="C73" s="101"/>
      <c r="D73" s="80">
        <v>44785</v>
      </c>
      <c r="E73" s="79">
        <v>10.26</v>
      </c>
      <c r="F73" s="53">
        <f t="shared" si="9"/>
        <v>2420</v>
      </c>
      <c r="G73" s="52">
        <f t="shared" si="10"/>
        <v>2389.75</v>
      </c>
      <c r="H73" s="99"/>
      <c r="I73" s="42">
        <v>-30.71</v>
      </c>
      <c r="J73" s="59">
        <f t="shared" si="8"/>
        <v>2389.89</v>
      </c>
      <c r="K73" s="62"/>
      <c r="L73" s="1"/>
      <c r="M73" s="38">
        <f t="shared" si="2"/>
        <v>0.13999999999987267</v>
      </c>
      <c r="N73" s="42">
        <f t="shared" si="11"/>
        <v>1.4275799999987017E-2</v>
      </c>
      <c r="O73" s="38">
        <f t="shared" si="12"/>
        <v>9.8200479999910689E-2</v>
      </c>
      <c r="P73" s="38">
        <f t="shared" si="13"/>
        <v>1.4557261672786762E-4</v>
      </c>
      <c r="Q73" s="1"/>
      <c r="R73" s="40">
        <f t="shared" si="14"/>
        <v>61.699999999999747</v>
      </c>
      <c r="S73" s="40">
        <f t="shared" si="15"/>
        <v>2.2690437601276051E-3</v>
      </c>
      <c r="T73" s="1"/>
      <c r="U73" s="1"/>
      <c r="V73" s="15"/>
      <c r="W73" s="17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</row>
    <row r="74" spans="2:59" ht="15.6" x14ac:dyDescent="0.3">
      <c r="B74" s="100">
        <v>53</v>
      </c>
      <c r="C74" s="101"/>
      <c r="D74" s="80">
        <v>44786</v>
      </c>
      <c r="E74" s="79">
        <v>0.46388888888888885</v>
      </c>
      <c r="F74" s="53">
        <f t="shared" si="9"/>
        <v>2420</v>
      </c>
      <c r="G74" s="52">
        <f t="shared" si="10"/>
        <v>2389.75</v>
      </c>
      <c r="H74" s="99"/>
      <c r="I74" s="42">
        <v>-30.71</v>
      </c>
      <c r="J74" s="59">
        <f t="shared" si="8"/>
        <v>2389.89</v>
      </c>
      <c r="K74" s="62"/>
      <c r="L74" s="1"/>
      <c r="M74" s="38">
        <f t="shared" si="2"/>
        <v>0.13999999999987267</v>
      </c>
      <c r="N74" s="42">
        <f t="shared" si="11"/>
        <v>1.4275799999987017E-2</v>
      </c>
      <c r="O74" s="38">
        <f t="shared" si="12"/>
        <v>9.8200479999910689E-2</v>
      </c>
      <c r="P74" s="38">
        <f t="shared" si="13"/>
        <v>1.4557261672786762E-4</v>
      </c>
      <c r="Q74" s="1"/>
      <c r="R74" s="40">
        <f t="shared" si="14"/>
        <v>61.699999999999747</v>
      </c>
      <c r="S74" s="40">
        <f t="shared" si="15"/>
        <v>2.2690437601276051E-3</v>
      </c>
      <c r="T74" s="1"/>
      <c r="U74" s="1"/>
      <c r="V74" s="15"/>
      <c r="W74" s="17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 spans="2:59" ht="15.6" x14ac:dyDescent="0.3">
      <c r="B75" s="100">
        <v>54</v>
      </c>
      <c r="C75" s="101"/>
      <c r="D75" s="80">
        <v>44787</v>
      </c>
      <c r="E75" s="79">
        <v>0.34861111111111115</v>
      </c>
      <c r="F75" s="53">
        <f t="shared" si="9"/>
        <v>2420</v>
      </c>
      <c r="G75" s="52">
        <f t="shared" si="10"/>
        <v>2389.75</v>
      </c>
      <c r="H75" s="99"/>
      <c r="I75" s="42">
        <v>-30.71</v>
      </c>
      <c r="J75" s="59">
        <f t="shared" si="8"/>
        <v>2389.89</v>
      </c>
      <c r="K75" s="62"/>
      <c r="L75" s="1"/>
      <c r="M75" s="38">
        <f t="shared" si="2"/>
        <v>0.13999999999987267</v>
      </c>
      <c r="N75" s="42">
        <f t="shared" si="11"/>
        <v>1.4275799999987017E-2</v>
      </c>
      <c r="O75" s="38">
        <f t="shared" si="12"/>
        <v>9.8200479999910689E-2</v>
      </c>
      <c r="P75" s="38">
        <f t="shared" si="13"/>
        <v>1.4557261672786762E-4</v>
      </c>
      <c r="Q75" s="1"/>
      <c r="R75" s="40">
        <f t="shared" si="14"/>
        <v>61.699999999999747</v>
      </c>
      <c r="S75" s="40">
        <f t="shared" si="15"/>
        <v>2.2690437601276051E-3</v>
      </c>
      <c r="T75" s="1"/>
      <c r="U75" s="1"/>
      <c r="V75" s="15"/>
      <c r="W75" s="17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</row>
    <row r="76" spans="2:59" ht="15.6" x14ac:dyDescent="0.3">
      <c r="B76" s="100">
        <v>55</v>
      </c>
      <c r="C76" s="101"/>
      <c r="D76" s="80">
        <v>44788</v>
      </c>
      <c r="E76" s="79">
        <v>0.55902777777777779</v>
      </c>
      <c r="F76" s="53">
        <f t="shared" si="9"/>
        <v>2420</v>
      </c>
      <c r="G76" s="52">
        <f t="shared" si="10"/>
        <v>2389.75</v>
      </c>
      <c r="H76" s="99"/>
      <c r="I76" s="42">
        <v>-30.71</v>
      </c>
      <c r="J76" s="59">
        <f t="shared" si="8"/>
        <v>2389.89</v>
      </c>
      <c r="K76" s="62"/>
      <c r="L76" s="1"/>
      <c r="M76" s="38">
        <f t="shared" si="2"/>
        <v>0.13999999999987267</v>
      </c>
      <c r="N76" s="42">
        <f t="shared" si="11"/>
        <v>1.4275799999987017E-2</v>
      </c>
      <c r="O76" s="38">
        <f t="shared" si="12"/>
        <v>9.8200479999910689E-2</v>
      </c>
      <c r="P76" s="38">
        <f t="shared" si="13"/>
        <v>1.4557261672786762E-4</v>
      </c>
      <c r="Q76" s="1"/>
      <c r="R76" s="40">
        <f t="shared" si="14"/>
        <v>61.699999999999747</v>
      </c>
      <c r="S76" s="40">
        <f t="shared" si="15"/>
        <v>2.2690437601276051E-3</v>
      </c>
      <c r="T76" s="1"/>
      <c r="U76" s="1"/>
      <c r="V76" s="15"/>
      <c r="W76" s="17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2:59" ht="15.6" x14ac:dyDescent="0.3">
      <c r="B77" s="100">
        <v>56</v>
      </c>
      <c r="C77" s="101"/>
      <c r="D77" s="80">
        <v>44789</v>
      </c>
      <c r="E77" s="79">
        <v>0.37083333333333335</v>
      </c>
      <c r="F77" s="53">
        <f t="shared" si="9"/>
        <v>2420</v>
      </c>
      <c r="G77" s="52">
        <f t="shared" si="10"/>
        <v>2389.75</v>
      </c>
      <c r="H77" s="99"/>
      <c r="I77" s="42">
        <v>-30.71</v>
      </c>
      <c r="J77" s="59">
        <f t="shared" si="8"/>
        <v>2389.89</v>
      </c>
      <c r="K77" s="62"/>
      <c r="L77" s="1"/>
      <c r="M77" s="38">
        <f t="shared" si="2"/>
        <v>0.13999999999987267</v>
      </c>
      <c r="N77" s="42">
        <f t="shared" si="11"/>
        <v>1.4275799999987017E-2</v>
      </c>
      <c r="O77" s="38">
        <f t="shared" si="12"/>
        <v>9.8200479999910689E-2</v>
      </c>
      <c r="P77" s="38">
        <f t="shared" si="13"/>
        <v>1.4557261672786762E-4</v>
      </c>
      <c r="Q77" s="1"/>
      <c r="R77" s="40">
        <f t="shared" si="14"/>
        <v>61.699999999999747</v>
      </c>
      <c r="S77" s="40">
        <f t="shared" si="15"/>
        <v>2.2690437601276051E-3</v>
      </c>
      <c r="T77" s="1"/>
      <c r="U77" s="1"/>
      <c r="V77" s="15"/>
      <c r="W77" s="17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 spans="2:59" ht="15.6" x14ac:dyDescent="0.3">
      <c r="B78" s="100">
        <v>57</v>
      </c>
      <c r="C78" s="101"/>
      <c r="D78" s="80">
        <v>44790</v>
      </c>
      <c r="E78" s="79">
        <v>0.63750000000000007</v>
      </c>
      <c r="F78" s="53">
        <f t="shared" si="9"/>
        <v>2420</v>
      </c>
      <c r="G78" s="52">
        <f t="shared" si="10"/>
        <v>2389.75</v>
      </c>
      <c r="H78" s="99"/>
      <c r="I78" s="42">
        <v>-30.71</v>
      </c>
      <c r="J78" s="59">
        <f t="shared" si="8"/>
        <v>2389.89</v>
      </c>
      <c r="K78" s="62"/>
      <c r="L78" s="1"/>
      <c r="M78" s="38">
        <f t="shared" si="2"/>
        <v>0.13999999999987267</v>
      </c>
      <c r="N78" s="42">
        <f t="shared" si="11"/>
        <v>1.4275799999987017E-2</v>
      </c>
      <c r="O78" s="38">
        <f t="shared" si="12"/>
        <v>9.8200479999910689E-2</v>
      </c>
      <c r="P78" s="38">
        <f t="shared" si="13"/>
        <v>1.4557261672786762E-4</v>
      </c>
      <c r="Q78" s="1"/>
      <c r="R78" s="40">
        <f t="shared" si="14"/>
        <v>61.699999999999747</v>
      </c>
      <c r="S78" s="40">
        <f t="shared" si="15"/>
        <v>2.2690437601276051E-3</v>
      </c>
      <c r="T78" s="1"/>
      <c r="U78" s="1"/>
      <c r="V78" s="15"/>
      <c r="W78" s="17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spans="2:59" ht="15.6" x14ac:dyDescent="0.3">
      <c r="B79" s="100">
        <v>58</v>
      </c>
      <c r="C79" s="101"/>
      <c r="D79" s="80">
        <v>44791</v>
      </c>
      <c r="E79" s="79">
        <v>0.68958333333333333</v>
      </c>
      <c r="F79" s="53">
        <f t="shared" si="9"/>
        <v>2420</v>
      </c>
      <c r="G79" s="52">
        <f t="shared" si="10"/>
        <v>2389.75</v>
      </c>
      <c r="H79" s="99"/>
      <c r="I79" s="42">
        <v>-30.71</v>
      </c>
      <c r="J79" s="59">
        <f t="shared" si="8"/>
        <v>2389.89</v>
      </c>
      <c r="K79" s="62"/>
      <c r="L79" s="1"/>
      <c r="M79" s="38">
        <f t="shared" si="2"/>
        <v>0.13999999999987267</v>
      </c>
      <c r="N79" s="42">
        <f t="shared" si="11"/>
        <v>1.4275799999987017E-2</v>
      </c>
      <c r="O79" s="38">
        <f t="shared" si="12"/>
        <v>9.8200479999910689E-2</v>
      </c>
      <c r="P79" s="38">
        <f t="shared" si="13"/>
        <v>1.4557261672786762E-4</v>
      </c>
      <c r="Q79" s="1"/>
      <c r="R79" s="40">
        <f t="shared" si="14"/>
        <v>61.699999999999747</v>
      </c>
      <c r="S79" s="40">
        <f t="shared" si="15"/>
        <v>2.2690437601276051E-3</v>
      </c>
      <c r="T79" s="1"/>
      <c r="U79" s="1"/>
      <c r="V79" s="15"/>
      <c r="W79" s="17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spans="2:59" ht="15.6" x14ac:dyDescent="0.3">
      <c r="B80" s="100">
        <v>59</v>
      </c>
      <c r="C80" s="101"/>
      <c r="D80" s="80">
        <v>44793</v>
      </c>
      <c r="E80" s="79">
        <v>0.6333333333333333</v>
      </c>
      <c r="F80" s="53">
        <f t="shared" si="9"/>
        <v>2420</v>
      </c>
      <c r="G80" s="52">
        <f t="shared" si="10"/>
        <v>2389.75</v>
      </c>
      <c r="H80" s="99"/>
      <c r="I80" s="42">
        <v>-30.71</v>
      </c>
      <c r="J80" s="59">
        <f t="shared" si="8"/>
        <v>2389.89</v>
      </c>
      <c r="K80" s="62"/>
      <c r="L80" s="1"/>
      <c r="M80" s="38">
        <f t="shared" si="2"/>
        <v>0.13999999999987267</v>
      </c>
      <c r="N80" s="42">
        <f t="shared" si="11"/>
        <v>1.4275799999987017E-2</v>
      </c>
      <c r="O80" s="38">
        <f t="shared" si="12"/>
        <v>9.8200479999910689E-2</v>
      </c>
      <c r="P80" s="38">
        <f t="shared" si="13"/>
        <v>1.4557261672786762E-4</v>
      </c>
      <c r="Q80" s="1"/>
      <c r="R80" s="40">
        <f t="shared" si="14"/>
        <v>61.699999999999747</v>
      </c>
      <c r="S80" s="40">
        <f t="shared" si="15"/>
        <v>2.2690437601276051E-3</v>
      </c>
      <c r="T80" s="1"/>
      <c r="U80" s="1"/>
      <c r="V80" s="15"/>
      <c r="W80" s="17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 spans="2:59" ht="15.6" x14ac:dyDescent="0.3">
      <c r="B81" s="100">
        <v>60</v>
      </c>
      <c r="C81" s="101"/>
      <c r="D81" s="80">
        <v>44794</v>
      </c>
      <c r="E81" s="79">
        <v>0.47083333333333338</v>
      </c>
      <c r="F81" s="53">
        <f t="shared" si="9"/>
        <v>2420</v>
      </c>
      <c r="G81" s="52">
        <f t="shared" si="10"/>
        <v>2389.75</v>
      </c>
      <c r="H81" s="99"/>
      <c r="I81" s="42">
        <v>-30.71</v>
      </c>
      <c r="J81" s="59">
        <f t="shared" si="8"/>
        <v>2389.89</v>
      </c>
      <c r="K81" s="62"/>
      <c r="L81" s="1"/>
      <c r="M81" s="38">
        <f t="shared" si="2"/>
        <v>0.13999999999987267</v>
      </c>
      <c r="N81" s="42">
        <f t="shared" si="11"/>
        <v>1.4275799999987017E-2</v>
      </c>
      <c r="O81" s="38">
        <f t="shared" si="12"/>
        <v>9.8200479999910689E-2</v>
      </c>
      <c r="P81" s="38">
        <f t="shared" si="13"/>
        <v>1.4557261672786762E-4</v>
      </c>
      <c r="Q81" s="1"/>
      <c r="R81" s="40">
        <f t="shared" si="14"/>
        <v>61.699999999999747</v>
      </c>
      <c r="S81" s="40">
        <f t="shared" si="15"/>
        <v>2.2690437601276051E-3</v>
      </c>
      <c r="T81" s="1"/>
      <c r="U81" s="1"/>
      <c r="V81" s="15"/>
      <c r="W81" s="17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 spans="2:59" ht="15.6" x14ac:dyDescent="0.3">
      <c r="B82" s="100">
        <v>61</v>
      </c>
      <c r="C82" s="101"/>
      <c r="D82" s="80">
        <v>44795</v>
      </c>
      <c r="E82" s="79">
        <v>0.38055555555555554</v>
      </c>
      <c r="F82" s="53">
        <f t="shared" si="9"/>
        <v>2420</v>
      </c>
      <c r="G82" s="52">
        <f t="shared" si="10"/>
        <v>2389.75</v>
      </c>
      <c r="H82" s="99"/>
      <c r="I82" s="42">
        <v>-30.72</v>
      </c>
      <c r="J82" s="59">
        <f t="shared" si="8"/>
        <v>2389.88</v>
      </c>
      <c r="K82" s="62"/>
      <c r="M82" s="38">
        <f t="shared" si="2"/>
        <v>0.13000000000010914</v>
      </c>
      <c r="N82" s="42">
        <f t="shared" si="11"/>
        <v>1.325610000001113E-2</v>
      </c>
      <c r="O82" s="38">
        <f t="shared" si="12"/>
        <v>9.1186160000076566E-2</v>
      </c>
      <c r="P82" s="38">
        <f t="shared" si="13"/>
        <v>1.3517457267611348E-4</v>
      </c>
      <c r="R82" s="40">
        <f t="shared" si="14"/>
        <v>61.700000000000216</v>
      </c>
      <c r="S82" s="40">
        <f t="shared" si="15"/>
        <v>2.1069692058364453E-3</v>
      </c>
      <c r="U82"/>
      <c r="V82" s="14"/>
      <c r="W82" s="16"/>
    </row>
    <row r="83" spans="2:59" ht="15.6" x14ac:dyDescent="0.3">
      <c r="B83" s="100">
        <v>62</v>
      </c>
      <c r="C83" s="101"/>
      <c r="D83" s="80">
        <v>44796</v>
      </c>
      <c r="E83" s="79">
        <v>0.47916666666666669</v>
      </c>
      <c r="F83" s="53">
        <f t="shared" si="9"/>
        <v>2420</v>
      </c>
      <c r="G83" s="52">
        <f t="shared" si="10"/>
        <v>2389.75</v>
      </c>
      <c r="H83" s="99"/>
      <c r="I83" s="42">
        <v>-30.72</v>
      </c>
      <c r="J83" s="59">
        <f t="shared" si="8"/>
        <v>2389.88</v>
      </c>
      <c r="K83" s="62"/>
      <c r="M83" s="38">
        <f t="shared" si="2"/>
        <v>0.13000000000010914</v>
      </c>
      <c r="N83" s="42">
        <f t="shared" si="11"/>
        <v>1.325610000001113E-2</v>
      </c>
      <c r="O83" s="38">
        <f t="shared" si="12"/>
        <v>9.1186160000076566E-2</v>
      </c>
      <c r="P83" s="38">
        <f t="shared" si="13"/>
        <v>1.3517457267611348E-4</v>
      </c>
      <c r="R83" s="40">
        <f t="shared" si="14"/>
        <v>61.700000000000216</v>
      </c>
      <c r="S83" s="40">
        <f t="shared" si="15"/>
        <v>2.1069692058364453E-3</v>
      </c>
      <c r="U83"/>
      <c r="V83" s="14"/>
      <c r="W83" s="16"/>
    </row>
    <row r="84" spans="2:59" ht="15.6" x14ac:dyDescent="0.3">
      <c r="B84" s="100">
        <v>63</v>
      </c>
      <c r="C84" s="101"/>
      <c r="D84" s="80">
        <v>44797</v>
      </c>
      <c r="E84" s="79">
        <v>0.62638888888888888</v>
      </c>
      <c r="F84" s="53">
        <f t="shared" si="9"/>
        <v>2420</v>
      </c>
      <c r="G84" s="52">
        <f t="shared" si="10"/>
        <v>2389.75</v>
      </c>
      <c r="H84" s="99"/>
      <c r="I84" s="42">
        <v>-30.72</v>
      </c>
      <c r="J84" s="59">
        <f t="shared" si="8"/>
        <v>2389.88</v>
      </c>
      <c r="K84" s="62"/>
      <c r="M84" s="38">
        <f t="shared" si="2"/>
        <v>0.13000000000010914</v>
      </c>
      <c r="N84" s="42">
        <f t="shared" si="11"/>
        <v>1.325610000001113E-2</v>
      </c>
      <c r="O84" s="38">
        <f t="shared" si="12"/>
        <v>9.1186160000076566E-2</v>
      </c>
      <c r="P84" s="38">
        <f t="shared" si="13"/>
        <v>1.3517457267611348E-4</v>
      </c>
      <c r="R84" s="40">
        <f t="shared" si="14"/>
        <v>61.700000000000216</v>
      </c>
      <c r="S84" s="40">
        <f t="shared" si="15"/>
        <v>2.1069692058364453E-3</v>
      </c>
      <c r="U84"/>
      <c r="V84" s="14"/>
      <c r="W84" s="16"/>
    </row>
    <row r="85" spans="2:59" ht="15.6" x14ac:dyDescent="0.3">
      <c r="B85" s="100">
        <v>64</v>
      </c>
      <c r="C85" s="101"/>
      <c r="D85" s="80">
        <v>44798</v>
      </c>
      <c r="E85" s="79">
        <v>0.4597222222222222</v>
      </c>
      <c r="F85" s="53">
        <f t="shared" si="9"/>
        <v>2420</v>
      </c>
      <c r="G85" s="52">
        <f t="shared" si="10"/>
        <v>2389.75</v>
      </c>
      <c r="H85" s="99"/>
      <c r="I85" s="42">
        <v>-30.72</v>
      </c>
      <c r="J85" s="59">
        <f t="shared" si="8"/>
        <v>2389.88</v>
      </c>
      <c r="K85" s="62"/>
      <c r="M85" s="38">
        <f t="shared" si="2"/>
        <v>0.13000000000010914</v>
      </c>
      <c r="N85" s="42">
        <f t="shared" si="11"/>
        <v>1.325610000001113E-2</v>
      </c>
      <c r="O85" s="38">
        <f t="shared" si="12"/>
        <v>9.1186160000076566E-2</v>
      </c>
      <c r="P85" s="38">
        <f t="shared" si="13"/>
        <v>1.3517457267611348E-4</v>
      </c>
      <c r="R85" s="40">
        <f t="shared" si="14"/>
        <v>61.700000000000216</v>
      </c>
      <c r="S85" s="40">
        <f t="shared" si="15"/>
        <v>2.1069692058364453E-3</v>
      </c>
      <c r="U85"/>
      <c r="V85" s="14"/>
      <c r="W85" s="16"/>
    </row>
    <row r="86" spans="2:59" ht="15.6" x14ac:dyDescent="0.3">
      <c r="B86" s="100">
        <v>65</v>
      </c>
      <c r="C86" s="101"/>
      <c r="D86" s="80">
        <v>44799</v>
      </c>
      <c r="E86" s="79">
        <v>0.46388888888888885</v>
      </c>
      <c r="F86" s="53">
        <f t="shared" ref="F86:F107" si="16">G$16</f>
        <v>2420</v>
      </c>
      <c r="G86" s="52">
        <f t="shared" si="10"/>
        <v>2389.75</v>
      </c>
      <c r="H86" s="99"/>
      <c r="I86" s="42">
        <v>-30.72</v>
      </c>
      <c r="J86" s="59">
        <f t="shared" si="8"/>
        <v>2389.88</v>
      </c>
      <c r="K86" s="62"/>
      <c r="M86" s="38">
        <f t="shared" ref="M86:M149" si="17">+J86-$H$16</f>
        <v>0.13000000000010914</v>
      </c>
      <c r="N86" s="42">
        <f t="shared" ref="N86:N107" si="18">M86*0.10197/1</f>
        <v>1.325610000001113E-2</v>
      </c>
      <c r="O86" s="38">
        <f t="shared" si="12"/>
        <v>9.1186160000076566E-2</v>
      </c>
      <c r="P86" s="38">
        <f t="shared" si="13"/>
        <v>1.3517457267611348E-4</v>
      </c>
      <c r="R86" s="40">
        <f t="shared" si="14"/>
        <v>61.700000000000216</v>
      </c>
      <c r="S86" s="40">
        <f>M86/R86</f>
        <v>2.1069692058364453E-3</v>
      </c>
      <c r="U86"/>
      <c r="V86" s="14"/>
      <c r="W86" s="16"/>
    </row>
    <row r="87" spans="2:59" ht="15.6" x14ac:dyDescent="0.3">
      <c r="B87" s="100">
        <v>66</v>
      </c>
      <c r="C87" s="101"/>
      <c r="D87" s="80">
        <v>44800</v>
      </c>
      <c r="E87" s="79">
        <v>0.47361111111111115</v>
      </c>
      <c r="F87" s="53">
        <f t="shared" si="16"/>
        <v>2420</v>
      </c>
      <c r="G87" s="52">
        <f t="shared" si="10"/>
        <v>2389.75</v>
      </c>
      <c r="H87" s="99"/>
      <c r="I87" s="42">
        <v>-30.72</v>
      </c>
      <c r="J87" s="59">
        <f t="shared" si="8"/>
        <v>2389.88</v>
      </c>
      <c r="K87" s="62"/>
      <c r="M87" s="38">
        <f t="shared" si="17"/>
        <v>0.13000000000010914</v>
      </c>
      <c r="N87" s="42">
        <f t="shared" si="18"/>
        <v>1.325610000001113E-2</v>
      </c>
      <c r="O87" s="38">
        <f t="shared" si="12"/>
        <v>9.1186160000076566E-2</v>
      </c>
      <c r="P87" s="38">
        <f t="shared" si="13"/>
        <v>1.3517457267611348E-4</v>
      </c>
      <c r="R87" s="40">
        <f t="shared" si="14"/>
        <v>61.700000000000216</v>
      </c>
      <c r="S87" s="40">
        <f>M87/R87</f>
        <v>2.1069692058364453E-3</v>
      </c>
      <c r="U87"/>
      <c r="V87" s="14"/>
      <c r="W87" s="16"/>
    </row>
    <row r="88" spans="2:59" ht="15.6" x14ac:dyDescent="0.3">
      <c r="B88" s="100">
        <v>67</v>
      </c>
      <c r="C88" s="101"/>
      <c r="D88" s="80">
        <v>44801</v>
      </c>
      <c r="E88" s="79">
        <v>0.47569444444444442</v>
      </c>
      <c r="F88" s="53">
        <f t="shared" si="16"/>
        <v>2420</v>
      </c>
      <c r="G88" s="52">
        <f t="shared" si="10"/>
        <v>2389.75</v>
      </c>
      <c r="H88" s="99"/>
      <c r="I88" s="42">
        <v>-30.71</v>
      </c>
      <c r="J88" s="59">
        <f>(G$16+E$13)+I88</f>
        <v>2389.89</v>
      </c>
      <c r="K88" s="62"/>
      <c r="M88" s="38">
        <f t="shared" si="17"/>
        <v>0.13999999999987267</v>
      </c>
      <c r="N88" s="42">
        <f t="shared" si="18"/>
        <v>1.4275799999987017E-2</v>
      </c>
      <c r="O88" s="38">
        <f t="shared" si="12"/>
        <v>9.8200479999910689E-2</v>
      </c>
      <c r="P88" s="38">
        <f t="shared" si="13"/>
        <v>1.4557261672786762E-4</v>
      </c>
      <c r="R88" s="40">
        <f t="shared" si="14"/>
        <v>61.699999999999747</v>
      </c>
      <c r="S88" s="40">
        <f>M88/R88</f>
        <v>2.2690437601276051E-3</v>
      </c>
      <c r="U88"/>
      <c r="V88" s="14"/>
      <c r="W88" s="16"/>
    </row>
    <row r="89" spans="2:59" ht="15.6" x14ac:dyDescent="0.3">
      <c r="B89" s="100">
        <v>68</v>
      </c>
      <c r="C89" s="101"/>
      <c r="D89" s="80">
        <v>44802</v>
      </c>
      <c r="E89" s="79">
        <v>0.4694444444444445</v>
      </c>
      <c r="F89" s="53">
        <f t="shared" si="16"/>
        <v>2420</v>
      </c>
      <c r="G89" s="52">
        <f t="shared" ref="G89:G107" si="19">G$16-E$12</f>
        <v>2389.75</v>
      </c>
      <c r="H89" s="99"/>
      <c r="I89" s="42">
        <v>-30.71</v>
      </c>
      <c r="J89" s="59">
        <f>(G$16+E$13)+I89</f>
        <v>2389.89</v>
      </c>
      <c r="K89" s="62"/>
      <c r="M89" s="38">
        <f t="shared" si="17"/>
        <v>0.13999999999987267</v>
      </c>
      <c r="N89" s="42">
        <f t="shared" si="18"/>
        <v>1.4275799999987017E-2</v>
      </c>
      <c r="O89" s="38">
        <f t="shared" ref="O89:O107" si="20">M89*0.701432/1</f>
        <v>9.8200479999910689E-2</v>
      </c>
      <c r="P89" s="38">
        <f t="shared" ref="P89:P107" si="21">+N89*0.01019716/1</f>
        <v>1.4557261672786762E-4</v>
      </c>
      <c r="R89" s="40">
        <f t="shared" ref="R89:R107" si="22">+$O$11*(M89-I89)</f>
        <v>61.699999999999747</v>
      </c>
      <c r="S89" s="40">
        <f t="shared" ref="S89:S107" si="23">M89/R89</f>
        <v>2.2690437601276051E-3</v>
      </c>
    </row>
    <row r="90" spans="2:59" ht="15.6" x14ac:dyDescent="0.3">
      <c r="B90" s="100">
        <v>69</v>
      </c>
      <c r="C90" s="101"/>
      <c r="D90" s="80">
        <v>44803</v>
      </c>
      <c r="E90" s="79">
        <v>0.49583333333333335</v>
      </c>
      <c r="F90" s="53">
        <f t="shared" si="16"/>
        <v>2420</v>
      </c>
      <c r="G90" s="52">
        <f t="shared" si="19"/>
        <v>2389.75</v>
      </c>
      <c r="H90" s="99"/>
      <c r="I90" s="42">
        <v>-30.71</v>
      </c>
      <c r="J90" s="59">
        <f t="shared" ref="J90:J107" si="24">(G$16+E$13)+I90</f>
        <v>2389.89</v>
      </c>
      <c r="K90" s="62"/>
      <c r="M90" s="38">
        <f t="shared" si="17"/>
        <v>0.13999999999987267</v>
      </c>
      <c r="N90" s="42">
        <f t="shared" si="18"/>
        <v>1.4275799999987017E-2</v>
      </c>
      <c r="O90" s="38">
        <f t="shared" si="20"/>
        <v>9.8200479999910689E-2</v>
      </c>
      <c r="P90" s="38">
        <f t="shared" si="21"/>
        <v>1.4557261672786762E-4</v>
      </c>
      <c r="R90" s="40">
        <f t="shared" si="22"/>
        <v>61.699999999999747</v>
      </c>
      <c r="S90" s="40">
        <f t="shared" si="23"/>
        <v>2.2690437601276051E-3</v>
      </c>
    </row>
    <row r="91" spans="2:59" ht="15.6" x14ac:dyDescent="0.3">
      <c r="B91" s="100">
        <v>70</v>
      </c>
      <c r="C91" s="101"/>
      <c r="D91" s="80">
        <v>44804</v>
      </c>
      <c r="E91" s="79">
        <v>0.72916666666666663</v>
      </c>
      <c r="F91" s="53">
        <f t="shared" si="16"/>
        <v>2420</v>
      </c>
      <c r="G91" s="52">
        <f t="shared" si="19"/>
        <v>2389.75</v>
      </c>
      <c r="H91" s="99"/>
      <c r="I91" s="42">
        <v>-30.71</v>
      </c>
      <c r="J91" s="59">
        <f t="shared" si="24"/>
        <v>2389.89</v>
      </c>
      <c r="K91" s="62"/>
      <c r="M91" s="38">
        <f t="shared" si="17"/>
        <v>0.13999999999987267</v>
      </c>
      <c r="N91" s="42">
        <f t="shared" si="18"/>
        <v>1.4275799999987017E-2</v>
      </c>
      <c r="O91" s="38">
        <f t="shared" si="20"/>
        <v>9.8200479999910689E-2</v>
      </c>
      <c r="P91" s="38">
        <f t="shared" si="21"/>
        <v>1.4557261672786762E-4</v>
      </c>
      <c r="R91" s="40">
        <f t="shared" si="22"/>
        <v>61.699999999999747</v>
      </c>
      <c r="S91" s="40">
        <f t="shared" si="23"/>
        <v>2.2690437601276051E-3</v>
      </c>
    </row>
    <row r="92" spans="2:59" ht="15.6" x14ac:dyDescent="0.3">
      <c r="B92" s="100">
        <v>71</v>
      </c>
      <c r="C92" s="101"/>
      <c r="D92" s="80">
        <v>44805</v>
      </c>
      <c r="E92" s="79">
        <v>0.73263888888888884</v>
      </c>
      <c r="F92" s="53">
        <f t="shared" si="16"/>
        <v>2420</v>
      </c>
      <c r="G92" s="52">
        <f t="shared" si="19"/>
        <v>2389.75</v>
      </c>
      <c r="H92" s="99"/>
      <c r="I92" s="42">
        <v>-30.71</v>
      </c>
      <c r="J92" s="59">
        <f t="shared" si="24"/>
        <v>2389.89</v>
      </c>
      <c r="K92" s="62"/>
      <c r="M92" s="38">
        <f t="shared" si="17"/>
        <v>0.13999999999987267</v>
      </c>
      <c r="N92" s="42">
        <f t="shared" si="18"/>
        <v>1.4275799999987017E-2</v>
      </c>
      <c r="O92" s="38">
        <f t="shared" si="20"/>
        <v>9.8200479999910689E-2</v>
      </c>
      <c r="P92" s="38">
        <f t="shared" si="21"/>
        <v>1.4557261672786762E-4</v>
      </c>
      <c r="R92" s="40">
        <f t="shared" si="22"/>
        <v>61.699999999999747</v>
      </c>
      <c r="S92" s="40">
        <f t="shared" si="23"/>
        <v>2.2690437601276051E-3</v>
      </c>
    </row>
    <row r="93" spans="2:59" ht="15.6" x14ac:dyDescent="0.3">
      <c r="B93" s="100">
        <v>72</v>
      </c>
      <c r="C93" s="101"/>
      <c r="D93" s="80">
        <v>44806</v>
      </c>
      <c r="E93" s="79">
        <v>0.47500000000000003</v>
      </c>
      <c r="F93" s="53">
        <f t="shared" si="16"/>
        <v>2420</v>
      </c>
      <c r="G93" s="52">
        <f t="shared" si="19"/>
        <v>2389.75</v>
      </c>
      <c r="H93" s="99"/>
      <c r="I93" s="42">
        <v>-30.71</v>
      </c>
      <c r="J93" s="59">
        <f t="shared" si="24"/>
        <v>2389.89</v>
      </c>
      <c r="K93" s="62"/>
      <c r="M93" s="38">
        <f t="shared" si="17"/>
        <v>0.13999999999987267</v>
      </c>
      <c r="N93" s="42">
        <f t="shared" si="18"/>
        <v>1.4275799999987017E-2</v>
      </c>
      <c r="O93" s="38">
        <f t="shared" si="20"/>
        <v>9.8200479999910689E-2</v>
      </c>
      <c r="P93" s="38">
        <f t="shared" si="21"/>
        <v>1.4557261672786762E-4</v>
      </c>
      <c r="R93" s="40">
        <f t="shared" si="22"/>
        <v>61.699999999999747</v>
      </c>
      <c r="S93" s="40">
        <f t="shared" si="23"/>
        <v>2.2690437601276051E-3</v>
      </c>
    </row>
    <row r="94" spans="2:59" ht="15.6" x14ac:dyDescent="0.3">
      <c r="B94" s="100">
        <v>73</v>
      </c>
      <c r="C94" s="101"/>
      <c r="D94" s="80">
        <v>44807</v>
      </c>
      <c r="E94" s="79">
        <v>0.49583333333333335</v>
      </c>
      <c r="F94" s="53">
        <f t="shared" si="16"/>
        <v>2420</v>
      </c>
      <c r="G94" s="52">
        <f t="shared" si="19"/>
        <v>2389.75</v>
      </c>
      <c r="H94" s="99"/>
      <c r="I94" s="42">
        <v>-30.71</v>
      </c>
      <c r="J94" s="59">
        <f t="shared" si="24"/>
        <v>2389.89</v>
      </c>
      <c r="K94" s="62"/>
      <c r="M94" s="38">
        <f t="shared" si="17"/>
        <v>0.13999999999987267</v>
      </c>
      <c r="N94" s="42">
        <f t="shared" si="18"/>
        <v>1.4275799999987017E-2</v>
      </c>
      <c r="O94" s="38">
        <f t="shared" si="20"/>
        <v>9.8200479999910689E-2</v>
      </c>
      <c r="P94" s="38">
        <f t="shared" si="21"/>
        <v>1.4557261672786762E-4</v>
      </c>
      <c r="R94" s="40">
        <f t="shared" si="22"/>
        <v>61.699999999999747</v>
      </c>
      <c r="S94" s="40">
        <f t="shared" si="23"/>
        <v>2.2690437601276051E-3</v>
      </c>
    </row>
    <row r="95" spans="2:59" ht="15.6" x14ac:dyDescent="0.3">
      <c r="B95" s="100">
        <v>74</v>
      </c>
      <c r="C95" s="101"/>
      <c r="D95" s="80">
        <v>44808</v>
      </c>
      <c r="E95" s="79">
        <v>0.46180555555555558</v>
      </c>
      <c r="F95" s="53">
        <f t="shared" si="16"/>
        <v>2420</v>
      </c>
      <c r="G95" s="52">
        <f t="shared" si="19"/>
        <v>2389.75</v>
      </c>
      <c r="H95" s="99"/>
      <c r="I95" s="42">
        <v>-30.71</v>
      </c>
      <c r="J95" s="59">
        <f t="shared" si="24"/>
        <v>2389.89</v>
      </c>
      <c r="K95" s="62"/>
      <c r="M95" s="38">
        <f t="shared" si="17"/>
        <v>0.13999999999987267</v>
      </c>
      <c r="N95" s="42">
        <f t="shared" si="18"/>
        <v>1.4275799999987017E-2</v>
      </c>
      <c r="O95" s="38">
        <f t="shared" si="20"/>
        <v>9.8200479999910689E-2</v>
      </c>
      <c r="P95" s="38">
        <f t="shared" si="21"/>
        <v>1.4557261672786762E-4</v>
      </c>
      <c r="R95" s="40">
        <f t="shared" si="22"/>
        <v>61.699999999999747</v>
      </c>
      <c r="S95" s="40">
        <f t="shared" si="23"/>
        <v>2.2690437601276051E-3</v>
      </c>
    </row>
    <row r="96" spans="2:59" ht="15.6" x14ac:dyDescent="0.3">
      <c r="B96" s="100">
        <v>75</v>
      </c>
      <c r="C96" s="101"/>
      <c r="D96" s="80">
        <v>44809</v>
      </c>
      <c r="E96" s="79">
        <v>0.51944444444444449</v>
      </c>
      <c r="F96" s="53">
        <f t="shared" si="16"/>
        <v>2420</v>
      </c>
      <c r="G96" s="52">
        <f t="shared" si="19"/>
        <v>2389.75</v>
      </c>
      <c r="H96" s="99"/>
      <c r="I96" s="42">
        <v>-30.71</v>
      </c>
      <c r="J96" s="59">
        <f t="shared" si="24"/>
        <v>2389.89</v>
      </c>
      <c r="K96" s="62"/>
      <c r="M96" s="38">
        <f t="shared" si="17"/>
        <v>0.13999999999987267</v>
      </c>
      <c r="N96" s="42">
        <f t="shared" si="18"/>
        <v>1.4275799999987017E-2</v>
      </c>
      <c r="O96" s="38">
        <f t="shared" si="20"/>
        <v>9.8200479999910689E-2</v>
      </c>
      <c r="P96" s="38">
        <f t="shared" si="21"/>
        <v>1.4557261672786762E-4</v>
      </c>
      <c r="R96" s="40">
        <f t="shared" si="22"/>
        <v>61.699999999999747</v>
      </c>
      <c r="S96" s="40">
        <f t="shared" si="23"/>
        <v>2.2690437601276051E-3</v>
      </c>
    </row>
    <row r="97" spans="2:19" ht="15.6" x14ac:dyDescent="0.3">
      <c r="B97" s="100">
        <v>76</v>
      </c>
      <c r="C97" s="101"/>
      <c r="D97" s="80">
        <v>44810</v>
      </c>
      <c r="E97" s="79">
        <v>0.49444444444444446</v>
      </c>
      <c r="F97" s="53">
        <f t="shared" si="16"/>
        <v>2420</v>
      </c>
      <c r="G97" s="52">
        <f t="shared" si="19"/>
        <v>2389.75</v>
      </c>
      <c r="H97" s="99"/>
      <c r="I97" s="42">
        <v>-30.71</v>
      </c>
      <c r="J97" s="59">
        <f t="shared" si="24"/>
        <v>2389.89</v>
      </c>
      <c r="K97" s="62"/>
      <c r="M97" s="38">
        <f t="shared" si="17"/>
        <v>0.13999999999987267</v>
      </c>
      <c r="N97" s="42">
        <f t="shared" si="18"/>
        <v>1.4275799999987017E-2</v>
      </c>
      <c r="O97" s="38">
        <f t="shared" si="20"/>
        <v>9.8200479999910689E-2</v>
      </c>
      <c r="P97" s="38">
        <f t="shared" si="21"/>
        <v>1.4557261672786762E-4</v>
      </c>
      <c r="R97" s="40">
        <f t="shared" si="22"/>
        <v>61.699999999999747</v>
      </c>
      <c r="S97" s="40">
        <f t="shared" si="23"/>
        <v>2.2690437601276051E-3</v>
      </c>
    </row>
    <row r="98" spans="2:19" ht="15.6" x14ac:dyDescent="0.3">
      <c r="B98" s="100">
        <v>77</v>
      </c>
      <c r="C98" s="101"/>
      <c r="D98" s="80">
        <v>44811</v>
      </c>
      <c r="E98" s="79">
        <v>0.4916666666666667</v>
      </c>
      <c r="F98" s="53">
        <f t="shared" si="16"/>
        <v>2420</v>
      </c>
      <c r="G98" s="52">
        <f t="shared" si="19"/>
        <v>2389.75</v>
      </c>
      <c r="H98" s="99"/>
      <c r="I98" s="42">
        <v>-30.71</v>
      </c>
      <c r="J98" s="59">
        <f t="shared" si="24"/>
        <v>2389.89</v>
      </c>
      <c r="K98" s="62"/>
      <c r="M98" s="38">
        <f t="shared" si="17"/>
        <v>0.13999999999987267</v>
      </c>
      <c r="N98" s="42">
        <f t="shared" si="18"/>
        <v>1.4275799999987017E-2</v>
      </c>
      <c r="O98" s="38">
        <f t="shared" si="20"/>
        <v>9.8200479999910689E-2</v>
      </c>
      <c r="P98" s="38">
        <f t="shared" si="21"/>
        <v>1.4557261672786762E-4</v>
      </c>
      <c r="R98" s="40">
        <f t="shared" si="22"/>
        <v>61.699999999999747</v>
      </c>
      <c r="S98" s="40">
        <f t="shared" si="23"/>
        <v>2.2690437601276051E-3</v>
      </c>
    </row>
    <row r="99" spans="2:19" ht="15.6" x14ac:dyDescent="0.3">
      <c r="B99" s="100">
        <v>78</v>
      </c>
      <c r="C99" s="101"/>
      <c r="D99" s="80">
        <v>44812</v>
      </c>
      <c r="E99" s="79">
        <v>0.47361111111111115</v>
      </c>
      <c r="F99" s="53">
        <f t="shared" si="16"/>
        <v>2420</v>
      </c>
      <c r="G99" s="52">
        <f t="shared" si="19"/>
        <v>2389.75</v>
      </c>
      <c r="H99" s="99"/>
      <c r="I99" s="42">
        <v>-30.71</v>
      </c>
      <c r="J99" s="59">
        <f t="shared" si="24"/>
        <v>2389.89</v>
      </c>
      <c r="K99" s="62"/>
      <c r="M99" s="38">
        <f t="shared" si="17"/>
        <v>0.13999999999987267</v>
      </c>
      <c r="N99" s="42">
        <f t="shared" si="18"/>
        <v>1.4275799999987017E-2</v>
      </c>
      <c r="O99" s="38">
        <f t="shared" si="20"/>
        <v>9.8200479999910689E-2</v>
      </c>
      <c r="P99" s="38">
        <f t="shared" si="21"/>
        <v>1.4557261672786762E-4</v>
      </c>
      <c r="R99" s="40">
        <f t="shared" si="22"/>
        <v>61.699999999999747</v>
      </c>
      <c r="S99" s="40">
        <f t="shared" si="23"/>
        <v>2.2690437601276051E-3</v>
      </c>
    </row>
    <row r="100" spans="2:19" ht="15.6" x14ac:dyDescent="0.3">
      <c r="B100" s="100">
        <v>79</v>
      </c>
      <c r="C100" s="101"/>
      <c r="D100" s="80">
        <v>44814</v>
      </c>
      <c r="E100" s="79">
        <v>0.51180555555555551</v>
      </c>
      <c r="F100" s="53">
        <f t="shared" si="16"/>
        <v>2420</v>
      </c>
      <c r="G100" s="52">
        <f t="shared" si="19"/>
        <v>2389.75</v>
      </c>
      <c r="H100" s="99"/>
      <c r="I100" s="42">
        <v>-30.71</v>
      </c>
      <c r="J100" s="59">
        <f t="shared" si="24"/>
        <v>2389.89</v>
      </c>
      <c r="K100" s="62"/>
      <c r="M100" s="38">
        <f t="shared" si="17"/>
        <v>0.13999999999987267</v>
      </c>
      <c r="N100" s="42">
        <f t="shared" si="18"/>
        <v>1.4275799999987017E-2</v>
      </c>
      <c r="O100" s="38">
        <f t="shared" si="20"/>
        <v>9.8200479999910689E-2</v>
      </c>
      <c r="P100" s="38">
        <f t="shared" si="21"/>
        <v>1.4557261672786762E-4</v>
      </c>
      <c r="R100" s="40">
        <f t="shared" si="22"/>
        <v>61.699999999999747</v>
      </c>
      <c r="S100" s="40">
        <f t="shared" si="23"/>
        <v>2.2690437601276051E-3</v>
      </c>
    </row>
    <row r="101" spans="2:19" ht="15.6" x14ac:dyDescent="0.3">
      <c r="B101" s="100">
        <v>80</v>
      </c>
      <c r="C101" s="101"/>
      <c r="D101" s="80">
        <v>44815</v>
      </c>
      <c r="E101" s="79">
        <v>0.62777777777777777</v>
      </c>
      <c r="F101" s="53">
        <f t="shared" si="16"/>
        <v>2420</v>
      </c>
      <c r="G101" s="52">
        <f t="shared" si="19"/>
        <v>2389.75</v>
      </c>
      <c r="H101" s="99"/>
      <c r="I101" s="42">
        <v>-30.71</v>
      </c>
      <c r="J101" s="59">
        <f t="shared" si="24"/>
        <v>2389.89</v>
      </c>
      <c r="K101" s="62"/>
      <c r="M101" s="38">
        <f t="shared" si="17"/>
        <v>0.13999999999987267</v>
      </c>
      <c r="N101" s="42">
        <f t="shared" si="18"/>
        <v>1.4275799999987017E-2</v>
      </c>
      <c r="O101" s="38">
        <f t="shared" si="20"/>
        <v>9.8200479999910689E-2</v>
      </c>
      <c r="P101" s="38">
        <f t="shared" si="21"/>
        <v>1.4557261672786762E-4</v>
      </c>
      <c r="R101" s="40">
        <f t="shared" si="22"/>
        <v>61.699999999999747</v>
      </c>
      <c r="S101" s="40">
        <f t="shared" si="23"/>
        <v>2.2690437601276051E-3</v>
      </c>
    </row>
    <row r="102" spans="2:19" ht="15.6" x14ac:dyDescent="0.3">
      <c r="B102" s="100">
        <v>81</v>
      </c>
      <c r="C102" s="101"/>
      <c r="D102" s="80">
        <v>44816</v>
      </c>
      <c r="E102" s="79">
        <v>0.65277777777777779</v>
      </c>
      <c r="F102" s="53">
        <f t="shared" si="16"/>
        <v>2420</v>
      </c>
      <c r="G102" s="52">
        <f t="shared" si="19"/>
        <v>2389.75</v>
      </c>
      <c r="H102" s="99"/>
      <c r="I102" s="42">
        <v>-30.71</v>
      </c>
      <c r="J102" s="59">
        <f t="shared" si="24"/>
        <v>2389.89</v>
      </c>
      <c r="K102" s="62"/>
      <c r="M102" s="38">
        <f t="shared" si="17"/>
        <v>0.13999999999987267</v>
      </c>
      <c r="N102" s="42">
        <f t="shared" si="18"/>
        <v>1.4275799999987017E-2</v>
      </c>
      <c r="O102" s="38">
        <f t="shared" si="20"/>
        <v>9.8200479999910689E-2</v>
      </c>
      <c r="P102" s="38">
        <f t="shared" si="21"/>
        <v>1.4557261672786762E-4</v>
      </c>
      <c r="R102" s="40">
        <f t="shared" si="22"/>
        <v>61.699999999999747</v>
      </c>
      <c r="S102" s="40">
        <f t="shared" si="23"/>
        <v>2.2690437601276051E-3</v>
      </c>
    </row>
    <row r="103" spans="2:19" ht="15.6" x14ac:dyDescent="0.3">
      <c r="B103" s="100">
        <v>82</v>
      </c>
      <c r="C103" s="101"/>
      <c r="D103" s="80">
        <v>44817</v>
      </c>
      <c r="E103" s="79">
        <v>0.53055555555555556</v>
      </c>
      <c r="F103" s="53">
        <f t="shared" si="16"/>
        <v>2420</v>
      </c>
      <c r="G103" s="52">
        <f t="shared" si="19"/>
        <v>2389.75</v>
      </c>
      <c r="H103" s="99"/>
      <c r="I103" s="42">
        <v>-30.71</v>
      </c>
      <c r="J103" s="59">
        <f t="shared" si="24"/>
        <v>2389.89</v>
      </c>
      <c r="K103" s="62"/>
      <c r="M103" s="38">
        <f t="shared" si="17"/>
        <v>0.13999999999987267</v>
      </c>
      <c r="N103" s="42">
        <f t="shared" si="18"/>
        <v>1.4275799999987017E-2</v>
      </c>
      <c r="O103" s="38">
        <f t="shared" si="20"/>
        <v>9.8200479999910689E-2</v>
      </c>
      <c r="P103" s="38">
        <f t="shared" si="21"/>
        <v>1.4557261672786762E-4</v>
      </c>
      <c r="R103" s="40">
        <f t="shared" si="22"/>
        <v>61.699999999999747</v>
      </c>
      <c r="S103" s="40">
        <f t="shared" si="23"/>
        <v>2.2690437601276051E-3</v>
      </c>
    </row>
    <row r="104" spans="2:19" ht="15.6" x14ac:dyDescent="0.3">
      <c r="B104" s="100">
        <v>83</v>
      </c>
      <c r="C104" s="101"/>
      <c r="D104" s="80">
        <v>44819</v>
      </c>
      <c r="E104" s="79">
        <v>0.47222222222222227</v>
      </c>
      <c r="F104" s="53">
        <f t="shared" si="16"/>
        <v>2420</v>
      </c>
      <c r="G104" s="52">
        <f t="shared" si="19"/>
        <v>2389.75</v>
      </c>
      <c r="H104" s="99"/>
      <c r="I104" s="42">
        <v>-30.71</v>
      </c>
      <c r="J104" s="59">
        <f t="shared" si="24"/>
        <v>2389.89</v>
      </c>
      <c r="K104" s="62"/>
      <c r="M104" s="38">
        <f t="shared" si="17"/>
        <v>0.13999999999987267</v>
      </c>
      <c r="N104" s="42">
        <f t="shared" si="18"/>
        <v>1.4275799999987017E-2</v>
      </c>
      <c r="O104" s="38">
        <f t="shared" si="20"/>
        <v>9.8200479999910689E-2</v>
      </c>
      <c r="P104" s="38">
        <f t="shared" si="21"/>
        <v>1.4557261672786762E-4</v>
      </c>
      <c r="R104" s="40">
        <f t="shared" si="22"/>
        <v>61.699999999999747</v>
      </c>
      <c r="S104" s="40">
        <f t="shared" si="23"/>
        <v>2.2690437601276051E-3</v>
      </c>
    </row>
    <row r="105" spans="2:19" ht="15.6" x14ac:dyDescent="0.3">
      <c r="B105" s="100">
        <v>84</v>
      </c>
      <c r="C105" s="101"/>
      <c r="D105" s="80">
        <v>44820</v>
      </c>
      <c r="E105" s="79">
        <v>0.72916666666666663</v>
      </c>
      <c r="F105" s="53">
        <f t="shared" si="16"/>
        <v>2420</v>
      </c>
      <c r="G105" s="52">
        <f t="shared" si="19"/>
        <v>2389.75</v>
      </c>
      <c r="H105" s="99"/>
      <c r="I105" s="42">
        <v>-30.71</v>
      </c>
      <c r="J105" s="59">
        <f t="shared" si="24"/>
        <v>2389.89</v>
      </c>
      <c r="K105" s="62"/>
      <c r="M105" s="38">
        <f t="shared" si="17"/>
        <v>0.13999999999987267</v>
      </c>
      <c r="N105" s="42">
        <f t="shared" si="18"/>
        <v>1.4275799999987017E-2</v>
      </c>
      <c r="O105" s="38">
        <f t="shared" si="20"/>
        <v>9.8200479999910689E-2</v>
      </c>
      <c r="P105" s="38">
        <f t="shared" si="21"/>
        <v>1.4557261672786762E-4</v>
      </c>
      <c r="R105" s="40">
        <f t="shared" si="22"/>
        <v>61.699999999999747</v>
      </c>
      <c r="S105" s="40">
        <f t="shared" si="23"/>
        <v>2.2690437601276051E-3</v>
      </c>
    </row>
    <row r="106" spans="2:19" ht="15.6" x14ac:dyDescent="0.3">
      <c r="B106" s="100">
        <v>85</v>
      </c>
      <c r="C106" s="101"/>
      <c r="D106" s="80">
        <v>44821</v>
      </c>
      <c r="E106" s="79">
        <v>0.3923611111111111</v>
      </c>
      <c r="F106" s="53">
        <f t="shared" si="16"/>
        <v>2420</v>
      </c>
      <c r="G106" s="52">
        <f t="shared" si="19"/>
        <v>2389.75</v>
      </c>
      <c r="H106" s="99"/>
      <c r="I106" s="42">
        <v>-30.72</v>
      </c>
      <c r="J106" s="59">
        <f t="shared" si="24"/>
        <v>2389.88</v>
      </c>
      <c r="K106" s="62"/>
      <c r="M106" s="38">
        <f t="shared" si="17"/>
        <v>0.13000000000010914</v>
      </c>
      <c r="N106" s="42">
        <f t="shared" si="18"/>
        <v>1.325610000001113E-2</v>
      </c>
      <c r="O106" s="38">
        <f t="shared" si="20"/>
        <v>9.1186160000076566E-2</v>
      </c>
      <c r="P106" s="38">
        <f t="shared" si="21"/>
        <v>1.3517457267611348E-4</v>
      </c>
      <c r="R106" s="40">
        <f t="shared" si="22"/>
        <v>61.700000000000216</v>
      </c>
      <c r="S106" s="40">
        <f t="shared" si="23"/>
        <v>2.1069692058364453E-3</v>
      </c>
    </row>
    <row r="107" spans="2:19" ht="15.6" x14ac:dyDescent="0.3">
      <c r="B107" s="100">
        <v>86</v>
      </c>
      <c r="C107" s="101"/>
      <c r="D107" s="80">
        <v>44822</v>
      </c>
      <c r="E107" s="79">
        <v>0.37361111111111112</v>
      </c>
      <c r="F107" s="53">
        <f t="shared" si="16"/>
        <v>2420</v>
      </c>
      <c r="G107" s="52">
        <f t="shared" si="19"/>
        <v>2389.75</v>
      </c>
      <c r="H107" s="99"/>
      <c r="I107" s="42">
        <v>-30.72</v>
      </c>
      <c r="J107" s="59">
        <f t="shared" si="24"/>
        <v>2389.88</v>
      </c>
      <c r="K107" s="62"/>
      <c r="M107" s="38">
        <f t="shared" si="17"/>
        <v>0.13000000000010914</v>
      </c>
      <c r="N107" s="42">
        <f t="shared" si="18"/>
        <v>1.325610000001113E-2</v>
      </c>
      <c r="O107" s="38">
        <f t="shared" si="20"/>
        <v>9.1186160000076566E-2</v>
      </c>
      <c r="P107" s="38">
        <f t="shared" si="21"/>
        <v>1.3517457267611348E-4</v>
      </c>
      <c r="R107" s="40">
        <f t="shared" si="22"/>
        <v>61.700000000000216</v>
      </c>
      <c r="S107" s="40">
        <f t="shared" si="23"/>
        <v>2.1069692058364453E-3</v>
      </c>
    </row>
    <row r="108" spans="2:19" ht="15.6" x14ac:dyDescent="0.3">
      <c r="B108" s="100">
        <v>87</v>
      </c>
      <c r="C108" s="101"/>
      <c r="D108" s="80">
        <v>44823</v>
      </c>
      <c r="E108" s="79">
        <v>0.46388888888888885</v>
      </c>
      <c r="F108" s="53">
        <f t="shared" ref="F108:F114" si="25">G$16</f>
        <v>2420</v>
      </c>
      <c r="G108" s="52">
        <f t="shared" ref="G108:G114" si="26">G$16-E$12</f>
        <v>2389.75</v>
      </c>
      <c r="H108" s="99"/>
      <c r="I108" s="42">
        <v>-30.72</v>
      </c>
      <c r="J108" s="59">
        <f t="shared" ref="J108:J114" si="27">(G$16+E$13)+I108</f>
        <v>2389.88</v>
      </c>
      <c r="K108" s="62"/>
      <c r="M108" s="38">
        <f t="shared" si="17"/>
        <v>0.13000000000010914</v>
      </c>
      <c r="N108" s="42">
        <f t="shared" ref="N108:N114" si="28">M108*0.10197/1</f>
        <v>1.325610000001113E-2</v>
      </c>
      <c r="O108" s="38">
        <f t="shared" ref="O108:O114" si="29">M108*0.701432/1</f>
        <v>9.1186160000076566E-2</v>
      </c>
      <c r="P108" s="38">
        <f t="shared" ref="P108:P114" si="30">+N108*0.01019716/1</f>
        <v>1.3517457267611348E-4</v>
      </c>
      <c r="R108" s="40">
        <f t="shared" ref="R108:R114" si="31">+$O$11*(M108-I108)</f>
        <v>61.700000000000216</v>
      </c>
      <c r="S108" s="40">
        <f t="shared" ref="S108:S114" si="32">M108/R108</f>
        <v>2.1069692058364453E-3</v>
      </c>
    </row>
    <row r="109" spans="2:19" ht="15.6" x14ac:dyDescent="0.3">
      <c r="B109" s="100">
        <v>88</v>
      </c>
      <c r="C109" s="101"/>
      <c r="D109" s="80">
        <v>44824</v>
      </c>
      <c r="E109" s="79">
        <v>0.50208333333333333</v>
      </c>
      <c r="F109" s="53">
        <f t="shared" si="25"/>
        <v>2420</v>
      </c>
      <c r="G109" s="52">
        <f t="shared" si="26"/>
        <v>2389.75</v>
      </c>
      <c r="H109" s="99"/>
      <c r="I109" s="42">
        <v>-30.72</v>
      </c>
      <c r="J109" s="59">
        <f t="shared" si="27"/>
        <v>2389.88</v>
      </c>
      <c r="K109" s="62"/>
      <c r="M109" s="38">
        <f t="shared" si="17"/>
        <v>0.13000000000010914</v>
      </c>
      <c r="N109" s="42">
        <f t="shared" si="28"/>
        <v>1.325610000001113E-2</v>
      </c>
      <c r="O109" s="38">
        <f t="shared" si="29"/>
        <v>9.1186160000076566E-2</v>
      </c>
      <c r="P109" s="38">
        <f t="shared" si="30"/>
        <v>1.3517457267611348E-4</v>
      </c>
      <c r="R109" s="40">
        <f t="shared" si="31"/>
        <v>61.700000000000216</v>
      </c>
      <c r="S109" s="40">
        <f t="shared" si="32"/>
        <v>2.1069692058364453E-3</v>
      </c>
    </row>
    <row r="110" spans="2:19" ht="15.6" x14ac:dyDescent="0.3">
      <c r="B110" s="100">
        <v>89</v>
      </c>
      <c r="C110" s="101"/>
      <c r="D110" s="80">
        <v>44825</v>
      </c>
      <c r="E110" s="79">
        <v>0.38194444444444442</v>
      </c>
      <c r="F110" s="53">
        <f t="shared" si="25"/>
        <v>2420</v>
      </c>
      <c r="G110" s="52">
        <f t="shared" si="26"/>
        <v>2389.75</v>
      </c>
      <c r="H110" s="99"/>
      <c r="I110" s="42">
        <v>-30.72</v>
      </c>
      <c r="J110" s="59">
        <f t="shared" si="27"/>
        <v>2389.88</v>
      </c>
      <c r="K110" s="62"/>
      <c r="M110" s="38">
        <f t="shared" si="17"/>
        <v>0.13000000000010914</v>
      </c>
      <c r="N110" s="42">
        <f t="shared" si="28"/>
        <v>1.325610000001113E-2</v>
      </c>
      <c r="O110" s="38">
        <f t="shared" si="29"/>
        <v>9.1186160000076566E-2</v>
      </c>
      <c r="P110" s="38">
        <f t="shared" si="30"/>
        <v>1.3517457267611348E-4</v>
      </c>
      <c r="R110" s="40">
        <f t="shared" si="31"/>
        <v>61.700000000000216</v>
      </c>
      <c r="S110" s="40">
        <f t="shared" si="32"/>
        <v>2.1069692058364453E-3</v>
      </c>
    </row>
    <row r="111" spans="2:19" ht="15.6" x14ac:dyDescent="0.3">
      <c r="B111" s="100">
        <v>90</v>
      </c>
      <c r="C111" s="101"/>
      <c r="D111" s="80">
        <v>44826</v>
      </c>
      <c r="E111" s="79">
        <v>0.3888888888888889</v>
      </c>
      <c r="F111" s="53">
        <f t="shared" si="25"/>
        <v>2420</v>
      </c>
      <c r="G111" s="52">
        <f t="shared" si="26"/>
        <v>2389.75</v>
      </c>
      <c r="H111" s="99"/>
      <c r="I111" s="42">
        <v>-30.72</v>
      </c>
      <c r="J111" s="59">
        <f t="shared" si="27"/>
        <v>2389.88</v>
      </c>
      <c r="K111" s="62"/>
      <c r="M111" s="38">
        <f t="shared" si="17"/>
        <v>0.13000000000010914</v>
      </c>
      <c r="N111" s="42">
        <f t="shared" si="28"/>
        <v>1.325610000001113E-2</v>
      </c>
      <c r="O111" s="38">
        <f t="shared" si="29"/>
        <v>9.1186160000076566E-2</v>
      </c>
      <c r="P111" s="38">
        <f t="shared" si="30"/>
        <v>1.3517457267611348E-4</v>
      </c>
      <c r="R111" s="40">
        <f t="shared" si="31"/>
        <v>61.700000000000216</v>
      </c>
      <c r="S111" s="40">
        <f t="shared" si="32"/>
        <v>2.1069692058364453E-3</v>
      </c>
    </row>
    <row r="112" spans="2:19" ht="15.6" x14ac:dyDescent="0.3">
      <c r="B112" s="100">
        <v>91</v>
      </c>
      <c r="C112" s="101"/>
      <c r="D112" s="80">
        <v>44827</v>
      </c>
      <c r="E112" s="79">
        <v>0.38194444444444442</v>
      </c>
      <c r="F112" s="53">
        <f t="shared" si="25"/>
        <v>2420</v>
      </c>
      <c r="G112" s="52">
        <f t="shared" si="26"/>
        <v>2389.75</v>
      </c>
      <c r="H112" s="99"/>
      <c r="I112" s="42">
        <v>-30.72</v>
      </c>
      <c r="J112" s="59">
        <f t="shared" si="27"/>
        <v>2389.88</v>
      </c>
      <c r="K112" s="62"/>
      <c r="M112" s="38">
        <f t="shared" si="17"/>
        <v>0.13000000000010914</v>
      </c>
      <c r="N112" s="42">
        <f t="shared" si="28"/>
        <v>1.325610000001113E-2</v>
      </c>
      <c r="O112" s="38">
        <f t="shared" si="29"/>
        <v>9.1186160000076566E-2</v>
      </c>
      <c r="P112" s="38">
        <f t="shared" si="30"/>
        <v>1.3517457267611348E-4</v>
      </c>
      <c r="R112" s="40">
        <f t="shared" si="31"/>
        <v>61.700000000000216</v>
      </c>
      <c r="S112" s="40">
        <f t="shared" si="32"/>
        <v>2.1069692058364453E-3</v>
      </c>
    </row>
    <row r="113" spans="2:19" ht="15.6" x14ac:dyDescent="0.3">
      <c r="B113" s="100">
        <v>92</v>
      </c>
      <c r="C113" s="101"/>
      <c r="D113" s="80">
        <v>44828</v>
      </c>
      <c r="E113" s="79">
        <v>0.3923611111111111</v>
      </c>
      <c r="F113" s="53">
        <f t="shared" si="25"/>
        <v>2420</v>
      </c>
      <c r="G113" s="52">
        <f t="shared" si="26"/>
        <v>2389.75</v>
      </c>
      <c r="H113" s="99"/>
      <c r="I113" s="42">
        <v>-30.72</v>
      </c>
      <c r="J113" s="59">
        <f t="shared" si="27"/>
        <v>2389.88</v>
      </c>
      <c r="K113" s="62"/>
      <c r="M113" s="38">
        <f t="shared" si="17"/>
        <v>0.13000000000010914</v>
      </c>
      <c r="N113" s="42">
        <f t="shared" si="28"/>
        <v>1.325610000001113E-2</v>
      </c>
      <c r="O113" s="38">
        <f t="shared" si="29"/>
        <v>9.1186160000076566E-2</v>
      </c>
      <c r="P113" s="38">
        <f t="shared" si="30"/>
        <v>1.3517457267611348E-4</v>
      </c>
      <c r="R113" s="40">
        <f t="shared" si="31"/>
        <v>61.700000000000216</v>
      </c>
      <c r="S113" s="40">
        <f t="shared" si="32"/>
        <v>2.1069692058364453E-3</v>
      </c>
    </row>
    <row r="114" spans="2:19" ht="15.6" x14ac:dyDescent="0.3">
      <c r="B114" s="100">
        <v>93</v>
      </c>
      <c r="C114" s="101"/>
      <c r="D114" s="80">
        <v>44829</v>
      </c>
      <c r="E114" s="79">
        <v>0.41250000000000003</v>
      </c>
      <c r="F114" s="53">
        <f t="shared" si="25"/>
        <v>2420</v>
      </c>
      <c r="G114" s="52">
        <f t="shared" si="26"/>
        <v>2389.75</v>
      </c>
      <c r="H114" s="99"/>
      <c r="I114" s="42">
        <v>-30.72</v>
      </c>
      <c r="J114" s="59">
        <f t="shared" si="27"/>
        <v>2389.88</v>
      </c>
      <c r="K114" s="62"/>
      <c r="M114" s="38">
        <f t="shared" si="17"/>
        <v>0.13000000000010914</v>
      </c>
      <c r="N114" s="42">
        <f t="shared" si="28"/>
        <v>1.325610000001113E-2</v>
      </c>
      <c r="O114" s="38">
        <f t="shared" si="29"/>
        <v>9.1186160000076566E-2</v>
      </c>
      <c r="P114" s="38">
        <f t="shared" si="30"/>
        <v>1.3517457267611348E-4</v>
      </c>
      <c r="R114" s="40">
        <f t="shared" si="31"/>
        <v>61.700000000000216</v>
      </c>
      <c r="S114" s="40">
        <f t="shared" si="32"/>
        <v>2.1069692058364453E-3</v>
      </c>
    </row>
    <row r="115" spans="2:19" ht="15.6" x14ac:dyDescent="0.3">
      <c r="B115" s="100">
        <v>94</v>
      </c>
      <c r="C115" s="101"/>
      <c r="D115" s="80">
        <v>44830</v>
      </c>
      <c r="E115" s="79">
        <v>0.34722222222222227</v>
      </c>
      <c r="F115" s="53">
        <f t="shared" ref="F115:F140" si="33">G$16</f>
        <v>2420</v>
      </c>
      <c r="G115" s="52">
        <f t="shared" ref="G115:G140" si="34">G$16-E$12</f>
        <v>2389.75</v>
      </c>
      <c r="H115" s="99"/>
      <c r="I115" s="42">
        <v>-30.72</v>
      </c>
      <c r="J115" s="59">
        <f t="shared" ref="J115:J140" si="35">(G$16+E$13)+I115</f>
        <v>2389.88</v>
      </c>
      <c r="K115" s="62"/>
      <c r="M115" s="38">
        <f t="shared" si="17"/>
        <v>0.13000000000010914</v>
      </c>
      <c r="N115" s="42">
        <f t="shared" ref="N115:N140" si="36">M115*0.10197/1</f>
        <v>1.325610000001113E-2</v>
      </c>
      <c r="O115" s="38">
        <f t="shared" ref="O115:O140" si="37">M115*0.701432/1</f>
        <v>9.1186160000076566E-2</v>
      </c>
      <c r="P115" s="38">
        <f t="shared" ref="P115:P140" si="38">+N115*0.01019716/1</f>
        <v>1.3517457267611348E-4</v>
      </c>
      <c r="R115" s="40">
        <f t="shared" ref="R115:R140" si="39">+$O$11*(M115-I115)</f>
        <v>61.700000000000216</v>
      </c>
      <c r="S115" s="40">
        <f t="shared" ref="S115:S140" si="40">M115/R115</f>
        <v>2.1069692058364453E-3</v>
      </c>
    </row>
    <row r="116" spans="2:19" ht="15.6" x14ac:dyDescent="0.3">
      <c r="B116" s="100">
        <v>95</v>
      </c>
      <c r="C116" s="101"/>
      <c r="D116" s="80">
        <v>44831</v>
      </c>
      <c r="E116" s="79">
        <v>0.36041666666666666</v>
      </c>
      <c r="F116" s="53">
        <f t="shared" si="33"/>
        <v>2420</v>
      </c>
      <c r="G116" s="52">
        <f t="shared" si="34"/>
        <v>2389.75</v>
      </c>
      <c r="H116" s="99"/>
      <c r="I116" s="42">
        <v>-30.72</v>
      </c>
      <c r="J116" s="59">
        <f t="shared" si="35"/>
        <v>2389.88</v>
      </c>
      <c r="K116" s="62"/>
      <c r="M116" s="38">
        <f t="shared" si="17"/>
        <v>0.13000000000010914</v>
      </c>
      <c r="N116" s="42">
        <f t="shared" si="36"/>
        <v>1.325610000001113E-2</v>
      </c>
      <c r="O116" s="38">
        <f t="shared" si="37"/>
        <v>9.1186160000076566E-2</v>
      </c>
      <c r="P116" s="38">
        <f t="shared" si="38"/>
        <v>1.3517457267611348E-4</v>
      </c>
      <c r="R116" s="40">
        <f t="shared" si="39"/>
        <v>61.700000000000216</v>
      </c>
      <c r="S116" s="40">
        <f t="shared" si="40"/>
        <v>2.1069692058364453E-3</v>
      </c>
    </row>
    <row r="117" spans="2:19" ht="15.6" x14ac:dyDescent="0.3">
      <c r="B117" s="100">
        <v>96</v>
      </c>
      <c r="C117" s="101"/>
      <c r="D117" s="80">
        <v>44832</v>
      </c>
      <c r="E117" s="79">
        <v>0.3833333333333333</v>
      </c>
      <c r="F117" s="53">
        <f t="shared" si="33"/>
        <v>2420</v>
      </c>
      <c r="G117" s="52">
        <f t="shared" si="34"/>
        <v>2389.75</v>
      </c>
      <c r="H117" s="99"/>
      <c r="I117" s="42">
        <v>-30.72</v>
      </c>
      <c r="J117" s="86">
        <f t="shared" si="35"/>
        <v>2389.88</v>
      </c>
      <c r="K117" s="62"/>
      <c r="M117" s="38">
        <f t="shared" si="17"/>
        <v>0.13000000000010914</v>
      </c>
      <c r="N117" s="42">
        <f t="shared" si="36"/>
        <v>1.325610000001113E-2</v>
      </c>
      <c r="O117" s="38">
        <f t="shared" si="37"/>
        <v>9.1186160000076566E-2</v>
      </c>
      <c r="P117" s="38">
        <f t="shared" si="38"/>
        <v>1.3517457267611348E-4</v>
      </c>
      <c r="R117" s="40">
        <f t="shared" si="39"/>
        <v>61.700000000000216</v>
      </c>
      <c r="S117" s="40">
        <f t="shared" si="40"/>
        <v>2.1069692058364453E-3</v>
      </c>
    </row>
    <row r="118" spans="2:19" ht="15.6" x14ac:dyDescent="0.3">
      <c r="B118" s="100">
        <v>97</v>
      </c>
      <c r="C118" s="101"/>
      <c r="D118" s="80">
        <v>44835</v>
      </c>
      <c r="E118" s="79">
        <v>0.4291666666666667</v>
      </c>
      <c r="F118" s="53">
        <f t="shared" si="33"/>
        <v>2420</v>
      </c>
      <c r="G118" s="52">
        <f t="shared" si="34"/>
        <v>2389.75</v>
      </c>
      <c r="H118" s="99"/>
      <c r="I118" s="42">
        <v>-30.72</v>
      </c>
      <c r="J118" s="59">
        <f t="shared" si="35"/>
        <v>2389.88</v>
      </c>
      <c r="K118" s="62"/>
      <c r="M118" s="38">
        <f t="shared" si="17"/>
        <v>0.13000000000010914</v>
      </c>
      <c r="N118" s="42">
        <f t="shared" si="36"/>
        <v>1.325610000001113E-2</v>
      </c>
      <c r="O118" s="38">
        <f t="shared" si="37"/>
        <v>9.1186160000076566E-2</v>
      </c>
      <c r="P118" s="38">
        <f t="shared" si="38"/>
        <v>1.3517457267611348E-4</v>
      </c>
      <c r="R118" s="40">
        <f t="shared" si="39"/>
        <v>61.700000000000216</v>
      </c>
      <c r="S118" s="40">
        <f t="shared" si="40"/>
        <v>2.1069692058364453E-3</v>
      </c>
    </row>
    <row r="119" spans="2:19" ht="15.6" x14ac:dyDescent="0.3">
      <c r="B119" s="100">
        <v>98</v>
      </c>
      <c r="C119" s="101"/>
      <c r="D119" s="80">
        <v>44836</v>
      </c>
      <c r="E119" s="79">
        <v>0.73611111111111116</v>
      </c>
      <c r="F119" s="53">
        <f t="shared" si="33"/>
        <v>2420</v>
      </c>
      <c r="G119" s="52">
        <f t="shared" si="34"/>
        <v>2389.75</v>
      </c>
      <c r="H119" s="99"/>
      <c r="I119" s="42">
        <v>-30.72</v>
      </c>
      <c r="J119" s="59">
        <f t="shared" si="35"/>
        <v>2389.88</v>
      </c>
      <c r="K119" s="62"/>
      <c r="M119" s="38">
        <f t="shared" si="17"/>
        <v>0.13000000000010914</v>
      </c>
      <c r="N119" s="42">
        <f t="shared" si="36"/>
        <v>1.325610000001113E-2</v>
      </c>
      <c r="O119" s="38">
        <f t="shared" si="37"/>
        <v>9.1186160000076566E-2</v>
      </c>
      <c r="P119" s="38">
        <f t="shared" si="38"/>
        <v>1.3517457267611348E-4</v>
      </c>
      <c r="R119" s="40">
        <f t="shared" si="39"/>
        <v>61.700000000000216</v>
      </c>
      <c r="S119" s="40">
        <f t="shared" si="40"/>
        <v>2.1069692058364453E-3</v>
      </c>
    </row>
    <row r="120" spans="2:19" ht="15.6" x14ac:dyDescent="0.3">
      <c r="B120" s="100">
        <v>99</v>
      </c>
      <c r="C120" s="101"/>
      <c r="D120" s="80">
        <v>44837</v>
      </c>
      <c r="E120" s="79">
        <v>0.40416666666666662</v>
      </c>
      <c r="F120" s="53">
        <f t="shared" si="33"/>
        <v>2420</v>
      </c>
      <c r="G120" s="52">
        <f t="shared" si="34"/>
        <v>2389.75</v>
      </c>
      <c r="H120" s="99"/>
      <c r="I120" s="42">
        <v>-30.72</v>
      </c>
      <c r="J120" s="59">
        <f t="shared" si="35"/>
        <v>2389.88</v>
      </c>
      <c r="K120" s="62"/>
      <c r="M120" s="38">
        <f t="shared" si="17"/>
        <v>0.13000000000010914</v>
      </c>
      <c r="N120" s="42">
        <f t="shared" si="36"/>
        <v>1.325610000001113E-2</v>
      </c>
      <c r="O120" s="38">
        <f t="shared" si="37"/>
        <v>9.1186160000076566E-2</v>
      </c>
      <c r="P120" s="38">
        <f t="shared" si="38"/>
        <v>1.3517457267611348E-4</v>
      </c>
      <c r="R120" s="40">
        <f t="shared" si="39"/>
        <v>61.700000000000216</v>
      </c>
      <c r="S120" s="40">
        <f t="shared" si="40"/>
        <v>2.1069692058364453E-3</v>
      </c>
    </row>
    <row r="121" spans="2:19" ht="15.6" x14ac:dyDescent="0.3">
      <c r="B121" s="100">
        <v>100</v>
      </c>
      <c r="C121" s="101"/>
      <c r="D121" s="80">
        <v>44838</v>
      </c>
      <c r="E121" s="79">
        <v>0.47083333333333338</v>
      </c>
      <c r="F121" s="53">
        <f t="shared" si="33"/>
        <v>2420</v>
      </c>
      <c r="G121" s="52">
        <f t="shared" si="34"/>
        <v>2389.75</v>
      </c>
      <c r="H121" s="99"/>
      <c r="I121" s="42">
        <v>-30.72</v>
      </c>
      <c r="J121" s="59">
        <f t="shared" si="35"/>
        <v>2389.88</v>
      </c>
      <c r="K121" s="62"/>
      <c r="M121" s="38">
        <f t="shared" si="17"/>
        <v>0.13000000000010914</v>
      </c>
      <c r="N121" s="42">
        <f t="shared" si="36"/>
        <v>1.325610000001113E-2</v>
      </c>
      <c r="O121" s="38">
        <f t="shared" si="37"/>
        <v>9.1186160000076566E-2</v>
      </c>
      <c r="P121" s="38">
        <f t="shared" si="38"/>
        <v>1.3517457267611348E-4</v>
      </c>
      <c r="R121" s="40">
        <f t="shared" si="39"/>
        <v>61.700000000000216</v>
      </c>
      <c r="S121" s="40">
        <f t="shared" si="40"/>
        <v>2.1069692058364453E-3</v>
      </c>
    </row>
    <row r="122" spans="2:19" ht="15.6" x14ac:dyDescent="0.3">
      <c r="B122" s="100">
        <v>101</v>
      </c>
      <c r="C122" s="101"/>
      <c r="D122" s="80">
        <v>44839</v>
      </c>
      <c r="E122" s="79">
        <v>0.49652777777777773</v>
      </c>
      <c r="F122" s="53">
        <f t="shared" si="33"/>
        <v>2420</v>
      </c>
      <c r="G122" s="52">
        <f t="shared" si="34"/>
        <v>2389.75</v>
      </c>
      <c r="H122" s="99"/>
      <c r="I122" s="42">
        <v>-30.72</v>
      </c>
      <c r="J122" s="59">
        <f t="shared" si="35"/>
        <v>2389.88</v>
      </c>
      <c r="K122" s="62"/>
      <c r="M122" s="38">
        <f t="shared" si="17"/>
        <v>0.13000000000010914</v>
      </c>
      <c r="N122" s="42">
        <f t="shared" si="36"/>
        <v>1.325610000001113E-2</v>
      </c>
      <c r="O122" s="38">
        <f t="shared" si="37"/>
        <v>9.1186160000076566E-2</v>
      </c>
      <c r="P122" s="38">
        <f t="shared" si="38"/>
        <v>1.3517457267611348E-4</v>
      </c>
      <c r="R122" s="40">
        <f t="shared" si="39"/>
        <v>61.700000000000216</v>
      </c>
      <c r="S122" s="40">
        <f t="shared" si="40"/>
        <v>2.1069692058364453E-3</v>
      </c>
    </row>
    <row r="123" spans="2:19" ht="15.6" x14ac:dyDescent="0.3">
      <c r="B123" s="100">
        <v>102</v>
      </c>
      <c r="C123" s="101"/>
      <c r="D123" s="80">
        <v>44840</v>
      </c>
      <c r="E123" s="79">
        <v>0.4909722222222222</v>
      </c>
      <c r="F123" s="53">
        <f t="shared" si="33"/>
        <v>2420</v>
      </c>
      <c r="G123" s="52">
        <f t="shared" si="34"/>
        <v>2389.75</v>
      </c>
      <c r="H123" s="99"/>
      <c r="I123" s="42">
        <v>-30.72</v>
      </c>
      <c r="J123" s="59">
        <f t="shared" si="35"/>
        <v>2389.88</v>
      </c>
      <c r="K123" s="62"/>
      <c r="M123" s="38">
        <f t="shared" si="17"/>
        <v>0.13000000000010914</v>
      </c>
      <c r="N123" s="42">
        <f t="shared" si="36"/>
        <v>1.325610000001113E-2</v>
      </c>
      <c r="O123" s="38">
        <f t="shared" si="37"/>
        <v>9.1186160000076566E-2</v>
      </c>
      <c r="P123" s="38">
        <f t="shared" si="38"/>
        <v>1.3517457267611348E-4</v>
      </c>
      <c r="R123" s="40">
        <f t="shared" si="39"/>
        <v>61.700000000000216</v>
      </c>
      <c r="S123" s="40">
        <f t="shared" si="40"/>
        <v>2.1069692058364453E-3</v>
      </c>
    </row>
    <row r="124" spans="2:19" ht="15.6" x14ac:dyDescent="0.3">
      <c r="B124" s="100">
        <v>103</v>
      </c>
      <c r="C124" s="101"/>
      <c r="D124" s="80">
        <v>44841</v>
      </c>
      <c r="E124" s="79">
        <v>0.4861111111111111</v>
      </c>
      <c r="F124" s="53">
        <f t="shared" si="33"/>
        <v>2420</v>
      </c>
      <c r="G124" s="52">
        <f t="shared" si="34"/>
        <v>2389.75</v>
      </c>
      <c r="H124" s="99"/>
      <c r="I124" s="42">
        <v>-30.72</v>
      </c>
      <c r="J124" s="59">
        <f t="shared" si="35"/>
        <v>2389.88</v>
      </c>
      <c r="K124" s="62"/>
      <c r="M124" s="38">
        <f t="shared" si="17"/>
        <v>0.13000000000010914</v>
      </c>
      <c r="N124" s="42">
        <f t="shared" si="36"/>
        <v>1.325610000001113E-2</v>
      </c>
      <c r="O124" s="38">
        <f t="shared" si="37"/>
        <v>9.1186160000076566E-2</v>
      </c>
      <c r="P124" s="38">
        <f t="shared" si="38"/>
        <v>1.3517457267611348E-4</v>
      </c>
      <c r="R124" s="40">
        <f t="shared" si="39"/>
        <v>61.700000000000216</v>
      </c>
      <c r="S124" s="40">
        <f t="shared" si="40"/>
        <v>2.1069692058364453E-3</v>
      </c>
    </row>
    <row r="125" spans="2:19" ht="15.6" x14ac:dyDescent="0.3">
      <c r="B125" s="100">
        <v>104</v>
      </c>
      <c r="C125" s="101"/>
      <c r="D125" s="80">
        <v>44842</v>
      </c>
      <c r="E125" s="79">
        <v>0.33680555555555558</v>
      </c>
      <c r="F125" s="53">
        <f t="shared" si="33"/>
        <v>2420</v>
      </c>
      <c r="G125" s="52">
        <f t="shared" si="34"/>
        <v>2389.75</v>
      </c>
      <c r="H125" s="99"/>
      <c r="I125" s="42">
        <v>-30.72</v>
      </c>
      <c r="J125" s="59">
        <f t="shared" si="35"/>
        <v>2389.88</v>
      </c>
      <c r="K125" s="62"/>
      <c r="M125" s="38">
        <f t="shared" si="17"/>
        <v>0.13000000000010914</v>
      </c>
      <c r="N125" s="42">
        <f t="shared" si="36"/>
        <v>1.325610000001113E-2</v>
      </c>
      <c r="O125" s="38">
        <f t="shared" si="37"/>
        <v>9.1186160000076566E-2</v>
      </c>
      <c r="P125" s="38">
        <f t="shared" si="38"/>
        <v>1.3517457267611348E-4</v>
      </c>
      <c r="R125" s="40">
        <f t="shared" si="39"/>
        <v>61.700000000000216</v>
      </c>
      <c r="S125" s="40">
        <f t="shared" si="40"/>
        <v>2.1069692058364453E-3</v>
      </c>
    </row>
    <row r="126" spans="2:19" ht="15.6" x14ac:dyDescent="0.3">
      <c r="B126" s="100">
        <v>105</v>
      </c>
      <c r="C126" s="101"/>
      <c r="D126" s="80">
        <v>44843</v>
      </c>
      <c r="E126" s="79">
        <v>0.58750000000000002</v>
      </c>
      <c r="F126" s="53">
        <f t="shared" si="33"/>
        <v>2420</v>
      </c>
      <c r="G126" s="52">
        <f t="shared" si="34"/>
        <v>2389.75</v>
      </c>
      <c r="H126" s="99"/>
      <c r="I126" s="42">
        <v>-30.72</v>
      </c>
      <c r="J126" s="59">
        <f t="shared" si="35"/>
        <v>2389.88</v>
      </c>
      <c r="K126" s="62"/>
      <c r="M126" s="38">
        <f t="shared" si="17"/>
        <v>0.13000000000010914</v>
      </c>
      <c r="N126" s="42">
        <f t="shared" si="36"/>
        <v>1.325610000001113E-2</v>
      </c>
      <c r="O126" s="38">
        <f t="shared" si="37"/>
        <v>9.1186160000076566E-2</v>
      </c>
      <c r="P126" s="38">
        <f t="shared" si="38"/>
        <v>1.3517457267611348E-4</v>
      </c>
      <c r="R126" s="40">
        <f t="shared" si="39"/>
        <v>61.700000000000216</v>
      </c>
      <c r="S126" s="40">
        <f t="shared" si="40"/>
        <v>2.1069692058364453E-3</v>
      </c>
    </row>
    <row r="127" spans="2:19" ht="15.6" x14ac:dyDescent="0.3">
      <c r="B127" s="100">
        <v>106</v>
      </c>
      <c r="C127" s="101"/>
      <c r="D127" s="80">
        <v>44844</v>
      </c>
      <c r="E127" s="79">
        <v>0.34722222222222227</v>
      </c>
      <c r="F127" s="53">
        <f t="shared" si="33"/>
        <v>2420</v>
      </c>
      <c r="G127" s="52">
        <f t="shared" si="34"/>
        <v>2389.75</v>
      </c>
      <c r="H127" s="99"/>
      <c r="I127" s="42">
        <v>-30.72</v>
      </c>
      <c r="J127" s="59">
        <f t="shared" si="35"/>
        <v>2389.88</v>
      </c>
      <c r="K127" s="62"/>
      <c r="M127" s="38">
        <f t="shared" si="17"/>
        <v>0.13000000000010914</v>
      </c>
      <c r="N127" s="42">
        <f t="shared" si="36"/>
        <v>1.325610000001113E-2</v>
      </c>
      <c r="O127" s="38">
        <f t="shared" si="37"/>
        <v>9.1186160000076566E-2</v>
      </c>
      <c r="P127" s="38">
        <f t="shared" si="38"/>
        <v>1.3517457267611348E-4</v>
      </c>
      <c r="R127" s="40">
        <f t="shared" si="39"/>
        <v>61.700000000000216</v>
      </c>
      <c r="S127" s="40">
        <f t="shared" si="40"/>
        <v>2.1069692058364453E-3</v>
      </c>
    </row>
    <row r="128" spans="2:19" ht="15.6" x14ac:dyDescent="0.3">
      <c r="B128" s="100">
        <v>107</v>
      </c>
      <c r="C128" s="101"/>
      <c r="D128" s="80">
        <v>44845</v>
      </c>
      <c r="E128" s="79">
        <v>0.37083333333333335</v>
      </c>
      <c r="F128" s="53">
        <f t="shared" si="33"/>
        <v>2420</v>
      </c>
      <c r="G128" s="52">
        <f t="shared" si="34"/>
        <v>2389.75</v>
      </c>
      <c r="H128" s="99"/>
      <c r="I128" s="42">
        <v>-30.72</v>
      </c>
      <c r="J128" s="59">
        <f t="shared" si="35"/>
        <v>2389.88</v>
      </c>
      <c r="K128" s="62"/>
      <c r="M128" s="38">
        <f t="shared" si="17"/>
        <v>0.13000000000010914</v>
      </c>
      <c r="N128" s="42">
        <f t="shared" si="36"/>
        <v>1.325610000001113E-2</v>
      </c>
      <c r="O128" s="38">
        <f t="shared" si="37"/>
        <v>9.1186160000076566E-2</v>
      </c>
      <c r="P128" s="38">
        <f t="shared" si="38"/>
        <v>1.3517457267611348E-4</v>
      </c>
      <c r="R128" s="40">
        <f t="shared" si="39"/>
        <v>61.700000000000216</v>
      </c>
      <c r="S128" s="40">
        <f t="shared" si="40"/>
        <v>2.1069692058364453E-3</v>
      </c>
    </row>
    <row r="129" spans="2:19" ht="15.6" x14ac:dyDescent="0.3">
      <c r="B129" s="100">
        <v>108</v>
      </c>
      <c r="C129" s="101"/>
      <c r="D129" s="80">
        <v>44846</v>
      </c>
      <c r="E129" s="79">
        <v>0.37847222222222227</v>
      </c>
      <c r="F129" s="53">
        <f t="shared" si="33"/>
        <v>2420</v>
      </c>
      <c r="G129" s="52">
        <f t="shared" si="34"/>
        <v>2389.75</v>
      </c>
      <c r="H129" s="99"/>
      <c r="I129" s="42">
        <v>-30.72</v>
      </c>
      <c r="J129" s="59">
        <f t="shared" si="35"/>
        <v>2389.88</v>
      </c>
      <c r="K129" s="62"/>
      <c r="M129" s="38">
        <f t="shared" si="17"/>
        <v>0.13000000000010914</v>
      </c>
      <c r="N129" s="42">
        <f t="shared" si="36"/>
        <v>1.325610000001113E-2</v>
      </c>
      <c r="O129" s="38">
        <f t="shared" si="37"/>
        <v>9.1186160000076566E-2</v>
      </c>
      <c r="P129" s="38">
        <f t="shared" si="38"/>
        <v>1.3517457267611348E-4</v>
      </c>
      <c r="R129" s="40">
        <f t="shared" si="39"/>
        <v>61.700000000000216</v>
      </c>
      <c r="S129" s="40">
        <f t="shared" si="40"/>
        <v>2.1069692058364453E-3</v>
      </c>
    </row>
    <row r="130" spans="2:19" ht="15.6" x14ac:dyDescent="0.3">
      <c r="B130" s="100">
        <v>109</v>
      </c>
      <c r="C130" s="101"/>
      <c r="D130" s="80">
        <v>44847</v>
      </c>
      <c r="E130" s="79">
        <v>0.49861111111111112</v>
      </c>
      <c r="F130" s="53">
        <f t="shared" si="33"/>
        <v>2420</v>
      </c>
      <c r="G130" s="52">
        <f t="shared" si="34"/>
        <v>2389.75</v>
      </c>
      <c r="H130" s="99"/>
      <c r="I130" s="42">
        <v>-30.72</v>
      </c>
      <c r="J130" s="59">
        <f t="shared" si="35"/>
        <v>2389.88</v>
      </c>
      <c r="K130" s="62"/>
      <c r="M130" s="38">
        <f t="shared" si="17"/>
        <v>0.13000000000010914</v>
      </c>
      <c r="N130" s="42">
        <f t="shared" si="36"/>
        <v>1.325610000001113E-2</v>
      </c>
      <c r="O130" s="38">
        <f t="shared" si="37"/>
        <v>9.1186160000076566E-2</v>
      </c>
      <c r="P130" s="38">
        <f t="shared" si="38"/>
        <v>1.3517457267611348E-4</v>
      </c>
      <c r="R130" s="40">
        <f t="shared" si="39"/>
        <v>61.700000000000216</v>
      </c>
      <c r="S130" s="40">
        <f t="shared" si="40"/>
        <v>2.1069692058364453E-3</v>
      </c>
    </row>
    <row r="131" spans="2:19" ht="15.6" x14ac:dyDescent="0.3">
      <c r="B131" s="100">
        <v>110</v>
      </c>
      <c r="C131" s="101"/>
      <c r="D131" s="80">
        <v>44848</v>
      </c>
      <c r="E131" s="79">
        <v>0.36805555555555558</v>
      </c>
      <c r="F131" s="53">
        <f t="shared" si="33"/>
        <v>2420</v>
      </c>
      <c r="G131" s="52">
        <f t="shared" si="34"/>
        <v>2389.75</v>
      </c>
      <c r="H131" s="99"/>
      <c r="I131" s="42">
        <v>-30.72</v>
      </c>
      <c r="J131" s="59">
        <f t="shared" si="35"/>
        <v>2389.88</v>
      </c>
      <c r="K131" s="62"/>
      <c r="M131" s="38">
        <f t="shared" si="17"/>
        <v>0.13000000000010914</v>
      </c>
      <c r="N131" s="42">
        <f t="shared" si="36"/>
        <v>1.325610000001113E-2</v>
      </c>
      <c r="O131" s="38">
        <f t="shared" si="37"/>
        <v>9.1186160000076566E-2</v>
      </c>
      <c r="P131" s="38">
        <f t="shared" si="38"/>
        <v>1.3517457267611348E-4</v>
      </c>
      <c r="R131" s="40">
        <f t="shared" si="39"/>
        <v>61.700000000000216</v>
      </c>
      <c r="S131" s="40">
        <f t="shared" si="40"/>
        <v>2.1069692058364453E-3</v>
      </c>
    </row>
    <row r="132" spans="2:19" ht="15.6" x14ac:dyDescent="0.3">
      <c r="B132" s="100">
        <v>111</v>
      </c>
      <c r="C132" s="101"/>
      <c r="D132" s="80">
        <v>44849</v>
      </c>
      <c r="E132" s="79">
        <v>0.36458333333333331</v>
      </c>
      <c r="F132" s="53">
        <f t="shared" si="33"/>
        <v>2420</v>
      </c>
      <c r="G132" s="52">
        <f t="shared" si="34"/>
        <v>2389.75</v>
      </c>
      <c r="H132" s="99"/>
      <c r="I132" s="42">
        <v>-30.73</v>
      </c>
      <c r="J132" s="59">
        <f t="shared" si="35"/>
        <v>2389.87</v>
      </c>
      <c r="K132" s="62"/>
      <c r="M132" s="38">
        <f t="shared" si="17"/>
        <v>0.11999999999989086</v>
      </c>
      <c r="N132" s="42">
        <f t="shared" si="36"/>
        <v>1.2236399999988871E-2</v>
      </c>
      <c r="O132" s="38">
        <f t="shared" si="37"/>
        <v>8.4171839999923448E-2</v>
      </c>
      <c r="P132" s="38">
        <f t="shared" si="38"/>
        <v>1.2477652862388653E-4</v>
      </c>
      <c r="R132" s="40">
        <f t="shared" si="39"/>
        <v>61.699999999999783</v>
      </c>
      <c r="S132" s="40">
        <f t="shared" si="40"/>
        <v>1.9448946515379462E-3</v>
      </c>
    </row>
    <row r="133" spans="2:19" ht="15.6" x14ac:dyDescent="0.3">
      <c r="B133" s="100">
        <v>112</v>
      </c>
      <c r="C133" s="101"/>
      <c r="D133" s="80">
        <v>44850</v>
      </c>
      <c r="E133" s="79">
        <v>0.46319444444444446</v>
      </c>
      <c r="F133" s="53">
        <f t="shared" si="33"/>
        <v>2420</v>
      </c>
      <c r="G133" s="52">
        <f t="shared" si="34"/>
        <v>2389.75</v>
      </c>
      <c r="H133" s="99"/>
      <c r="I133" s="42">
        <v>-30.73</v>
      </c>
      <c r="J133" s="59">
        <f t="shared" si="35"/>
        <v>2389.87</v>
      </c>
      <c r="K133" s="62"/>
      <c r="M133" s="38">
        <f t="shared" si="17"/>
        <v>0.11999999999989086</v>
      </c>
      <c r="N133" s="42">
        <f t="shared" si="36"/>
        <v>1.2236399999988871E-2</v>
      </c>
      <c r="O133" s="38">
        <f t="shared" si="37"/>
        <v>8.4171839999923448E-2</v>
      </c>
      <c r="P133" s="38">
        <f t="shared" si="38"/>
        <v>1.2477652862388653E-4</v>
      </c>
      <c r="R133" s="40">
        <f t="shared" si="39"/>
        <v>61.699999999999783</v>
      </c>
      <c r="S133" s="40">
        <f t="shared" si="40"/>
        <v>1.9448946515379462E-3</v>
      </c>
    </row>
    <row r="134" spans="2:19" ht="15.6" x14ac:dyDescent="0.3">
      <c r="B134" s="100">
        <v>113</v>
      </c>
      <c r="C134" s="101"/>
      <c r="D134" s="80">
        <v>44851</v>
      </c>
      <c r="E134" s="79">
        <v>0.72569444444444453</v>
      </c>
      <c r="F134" s="53">
        <f t="shared" si="33"/>
        <v>2420</v>
      </c>
      <c r="G134" s="52">
        <f t="shared" si="34"/>
        <v>2389.75</v>
      </c>
      <c r="H134" s="99"/>
      <c r="I134" s="42">
        <v>-30.73</v>
      </c>
      <c r="J134" s="59">
        <f t="shared" si="35"/>
        <v>2389.87</v>
      </c>
      <c r="K134" s="62"/>
      <c r="M134" s="38">
        <f t="shared" si="17"/>
        <v>0.11999999999989086</v>
      </c>
      <c r="N134" s="42">
        <f t="shared" si="36"/>
        <v>1.2236399999988871E-2</v>
      </c>
      <c r="O134" s="38">
        <f t="shared" si="37"/>
        <v>8.4171839999923448E-2</v>
      </c>
      <c r="P134" s="38">
        <f t="shared" si="38"/>
        <v>1.2477652862388653E-4</v>
      </c>
      <c r="R134" s="40">
        <f t="shared" si="39"/>
        <v>61.699999999999783</v>
      </c>
      <c r="S134" s="40">
        <f t="shared" si="40"/>
        <v>1.9448946515379462E-3</v>
      </c>
    </row>
    <row r="135" spans="2:19" ht="15.6" x14ac:dyDescent="0.3">
      <c r="B135" s="100">
        <v>114</v>
      </c>
      <c r="C135" s="101"/>
      <c r="D135" s="80">
        <v>44852</v>
      </c>
      <c r="E135" s="79">
        <v>0.45416666666666666</v>
      </c>
      <c r="F135" s="53">
        <f t="shared" si="33"/>
        <v>2420</v>
      </c>
      <c r="G135" s="52">
        <f t="shared" si="34"/>
        <v>2389.75</v>
      </c>
      <c r="H135" s="99"/>
      <c r="I135" s="42">
        <v>-30.73</v>
      </c>
      <c r="J135" s="59">
        <f t="shared" si="35"/>
        <v>2389.87</v>
      </c>
      <c r="K135" s="62"/>
      <c r="M135" s="38">
        <f t="shared" si="17"/>
        <v>0.11999999999989086</v>
      </c>
      <c r="N135" s="42">
        <f t="shared" si="36"/>
        <v>1.2236399999988871E-2</v>
      </c>
      <c r="O135" s="38">
        <f t="shared" si="37"/>
        <v>8.4171839999923448E-2</v>
      </c>
      <c r="P135" s="38">
        <f t="shared" si="38"/>
        <v>1.2477652862388653E-4</v>
      </c>
      <c r="R135" s="40">
        <f t="shared" si="39"/>
        <v>61.699999999999783</v>
      </c>
      <c r="S135" s="40">
        <f t="shared" si="40"/>
        <v>1.9448946515379462E-3</v>
      </c>
    </row>
    <row r="136" spans="2:19" ht="15.6" x14ac:dyDescent="0.3">
      <c r="B136" s="100">
        <v>115</v>
      </c>
      <c r="C136" s="101"/>
      <c r="D136" s="80">
        <v>44853</v>
      </c>
      <c r="E136" s="79">
        <v>0.48472222222222222</v>
      </c>
      <c r="F136" s="53">
        <f t="shared" si="33"/>
        <v>2420</v>
      </c>
      <c r="G136" s="52">
        <f t="shared" si="34"/>
        <v>2389.75</v>
      </c>
      <c r="H136" s="99"/>
      <c r="I136" s="42">
        <v>-30.73</v>
      </c>
      <c r="J136" s="59">
        <f t="shared" si="35"/>
        <v>2389.87</v>
      </c>
      <c r="K136" s="62"/>
      <c r="M136" s="38">
        <f t="shared" si="17"/>
        <v>0.11999999999989086</v>
      </c>
      <c r="N136" s="42">
        <f t="shared" si="36"/>
        <v>1.2236399999988871E-2</v>
      </c>
      <c r="O136" s="38">
        <f t="shared" si="37"/>
        <v>8.4171839999923448E-2</v>
      </c>
      <c r="P136" s="38">
        <f t="shared" si="38"/>
        <v>1.2477652862388653E-4</v>
      </c>
      <c r="R136" s="40">
        <f t="shared" si="39"/>
        <v>61.699999999999783</v>
      </c>
      <c r="S136" s="40">
        <f t="shared" si="40"/>
        <v>1.9448946515379462E-3</v>
      </c>
    </row>
    <row r="137" spans="2:19" ht="15.6" x14ac:dyDescent="0.3">
      <c r="B137" s="100">
        <v>116</v>
      </c>
      <c r="C137" s="101"/>
      <c r="D137" s="80">
        <v>44854</v>
      </c>
      <c r="E137" s="79">
        <v>0.50555555555555554</v>
      </c>
      <c r="F137" s="53">
        <f t="shared" si="33"/>
        <v>2420</v>
      </c>
      <c r="G137" s="52">
        <f t="shared" si="34"/>
        <v>2389.75</v>
      </c>
      <c r="H137" s="99"/>
      <c r="I137" s="42">
        <v>-30.73</v>
      </c>
      <c r="J137" s="59">
        <f t="shared" si="35"/>
        <v>2389.87</v>
      </c>
      <c r="K137" s="62"/>
      <c r="M137" s="38">
        <f t="shared" si="17"/>
        <v>0.11999999999989086</v>
      </c>
      <c r="N137" s="42">
        <f t="shared" si="36"/>
        <v>1.2236399999988871E-2</v>
      </c>
      <c r="O137" s="38">
        <f t="shared" si="37"/>
        <v>8.4171839999923448E-2</v>
      </c>
      <c r="P137" s="38">
        <f t="shared" si="38"/>
        <v>1.2477652862388653E-4</v>
      </c>
      <c r="R137" s="40">
        <f t="shared" si="39"/>
        <v>61.699999999999783</v>
      </c>
      <c r="S137" s="40">
        <f t="shared" si="40"/>
        <v>1.9448946515379462E-3</v>
      </c>
    </row>
    <row r="138" spans="2:19" ht="15.6" x14ac:dyDescent="0.3">
      <c r="B138" s="100">
        <v>117</v>
      </c>
      <c r="C138" s="101"/>
      <c r="D138" s="80">
        <v>44855</v>
      </c>
      <c r="E138" s="79">
        <v>0.71527777777777779</v>
      </c>
      <c r="F138" s="53">
        <f t="shared" si="33"/>
        <v>2420</v>
      </c>
      <c r="G138" s="52">
        <f t="shared" si="34"/>
        <v>2389.75</v>
      </c>
      <c r="H138" s="99"/>
      <c r="I138" s="42">
        <v>-30.73</v>
      </c>
      <c r="J138" s="59">
        <f t="shared" si="35"/>
        <v>2389.87</v>
      </c>
      <c r="K138" s="62"/>
      <c r="M138" s="38">
        <f t="shared" si="17"/>
        <v>0.11999999999989086</v>
      </c>
      <c r="N138" s="42">
        <f t="shared" si="36"/>
        <v>1.2236399999988871E-2</v>
      </c>
      <c r="O138" s="38">
        <f t="shared" si="37"/>
        <v>8.4171839999923448E-2</v>
      </c>
      <c r="P138" s="38">
        <f t="shared" si="38"/>
        <v>1.2477652862388653E-4</v>
      </c>
      <c r="R138" s="40">
        <f t="shared" si="39"/>
        <v>61.699999999999783</v>
      </c>
      <c r="S138" s="40">
        <f t="shared" si="40"/>
        <v>1.9448946515379462E-3</v>
      </c>
    </row>
    <row r="139" spans="2:19" ht="15.6" x14ac:dyDescent="0.3">
      <c r="B139" s="100">
        <v>118</v>
      </c>
      <c r="C139" s="101"/>
      <c r="D139" s="80">
        <v>44856</v>
      </c>
      <c r="E139" s="79">
        <v>0.5180555555555556</v>
      </c>
      <c r="F139" s="53">
        <f t="shared" si="33"/>
        <v>2420</v>
      </c>
      <c r="G139" s="52">
        <f t="shared" si="34"/>
        <v>2389.75</v>
      </c>
      <c r="H139" s="99"/>
      <c r="I139" s="42">
        <v>-30.73</v>
      </c>
      <c r="J139" s="59">
        <f t="shared" si="35"/>
        <v>2389.87</v>
      </c>
      <c r="K139" s="62"/>
      <c r="M139" s="38">
        <f t="shared" si="17"/>
        <v>0.11999999999989086</v>
      </c>
      <c r="N139" s="42">
        <f t="shared" si="36"/>
        <v>1.2236399999988871E-2</v>
      </c>
      <c r="O139" s="38">
        <f t="shared" si="37"/>
        <v>8.4171839999923448E-2</v>
      </c>
      <c r="P139" s="38">
        <f t="shared" si="38"/>
        <v>1.2477652862388653E-4</v>
      </c>
      <c r="R139" s="40">
        <f t="shared" si="39"/>
        <v>61.699999999999783</v>
      </c>
      <c r="S139" s="40">
        <f t="shared" si="40"/>
        <v>1.9448946515379462E-3</v>
      </c>
    </row>
    <row r="140" spans="2:19" ht="15.6" x14ac:dyDescent="0.3">
      <c r="B140" s="100">
        <v>119</v>
      </c>
      <c r="C140" s="101"/>
      <c r="D140" s="80">
        <v>44857</v>
      </c>
      <c r="E140" s="79">
        <v>0.50277777777777777</v>
      </c>
      <c r="F140" s="53">
        <f t="shared" si="33"/>
        <v>2420</v>
      </c>
      <c r="G140" s="52">
        <f t="shared" si="34"/>
        <v>2389.75</v>
      </c>
      <c r="H140" s="99"/>
      <c r="I140" s="42">
        <v>-30.73</v>
      </c>
      <c r="J140" s="59">
        <f t="shared" si="35"/>
        <v>2389.87</v>
      </c>
      <c r="K140" s="62"/>
      <c r="M140" s="38">
        <f t="shared" si="17"/>
        <v>0.11999999999989086</v>
      </c>
      <c r="N140" s="42">
        <f t="shared" si="36"/>
        <v>1.2236399999988871E-2</v>
      </c>
      <c r="O140" s="38">
        <f t="shared" si="37"/>
        <v>8.4171839999923448E-2</v>
      </c>
      <c r="P140" s="38">
        <f t="shared" si="38"/>
        <v>1.2477652862388653E-4</v>
      </c>
      <c r="R140" s="40">
        <f t="shared" si="39"/>
        <v>61.699999999999783</v>
      </c>
      <c r="S140" s="40">
        <f t="shared" si="40"/>
        <v>1.9448946515379462E-3</v>
      </c>
    </row>
    <row r="141" spans="2:19" ht="15.6" x14ac:dyDescent="0.3">
      <c r="B141" s="100">
        <v>120</v>
      </c>
      <c r="C141" s="101"/>
      <c r="D141" s="80">
        <v>44859</v>
      </c>
      <c r="E141" s="79">
        <v>0.49583333333333335</v>
      </c>
      <c r="F141" s="53">
        <f t="shared" ref="F141:F164" si="41">G$16</f>
        <v>2420</v>
      </c>
      <c r="G141" s="52">
        <f t="shared" ref="G141:G164" si="42">G$16-E$12</f>
        <v>2389.75</v>
      </c>
      <c r="H141" s="99"/>
      <c r="I141" s="42">
        <v>-30.73</v>
      </c>
      <c r="J141" s="59">
        <f t="shared" ref="J141:J164" si="43">(G$16+E$13)+I141</f>
        <v>2389.87</v>
      </c>
      <c r="K141" s="62"/>
      <c r="M141" s="38">
        <f t="shared" si="17"/>
        <v>0.11999999999989086</v>
      </c>
      <c r="N141" s="42">
        <f t="shared" ref="N141:N164" si="44">M141*0.10197/1</f>
        <v>1.2236399999988871E-2</v>
      </c>
      <c r="O141" s="38">
        <f t="shared" ref="O141:O164" si="45">M141*0.701432/1</f>
        <v>8.4171839999923448E-2</v>
      </c>
      <c r="P141" s="38">
        <f t="shared" ref="P141:P164" si="46">+N141*0.01019716/1</f>
        <v>1.2477652862388653E-4</v>
      </c>
      <c r="R141" s="40">
        <f t="shared" ref="R141:R164" si="47">+$O$11*(M141-I141)</f>
        <v>61.699999999999783</v>
      </c>
      <c r="S141" s="40">
        <f t="shared" ref="S141:S164" si="48">M141/R141</f>
        <v>1.9448946515379462E-3</v>
      </c>
    </row>
    <row r="142" spans="2:19" ht="15.6" x14ac:dyDescent="0.3">
      <c r="B142" s="100">
        <v>121</v>
      </c>
      <c r="C142" s="101"/>
      <c r="D142" s="80">
        <v>44860</v>
      </c>
      <c r="E142" s="79">
        <v>0.50208333333333333</v>
      </c>
      <c r="F142" s="53">
        <f t="shared" si="41"/>
        <v>2420</v>
      </c>
      <c r="G142" s="52">
        <f t="shared" si="42"/>
        <v>2389.75</v>
      </c>
      <c r="H142" s="99"/>
      <c r="I142" s="42">
        <v>-30.73</v>
      </c>
      <c r="J142" s="59">
        <f t="shared" si="43"/>
        <v>2389.87</v>
      </c>
      <c r="K142" s="62"/>
      <c r="M142" s="38">
        <f t="shared" si="17"/>
        <v>0.11999999999989086</v>
      </c>
      <c r="N142" s="42">
        <f t="shared" si="44"/>
        <v>1.2236399999988871E-2</v>
      </c>
      <c r="O142" s="38">
        <f t="shared" si="45"/>
        <v>8.4171839999923448E-2</v>
      </c>
      <c r="P142" s="38">
        <f t="shared" si="46"/>
        <v>1.2477652862388653E-4</v>
      </c>
      <c r="R142" s="40">
        <f t="shared" si="47"/>
        <v>61.699999999999783</v>
      </c>
      <c r="S142" s="40">
        <f t="shared" si="48"/>
        <v>1.9448946515379462E-3</v>
      </c>
    </row>
    <row r="143" spans="2:19" ht="15.6" x14ac:dyDescent="0.3">
      <c r="B143" s="100">
        <v>122</v>
      </c>
      <c r="C143" s="101"/>
      <c r="D143" s="80">
        <v>44861</v>
      </c>
      <c r="E143" s="79">
        <v>0.59930555555555554</v>
      </c>
      <c r="F143" s="53">
        <f t="shared" si="41"/>
        <v>2420</v>
      </c>
      <c r="G143" s="52">
        <f t="shared" si="42"/>
        <v>2389.75</v>
      </c>
      <c r="H143" s="99"/>
      <c r="I143" s="42">
        <v>-30.73</v>
      </c>
      <c r="J143" s="59">
        <f t="shared" si="43"/>
        <v>2389.87</v>
      </c>
      <c r="K143" s="62"/>
      <c r="M143" s="38">
        <f t="shared" si="17"/>
        <v>0.11999999999989086</v>
      </c>
      <c r="N143" s="42">
        <f t="shared" si="44"/>
        <v>1.2236399999988871E-2</v>
      </c>
      <c r="O143" s="38">
        <f t="shared" si="45"/>
        <v>8.4171839999923448E-2</v>
      </c>
      <c r="P143" s="38">
        <f t="shared" si="46"/>
        <v>1.2477652862388653E-4</v>
      </c>
      <c r="R143" s="40">
        <f t="shared" si="47"/>
        <v>61.699999999999783</v>
      </c>
      <c r="S143" s="40">
        <f t="shared" si="48"/>
        <v>1.9448946515379462E-3</v>
      </c>
    </row>
    <row r="144" spans="2:19" ht="15.6" x14ac:dyDescent="0.3">
      <c r="B144" s="100">
        <v>123</v>
      </c>
      <c r="C144" s="101"/>
      <c r="D144" s="80">
        <v>44862</v>
      </c>
      <c r="E144" s="79">
        <v>0.48888888888888887</v>
      </c>
      <c r="F144" s="53">
        <f t="shared" si="41"/>
        <v>2420</v>
      </c>
      <c r="G144" s="52">
        <f t="shared" si="42"/>
        <v>2389.75</v>
      </c>
      <c r="H144" s="99"/>
      <c r="I144" s="42">
        <v>-30.73</v>
      </c>
      <c r="J144" s="59">
        <f t="shared" si="43"/>
        <v>2389.87</v>
      </c>
      <c r="K144" s="62"/>
      <c r="M144" s="38">
        <f t="shared" si="17"/>
        <v>0.11999999999989086</v>
      </c>
      <c r="N144" s="42">
        <f t="shared" si="44"/>
        <v>1.2236399999988871E-2</v>
      </c>
      <c r="O144" s="38">
        <f t="shared" si="45"/>
        <v>8.4171839999923448E-2</v>
      </c>
      <c r="P144" s="38">
        <f t="shared" si="46"/>
        <v>1.2477652862388653E-4</v>
      </c>
      <c r="R144" s="40">
        <f t="shared" si="47"/>
        <v>61.699999999999783</v>
      </c>
      <c r="S144" s="40">
        <f t="shared" si="48"/>
        <v>1.9448946515379462E-3</v>
      </c>
    </row>
    <row r="145" spans="2:19" ht="15.6" x14ac:dyDescent="0.3">
      <c r="B145" s="100">
        <v>124</v>
      </c>
      <c r="C145" s="101"/>
      <c r="D145" s="80">
        <v>44863</v>
      </c>
      <c r="E145" s="79">
        <v>0.49305555555555558</v>
      </c>
      <c r="F145" s="53">
        <f t="shared" si="41"/>
        <v>2420</v>
      </c>
      <c r="G145" s="52">
        <f t="shared" si="42"/>
        <v>2389.75</v>
      </c>
      <c r="H145" s="99"/>
      <c r="I145" s="42">
        <v>-30.73</v>
      </c>
      <c r="J145" s="59">
        <f t="shared" si="43"/>
        <v>2389.87</v>
      </c>
      <c r="K145" s="62"/>
      <c r="M145" s="38">
        <f t="shared" si="17"/>
        <v>0.11999999999989086</v>
      </c>
      <c r="N145" s="42">
        <f t="shared" si="44"/>
        <v>1.2236399999988871E-2</v>
      </c>
      <c r="O145" s="38">
        <f t="shared" si="45"/>
        <v>8.4171839999923448E-2</v>
      </c>
      <c r="P145" s="38">
        <f t="shared" si="46"/>
        <v>1.2477652862388653E-4</v>
      </c>
      <c r="R145" s="40">
        <f t="shared" si="47"/>
        <v>61.699999999999783</v>
      </c>
      <c r="S145" s="40">
        <f t="shared" si="48"/>
        <v>1.9448946515379462E-3</v>
      </c>
    </row>
    <row r="146" spans="2:19" ht="15.6" x14ac:dyDescent="0.3">
      <c r="B146" s="100">
        <v>125</v>
      </c>
      <c r="C146" s="101"/>
      <c r="D146" s="80">
        <v>44864</v>
      </c>
      <c r="E146" s="79">
        <v>0.38472222222222219</v>
      </c>
      <c r="F146" s="53">
        <f t="shared" si="41"/>
        <v>2420</v>
      </c>
      <c r="G146" s="52">
        <f t="shared" si="42"/>
        <v>2389.75</v>
      </c>
      <c r="H146" s="99"/>
      <c r="I146" s="42">
        <v>-30.73</v>
      </c>
      <c r="J146" s="59">
        <f t="shared" si="43"/>
        <v>2389.87</v>
      </c>
      <c r="K146" s="62"/>
      <c r="M146" s="38">
        <f t="shared" si="17"/>
        <v>0.11999999999989086</v>
      </c>
      <c r="N146" s="42">
        <f t="shared" si="44"/>
        <v>1.2236399999988871E-2</v>
      </c>
      <c r="O146" s="38">
        <f t="shared" si="45"/>
        <v>8.4171839999923448E-2</v>
      </c>
      <c r="P146" s="38">
        <f t="shared" si="46"/>
        <v>1.2477652862388653E-4</v>
      </c>
      <c r="R146" s="40">
        <f t="shared" si="47"/>
        <v>61.699999999999783</v>
      </c>
      <c r="S146" s="40">
        <f t="shared" si="48"/>
        <v>1.9448946515379462E-3</v>
      </c>
    </row>
    <row r="147" spans="2:19" ht="15.6" x14ac:dyDescent="0.3">
      <c r="B147" s="100">
        <v>126</v>
      </c>
      <c r="C147" s="101"/>
      <c r="D147" s="80">
        <v>44865</v>
      </c>
      <c r="E147" s="79">
        <v>0.34027777777777773</v>
      </c>
      <c r="F147" s="53">
        <f t="shared" si="41"/>
        <v>2420</v>
      </c>
      <c r="G147" s="52">
        <f t="shared" si="42"/>
        <v>2389.75</v>
      </c>
      <c r="H147" s="99"/>
      <c r="I147" s="42">
        <v>-30.73</v>
      </c>
      <c r="J147" s="59">
        <f t="shared" si="43"/>
        <v>2389.87</v>
      </c>
      <c r="K147" s="62"/>
      <c r="M147" s="38">
        <f t="shared" si="17"/>
        <v>0.11999999999989086</v>
      </c>
      <c r="N147" s="42">
        <f t="shared" si="44"/>
        <v>1.2236399999988871E-2</v>
      </c>
      <c r="O147" s="38">
        <f t="shared" si="45"/>
        <v>8.4171839999923448E-2</v>
      </c>
      <c r="P147" s="38">
        <f t="shared" si="46"/>
        <v>1.2477652862388653E-4</v>
      </c>
      <c r="R147" s="40">
        <f t="shared" si="47"/>
        <v>61.699999999999783</v>
      </c>
      <c r="S147" s="40">
        <f t="shared" si="48"/>
        <v>1.9448946515379462E-3</v>
      </c>
    </row>
    <row r="148" spans="2:19" ht="15.6" x14ac:dyDescent="0.3">
      <c r="B148" s="100">
        <v>127</v>
      </c>
      <c r="C148" s="101"/>
      <c r="D148" s="80">
        <v>44866</v>
      </c>
      <c r="E148" s="79">
        <v>0.47430555555555554</v>
      </c>
      <c r="F148" s="53">
        <f t="shared" si="41"/>
        <v>2420</v>
      </c>
      <c r="G148" s="52">
        <f t="shared" si="42"/>
        <v>2389.75</v>
      </c>
      <c r="H148" s="99"/>
      <c r="I148" s="42">
        <v>-30.73</v>
      </c>
      <c r="J148" s="59">
        <f t="shared" si="43"/>
        <v>2389.87</v>
      </c>
      <c r="K148" s="62"/>
      <c r="M148" s="38">
        <f t="shared" si="17"/>
        <v>0.11999999999989086</v>
      </c>
      <c r="N148" s="42">
        <f t="shared" si="44"/>
        <v>1.2236399999988871E-2</v>
      </c>
      <c r="O148" s="38">
        <f t="shared" si="45"/>
        <v>8.4171839999923448E-2</v>
      </c>
      <c r="P148" s="38">
        <f t="shared" si="46"/>
        <v>1.2477652862388653E-4</v>
      </c>
      <c r="R148" s="40">
        <f t="shared" si="47"/>
        <v>61.699999999999783</v>
      </c>
      <c r="S148" s="40">
        <f t="shared" si="48"/>
        <v>1.9448946515379462E-3</v>
      </c>
    </row>
    <row r="149" spans="2:19" ht="15.6" x14ac:dyDescent="0.3">
      <c r="B149" s="100">
        <v>128</v>
      </c>
      <c r="C149" s="101"/>
      <c r="D149" s="80">
        <v>44867</v>
      </c>
      <c r="E149" s="79">
        <v>0.3659722222222222</v>
      </c>
      <c r="F149" s="53">
        <f t="shared" si="41"/>
        <v>2420</v>
      </c>
      <c r="G149" s="52">
        <f t="shared" si="42"/>
        <v>2389.75</v>
      </c>
      <c r="H149" s="99"/>
      <c r="I149" s="42">
        <v>-30.72</v>
      </c>
      <c r="J149" s="59">
        <f t="shared" si="43"/>
        <v>2389.88</v>
      </c>
      <c r="K149" s="62"/>
      <c r="M149" s="38">
        <f t="shared" si="17"/>
        <v>0.13000000000010914</v>
      </c>
      <c r="N149" s="42">
        <f t="shared" si="44"/>
        <v>1.325610000001113E-2</v>
      </c>
      <c r="O149" s="38">
        <f t="shared" si="45"/>
        <v>9.1186160000076566E-2</v>
      </c>
      <c r="P149" s="38">
        <f t="shared" si="46"/>
        <v>1.3517457267611348E-4</v>
      </c>
      <c r="R149" s="40">
        <f t="shared" si="47"/>
        <v>61.700000000000216</v>
      </c>
      <c r="S149" s="40">
        <f t="shared" si="48"/>
        <v>2.1069692058364453E-3</v>
      </c>
    </row>
    <row r="150" spans="2:19" ht="15.6" x14ac:dyDescent="0.3">
      <c r="B150" s="100">
        <v>129</v>
      </c>
      <c r="C150" s="101"/>
      <c r="D150" s="80">
        <v>44868</v>
      </c>
      <c r="E150" s="79">
        <v>0.3527777777777778</v>
      </c>
      <c r="F150" s="53">
        <f t="shared" si="41"/>
        <v>2420</v>
      </c>
      <c r="G150" s="52">
        <f t="shared" si="42"/>
        <v>2389.75</v>
      </c>
      <c r="H150" s="99"/>
      <c r="I150" s="42">
        <v>-30.72</v>
      </c>
      <c r="J150" s="59">
        <f t="shared" si="43"/>
        <v>2389.88</v>
      </c>
      <c r="K150" s="62"/>
      <c r="M150" s="38">
        <f t="shared" ref="M150:M213" si="49">+J150-$H$16</f>
        <v>0.13000000000010914</v>
      </c>
      <c r="N150" s="42">
        <f t="shared" si="44"/>
        <v>1.325610000001113E-2</v>
      </c>
      <c r="O150" s="38">
        <f t="shared" si="45"/>
        <v>9.1186160000076566E-2</v>
      </c>
      <c r="P150" s="38">
        <f t="shared" si="46"/>
        <v>1.3517457267611348E-4</v>
      </c>
      <c r="R150" s="40">
        <f t="shared" si="47"/>
        <v>61.700000000000216</v>
      </c>
      <c r="S150" s="40">
        <f t="shared" si="48"/>
        <v>2.1069692058364453E-3</v>
      </c>
    </row>
    <row r="151" spans="2:19" ht="15.6" x14ac:dyDescent="0.3">
      <c r="B151" s="100">
        <v>130</v>
      </c>
      <c r="C151" s="101"/>
      <c r="D151" s="80">
        <v>44869</v>
      </c>
      <c r="E151" s="79">
        <v>0.49861111111111112</v>
      </c>
      <c r="F151" s="53">
        <f t="shared" si="41"/>
        <v>2420</v>
      </c>
      <c r="G151" s="52">
        <f t="shared" si="42"/>
        <v>2389.75</v>
      </c>
      <c r="H151" s="99"/>
      <c r="I151" s="42">
        <v>-30.72</v>
      </c>
      <c r="J151" s="59">
        <f t="shared" si="43"/>
        <v>2389.88</v>
      </c>
      <c r="K151" s="62"/>
      <c r="M151" s="38">
        <f t="shared" si="49"/>
        <v>0.13000000000010914</v>
      </c>
      <c r="N151" s="42">
        <f t="shared" si="44"/>
        <v>1.325610000001113E-2</v>
      </c>
      <c r="O151" s="38">
        <f t="shared" si="45"/>
        <v>9.1186160000076566E-2</v>
      </c>
      <c r="P151" s="38">
        <f t="shared" si="46"/>
        <v>1.3517457267611348E-4</v>
      </c>
      <c r="R151" s="40">
        <f t="shared" si="47"/>
        <v>61.700000000000216</v>
      </c>
      <c r="S151" s="40">
        <f t="shared" si="48"/>
        <v>2.1069692058364453E-3</v>
      </c>
    </row>
    <row r="152" spans="2:19" ht="15.6" x14ac:dyDescent="0.3">
      <c r="B152" s="100">
        <v>131</v>
      </c>
      <c r="C152" s="101"/>
      <c r="D152" s="80">
        <v>44870</v>
      </c>
      <c r="E152" s="79">
        <v>0.3840277777777778</v>
      </c>
      <c r="F152" s="53">
        <f t="shared" si="41"/>
        <v>2420</v>
      </c>
      <c r="G152" s="52">
        <f t="shared" si="42"/>
        <v>2389.75</v>
      </c>
      <c r="H152" s="99"/>
      <c r="I152" s="42">
        <v>-30.72</v>
      </c>
      <c r="J152" s="59">
        <f t="shared" si="43"/>
        <v>2389.88</v>
      </c>
      <c r="K152" s="62"/>
      <c r="M152" s="38">
        <f t="shared" si="49"/>
        <v>0.13000000000010914</v>
      </c>
      <c r="N152" s="42">
        <f t="shared" si="44"/>
        <v>1.325610000001113E-2</v>
      </c>
      <c r="O152" s="38">
        <f t="shared" si="45"/>
        <v>9.1186160000076566E-2</v>
      </c>
      <c r="P152" s="38">
        <f t="shared" si="46"/>
        <v>1.3517457267611348E-4</v>
      </c>
      <c r="R152" s="40">
        <f t="shared" si="47"/>
        <v>61.700000000000216</v>
      </c>
      <c r="S152" s="40">
        <f t="shared" si="48"/>
        <v>2.1069692058364453E-3</v>
      </c>
    </row>
    <row r="153" spans="2:19" ht="15.6" x14ac:dyDescent="0.3">
      <c r="B153" s="100">
        <v>132</v>
      </c>
      <c r="C153" s="101"/>
      <c r="D153" s="80">
        <v>44871</v>
      </c>
      <c r="E153" s="79">
        <v>0.4777777777777778</v>
      </c>
      <c r="F153" s="53">
        <f t="shared" si="41"/>
        <v>2420</v>
      </c>
      <c r="G153" s="52">
        <f t="shared" si="42"/>
        <v>2389.75</v>
      </c>
      <c r="H153" s="99"/>
      <c r="I153" s="42">
        <v>-30.72</v>
      </c>
      <c r="J153" s="59">
        <f t="shared" si="43"/>
        <v>2389.88</v>
      </c>
      <c r="K153" s="62"/>
      <c r="M153" s="38">
        <f t="shared" si="49"/>
        <v>0.13000000000010914</v>
      </c>
      <c r="N153" s="42">
        <f t="shared" si="44"/>
        <v>1.325610000001113E-2</v>
      </c>
      <c r="O153" s="38">
        <f t="shared" si="45"/>
        <v>9.1186160000076566E-2</v>
      </c>
      <c r="P153" s="38">
        <f t="shared" si="46"/>
        <v>1.3517457267611348E-4</v>
      </c>
      <c r="R153" s="40">
        <f t="shared" si="47"/>
        <v>61.700000000000216</v>
      </c>
      <c r="S153" s="40">
        <f t="shared" si="48"/>
        <v>2.1069692058364453E-3</v>
      </c>
    </row>
    <row r="154" spans="2:19" ht="15.6" x14ac:dyDescent="0.3">
      <c r="B154" s="100">
        <v>133</v>
      </c>
      <c r="C154" s="101"/>
      <c r="D154" s="80">
        <v>44872</v>
      </c>
      <c r="E154" s="79">
        <v>0.51527777777777783</v>
      </c>
      <c r="F154" s="53">
        <f t="shared" si="41"/>
        <v>2420</v>
      </c>
      <c r="G154" s="52">
        <f t="shared" si="42"/>
        <v>2389.75</v>
      </c>
      <c r="H154" s="99"/>
      <c r="I154" s="42">
        <v>-30.72</v>
      </c>
      <c r="J154" s="59">
        <f t="shared" si="43"/>
        <v>2389.88</v>
      </c>
      <c r="K154" s="62"/>
      <c r="M154" s="38">
        <f t="shared" si="49"/>
        <v>0.13000000000010914</v>
      </c>
      <c r="N154" s="42">
        <f t="shared" si="44"/>
        <v>1.325610000001113E-2</v>
      </c>
      <c r="O154" s="38">
        <f t="shared" si="45"/>
        <v>9.1186160000076566E-2</v>
      </c>
      <c r="P154" s="38">
        <f t="shared" si="46"/>
        <v>1.3517457267611348E-4</v>
      </c>
      <c r="R154" s="40">
        <f t="shared" si="47"/>
        <v>61.700000000000216</v>
      </c>
      <c r="S154" s="40">
        <f t="shared" si="48"/>
        <v>2.1069692058364453E-3</v>
      </c>
    </row>
    <row r="155" spans="2:19" ht="15.6" x14ac:dyDescent="0.3">
      <c r="B155" s="100">
        <v>134</v>
      </c>
      <c r="C155" s="101"/>
      <c r="D155" s="80">
        <v>44873</v>
      </c>
      <c r="E155" s="79">
        <v>0.51041666666666663</v>
      </c>
      <c r="F155" s="53">
        <f t="shared" si="41"/>
        <v>2420</v>
      </c>
      <c r="G155" s="52">
        <f t="shared" si="42"/>
        <v>2389.75</v>
      </c>
      <c r="H155" s="99"/>
      <c r="I155" s="42">
        <v>-30.72</v>
      </c>
      <c r="J155" s="59">
        <f t="shared" si="43"/>
        <v>2389.88</v>
      </c>
      <c r="K155" s="62"/>
      <c r="M155" s="38">
        <f t="shared" si="49"/>
        <v>0.13000000000010914</v>
      </c>
      <c r="N155" s="42">
        <f t="shared" si="44"/>
        <v>1.325610000001113E-2</v>
      </c>
      <c r="O155" s="38">
        <f t="shared" si="45"/>
        <v>9.1186160000076566E-2</v>
      </c>
      <c r="P155" s="38">
        <f t="shared" si="46"/>
        <v>1.3517457267611348E-4</v>
      </c>
      <c r="R155" s="40">
        <f t="shared" si="47"/>
        <v>61.700000000000216</v>
      </c>
      <c r="S155" s="40">
        <f t="shared" si="48"/>
        <v>2.1069692058364453E-3</v>
      </c>
    </row>
    <row r="156" spans="2:19" ht="15.6" x14ac:dyDescent="0.3">
      <c r="B156" s="100">
        <v>135</v>
      </c>
      <c r="C156" s="101"/>
      <c r="D156" s="80">
        <v>44874</v>
      </c>
      <c r="E156" s="79">
        <v>0.52500000000000002</v>
      </c>
      <c r="F156" s="53">
        <f t="shared" si="41"/>
        <v>2420</v>
      </c>
      <c r="G156" s="52">
        <f t="shared" si="42"/>
        <v>2389.75</v>
      </c>
      <c r="H156" s="99"/>
      <c r="I156" s="42">
        <v>-30.72</v>
      </c>
      <c r="J156" s="59">
        <f t="shared" si="43"/>
        <v>2389.88</v>
      </c>
      <c r="K156" s="62"/>
      <c r="M156" s="38">
        <f t="shared" si="49"/>
        <v>0.13000000000010914</v>
      </c>
      <c r="N156" s="42">
        <f t="shared" si="44"/>
        <v>1.325610000001113E-2</v>
      </c>
      <c r="O156" s="38">
        <f t="shared" si="45"/>
        <v>9.1186160000076566E-2</v>
      </c>
      <c r="P156" s="38">
        <f t="shared" si="46"/>
        <v>1.3517457267611348E-4</v>
      </c>
      <c r="R156" s="40">
        <f t="shared" si="47"/>
        <v>61.700000000000216</v>
      </c>
      <c r="S156" s="40">
        <f t="shared" si="48"/>
        <v>2.1069692058364453E-3</v>
      </c>
    </row>
    <row r="157" spans="2:19" ht="15.6" x14ac:dyDescent="0.3">
      <c r="B157" s="100">
        <v>136</v>
      </c>
      <c r="C157" s="101"/>
      <c r="D157" s="80">
        <v>44875</v>
      </c>
      <c r="E157" s="79">
        <v>0.48958333333333331</v>
      </c>
      <c r="F157" s="53">
        <f t="shared" si="41"/>
        <v>2420</v>
      </c>
      <c r="G157" s="52">
        <f t="shared" si="42"/>
        <v>2389.75</v>
      </c>
      <c r="H157" s="99"/>
      <c r="I157" s="42">
        <v>-30.72</v>
      </c>
      <c r="J157" s="59">
        <f t="shared" si="43"/>
        <v>2389.88</v>
      </c>
      <c r="K157" s="62"/>
      <c r="M157" s="38">
        <f t="shared" si="49"/>
        <v>0.13000000000010914</v>
      </c>
      <c r="N157" s="42">
        <f t="shared" si="44"/>
        <v>1.325610000001113E-2</v>
      </c>
      <c r="O157" s="38">
        <f t="shared" si="45"/>
        <v>9.1186160000076566E-2</v>
      </c>
      <c r="P157" s="38">
        <f t="shared" si="46"/>
        <v>1.3517457267611348E-4</v>
      </c>
      <c r="R157" s="40">
        <f t="shared" si="47"/>
        <v>61.700000000000216</v>
      </c>
      <c r="S157" s="40">
        <f t="shared" si="48"/>
        <v>2.1069692058364453E-3</v>
      </c>
    </row>
    <row r="158" spans="2:19" ht="15.6" x14ac:dyDescent="0.3">
      <c r="B158" s="100">
        <v>137</v>
      </c>
      <c r="C158" s="101"/>
      <c r="D158" s="80">
        <v>44878</v>
      </c>
      <c r="E158" s="79">
        <v>0.65</v>
      </c>
      <c r="F158" s="53">
        <f t="shared" si="41"/>
        <v>2420</v>
      </c>
      <c r="G158" s="52">
        <f t="shared" si="42"/>
        <v>2389.75</v>
      </c>
      <c r="H158" s="99"/>
      <c r="I158" s="42">
        <v>-30.72</v>
      </c>
      <c r="J158" s="59">
        <f t="shared" si="43"/>
        <v>2389.88</v>
      </c>
      <c r="K158" s="62"/>
      <c r="M158" s="38">
        <f t="shared" si="49"/>
        <v>0.13000000000010914</v>
      </c>
      <c r="N158" s="42">
        <f t="shared" si="44"/>
        <v>1.325610000001113E-2</v>
      </c>
      <c r="O158" s="38">
        <f t="shared" si="45"/>
        <v>9.1186160000076566E-2</v>
      </c>
      <c r="P158" s="38">
        <f t="shared" si="46"/>
        <v>1.3517457267611348E-4</v>
      </c>
      <c r="R158" s="40">
        <f t="shared" si="47"/>
        <v>61.700000000000216</v>
      </c>
      <c r="S158" s="40">
        <f t="shared" si="48"/>
        <v>2.1069692058364453E-3</v>
      </c>
    </row>
    <row r="159" spans="2:19" ht="15.6" x14ac:dyDescent="0.3">
      <c r="B159" s="100">
        <v>138</v>
      </c>
      <c r="C159" s="101"/>
      <c r="D159" s="80">
        <v>44879</v>
      </c>
      <c r="E159" s="79">
        <v>0.65069444444444446</v>
      </c>
      <c r="F159" s="53">
        <f t="shared" si="41"/>
        <v>2420</v>
      </c>
      <c r="G159" s="52">
        <f t="shared" si="42"/>
        <v>2389.75</v>
      </c>
      <c r="H159" s="99"/>
      <c r="I159" s="42">
        <v>-30.72</v>
      </c>
      <c r="J159" s="59">
        <f t="shared" si="43"/>
        <v>2389.88</v>
      </c>
      <c r="K159" s="62"/>
      <c r="M159" s="38">
        <f t="shared" si="49"/>
        <v>0.13000000000010914</v>
      </c>
      <c r="N159" s="42">
        <f t="shared" si="44"/>
        <v>1.325610000001113E-2</v>
      </c>
      <c r="O159" s="38">
        <f t="shared" si="45"/>
        <v>9.1186160000076566E-2</v>
      </c>
      <c r="P159" s="38">
        <f t="shared" si="46"/>
        <v>1.3517457267611348E-4</v>
      </c>
      <c r="R159" s="40">
        <f t="shared" si="47"/>
        <v>61.700000000000216</v>
      </c>
      <c r="S159" s="40">
        <f t="shared" si="48"/>
        <v>2.1069692058364453E-3</v>
      </c>
    </row>
    <row r="160" spans="2:19" ht="15.6" x14ac:dyDescent="0.3">
      <c r="B160" s="100">
        <v>139</v>
      </c>
      <c r="C160" s="101"/>
      <c r="D160" s="80">
        <v>44880</v>
      </c>
      <c r="E160" s="79">
        <v>0.57916666666666672</v>
      </c>
      <c r="F160" s="53">
        <f t="shared" si="41"/>
        <v>2420</v>
      </c>
      <c r="G160" s="52">
        <f t="shared" si="42"/>
        <v>2389.75</v>
      </c>
      <c r="H160" s="99"/>
      <c r="I160" s="42">
        <v>-30.72</v>
      </c>
      <c r="J160" s="59">
        <f t="shared" si="43"/>
        <v>2389.88</v>
      </c>
      <c r="K160" s="62"/>
      <c r="M160" s="38">
        <f t="shared" si="49"/>
        <v>0.13000000000010914</v>
      </c>
      <c r="N160" s="42">
        <f t="shared" si="44"/>
        <v>1.325610000001113E-2</v>
      </c>
      <c r="O160" s="38">
        <f t="shared" si="45"/>
        <v>9.1186160000076566E-2</v>
      </c>
      <c r="P160" s="38">
        <f t="shared" si="46"/>
        <v>1.3517457267611348E-4</v>
      </c>
      <c r="R160" s="40">
        <f t="shared" si="47"/>
        <v>61.700000000000216</v>
      </c>
      <c r="S160" s="40">
        <f t="shared" si="48"/>
        <v>2.1069692058364453E-3</v>
      </c>
    </row>
    <row r="161" spans="2:19" ht="15.6" x14ac:dyDescent="0.3">
      <c r="B161" s="100">
        <v>140</v>
      </c>
      <c r="C161" s="101"/>
      <c r="D161" s="80">
        <v>44881</v>
      </c>
      <c r="E161" s="79">
        <v>0.67152777777777783</v>
      </c>
      <c r="F161" s="53">
        <f t="shared" si="41"/>
        <v>2420</v>
      </c>
      <c r="G161" s="52">
        <f t="shared" si="42"/>
        <v>2389.75</v>
      </c>
      <c r="H161" s="99"/>
      <c r="I161" s="42">
        <v>-30.72</v>
      </c>
      <c r="J161" s="59">
        <f t="shared" si="43"/>
        <v>2389.88</v>
      </c>
      <c r="K161" s="62"/>
      <c r="M161" s="38">
        <f t="shared" si="49"/>
        <v>0.13000000000010914</v>
      </c>
      <c r="N161" s="42">
        <f t="shared" si="44"/>
        <v>1.325610000001113E-2</v>
      </c>
      <c r="O161" s="38">
        <f t="shared" si="45"/>
        <v>9.1186160000076566E-2</v>
      </c>
      <c r="P161" s="38">
        <f t="shared" si="46"/>
        <v>1.3517457267611348E-4</v>
      </c>
      <c r="R161" s="40">
        <f t="shared" si="47"/>
        <v>61.700000000000216</v>
      </c>
      <c r="S161" s="40">
        <f t="shared" si="48"/>
        <v>2.1069692058364453E-3</v>
      </c>
    </row>
    <row r="162" spans="2:19" ht="15.6" x14ac:dyDescent="0.3">
      <c r="B162" s="100">
        <v>141</v>
      </c>
      <c r="C162" s="101"/>
      <c r="D162" s="80">
        <v>44883</v>
      </c>
      <c r="E162" s="79">
        <v>0.4597222222222222</v>
      </c>
      <c r="F162" s="53">
        <f t="shared" si="41"/>
        <v>2420</v>
      </c>
      <c r="G162" s="52">
        <f t="shared" si="42"/>
        <v>2389.75</v>
      </c>
      <c r="H162" s="99"/>
      <c r="I162" s="42">
        <v>-30.72</v>
      </c>
      <c r="J162" s="59">
        <f t="shared" si="43"/>
        <v>2389.88</v>
      </c>
      <c r="K162" s="62"/>
      <c r="M162" s="38">
        <f t="shared" si="49"/>
        <v>0.13000000000010914</v>
      </c>
      <c r="N162" s="42">
        <f t="shared" si="44"/>
        <v>1.325610000001113E-2</v>
      </c>
      <c r="O162" s="38">
        <f t="shared" si="45"/>
        <v>9.1186160000076566E-2</v>
      </c>
      <c r="P162" s="38">
        <f t="shared" si="46"/>
        <v>1.3517457267611348E-4</v>
      </c>
      <c r="R162" s="40">
        <f t="shared" si="47"/>
        <v>61.700000000000216</v>
      </c>
      <c r="S162" s="40">
        <f t="shared" si="48"/>
        <v>2.1069692058364453E-3</v>
      </c>
    </row>
    <row r="163" spans="2:19" ht="15.6" x14ac:dyDescent="0.3">
      <c r="B163" s="100">
        <v>142</v>
      </c>
      <c r="C163" s="101"/>
      <c r="D163" s="80">
        <v>44884</v>
      </c>
      <c r="E163" s="79">
        <v>0.4458333333333333</v>
      </c>
      <c r="F163" s="53">
        <f t="shared" si="41"/>
        <v>2420</v>
      </c>
      <c r="G163" s="52">
        <f t="shared" si="42"/>
        <v>2389.75</v>
      </c>
      <c r="H163" s="99"/>
      <c r="I163" s="42">
        <v>-30.72</v>
      </c>
      <c r="J163" s="59">
        <f t="shared" si="43"/>
        <v>2389.88</v>
      </c>
      <c r="K163" s="62"/>
      <c r="M163" s="38">
        <f t="shared" si="49"/>
        <v>0.13000000000010914</v>
      </c>
      <c r="N163" s="42">
        <f t="shared" si="44"/>
        <v>1.325610000001113E-2</v>
      </c>
      <c r="O163" s="38">
        <f t="shared" si="45"/>
        <v>9.1186160000076566E-2</v>
      </c>
      <c r="P163" s="38">
        <f t="shared" si="46"/>
        <v>1.3517457267611348E-4</v>
      </c>
      <c r="R163" s="40">
        <f t="shared" si="47"/>
        <v>61.700000000000216</v>
      </c>
      <c r="S163" s="40">
        <f t="shared" si="48"/>
        <v>2.1069692058364453E-3</v>
      </c>
    </row>
    <row r="164" spans="2:19" ht="15.6" x14ac:dyDescent="0.3">
      <c r="B164" s="100">
        <v>143</v>
      </c>
      <c r="C164" s="101"/>
      <c r="D164" s="80">
        <v>44885</v>
      </c>
      <c r="E164" s="79">
        <v>0.4375</v>
      </c>
      <c r="F164" s="53">
        <f t="shared" si="41"/>
        <v>2420</v>
      </c>
      <c r="G164" s="52">
        <f t="shared" si="42"/>
        <v>2389.75</v>
      </c>
      <c r="H164" s="99"/>
      <c r="I164" s="42">
        <v>-30.72</v>
      </c>
      <c r="J164" s="59">
        <f t="shared" si="43"/>
        <v>2389.88</v>
      </c>
      <c r="K164" s="62"/>
      <c r="M164" s="38">
        <f t="shared" si="49"/>
        <v>0.13000000000010914</v>
      </c>
      <c r="N164" s="42">
        <f t="shared" si="44"/>
        <v>1.325610000001113E-2</v>
      </c>
      <c r="O164" s="38">
        <f t="shared" si="45"/>
        <v>9.1186160000076566E-2</v>
      </c>
      <c r="P164" s="38">
        <f t="shared" si="46"/>
        <v>1.3517457267611348E-4</v>
      </c>
      <c r="R164" s="40">
        <f t="shared" si="47"/>
        <v>61.700000000000216</v>
      </c>
      <c r="S164" s="40">
        <f t="shared" si="48"/>
        <v>2.1069692058364453E-3</v>
      </c>
    </row>
    <row r="165" spans="2:19" ht="15.6" x14ac:dyDescent="0.3">
      <c r="B165" s="100">
        <v>144</v>
      </c>
      <c r="C165" s="101"/>
      <c r="D165" s="80">
        <v>44886</v>
      </c>
      <c r="E165" s="79">
        <v>0.46666666666666662</v>
      </c>
      <c r="F165" s="53">
        <f t="shared" ref="F165:F228" si="50">G$16</f>
        <v>2420</v>
      </c>
      <c r="G165" s="52">
        <f t="shared" ref="G165:G228" si="51">G$16-E$12</f>
        <v>2389.75</v>
      </c>
      <c r="H165" s="99"/>
      <c r="I165" s="42">
        <v>-30.72</v>
      </c>
      <c r="J165" s="59">
        <f t="shared" ref="J165:J228" si="52">(G$16+E$13)+I165</f>
        <v>2389.88</v>
      </c>
      <c r="K165" s="62"/>
      <c r="M165" s="38">
        <f t="shared" si="49"/>
        <v>0.13000000000010914</v>
      </c>
      <c r="N165" s="42">
        <f t="shared" ref="N165:N228" si="53">M165*0.10197/1</f>
        <v>1.325610000001113E-2</v>
      </c>
      <c r="O165" s="38">
        <f t="shared" ref="O165:O228" si="54">M165*0.701432/1</f>
        <v>9.1186160000076566E-2</v>
      </c>
      <c r="P165" s="38">
        <f t="shared" ref="P165:P228" si="55">+N165*0.01019716/1</f>
        <v>1.3517457267611348E-4</v>
      </c>
      <c r="R165" s="40">
        <f t="shared" ref="R165:R228" si="56">+$O$11*(M165-I165)</f>
        <v>61.700000000000216</v>
      </c>
      <c r="S165" s="40">
        <f t="shared" ref="S165:S228" si="57">M165/R165</f>
        <v>2.1069692058364453E-3</v>
      </c>
    </row>
    <row r="166" spans="2:19" ht="15.6" x14ac:dyDescent="0.3">
      <c r="B166" s="100">
        <v>145</v>
      </c>
      <c r="C166" s="101"/>
      <c r="D166" s="80">
        <v>44887</v>
      </c>
      <c r="E166" s="79">
        <v>0.46458333333333335</v>
      </c>
      <c r="F166" s="53">
        <f t="shared" si="50"/>
        <v>2420</v>
      </c>
      <c r="G166" s="52">
        <f t="shared" si="51"/>
        <v>2389.75</v>
      </c>
      <c r="H166" s="99"/>
      <c r="I166" s="42">
        <v>-30.72</v>
      </c>
      <c r="J166" s="59">
        <f t="shared" si="52"/>
        <v>2389.88</v>
      </c>
      <c r="K166" s="62"/>
      <c r="M166" s="38">
        <f t="shared" si="49"/>
        <v>0.13000000000010914</v>
      </c>
      <c r="N166" s="42">
        <f t="shared" si="53"/>
        <v>1.325610000001113E-2</v>
      </c>
      <c r="O166" s="38">
        <f t="shared" si="54"/>
        <v>9.1186160000076566E-2</v>
      </c>
      <c r="P166" s="38">
        <f t="shared" si="55"/>
        <v>1.3517457267611348E-4</v>
      </c>
      <c r="R166" s="40">
        <f t="shared" si="56"/>
        <v>61.700000000000216</v>
      </c>
      <c r="S166" s="40">
        <f t="shared" si="57"/>
        <v>2.1069692058364453E-3</v>
      </c>
    </row>
    <row r="167" spans="2:19" ht="15.6" x14ac:dyDescent="0.3">
      <c r="B167" s="100">
        <v>146</v>
      </c>
      <c r="C167" s="101"/>
      <c r="D167" s="80">
        <v>44888</v>
      </c>
      <c r="E167" s="79">
        <v>0.37916666666666665</v>
      </c>
      <c r="F167" s="53">
        <f t="shared" si="50"/>
        <v>2420</v>
      </c>
      <c r="G167" s="52">
        <f t="shared" si="51"/>
        <v>2389.75</v>
      </c>
      <c r="H167" s="99"/>
      <c r="I167" s="42">
        <v>-30.72</v>
      </c>
      <c r="J167" s="59">
        <f t="shared" si="52"/>
        <v>2389.88</v>
      </c>
      <c r="K167" s="62"/>
      <c r="M167" s="38">
        <f t="shared" si="49"/>
        <v>0.13000000000010914</v>
      </c>
      <c r="N167" s="42">
        <f t="shared" si="53"/>
        <v>1.325610000001113E-2</v>
      </c>
      <c r="O167" s="38">
        <f t="shared" si="54"/>
        <v>9.1186160000076566E-2</v>
      </c>
      <c r="P167" s="38">
        <f t="shared" si="55"/>
        <v>1.3517457267611348E-4</v>
      </c>
      <c r="R167" s="40">
        <f t="shared" si="56"/>
        <v>61.700000000000216</v>
      </c>
      <c r="S167" s="40">
        <f t="shared" si="57"/>
        <v>2.1069692058364453E-3</v>
      </c>
    </row>
    <row r="168" spans="2:19" ht="15.6" x14ac:dyDescent="0.3">
      <c r="B168" s="100">
        <v>147</v>
      </c>
      <c r="C168" s="101"/>
      <c r="D168" s="80">
        <v>44889</v>
      </c>
      <c r="E168" s="79">
        <v>0.50486111111111109</v>
      </c>
      <c r="F168" s="53">
        <f t="shared" si="50"/>
        <v>2420</v>
      </c>
      <c r="G168" s="52">
        <f t="shared" si="51"/>
        <v>2389.75</v>
      </c>
      <c r="H168" s="99"/>
      <c r="I168" s="42">
        <v>-30.72</v>
      </c>
      <c r="J168" s="59">
        <f t="shared" si="52"/>
        <v>2389.88</v>
      </c>
      <c r="K168" s="62"/>
      <c r="M168" s="38">
        <f t="shared" si="49"/>
        <v>0.13000000000010914</v>
      </c>
      <c r="N168" s="42">
        <f t="shared" si="53"/>
        <v>1.325610000001113E-2</v>
      </c>
      <c r="O168" s="38">
        <f t="shared" si="54"/>
        <v>9.1186160000076566E-2</v>
      </c>
      <c r="P168" s="38">
        <f t="shared" si="55"/>
        <v>1.3517457267611348E-4</v>
      </c>
      <c r="R168" s="40">
        <f t="shared" si="56"/>
        <v>61.700000000000216</v>
      </c>
      <c r="S168" s="40">
        <f t="shared" si="57"/>
        <v>2.1069692058364453E-3</v>
      </c>
    </row>
    <row r="169" spans="2:19" ht="15.6" x14ac:dyDescent="0.3">
      <c r="B169" s="100">
        <v>148</v>
      </c>
      <c r="C169" s="101"/>
      <c r="D169" s="80">
        <v>44890</v>
      </c>
      <c r="E169" s="79">
        <v>0.47361111111111115</v>
      </c>
      <c r="F169" s="53">
        <f t="shared" si="50"/>
        <v>2420</v>
      </c>
      <c r="G169" s="52">
        <f t="shared" si="51"/>
        <v>2389.75</v>
      </c>
      <c r="H169" s="99"/>
      <c r="I169" s="42">
        <v>-30.72</v>
      </c>
      <c r="J169" s="59">
        <f t="shared" si="52"/>
        <v>2389.88</v>
      </c>
      <c r="K169" s="62"/>
      <c r="M169" s="38">
        <f t="shared" si="49"/>
        <v>0.13000000000010914</v>
      </c>
      <c r="N169" s="42">
        <f t="shared" si="53"/>
        <v>1.325610000001113E-2</v>
      </c>
      <c r="O169" s="38">
        <f t="shared" si="54"/>
        <v>9.1186160000076566E-2</v>
      </c>
      <c r="P169" s="38">
        <f t="shared" si="55"/>
        <v>1.3517457267611348E-4</v>
      </c>
      <c r="R169" s="40">
        <f t="shared" si="56"/>
        <v>61.700000000000216</v>
      </c>
      <c r="S169" s="40">
        <f t="shared" si="57"/>
        <v>2.1069692058364453E-3</v>
      </c>
    </row>
    <row r="170" spans="2:19" ht="15.6" x14ac:dyDescent="0.3">
      <c r="B170" s="100">
        <v>149</v>
      </c>
      <c r="C170" s="101"/>
      <c r="D170" s="80">
        <v>44891</v>
      </c>
      <c r="E170" s="79">
        <v>0.50972222222222219</v>
      </c>
      <c r="F170" s="53">
        <f t="shared" si="50"/>
        <v>2420</v>
      </c>
      <c r="G170" s="52">
        <f t="shared" si="51"/>
        <v>2389.75</v>
      </c>
      <c r="H170" s="99"/>
      <c r="I170" s="42">
        <v>-30.72</v>
      </c>
      <c r="J170" s="59">
        <f t="shared" si="52"/>
        <v>2389.88</v>
      </c>
      <c r="K170" s="62"/>
      <c r="M170" s="38">
        <f t="shared" si="49"/>
        <v>0.13000000000010914</v>
      </c>
      <c r="N170" s="42">
        <f t="shared" si="53"/>
        <v>1.325610000001113E-2</v>
      </c>
      <c r="O170" s="38">
        <f t="shared" si="54"/>
        <v>9.1186160000076566E-2</v>
      </c>
      <c r="P170" s="38">
        <f t="shared" si="55"/>
        <v>1.3517457267611348E-4</v>
      </c>
      <c r="R170" s="40">
        <f t="shared" si="56"/>
        <v>61.700000000000216</v>
      </c>
      <c r="S170" s="40">
        <f t="shared" si="57"/>
        <v>2.1069692058364453E-3</v>
      </c>
    </row>
    <row r="171" spans="2:19" ht="15.6" x14ac:dyDescent="0.3">
      <c r="B171" s="100">
        <v>150</v>
      </c>
      <c r="C171" s="101"/>
      <c r="D171" s="80">
        <v>44892</v>
      </c>
      <c r="E171" s="79">
        <v>0.76111111111111107</v>
      </c>
      <c r="F171" s="53">
        <f t="shared" si="50"/>
        <v>2420</v>
      </c>
      <c r="G171" s="52">
        <f t="shared" si="51"/>
        <v>2389.75</v>
      </c>
      <c r="H171" s="99"/>
      <c r="I171" s="42">
        <v>-30.72</v>
      </c>
      <c r="J171" s="59">
        <f t="shared" si="52"/>
        <v>2389.88</v>
      </c>
      <c r="K171" s="62"/>
      <c r="M171" s="38">
        <f t="shared" si="49"/>
        <v>0.13000000000010914</v>
      </c>
      <c r="N171" s="42">
        <f t="shared" si="53"/>
        <v>1.325610000001113E-2</v>
      </c>
      <c r="O171" s="38">
        <f t="shared" si="54"/>
        <v>9.1186160000076566E-2</v>
      </c>
      <c r="P171" s="38">
        <f t="shared" si="55"/>
        <v>1.3517457267611348E-4</v>
      </c>
      <c r="R171" s="40">
        <f t="shared" si="56"/>
        <v>61.700000000000216</v>
      </c>
      <c r="S171" s="40">
        <f t="shared" si="57"/>
        <v>2.1069692058364453E-3</v>
      </c>
    </row>
    <row r="172" spans="2:19" ht="15.6" x14ac:dyDescent="0.3">
      <c r="B172" s="100">
        <v>151</v>
      </c>
      <c r="C172" s="101"/>
      <c r="D172" s="80">
        <v>44893</v>
      </c>
      <c r="E172" s="79">
        <v>0.52916666666666667</v>
      </c>
      <c r="F172" s="53">
        <f t="shared" si="50"/>
        <v>2420</v>
      </c>
      <c r="G172" s="52">
        <f t="shared" si="51"/>
        <v>2389.75</v>
      </c>
      <c r="H172" s="99"/>
      <c r="I172" s="42">
        <v>-30.72</v>
      </c>
      <c r="J172" s="59">
        <f t="shared" si="52"/>
        <v>2389.88</v>
      </c>
      <c r="K172" s="62"/>
      <c r="M172" s="38">
        <f t="shared" si="49"/>
        <v>0.13000000000010914</v>
      </c>
      <c r="N172" s="42">
        <f t="shared" si="53"/>
        <v>1.325610000001113E-2</v>
      </c>
      <c r="O172" s="38">
        <f t="shared" si="54"/>
        <v>9.1186160000076566E-2</v>
      </c>
      <c r="P172" s="38">
        <f t="shared" si="55"/>
        <v>1.3517457267611348E-4</v>
      </c>
      <c r="R172" s="40">
        <f t="shared" si="56"/>
        <v>61.700000000000216</v>
      </c>
      <c r="S172" s="40">
        <f t="shared" si="57"/>
        <v>2.1069692058364453E-3</v>
      </c>
    </row>
    <row r="173" spans="2:19" ht="15.6" x14ac:dyDescent="0.3">
      <c r="B173" s="100">
        <v>152</v>
      </c>
      <c r="C173" s="101"/>
      <c r="D173" s="80">
        <v>44894</v>
      </c>
      <c r="E173" s="79">
        <v>0.51458333333333328</v>
      </c>
      <c r="F173" s="53">
        <f t="shared" si="50"/>
        <v>2420</v>
      </c>
      <c r="G173" s="52">
        <f t="shared" si="51"/>
        <v>2389.75</v>
      </c>
      <c r="H173" s="99"/>
      <c r="I173" s="42">
        <v>-30.72</v>
      </c>
      <c r="J173" s="59">
        <f t="shared" si="52"/>
        <v>2389.88</v>
      </c>
      <c r="K173" s="62"/>
      <c r="M173" s="38">
        <f t="shared" si="49"/>
        <v>0.13000000000010914</v>
      </c>
      <c r="N173" s="42">
        <f t="shared" si="53"/>
        <v>1.325610000001113E-2</v>
      </c>
      <c r="O173" s="38">
        <f t="shared" si="54"/>
        <v>9.1186160000076566E-2</v>
      </c>
      <c r="P173" s="38">
        <f t="shared" si="55"/>
        <v>1.3517457267611348E-4</v>
      </c>
      <c r="R173" s="40">
        <f t="shared" si="56"/>
        <v>61.700000000000216</v>
      </c>
      <c r="S173" s="40">
        <f t="shared" si="57"/>
        <v>2.1069692058364453E-3</v>
      </c>
    </row>
    <row r="174" spans="2:19" ht="15.6" x14ac:dyDescent="0.3">
      <c r="B174" s="100">
        <v>153</v>
      </c>
      <c r="C174" s="101"/>
      <c r="D174" s="80">
        <v>44895</v>
      </c>
      <c r="E174" s="79">
        <v>0.51111111111111118</v>
      </c>
      <c r="F174" s="53">
        <f t="shared" si="50"/>
        <v>2420</v>
      </c>
      <c r="G174" s="52">
        <f t="shared" si="51"/>
        <v>2389.75</v>
      </c>
      <c r="H174" s="99"/>
      <c r="I174" s="42">
        <v>-30.72</v>
      </c>
      <c r="J174" s="59">
        <f t="shared" si="52"/>
        <v>2389.88</v>
      </c>
      <c r="K174" s="62"/>
      <c r="M174" s="38">
        <f t="shared" si="49"/>
        <v>0.13000000000010914</v>
      </c>
      <c r="N174" s="42">
        <f t="shared" si="53"/>
        <v>1.325610000001113E-2</v>
      </c>
      <c r="O174" s="38">
        <f t="shared" si="54"/>
        <v>9.1186160000076566E-2</v>
      </c>
      <c r="P174" s="38">
        <f t="shared" si="55"/>
        <v>1.3517457267611348E-4</v>
      </c>
      <c r="R174" s="40">
        <f t="shared" si="56"/>
        <v>61.700000000000216</v>
      </c>
      <c r="S174" s="40">
        <f t="shared" si="57"/>
        <v>2.1069692058364453E-3</v>
      </c>
    </row>
    <row r="175" spans="2:19" ht="15.6" x14ac:dyDescent="0.3">
      <c r="B175" s="100">
        <v>154</v>
      </c>
      <c r="C175" s="101"/>
      <c r="D175" s="80">
        <v>44896</v>
      </c>
      <c r="E175" s="79">
        <v>0.50555555555555554</v>
      </c>
      <c r="F175" s="53">
        <f t="shared" si="50"/>
        <v>2420</v>
      </c>
      <c r="G175" s="52">
        <f t="shared" si="51"/>
        <v>2389.75</v>
      </c>
      <c r="H175" s="99"/>
      <c r="I175" s="42">
        <v>-30.72</v>
      </c>
      <c r="J175" s="59">
        <f t="shared" si="52"/>
        <v>2389.88</v>
      </c>
      <c r="K175" s="62"/>
      <c r="M175" s="38">
        <f t="shared" si="49"/>
        <v>0.13000000000010914</v>
      </c>
      <c r="N175" s="42">
        <f t="shared" si="53"/>
        <v>1.325610000001113E-2</v>
      </c>
      <c r="O175" s="38">
        <f t="shared" si="54"/>
        <v>9.1186160000076566E-2</v>
      </c>
      <c r="P175" s="38">
        <f t="shared" si="55"/>
        <v>1.3517457267611348E-4</v>
      </c>
      <c r="R175" s="40">
        <f t="shared" si="56"/>
        <v>61.700000000000216</v>
      </c>
      <c r="S175" s="40">
        <f t="shared" si="57"/>
        <v>2.1069692058364453E-3</v>
      </c>
    </row>
    <row r="176" spans="2:19" ht="15.6" x14ac:dyDescent="0.3">
      <c r="B176" s="100">
        <v>155</v>
      </c>
      <c r="C176" s="101"/>
      <c r="D176" s="80">
        <v>44898</v>
      </c>
      <c r="E176" s="79">
        <v>0.44236111111111115</v>
      </c>
      <c r="F176" s="53">
        <f t="shared" si="50"/>
        <v>2420</v>
      </c>
      <c r="G176" s="52">
        <f t="shared" si="51"/>
        <v>2389.75</v>
      </c>
      <c r="H176" s="99"/>
      <c r="I176" s="42">
        <v>-30.72</v>
      </c>
      <c r="J176" s="59">
        <f t="shared" si="52"/>
        <v>2389.88</v>
      </c>
      <c r="K176" s="62"/>
      <c r="M176" s="38">
        <f t="shared" si="49"/>
        <v>0.13000000000010914</v>
      </c>
      <c r="N176" s="42">
        <f t="shared" si="53"/>
        <v>1.325610000001113E-2</v>
      </c>
      <c r="O176" s="38">
        <f t="shared" si="54"/>
        <v>9.1186160000076566E-2</v>
      </c>
      <c r="P176" s="38">
        <f t="shared" si="55"/>
        <v>1.3517457267611348E-4</v>
      </c>
      <c r="R176" s="40">
        <f t="shared" si="56"/>
        <v>61.700000000000216</v>
      </c>
      <c r="S176" s="40">
        <f t="shared" si="57"/>
        <v>2.1069692058364453E-3</v>
      </c>
    </row>
    <row r="177" spans="2:19" ht="15.6" x14ac:dyDescent="0.3">
      <c r="B177" s="100">
        <v>156</v>
      </c>
      <c r="C177" s="101"/>
      <c r="D177" s="80">
        <v>44899</v>
      </c>
      <c r="E177" s="79">
        <v>0.37916666666666665</v>
      </c>
      <c r="F177" s="53">
        <f t="shared" si="50"/>
        <v>2420</v>
      </c>
      <c r="G177" s="52">
        <f t="shared" si="51"/>
        <v>2389.75</v>
      </c>
      <c r="H177" s="99"/>
      <c r="I177" s="42">
        <v>-30.72</v>
      </c>
      <c r="J177" s="59">
        <f t="shared" si="52"/>
        <v>2389.88</v>
      </c>
      <c r="K177" s="62"/>
      <c r="M177" s="38">
        <f t="shared" si="49"/>
        <v>0.13000000000010914</v>
      </c>
      <c r="N177" s="42">
        <f t="shared" si="53"/>
        <v>1.325610000001113E-2</v>
      </c>
      <c r="O177" s="38">
        <f t="shared" si="54"/>
        <v>9.1186160000076566E-2</v>
      </c>
      <c r="P177" s="38">
        <f t="shared" si="55"/>
        <v>1.3517457267611348E-4</v>
      </c>
      <c r="R177" s="40">
        <f t="shared" si="56"/>
        <v>61.700000000000216</v>
      </c>
      <c r="S177" s="40">
        <f t="shared" si="57"/>
        <v>2.1069692058364453E-3</v>
      </c>
    </row>
    <row r="178" spans="2:19" ht="15.6" x14ac:dyDescent="0.3">
      <c r="B178" s="100">
        <v>157</v>
      </c>
      <c r="C178" s="101"/>
      <c r="D178" s="80">
        <v>44900</v>
      </c>
      <c r="E178" s="79">
        <v>0.46388888888888885</v>
      </c>
      <c r="F178" s="53">
        <f t="shared" si="50"/>
        <v>2420</v>
      </c>
      <c r="G178" s="52">
        <f t="shared" si="51"/>
        <v>2389.75</v>
      </c>
      <c r="H178" s="99"/>
      <c r="I178" s="42">
        <v>-30.72</v>
      </c>
      <c r="J178" s="59">
        <f t="shared" si="52"/>
        <v>2389.88</v>
      </c>
      <c r="K178" s="62"/>
      <c r="M178" s="38">
        <f t="shared" si="49"/>
        <v>0.13000000000010914</v>
      </c>
      <c r="N178" s="42">
        <f t="shared" si="53"/>
        <v>1.325610000001113E-2</v>
      </c>
      <c r="O178" s="38">
        <f t="shared" si="54"/>
        <v>9.1186160000076566E-2</v>
      </c>
      <c r="P178" s="38">
        <f t="shared" si="55"/>
        <v>1.3517457267611348E-4</v>
      </c>
      <c r="R178" s="40">
        <f t="shared" si="56"/>
        <v>61.700000000000216</v>
      </c>
      <c r="S178" s="40">
        <f t="shared" si="57"/>
        <v>2.1069692058364453E-3</v>
      </c>
    </row>
    <row r="179" spans="2:19" ht="15.6" x14ac:dyDescent="0.3">
      <c r="B179" s="100">
        <v>158</v>
      </c>
      <c r="C179" s="101"/>
      <c r="D179" s="80">
        <v>44901</v>
      </c>
      <c r="E179" s="79">
        <v>0.36805555555555558</v>
      </c>
      <c r="F179" s="53">
        <f t="shared" si="50"/>
        <v>2420</v>
      </c>
      <c r="G179" s="52">
        <f t="shared" si="51"/>
        <v>2389.75</v>
      </c>
      <c r="H179" s="99"/>
      <c r="I179" s="42">
        <v>-30.72</v>
      </c>
      <c r="J179" s="59">
        <f t="shared" si="52"/>
        <v>2389.88</v>
      </c>
      <c r="K179" s="62"/>
      <c r="M179" s="38">
        <f t="shared" si="49"/>
        <v>0.13000000000010914</v>
      </c>
      <c r="N179" s="42">
        <f t="shared" si="53"/>
        <v>1.325610000001113E-2</v>
      </c>
      <c r="O179" s="38">
        <f t="shared" si="54"/>
        <v>9.1186160000076566E-2</v>
      </c>
      <c r="P179" s="38">
        <f t="shared" si="55"/>
        <v>1.3517457267611348E-4</v>
      </c>
      <c r="R179" s="40">
        <f t="shared" si="56"/>
        <v>61.700000000000216</v>
      </c>
      <c r="S179" s="40">
        <f t="shared" si="57"/>
        <v>2.1069692058364453E-3</v>
      </c>
    </row>
    <row r="180" spans="2:19" ht="15.6" x14ac:dyDescent="0.3">
      <c r="B180" s="100">
        <v>159</v>
      </c>
      <c r="C180" s="101"/>
      <c r="D180" s="80">
        <v>44902</v>
      </c>
      <c r="E180" s="79">
        <v>0.46111111111111108</v>
      </c>
      <c r="F180" s="53">
        <f t="shared" si="50"/>
        <v>2420</v>
      </c>
      <c r="G180" s="52">
        <f t="shared" si="51"/>
        <v>2389.75</v>
      </c>
      <c r="H180" s="99"/>
      <c r="I180" s="42">
        <v>-30.72</v>
      </c>
      <c r="J180" s="59">
        <f t="shared" si="52"/>
        <v>2389.88</v>
      </c>
      <c r="K180" s="62"/>
      <c r="M180" s="38">
        <f t="shared" si="49"/>
        <v>0.13000000000010914</v>
      </c>
      <c r="N180" s="42">
        <f t="shared" si="53"/>
        <v>1.325610000001113E-2</v>
      </c>
      <c r="O180" s="38">
        <f t="shared" si="54"/>
        <v>9.1186160000076566E-2</v>
      </c>
      <c r="P180" s="38">
        <f t="shared" si="55"/>
        <v>1.3517457267611348E-4</v>
      </c>
      <c r="R180" s="40">
        <f t="shared" si="56"/>
        <v>61.700000000000216</v>
      </c>
      <c r="S180" s="40">
        <f t="shared" si="57"/>
        <v>2.1069692058364453E-3</v>
      </c>
    </row>
    <row r="181" spans="2:19" ht="15.6" x14ac:dyDescent="0.3">
      <c r="B181" s="100">
        <v>160</v>
      </c>
      <c r="C181" s="101"/>
      <c r="D181" s="80">
        <v>44903</v>
      </c>
      <c r="E181" s="79">
        <v>0.45833333333333331</v>
      </c>
      <c r="F181" s="53">
        <f t="shared" si="50"/>
        <v>2420</v>
      </c>
      <c r="G181" s="52">
        <f t="shared" si="51"/>
        <v>2389.75</v>
      </c>
      <c r="H181" s="99"/>
      <c r="I181" s="42">
        <v>-30.72</v>
      </c>
      <c r="J181" s="59">
        <f t="shared" si="52"/>
        <v>2389.88</v>
      </c>
      <c r="K181" s="62"/>
      <c r="M181" s="38">
        <f t="shared" si="49"/>
        <v>0.13000000000010914</v>
      </c>
      <c r="N181" s="42">
        <f t="shared" si="53"/>
        <v>1.325610000001113E-2</v>
      </c>
      <c r="O181" s="38">
        <f t="shared" si="54"/>
        <v>9.1186160000076566E-2</v>
      </c>
      <c r="P181" s="38">
        <f t="shared" si="55"/>
        <v>1.3517457267611348E-4</v>
      </c>
      <c r="R181" s="40">
        <f t="shared" si="56"/>
        <v>61.700000000000216</v>
      </c>
      <c r="S181" s="40">
        <f t="shared" si="57"/>
        <v>2.1069692058364453E-3</v>
      </c>
    </row>
    <row r="182" spans="2:19" ht="15.6" x14ac:dyDescent="0.3">
      <c r="B182" s="100">
        <v>161</v>
      </c>
      <c r="C182" s="101"/>
      <c r="D182" s="80">
        <v>44904</v>
      </c>
      <c r="E182" s="79">
        <v>0.37986111111111115</v>
      </c>
      <c r="F182" s="53">
        <f t="shared" si="50"/>
        <v>2420</v>
      </c>
      <c r="G182" s="52">
        <f t="shared" si="51"/>
        <v>2389.75</v>
      </c>
      <c r="H182" s="99"/>
      <c r="I182" s="42">
        <v>-30.72</v>
      </c>
      <c r="J182" s="59">
        <f t="shared" si="52"/>
        <v>2389.88</v>
      </c>
      <c r="K182" s="62"/>
      <c r="M182" s="38">
        <f t="shared" si="49"/>
        <v>0.13000000000010914</v>
      </c>
      <c r="N182" s="42">
        <f t="shared" si="53"/>
        <v>1.325610000001113E-2</v>
      </c>
      <c r="O182" s="38">
        <f t="shared" si="54"/>
        <v>9.1186160000076566E-2</v>
      </c>
      <c r="P182" s="38">
        <f t="shared" si="55"/>
        <v>1.3517457267611348E-4</v>
      </c>
      <c r="R182" s="40">
        <f t="shared" si="56"/>
        <v>61.700000000000216</v>
      </c>
      <c r="S182" s="40">
        <f t="shared" si="57"/>
        <v>2.1069692058364453E-3</v>
      </c>
    </row>
    <row r="183" spans="2:19" ht="15.6" x14ac:dyDescent="0.3">
      <c r="B183" s="100">
        <v>162</v>
      </c>
      <c r="C183" s="101"/>
      <c r="D183" s="80">
        <v>44905</v>
      </c>
      <c r="E183" s="79">
        <v>0.46388888888888885</v>
      </c>
      <c r="F183" s="53">
        <f t="shared" si="50"/>
        <v>2420</v>
      </c>
      <c r="G183" s="52">
        <f t="shared" si="51"/>
        <v>2389.75</v>
      </c>
      <c r="H183" s="99"/>
      <c r="I183" s="42">
        <v>-30.72</v>
      </c>
      <c r="J183" s="59">
        <f t="shared" si="52"/>
        <v>2389.88</v>
      </c>
      <c r="K183" s="62"/>
      <c r="M183" s="38">
        <f t="shared" si="49"/>
        <v>0.13000000000010914</v>
      </c>
      <c r="N183" s="42">
        <f t="shared" si="53"/>
        <v>1.325610000001113E-2</v>
      </c>
      <c r="O183" s="38">
        <f t="shared" si="54"/>
        <v>9.1186160000076566E-2</v>
      </c>
      <c r="P183" s="38">
        <f t="shared" si="55"/>
        <v>1.3517457267611348E-4</v>
      </c>
      <c r="R183" s="40">
        <f t="shared" si="56"/>
        <v>61.700000000000216</v>
      </c>
      <c r="S183" s="40">
        <f t="shared" si="57"/>
        <v>2.1069692058364453E-3</v>
      </c>
    </row>
    <row r="184" spans="2:19" ht="15.6" x14ac:dyDescent="0.3">
      <c r="B184" s="100">
        <v>163</v>
      </c>
      <c r="C184" s="101"/>
      <c r="D184" s="80">
        <v>44906</v>
      </c>
      <c r="E184" s="79">
        <v>0.47222222222222227</v>
      </c>
      <c r="F184" s="53">
        <f t="shared" si="50"/>
        <v>2420</v>
      </c>
      <c r="G184" s="52">
        <f t="shared" si="51"/>
        <v>2389.75</v>
      </c>
      <c r="H184" s="99"/>
      <c r="I184" s="42">
        <v>-30.72</v>
      </c>
      <c r="J184" s="59">
        <f t="shared" si="52"/>
        <v>2389.88</v>
      </c>
      <c r="K184" s="62"/>
      <c r="M184" s="38">
        <f t="shared" si="49"/>
        <v>0.13000000000010914</v>
      </c>
      <c r="N184" s="42">
        <f t="shared" si="53"/>
        <v>1.325610000001113E-2</v>
      </c>
      <c r="O184" s="38">
        <f t="shared" si="54"/>
        <v>9.1186160000076566E-2</v>
      </c>
      <c r="P184" s="38">
        <f t="shared" si="55"/>
        <v>1.3517457267611348E-4</v>
      </c>
      <c r="R184" s="40">
        <f t="shared" si="56"/>
        <v>61.700000000000216</v>
      </c>
      <c r="S184" s="40">
        <f t="shared" si="57"/>
        <v>2.1069692058364453E-3</v>
      </c>
    </row>
    <row r="185" spans="2:19" ht="15.6" x14ac:dyDescent="0.3">
      <c r="B185" s="100">
        <v>164</v>
      </c>
      <c r="C185" s="101"/>
      <c r="D185" s="80">
        <v>44907</v>
      </c>
      <c r="E185" s="79">
        <v>0.47222222222222227</v>
      </c>
      <c r="F185" s="53">
        <f t="shared" si="50"/>
        <v>2420</v>
      </c>
      <c r="G185" s="52">
        <f t="shared" si="51"/>
        <v>2389.75</v>
      </c>
      <c r="H185" s="99"/>
      <c r="I185" s="42">
        <v>-30.72</v>
      </c>
      <c r="J185" s="59">
        <f t="shared" si="52"/>
        <v>2389.88</v>
      </c>
      <c r="K185" s="62"/>
      <c r="M185" s="38">
        <f t="shared" si="49"/>
        <v>0.13000000000010914</v>
      </c>
      <c r="N185" s="42">
        <f t="shared" si="53"/>
        <v>1.325610000001113E-2</v>
      </c>
      <c r="O185" s="38">
        <f t="shared" si="54"/>
        <v>9.1186160000076566E-2</v>
      </c>
      <c r="P185" s="38">
        <f t="shared" si="55"/>
        <v>1.3517457267611348E-4</v>
      </c>
      <c r="R185" s="40">
        <f t="shared" si="56"/>
        <v>61.700000000000216</v>
      </c>
      <c r="S185" s="40">
        <f t="shared" si="57"/>
        <v>2.1069692058364453E-3</v>
      </c>
    </row>
    <row r="186" spans="2:19" ht="15.6" x14ac:dyDescent="0.3">
      <c r="B186" s="100">
        <v>165</v>
      </c>
      <c r="C186" s="101"/>
      <c r="D186" s="80">
        <v>44908</v>
      </c>
      <c r="E186" s="79">
        <v>0.39305555555555555</v>
      </c>
      <c r="F186" s="53">
        <f t="shared" si="50"/>
        <v>2420</v>
      </c>
      <c r="G186" s="52">
        <f t="shared" si="51"/>
        <v>2389.75</v>
      </c>
      <c r="H186" s="99"/>
      <c r="I186" s="42">
        <v>-30.72</v>
      </c>
      <c r="J186" s="59">
        <f t="shared" si="52"/>
        <v>2389.88</v>
      </c>
      <c r="K186" s="62"/>
      <c r="M186" s="38">
        <f t="shared" si="49"/>
        <v>0.13000000000010914</v>
      </c>
      <c r="N186" s="42">
        <f t="shared" si="53"/>
        <v>1.325610000001113E-2</v>
      </c>
      <c r="O186" s="38">
        <f t="shared" si="54"/>
        <v>9.1186160000076566E-2</v>
      </c>
      <c r="P186" s="38">
        <f t="shared" si="55"/>
        <v>1.3517457267611348E-4</v>
      </c>
      <c r="R186" s="40">
        <f t="shared" si="56"/>
        <v>61.700000000000216</v>
      </c>
      <c r="S186" s="40">
        <f t="shared" si="57"/>
        <v>2.1069692058364453E-3</v>
      </c>
    </row>
    <row r="187" spans="2:19" ht="15.6" x14ac:dyDescent="0.3">
      <c r="B187" s="100">
        <v>166</v>
      </c>
      <c r="C187" s="101"/>
      <c r="D187" s="80">
        <v>44909</v>
      </c>
      <c r="E187" s="79">
        <v>0.40277777777777773</v>
      </c>
      <c r="F187" s="53">
        <f t="shared" si="50"/>
        <v>2420</v>
      </c>
      <c r="G187" s="52">
        <f t="shared" si="51"/>
        <v>2389.75</v>
      </c>
      <c r="H187" s="99"/>
      <c r="I187" s="42">
        <v>-30.72</v>
      </c>
      <c r="J187" s="59">
        <f t="shared" si="52"/>
        <v>2389.88</v>
      </c>
      <c r="K187" s="62"/>
      <c r="M187" s="38">
        <f t="shared" si="49"/>
        <v>0.13000000000010914</v>
      </c>
      <c r="N187" s="42">
        <f t="shared" si="53"/>
        <v>1.325610000001113E-2</v>
      </c>
      <c r="O187" s="38">
        <f t="shared" si="54"/>
        <v>9.1186160000076566E-2</v>
      </c>
      <c r="P187" s="38">
        <f t="shared" si="55"/>
        <v>1.3517457267611348E-4</v>
      </c>
      <c r="R187" s="40">
        <f t="shared" si="56"/>
        <v>61.700000000000216</v>
      </c>
      <c r="S187" s="40">
        <f t="shared" si="57"/>
        <v>2.1069692058364453E-3</v>
      </c>
    </row>
    <row r="188" spans="2:19" ht="15.6" x14ac:dyDescent="0.3">
      <c r="B188" s="100">
        <v>167</v>
      </c>
      <c r="C188" s="101"/>
      <c r="D188" s="80">
        <v>44910</v>
      </c>
      <c r="E188" s="79">
        <v>0.38611111111111113</v>
      </c>
      <c r="F188" s="53">
        <f t="shared" si="50"/>
        <v>2420</v>
      </c>
      <c r="G188" s="52">
        <f t="shared" si="51"/>
        <v>2389.75</v>
      </c>
      <c r="H188" s="99"/>
      <c r="I188" s="42">
        <v>-30.72</v>
      </c>
      <c r="J188" s="59">
        <f t="shared" si="52"/>
        <v>2389.88</v>
      </c>
      <c r="K188" s="62"/>
      <c r="M188" s="38">
        <f t="shared" si="49"/>
        <v>0.13000000000010914</v>
      </c>
      <c r="N188" s="42">
        <f t="shared" si="53"/>
        <v>1.325610000001113E-2</v>
      </c>
      <c r="O188" s="38">
        <f t="shared" si="54"/>
        <v>9.1186160000076566E-2</v>
      </c>
      <c r="P188" s="38">
        <f t="shared" si="55"/>
        <v>1.3517457267611348E-4</v>
      </c>
      <c r="R188" s="40">
        <f t="shared" si="56"/>
        <v>61.700000000000216</v>
      </c>
      <c r="S188" s="40">
        <f t="shared" si="57"/>
        <v>2.1069692058364453E-3</v>
      </c>
    </row>
    <row r="189" spans="2:19" ht="15.6" x14ac:dyDescent="0.3">
      <c r="B189" s="100">
        <v>168</v>
      </c>
      <c r="C189" s="101"/>
      <c r="D189" s="80">
        <v>44911</v>
      </c>
      <c r="E189" s="79">
        <v>0.71944444444444444</v>
      </c>
      <c r="F189" s="53">
        <f t="shared" si="50"/>
        <v>2420</v>
      </c>
      <c r="G189" s="52">
        <f t="shared" si="51"/>
        <v>2389.75</v>
      </c>
      <c r="H189" s="99"/>
      <c r="I189" s="42">
        <v>-30.72</v>
      </c>
      <c r="J189" s="59">
        <f t="shared" si="52"/>
        <v>2389.88</v>
      </c>
      <c r="K189" s="62"/>
      <c r="M189" s="38">
        <f t="shared" si="49"/>
        <v>0.13000000000010914</v>
      </c>
      <c r="N189" s="42">
        <f t="shared" si="53"/>
        <v>1.325610000001113E-2</v>
      </c>
      <c r="O189" s="38">
        <f t="shared" si="54"/>
        <v>9.1186160000076566E-2</v>
      </c>
      <c r="P189" s="38">
        <f t="shared" si="55"/>
        <v>1.3517457267611348E-4</v>
      </c>
      <c r="R189" s="40">
        <f t="shared" si="56"/>
        <v>61.700000000000216</v>
      </c>
      <c r="S189" s="40">
        <f t="shared" si="57"/>
        <v>2.1069692058364453E-3</v>
      </c>
    </row>
    <row r="190" spans="2:19" ht="15.6" x14ac:dyDescent="0.3">
      <c r="B190" s="100">
        <v>169</v>
      </c>
      <c r="C190" s="101"/>
      <c r="D190" s="80">
        <v>44912</v>
      </c>
      <c r="E190" s="79">
        <v>0.43958333333333338</v>
      </c>
      <c r="F190" s="53">
        <f t="shared" si="50"/>
        <v>2420</v>
      </c>
      <c r="G190" s="52">
        <f t="shared" si="51"/>
        <v>2389.75</v>
      </c>
      <c r="H190" s="99"/>
      <c r="I190" s="42">
        <v>-30.72</v>
      </c>
      <c r="J190" s="59">
        <f t="shared" si="52"/>
        <v>2389.88</v>
      </c>
      <c r="K190" s="62"/>
      <c r="M190" s="38">
        <f t="shared" si="49"/>
        <v>0.13000000000010914</v>
      </c>
      <c r="N190" s="42">
        <f t="shared" si="53"/>
        <v>1.325610000001113E-2</v>
      </c>
      <c r="O190" s="38">
        <f t="shared" si="54"/>
        <v>9.1186160000076566E-2</v>
      </c>
      <c r="P190" s="38">
        <f t="shared" si="55"/>
        <v>1.3517457267611348E-4</v>
      </c>
      <c r="R190" s="40">
        <f t="shared" si="56"/>
        <v>61.700000000000216</v>
      </c>
      <c r="S190" s="40">
        <f t="shared" si="57"/>
        <v>2.1069692058364453E-3</v>
      </c>
    </row>
    <row r="191" spans="2:19" ht="15.6" x14ac:dyDescent="0.3">
      <c r="B191" s="100">
        <v>170</v>
      </c>
      <c r="C191" s="101"/>
      <c r="D191" s="80">
        <v>44913</v>
      </c>
      <c r="E191" s="79">
        <v>0.46666666666666662</v>
      </c>
      <c r="F191" s="53">
        <f t="shared" si="50"/>
        <v>2420</v>
      </c>
      <c r="G191" s="52">
        <f t="shared" si="51"/>
        <v>2389.75</v>
      </c>
      <c r="H191" s="99"/>
      <c r="I191" s="42">
        <v>-30.72</v>
      </c>
      <c r="J191" s="59">
        <f t="shared" si="52"/>
        <v>2389.88</v>
      </c>
      <c r="K191" s="62"/>
      <c r="M191" s="38">
        <f t="shared" si="49"/>
        <v>0.13000000000010914</v>
      </c>
      <c r="N191" s="42">
        <f t="shared" si="53"/>
        <v>1.325610000001113E-2</v>
      </c>
      <c r="O191" s="38">
        <f t="shared" si="54"/>
        <v>9.1186160000076566E-2</v>
      </c>
      <c r="P191" s="38">
        <f t="shared" si="55"/>
        <v>1.3517457267611348E-4</v>
      </c>
      <c r="R191" s="40">
        <f t="shared" si="56"/>
        <v>61.700000000000216</v>
      </c>
      <c r="S191" s="40">
        <f t="shared" si="57"/>
        <v>2.1069692058364453E-3</v>
      </c>
    </row>
    <row r="192" spans="2:19" ht="15.6" x14ac:dyDescent="0.3">
      <c r="B192" s="100">
        <v>171</v>
      </c>
      <c r="C192" s="101"/>
      <c r="D192" s="80">
        <v>44914</v>
      </c>
      <c r="E192" s="79">
        <v>0.64236111111111105</v>
      </c>
      <c r="F192" s="53">
        <f t="shared" si="50"/>
        <v>2420</v>
      </c>
      <c r="G192" s="52">
        <f t="shared" si="51"/>
        <v>2389.75</v>
      </c>
      <c r="H192" s="99"/>
      <c r="I192" s="42">
        <v>-30.73</v>
      </c>
      <c r="J192" s="59">
        <f t="shared" si="52"/>
        <v>2389.87</v>
      </c>
      <c r="K192" s="62"/>
      <c r="M192" s="38">
        <f t="shared" si="49"/>
        <v>0.11999999999989086</v>
      </c>
      <c r="N192" s="42">
        <f t="shared" si="53"/>
        <v>1.2236399999988871E-2</v>
      </c>
      <c r="O192" s="38">
        <f t="shared" si="54"/>
        <v>8.4171839999923448E-2</v>
      </c>
      <c r="P192" s="38">
        <f t="shared" si="55"/>
        <v>1.2477652862388653E-4</v>
      </c>
      <c r="R192" s="40">
        <f t="shared" si="56"/>
        <v>61.699999999999783</v>
      </c>
      <c r="S192" s="40">
        <f t="shared" si="57"/>
        <v>1.9448946515379462E-3</v>
      </c>
    </row>
    <row r="193" spans="2:19" ht="15.6" x14ac:dyDescent="0.3">
      <c r="B193" s="100">
        <v>172</v>
      </c>
      <c r="C193" s="101"/>
      <c r="D193" s="80">
        <v>44915</v>
      </c>
      <c r="E193" s="79">
        <v>0.38958333333333334</v>
      </c>
      <c r="F193" s="53">
        <f t="shared" si="50"/>
        <v>2420</v>
      </c>
      <c r="G193" s="52">
        <f t="shared" si="51"/>
        <v>2389.75</v>
      </c>
      <c r="H193" s="99"/>
      <c r="I193" s="42">
        <v>-30.73</v>
      </c>
      <c r="J193" s="59">
        <f t="shared" si="52"/>
        <v>2389.87</v>
      </c>
      <c r="K193" s="62"/>
      <c r="M193" s="38">
        <f t="shared" si="49"/>
        <v>0.11999999999989086</v>
      </c>
      <c r="N193" s="42">
        <f t="shared" si="53"/>
        <v>1.2236399999988871E-2</v>
      </c>
      <c r="O193" s="38">
        <f t="shared" si="54"/>
        <v>8.4171839999923448E-2</v>
      </c>
      <c r="P193" s="38">
        <f t="shared" si="55"/>
        <v>1.2477652862388653E-4</v>
      </c>
      <c r="R193" s="40">
        <f t="shared" si="56"/>
        <v>61.699999999999783</v>
      </c>
      <c r="S193" s="40">
        <f t="shared" si="57"/>
        <v>1.9448946515379462E-3</v>
      </c>
    </row>
    <row r="194" spans="2:19" ht="15.6" x14ac:dyDescent="0.3">
      <c r="B194" s="100">
        <v>173</v>
      </c>
      <c r="C194" s="101"/>
      <c r="D194" s="80">
        <v>44916</v>
      </c>
      <c r="E194" s="79">
        <v>0.61527777777777781</v>
      </c>
      <c r="F194" s="53">
        <f t="shared" si="50"/>
        <v>2420</v>
      </c>
      <c r="G194" s="52">
        <f t="shared" si="51"/>
        <v>2389.75</v>
      </c>
      <c r="H194" s="99"/>
      <c r="I194" s="42">
        <v>-30.73</v>
      </c>
      <c r="J194" s="59">
        <f t="shared" si="52"/>
        <v>2389.87</v>
      </c>
      <c r="K194" s="62"/>
      <c r="M194" s="38">
        <f t="shared" si="49"/>
        <v>0.11999999999989086</v>
      </c>
      <c r="N194" s="42">
        <f t="shared" si="53"/>
        <v>1.2236399999988871E-2</v>
      </c>
      <c r="O194" s="38">
        <f t="shared" si="54"/>
        <v>8.4171839999923448E-2</v>
      </c>
      <c r="P194" s="38">
        <f t="shared" si="55"/>
        <v>1.2477652862388653E-4</v>
      </c>
      <c r="R194" s="40">
        <f t="shared" si="56"/>
        <v>61.699999999999783</v>
      </c>
      <c r="S194" s="40">
        <f t="shared" si="57"/>
        <v>1.9448946515379462E-3</v>
      </c>
    </row>
    <row r="195" spans="2:19" ht="15.6" x14ac:dyDescent="0.3">
      <c r="B195" s="100">
        <v>174</v>
      </c>
      <c r="C195" s="101"/>
      <c r="D195" s="80">
        <v>44917</v>
      </c>
      <c r="E195" s="79">
        <v>0.35555555555555557</v>
      </c>
      <c r="F195" s="53">
        <f t="shared" si="50"/>
        <v>2420</v>
      </c>
      <c r="G195" s="52">
        <f t="shared" si="51"/>
        <v>2389.75</v>
      </c>
      <c r="H195" s="99"/>
      <c r="I195" s="42">
        <v>-30.73</v>
      </c>
      <c r="J195" s="59">
        <f t="shared" si="52"/>
        <v>2389.87</v>
      </c>
      <c r="K195" s="62"/>
      <c r="M195" s="38">
        <f t="shared" si="49"/>
        <v>0.11999999999989086</v>
      </c>
      <c r="N195" s="42">
        <f t="shared" si="53"/>
        <v>1.2236399999988871E-2</v>
      </c>
      <c r="O195" s="38">
        <f t="shared" si="54"/>
        <v>8.4171839999923448E-2</v>
      </c>
      <c r="P195" s="38">
        <f t="shared" si="55"/>
        <v>1.2477652862388653E-4</v>
      </c>
      <c r="R195" s="40">
        <f t="shared" si="56"/>
        <v>61.699999999999783</v>
      </c>
      <c r="S195" s="40">
        <f t="shared" si="57"/>
        <v>1.9448946515379462E-3</v>
      </c>
    </row>
    <row r="196" spans="2:19" ht="15.6" x14ac:dyDescent="0.3">
      <c r="B196" s="100">
        <v>175</v>
      </c>
      <c r="C196" s="101"/>
      <c r="D196" s="80">
        <v>44921</v>
      </c>
      <c r="E196" s="79">
        <v>0.45</v>
      </c>
      <c r="F196" s="53">
        <f t="shared" si="50"/>
        <v>2420</v>
      </c>
      <c r="G196" s="52">
        <f t="shared" si="51"/>
        <v>2389.75</v>
      </c>
      <c r="H196" s="99"/>
      <c r="I196" s="42">
        <v>-30.73</v>
      </c>
      <c r="J196" s="59">
        <f t="shared" si="52"/>
        <v>2389.87</v>
      </c>
      <c r="K196" s="62"/>
      <c r="M196" s="38">
        <f t="shared" si="49"/>
        <v>0.11999999999989086</v>
      </c>
      <c r="N196" s="42">
        <f t="shared" si="53"/>
        <v>1.2236399999988871E-2</v>
      </c>
      <c r="O196" s="38">
        <f t="shared" si="54"/>
        <v>8.4171839999923448E-2</v>
      </c>
      <c r="P196" s="38">
        <f t="shared" si="55"/>
        <v>1.2477652862388653E-4</v>
      </c>
      <c r="R196" s="40">
        <f t="shared" si="56"/>
        <v>61.699999999999783</v>
      </c>
      <c r="S196" s="40">
        <f t="shared" si="57"/>
        <v>1.9448946515379462E-3</v>
      </c>
    </row>
    <row r="197" spans="2:19" ht="15.6" x14ac:dyDescent="0.3">
      <c r="B197" s="100">
        <v>176</v>
      </c>
      <c r="C197" s="101"/>
      <c r="D197" s="80">
        <v>44922</v>
      </c>
      <c r="E197" s="79">
        <v>0.43472222222222223</v>
      </c>
      <c r="F197" s="53">
        <f t="shared" si="50"/>
        <v>2420</v>
      </c>
      <c r="G197" s="52">
        <f t="shared" si="51"/>
        <v>2389.75</v>
      </c>
      <c r="H197" s="99"/>
      <c r="I197" s="42">
        <v>-30.73</v>
      </c>
      <c r="J197" s="59">
        <f t="shared" si="52"/>
        <v>2389.87</v>
      </c>
      <c r="K197" s="62"/>
      <c r="M197" s="38">
        <f t="shared" si="49"/>
        <v>0.11999999999989086</v>
      </c>
      <c r="N197" s="42">
        <f t="shared" si="53"/>
        <v>1.2236399999988871E-2</v>
      </c>
      <c r="O197" s="38">
        <f t="shared" si="54"/>
        <v>8.4171839999923448E-2</v>
      </c>
      <c r="P197" s="38">
        <f t="shared" si="55"/>
        <v>1.2477652862388653E-4</v>
      </c>
      <c r="R197" s="40">
        <f t="shared" si="56"/>
        <v>61.699999999999783</v>
      </c>
      <c r="S197" s="40">
        <f t="shared" si="57"/>
        <v>1.9448946515379462E-3</v>
      </c>
    </row>
    <row r="198" spans="2:19" ht="15.6" x14ac:dyDescent="0.3">
      <c r="B198" s="100">
        <v>177</v>
      </c>
      <c r="C198" s="101"/>
      <c r="D198" s="80">
        <v>44923</v>
      </c>
      <c r="E198" s="79">
        <v>0.37222222222222223</v>
      </c>
      <c r="F198" s="53">
        <f t="shared" si="50"/>
        <v>2420</v>
      </c>
      <c r="G198" s="52">
        <f t="shared" si="51"/>
        <v>2389.75</v>
      </c>
      <c r="H198" s="99"/>
      <c r="I198" s="42">
        <v>-30.73</v>
      </c>
      <c r="J198" s="59">
        <f t="shared" si="52"/>
        <v>2389.87</v>
      </c>
      <c r="K198" s="62"/>
      <c r="M198" s="38">
        <f t="shared" si="49"/>
        <v>0.11999999999989086</v>
      </c>
      <c r="N198" s="42">
        <f t="shared" si="53"/>
        <v>1.2236399999988871E-2</v>
      </c>
      <c r="O198" s="38">
        <f t="shared" si="54"/>
        <v>8.4171839999923448E-2</v>
      </c>
      <c r="P198" s="38">
        <f t="shared" si="55"/>
        <v>1.2477652862388653E-4</v>
      </c>
      <c r="R198" s="40">
        <f t="shared" si="56"/>
        <v>61.699999999999783</v>
      </c>
      <c r="S198" s="40">
        <f t="shared" si="57"/>
        <v>1.9448946515379462E-3</v>
      </c>
    </row>
    <row r="199" spans="2:19" ht="15.6" x14ac:dyDescent="0.3">
      <c r="B199" s="100">
        <v>178</v>
      </c>
      <c r="C199" s="101"/>
      <c r="D199" s="80">
        <v>44925</v>
      </c>
      <c r="E199" s="79">
        <v>0.32500000000000001</v>
      </c>
      <c r="F199" s="53">
        <f t="shared" si="50"/>
        <v>2420</v>
      </c>
      <c r="G199" s="52">
        <f t="shared" si="51"/>
        <v>2389.75</v>
      </c>
      <c r="H199" s="99"/>
      <c r="I199" s="42">
        <v>-30.73</v>
      </c>
      <c r="J199" s="86">
        <f t="shared" si="52"/>
        <v>2389.87</v>
      </c>
      <c r="K199" s="62"/>
      <c r="M199" s="38">
        <f t="shared" si="49"/>
        <v>0.11999999999989086</v>
      </c>
      <c r="N199" s="42">
        <f t="shared" si="53"/>
        <v>1.2236399999988871E-2</v>
      </c>
      <c r="O199" s="38">
        <f t="shared" si="54"/>
        <v>8.4171839999923448E-2</v>
      </c>
      <c r="P199" s="38">
        <f t="shared" si="55"/>
        <v>1.2477652862388653E-4</v>
      </c>
      <c r="R199" s="40">
        <f t="shared" si="56"/>
        <v>61.699999999999783</v>
      </c>
      <c r="S199" s="40">
        <f t="shared" si="57"/>
        <v>1.9448946515379462E-3</v>
      </c>
    </row>
    <row r="200" spans="2:19" ht="15.6" x14ac:dyDescent="0.3">
      <c r="B200" s="100">
        <v>179</v>
      </c>
      <c r="C200" s="101"/>
      <c r="D200" s="80">
        <v>44928</v>
      </c>
      <c r="E200" s="79">
        <v>0.74305555555555547</v>
      </c>
      <c r="F200" s="53">
        <f t="shared" si="50"/>
        <v>2420</v>
      </c>
      <c r="G200" s="52">
        <f t="shared" si="51"/>
        <v>2389.75</v>
      </c>
      <c r="H200" s="99"/>
      <c r="I200" s="42">
        <v>-30.73</v>
      </c>
      <c r="J200" s="59">
        <f t="shared" si="52"/>
        <v>2389.87</v>
      </c>
      <c r="K200" s="62"/>
      <c r="M200" s="38">
        <f t="shared" si="49"/>
        <v>0.11999999999989086</v>
      </c>
      <c r="N200" s="42">
        <f t="shared" si="53"/>
        <v>1.2236399999988871E-2</v>
      </c>
      <c r="O200" s="38">
        <f t="shared" si="54"/>
        <v>8.4171839999923448E-2</v>
      </c>
      <c r="P200" s="38">
        <f t="shared" si="55"/>
        <v>1.2477652862388653E-4</v>
      </c>
      <c r="R200" s="40">
        <f t="shared" si="56"/>
        <v>61.699999999999783</v>
      </c>
      <c r="S200" s="40">
        <f t="shared" si="57"/>
        <v>1.9448946515379462E-3</v>
      </c>
    </row>
    <row r="201" spans="2:19" ht="15.6" x14ac:dyDescent="0.3">
      <c r="B201" s="100">
        <v>180</v>
      </c>
      <c r="C201" s="101"/>
      <c r="D201" s="80">
        <v>44929</v>
      </c>
      <c r="E201" s="79">
        <v>0.52222222222222225</v>
      </c>
      <c r="F201" s="53">
        <f t="shared" si="50"/>
        <v>2420</v>
      </c>
      <c r="G201" s="52">
        <f t="shared" si="51"/>
        <v>2389.75</v>
      </c>
      <c r="H201" s="99"/>
      <c r="I201" s="42">
        <v>-30.73</v>
      </c>
      <c r="J201" s="59">
        <f t="shared" si="52"/>
        <v>2389.87</v>
      </c>
      <c r="K201" s="62"/>
      <c r="M201" s="38">
        <f t="shared" si="49"/>
        <v>0.11999999999989086</v>
      </c>
      <c r="N201" s="42">
        <f t="shared" si="53"/>
        <v>1.2236399999988871E-2</v>
      </c>
      <c r="O201" s="38">
        <f t="shared" si="54"/>
        <v>8.4171839999923448E-2</v>
      </c>
      <c r="P201" s="38">
        <f t="shared" si="55"/>
        <v>1.2477652862388653E-4</v>
      </c>
      <c r="R201" s="40">
        <f t="shared" si="56"/>
        <v>61.699999999999783</v>
      </c>
      <c r="S201" s="40">
        <f t="shared" si="57"/>
        <v>1.9448946515379462E-3</v>
      </c>
    </row>
    <row r="202" spans="2:19" ht="15.6" x14ac:dyDescent="0.3">
      <c r="B202" s="100">
        <v>181</v>
      </c>
      <c r="C202" s="101"/>
      <c r="D202" s="80">
        <v>44930</v>
      </c>
      <c r="E202" s="79">
        <v>0.60555555555555551</v>
      </c>
      <c r="F202" s="53">
        <f t="shared" si="50"/>
        <v>2420</v>
      </c>
      <c r="G202" s="52">
        <f t="shared" si="51"/>
        <v>2389.75</v>
      </c>
      <c r="H202" s="99"/>
      <c r="I202" s="42">
        <v>-30.73</v>
      </c>
      <c r="J202" s="59">
        <f t="shared" si="52"/>
        <v>2389.87</v>
      </c>
      <c r="K202" s="62"/>
      <c r="M202" s="38">
        <f t="shared" si="49"/>
        <v>0.11999999999989086</v>
      </c>
      <c r="N202" s="42">
        <f t="shared" si="53"/>
        <v>1.2236399999988871E-2</v>
      </c>
      <c r="O202" s="38">
        <f t="shared" si="54"/>
        <v>8.4171839999923448E-2</v>
      </c>
      <c r="P202" s="38">
        <f t="shared" si="55"/>
        <v>1.2477652862388653E-4</v>
      </c>
      <c r="R202" s="40">
        <f t="shared" si="56"/>
        <v>61.699999999999783</v>
      </c>
      <c r="S202" s="40">
        <f t="shared" si="57"/>
        <v>1.9448946515379462E-3</v>
      </c>
    </row>
    <row r="203" spans="2:19" ht="15.6" x14ac:dyDescent="0.3">
      <c r="B203" s="100">
        <v>182</v>
      </c>
      <c r="C203" s="101"/>
      <c r="D203" s="80">
        <v>44931</v>
      </c>
      <c r="E203" s="79">
        <v>0.3972222222222222</v>
      </c>
      <c r="F203" s="53">
        <f t="shared" si="50"/>
        <v>2420</v>
      </c>
      <c r="G203" s="52">
        <f t="shared" si="51"/>
        <v>2389.75</v>
      </c>
      <c r="H203" s="99"/>
      <c r="I203" s="42">
        <v>-30.73</v>
      </c>
      <c r="J203" s="59">
        <f t="shared" si="52"/>
        <v>2389.87</v>
      </c>
      <c r="K203" s="62"/>
      <c r="M203" s="38">
        <f t="shared" si="49"/>
        <v>0.11999999999989086</v>
      </c>
      <c r="N203" s="42">
        <f t="shared" si="53"/>
        <v>1.2236399999988871E-2</v>
      </c>
      <c r="O203" s="38">
        <f t="shared" si="54"/>
        <v>8.4171839999923448E-2</v>
      </c>
      <c r="P203" s="38">
        <f t="shared" si="55"/>
        <v>1.2477652862388653E-4</v>
      </c>
      <c r="R203" s="40">
        <f t="shared" si="56"/>
        <v>61.699999999999783</v>
      </c>
      <c r="S203" s="40">
        <f t="shared" si="57"/>
        <v>1.9448946515379462E-3</v>
      </c>
    </row>
    <row r="204" spans="2:19" ht="15.6" x14ac:dyDescent="0.3">
      <c r="B204" s="100">
        <v>183</v>
      </c>
      <c r="C204" s="101"/>
      <c r="D204" s="80">
        <v>44932</v>
      </c>
      <c r="E204" s="79">
        <v>0.70347222222222217</v>
      </c>
      <c r="F204" s="53">
        <f t="shared" si="50"/>
        <v>2420</v>
      </c>
      <c r="G204" s="52">
        <f t="shared" si="51"/>
        <v>2389.75</v>
      </c>
      <c r="H204" s="99"/>
      <c r="I204" s="42">
        <v>-30.73</v>
      </c>
      <c r="J204" s="59">
        <f t="shared" si="52"/>
        <v>2389.87</v>
      </c>
      <c r="K204" s="62"/>
      <c r="M204" s="38">
        <f t="shared" si="49"/>
        <v>0.11999999999989086</v>
      </c>
      <c r="N204" s="42">
        <f t="shared" si="53"/>
        <v>1.2236399999988871E-2</v>
      </c>
      <c r="O204" s="38">
        <f t="shared" si="54"/>
        <v>8.4171839999923448E-2</v>
      </c>
      <c r="P204" s="38">
        <f t="shared" si="55"/>
        <v>1.2477652862388653E-4</v>
      </c>
      <c r="R204" s="40">
        <f t="shared" si="56"/>
        <v>61.699999999999783</v>
      </c>
      <c r="S204" s="40">
        <f t="shared" si="57"/>
        <v>1.9448946515379462E-3</v>
      </c>
    </row>
    <row r="205" spans="2:19" ht="15.6" x14ac:dyDescent="0.3">
      <c r="B205" s="100">
        <v>184</v>
      </c>
      <c r="C205" s="101"/>
      <c r="D205" s="80">
        <v>44933</v>
      </c>
      <c r="E205" s="79">
        <v>0.49652777777777773</v>
      </c>
      <c r="F205" s="53">
        <f t="shared" si="50"/>
        <v>2420</v>
      </c>
      <c r="G205" s="52">
        <f t="shared" si="51"/>
        <v>2389.75</v>
      </c>
      <c r="H205" s="99"/>
      <c r="I205" s="42">
        <v>-30.73</v>
      </c>
      <c r="J205" s="59">
        <f t="shared" si="52"/>
        <v>2389.87</v>
      </c>
      <c r="K205" s="62"/>
      <c r="M205" s="38">
        <f t="shared" si="49"/>
        <v>0.11999999999989086</v>
      </c>
      <c r="N205" s="42">
        <f t="shared" si="53"/>
        <v>1.2236399999988871E-2</v>
      </c>
      <c r="O205" s="38">
        <f t="shared" si="54"/>
        <v>8.4171839999923448E-2</v>
      </c>
      <c r="P205" s="38">
        <f t="shared" si="55"/>
        <v>1.2477652862388653E-4</v>
      </c>
      <c r="R205" s="40">
        <f t="shared" si="56"/>
        <v>61.699999999999783</v>
      </c>
      <c r="S205" s="40">
        <f t="shared" si="57"/>
        <v>1.9448946515379462E-3</v>
      </c>
    </row>
    <row r="206" spans="2:19" ht="15.6" x14ac:dyDescent="0.3">
      <c r="B206" s="100">
        <v>185</v>
      </c>
      <c r="C206" s="101"/>
      <c r="D206" s="80">
        <v>44934</v>
      </c>
      <c r="E206" s="79">
        <v>0.44027777777777777</v>
      </c>
      <c r="F206" s="53">
        <f t="shared" si="50"/>
        <v>2420</v>
      </c>
      <c r="G206" s="52">
        <f t="shared" si="51"/>
        <v>2389.75</v>
      </c>
      <c r="H206" s="99"/>
      <c r="I206" s="42">
        <v>-30.73</v>
      </c>
      <c r="J206" s="59">
        <f t="shared" si="52"/>
        <v>2389.87</v>
      </c>
      <c r="K206" s="62"/>
      <c r="M206" s="38">
        <f t="shared" si="49"/>
        <v>0.11999999999989086</v>
      </c>
      <c r="N206" s="42">
        <f t="shared" si="53"/>
        <v>1.2236399999988871E-2</v>
      </c>
      <c r="O206" s="38">
        <f t="shared" si="54"/>
        <v>8.4171839999923448E-2</v>
      </c>
      <c r="P206" s="38">
        <f t="shared" si="55"/>
        <v>1.2477652862388653E-4</v>
      </c>
      <c r="R206" s="40">
        <f t="shared" si="56"/>
        <v>61.699999999999783</v>
      </c>
      <c r="S206" s="40">
        <f t="shared" si="57"/>
        <v>1.9448946515379462E-3</v>
      </c>
    </row>
    <row r="207" spans="2:19" ht="15.6" x14ac:dyDescent="0.3">
      <c r="B207" s="100">
        <v>186</v>
      </c>
      <c r="C207" s="101"/>
      <c r="D207" s="80">
        <v>44935</v>
      </c>
      <c r="E207" s="79">
        <v>0.44236111111111115</v>
      </c>
      <c r="F207" s="53">
        <f t="shared" si="50"/>
        <v>2420</v>
      </c>
      <c r="G207" s="52">
        <f t="shared" si="51"/>
        <v>2389.75</v>
      </c>
      <c r="H207" s="99"/>
      <c r="I207" s="42">
        <v>-30.73</v>
      </c>
      <c r="J207" s="59">
        <f t="shared" si="52"/>
        <v>2389.87</v>
      </c>
      <c r="K207" s="62"/>
      <c r="M207" s="38">
        <f t="shared" si="49"/>
        <v>0.11999999999989086</v>
      </c>
      <c r="N207" s="42">
        <f t="shared" si="53"/>
        <v>1.2236399999988871E-2</v>
      </c>
      <c r="O207" s="38">
        <f t="shared" si="54"/>
        <v>8.4171839999923448E-2</v>
      </c>
      <c r="P207" s="38">
        <f t="shared" si="55"/>
        <v>1.2477652862388653E-4</v>
      </c>
      <c r="R207" s="40">
        <f t="shared" si="56"/>
        <v>61.699999999999783</v>
      </c>
      <c r="S207" s="40">
        <f t="shared" si="57"/>
        <v>1.9448946515379462E-3</v>
      </c>
    </row>
    <row r="208" spans="2:19" ht="15.6" x14ac:dyDescent="0.3">
      <c r="B208" s="100">
        <v>187</v>
      </c>
      <c r="C208" s="101"/>
      <c r="D208" s="80">
        <v>44936</v>
      </c>
      <c r="E208" s="79">
        <v>0.36388888888888887</v>
      </c>
      <c r="F208" s="53">
        <f t="shared" si="50"/>
        <v>2420</v>
      </c>
      <c r="G208" s="52">
        <f t="shared" si="51"/>
        <v>2389.75</v>
      </c>
      <c r="H208" s="99"/>
      <c r="I208" s="42">
        <v>-30.73</v>
      </c>
      <c r="J208" s="59">
        <f t="shared" si="52"/>
        <v>2389.87</v>
      </c>
      <c r="K208" s="62"/>
      <c r="M208" s="38">
        <f t="shared" si="49"/>
        <v>0.11999999999989086</v>
      </c>
      <c r="N208" s="42">
        <f t="shared" si="53"/>
        <v>1.2236399999988871E-2</v>
      </c>
      <c r="O208" s="38">
        <f t="shared" si="54"/>
        <v>8.4171839999923448E-2</v>
      </c>
      <c r="P208" s="38">
        <f t="shared" si="55"/>
        <v>1.2477652862388653E-4</v>
      </c>
      <c r="R208" s="40">
        <f t="shared" si="56"/>
        <v>61.699999999999783</v>
      </c>
      <c r="S208" s="40">
        <f t="shared" si="57"/>
        <v>1.9448946515379462E-3</v>
      </c>
    </row>
    <row r="209" spans="2:19" ht="15.6" x14ac:dyDescent="0.3">
      <c r="B209" s="100">
        <v>188</v>
      </c>
      <c r="C209" s="101"/>
      <c r="D209" s="80">
        <v>44938</v>
      </c>
      <c r="E209" s="79">
        <v>0.4826388888888889</v>
      </c>
      <c r="F209" s="53">
        <f t="shared" si="50"/>
        <v>2420</v>
      </c>
      <c r="G209" s="52">
        <f t="shared" si="51"/>
        <v>2389.75</v>
      </c>
      <c r="H209" s="99"/>
      <c r="I209" s="42">
        <v>-30.73</v>
      </c>
      <c r="J209" s="59">
        <f t="shared" si="52"/>
        <v>2389.87</v>
      </c>
      <c r="K209" s="62"/>
      <c r="M209" s="38">
        <f t="shared" si="49"/>
        <v>0.11999999999989086</v>
      </c>
      <c r="N209" s="42">
        <f t="shared" si="53"/>
        <v>1.2236399999988871E-2</v>
      </c>
      <c r="O209" s="38">
        <f t="shared" si="54"/>
        <v>8.4171839999923448E-2</v>
      </c>
      <c r="P209" s="38">
        <f t="shared" si="55"/>
        <v>1.2477652862388653E-4</v>
      </c>
      <c r="R209" s="40">
        <f t="shared" si="56"/>
        <v>61.699999999999783</v>
      </c>
      <c r="S209" s="40">
        <f t="shared" si="57"/>
        <v>1.9448946515379462E-3</v>
      </c>
    </row>
    <row r="210" spans="2:19" ht="15.6" x14ac:dyDescent="0.3">
      <c r="B210" s="100">
        <v>189</v>
      </c>
      <c r="C210" s="101"/>
      <c r="D210" s="80">
        <v>44939</v>
      </c>
      <c r="E210" s="79">
        <v>0.3666666666666667</v>
      </c>
      <c r="F210" s="53">
        <f t="shared" si="50"/>
        <v>2420</v>
      </c>
      <c r="G210" s="52">
        <f t="shared" si="51"/>
        <v>2389.75</v>
      </c>
      <c r="H210" s="99"/>
      <c r="I210" s="42">
        <v>-30.73</v>
      </c>
      <c r="J210" s="59">
        <f t="shared" si="52"/>
        <v>2389.87</v>
      </c>
      <c r="K210" s="62"/>
      <c r="M210" s="38">
        <f t="shared" si="49"/>
        <v>0.11999999999989086</v>
      </c>
      <c r="N210" s="42">
        <f t="shared" si="53"/>
        <v>1.2236399999988871E-2</v>
      </c>
      <c r="O210" s="38">
        <f t="shared" si="54"/>
        <v>8.4171839999923448E-2</v>
      </c>
      <c r="P210" s="38">
        <f t="shared" si="55"/>
        <v>1.2477652862388653E-4</v>
      </c>
      <c r="R210" s="40">
        <f t="shared" si="56"/>
        <v>61.699999999999783</v>
      </c>
      <c r="S210" s="40">
        <f t="shared" si="57"/>
        <v>1.9448946515379462E-3</v>
      </c>
    </row>
    <row r="211" spans="2:19" ht="15.6" x14ac:dyDescent="0.3">
      <c r="B211" s="100">
        <v>190</v>
      </c>
      <c r="C211" s="101"/>
      <c r="D211" s="80">
        <v>44940</v>
      </c>
      <c r="E211" s="79">
        <v>0.50347222222222221</v>
      </c>
      <c r="F211" s="53">
        <f t="shared" si="50"/>
        <v>2420</v>
      </c>
      <c r="G211" s="52">
        <f t="shared" si="51"/>
        <v>2389.75</v>
      </c>
      <c r="H211" s="99"/>
      <c r="I211" s="42">
        <v>-30.73</v>
      </c>
      <c r="J211" s="59">
        <f t="shared" si="52"/>
        <v>2389.87</v>
      </c>
      <c r="K211" s="62"/>
      <c r="M211" s="38">
        <f t="shared" si="49"/>
        <v>0.11999999999989086</v>
      </c>
      <c r="N211" s="42">
        <f t="shared" si="53"/>
        <v>1.2236399999988871E-2</v>
      </c>
      <c r="O211" s="38">
        <f t="shared" si="54"/>
        <v>8.4171839999923448E-2</v>
      </c>
      <c r="P211" s="38">
        <f t="shared" si="55"/>
        <v>1.2477652862388653E-4</v>
      </c>
      <c r="R211" s="40">
        <f t="shared" si="56"/>
        <v>61.699999999999783</v>
      </c>
      <c r="S211" s="40">
        <f t="shared" si="57"/>
        <v>1.9448946515379462E-3</v>
      </c>
    </row>
    <row r="212" spans="2:19" ht="15.6" x14ac:dyDescent="0.3">
      <c r="B212" s="100">
        <v>191</v>
      </c>
      <c r="C212" s="101"/>
      <c r="D212" s="80">
        <v>44941</v>
      </c>
      <c r="E212" s="79">
        <v>0.41597222222222219</v>
      </c>
      <c r="F212" s="53">
        <f t="shared" si="50"/>
        <v>2420</v>
      </c>
      <c r="G212" s="52">
        <f t="shared" si="51"/>
        <v>2389.75</v>
      </c>
      <c r="H212" s="99"/>
      <c r="I212" s="42">
        <v>-30.74</v>
      </c>
      <c r="J212" s="59">
        <f t="shared" si="52"/>
        <v>2389.86</v>
      </c>
      <c r="K212" s="62"/>
      <c r="M212" s="38">
        <f t="shared" si="49"/>
        <v>0.11000000000012733</v>
      </c>
      <c r="N212" s="42">
        <f t="shared" si="53"/>
        <v>1.1216700000012984E-2</v>
      </c>
      <c r="O212" s="38">
        <f t="shared" si="54"/>
        <v>7.7157520000089325E-2</v>
      </c>
      <c r="P212" s="38">
        <f t="shared" si="55"/>
        <v>1.143784845721324E-4</v>
      </c>
      <c r="R212" s="40">
        <f t="shared" si="56"/>
        <v>61.700000000000252</v>
      </c>
      <c r="S212" s="40">
        <f t="shared" si="57"/>
        <v>1.782820097246789E-3</v>
      </c>
    </row>
    <row r="213" spans="2:19" ht="15.6" x14ac:dyDescent="0.3">
      <c r="B213" s="100">
        <v>192</v>
      </c>
      <c r="C213" s="101"/>
      <c r="D213" s="80">
        <v>44942</v>
      </c>
      <c r="E213" s="79">
        <v>0.46875</v>
      </c>
      <c r="F213" s="53">
        <f t="shared" si="50"/>
        <v>2420</v>
      </c>
      <c r="G213" s="52">
        <f t="shared" si="51"/>
        <v>2389.75</v>
      </c>
      <c r="H213" s="99"/>
      <c r="I213" s="42">
        <v>-30.74</v>
      </c>
      <c r="J213" s="59">
        <f t="shared" si="52"/>
        <v>2389.86</v>
      </c>
      <c r="K213" s="62"/>
      <c r="M213" s="38">
        <f t="shared" si="49"/>
        <v>0.11000000000012733</v>
      </c>
      <c r="N213" s="42">
        <f t="shared" si="53"/>
        <v>1.1216700000012984E-2</v>
      </c>
      <c r="O213" s="38">
        <f t="shared" si="54"/>
        <v>7.7157520000089325E-2</v>
      </c>
      <c r="P213" s="38">
        <f t="shared" si="55"/>
        <v>1.143784845721324E-4</v>
      </c>
      <c r="R213" s="40">
        <f t="shared" si="56"/>
        <v>61.700000000000252</v>
      </c>
      <c r="S213" s="40">
        <f t="shared" si="57"/>
        <v>1.782820097246789E-3</v>
      </c>
    </row>
    <row r="214" spans="2:19" ht="15.6" x14ac:dyDescent="0.3">
      <c r="B214" s="100">
        <v>193</v>
      </c>
      <c r="C214" s="101"/>
      <c r="D214" s="80">
        <v>44943</v>
      </c>
      <c r="E214" s="79">
        <v>0.42708333333333331</v>
      </c>
      <c r="F214" s="53">
        <f t="shared" si="50"/>
        <v>2420</v>
      </c>
      <c r="G214" s="52">
        <f t="shared" si="51"/>
        <v>2389.75</v>
      </c>
      <c r="H214" s="99"/>
      <c r="I214" s="42">
        <v>-30.74</v>
      </c>
      <c r="J214" s="59">
        <f t="shared" si="52"/>
        <v>2389.86</v>
      </c>
      <c r="K214" s="62"/>
      <c r="M214" s="38">
        <f t="shared" ref="M214:M277" si="58">+J214-$H$16</f>
        <v>0.11000000000012733</v>
      </c>
      <c r="N214" s="42">
        <f t="shared" si="53"/>
        <v>1.1216700000012984E-2</v>
      </c>
      <c r="O214" s="38">
        <f t="shared" si="54"/>
        <v>7.7157520000089325E-2</v>
      </c>
      <c r="P214" s="38">
        <f t="shared" si="55"/>
        <v>1.143784845721324E-4</v>
      </c>
      <c r="R214" s="40">
        <f t="shared" si="56"/>
        <v>61.700000000000252</v>
      </c>
      <c r="S214" s="40">
        <f t="shared" si="57"/>
        <v>1.782820097246789E-3</v>
      </c>
    </row>
    <row r="215" spans="2:19" ht="15.6" x14ac:dyDescent="0.3">
      <c r="B215" s="100">
        <v>194</v>
      </c>
      <c r="C215" s="101"/>
      <c r="D215" s="80">
        <v>44944</v>
      </c>
      <c r="E215" s="79">
        <v>0.63888888888888895</v>
      </c>
      <c r="F215" s="53">
        <f t="shared" si="50"/>
        <v>2420</v>
      </c>
      <c r="G215" s="52">
        <f t="shared" si="51"/>
        <v>2389.75</v>
      </c>
      <c r="H215" s="99"/>
      <c r="I215" s="42">
        <v>-30.74</v>
      </c>
      <c r="J215" s="59">
        <f t="shared" si="52"/>
        <v>2389.86</v>
      </c>
      <c r="K215" s="62"/>
      <c r="M215" s="38">
        <f t="shared" si="58"/>
        <v>0.11000000000012733</v>
      </c>
      <c r="N215" s="42">
        <f t="shared" si="53"/>
        <v>1.1216700000012984E-2</v>
      </c>
      <c r="O215" s="38">
        <f t="shared" si="54"/>
        <v>7.7157520000089325E-2</v>
      </c>
      <c r="P215" s="38">
        <f t="shared" si="55"/>
        <v>1.143784845721324E-4</v>
      </c>
      <c r="R215" s="40">
        <f t="shared" si="56"/>
        <v>61.700000000000252</v>
      </c>
      <c r="S215" s="40">
        <f t="shared" si="57"/>
        <v>1.782820097246789E-3</v>
      </c>
    </row>
    <row r="216" spans="2:19" ht="15.6" x14ac:dyDescent="0.3">
      <c r="B216" s="100">
        <v>195</v>
      </c>
      <c r="C216" s="101"/>
      <c r="D216" s="80">
        <v>44945</v>
      </c>
      <c r="E216" s="79">
        <v>0.39583333333333331</v>
      </c>
      <c r="F216" s="53">
        <f t="shared" si="50"/>
        <v>2420</v>
      </c>
      <c r="G216" s="52">
        <f t="shared" si="51"/>
        <v>2389.75</v>
      </c>
      <c r="H216" s="99"/>
      <c r="I216" s="42">
        <v>-30.74</v>
      </c>
      <c r="J216" s="59">
        <f t="shared" si="52"/>
        <v>2389.86</v>
      </c>
      <c r="K216" s="62"/>
      <c r="M216" s="38">
        <f t="shared" si="58"/>
        <v>0.11000000000012733</v>
      </c>
      <c r="N216" s="42">
        <f t="shared" si="53"/>
        <v>1.1216700000012984E-2</v>
      </c>
      <c r="O216" s="38">
        <f t="shared" si="54"/>
        <v>7.7157520000089325E-2</v>
      </c>
      <c r="P216" s="38">
        <f t="shared" si="55"/>
        <v>1.143784845721324E-4</v>
      </c>
      <c r="R216" s="40">
        <f t="shared" si="56"/>
        <v>61.700000000000252</v>
      </c>
      <c r="S216" s="40">
        <f t="shared" si="57"/>
        <v>1.782820097246789E-3</v>
      </c>
    </row>
    <row r="217" spans="2:19" ht="15.6" x14ac:dyDescent="0.3">
      <c r="B217" s="100">
        <v>196</v>
      </c>
      <c r="C217" s="101"/>
      <c r="D217" s="80">
        <v>44946</v>
      </c>
      <c r="E217" s="79">
        <v>0.73125000000000007</v>
      </c>
      <c r="F217" s="53">
        <f t="shared" si="50"/>
        <v>2420</v>
      </c>
      <c r="G217" s="52">
        <f t="shared" si="51"/>
        <v>2389.75</v>
      </c>
      <c r="H217" s="99"/>
      <c r="I217" s="42">
        <v>-30.74</v>
      </c>
      <c r="J217" s="59">
        <f t="shared" si="52"/>
        <v>2389.86</v>
      </c>
      <c r="K217" s="62"/>
      <c r="M217" s="38">
        <f t="shared" si="58"/>
        <v>0.11000000000012733</v>
      </c>
      <c r="N217" s="42">
        <f t="shared" si="53"/>
        <v>1.1216700000012984E-2</v>
      </c>
      <c r="O217" s="38">
        <f t="shared" si="54"/>
        <v>7.7157520000089325E-2</v>
      </c>
      <c r="P217" s="38">
        <f t="shared" si="55"/>
        <v>1.143784845721324E-4</v>
      </c>
      <c r="R217" s="40">
        <f t="shared" si="56"/>
        <v>61.700000000000252</v>
      </c>
      <c r="S217" s="40">
        <f t="shared" si="57"/>
        <v>1.782820097246789E-3</v>
      </c>
    </row>
    <row r="218" spans="2:19" ht="15.6" x14ac:dyDescent="0.3">
      <c r="B218" s="100">
        <v>197</v>
      </c>
      <c r="C218" s="101"/>
      <c r="D218" s="80">
        <v>44947</v>
      </c>
      <c r="E218" s="79">
        <v>0.36527777777777781</v>
      </c>
      <c r="F218" s="53">
        <f t="shared" si="50"/>
        <v>2420</v>
      </c>
      <c r="G218" s="52">
        <f t="shared" si="51"/>
        <v>2389.75</v>
      </c>
      <c r="H218" s="99"/>
      <c r="I218" s="42">
        <v>-30.74</v>
      </c>
      <c r="J218" s="59">
        <f t="shared" si="52"/>
        <v>2389.86</v>
      </c>
      <c r="K218" s="62"/>
      <c r="M218" s="38">
        <f t="shared" si="58"/>
        <v>0.11000000000012733</v>
      </c>
      <c r="N218" s="42">
        <f t="shared" si="53"/>
        <v>1.1216700000012984E-2</v>
      </c>
      <c r="O218" s="38">
        <f t="shared" si="54"/>
        <v>7.7157520000089325E-2</v>
      </c>
      <c r="P218" s="38">
        <f t="shared" si="55"/>
        <v>1.143784845721324E-4</v>
      </c>
      <c r="R218" s="40">
        <f t="shared" si="56"/>
        <v>61.700000000000252</v>
      </c>
      <c r="S218" s="40">
        <f t="shared" si="57"/>
        <v>1.782820097246789E-3</v>
      </c>
    </row>
    <row r="219" spans="2:19" ht="15.6" x14ac:dyDescent="0.3">
      <c r="B219" s="100">
        <v>198</v>
      </c>
      <c r="C219" s="101"/>
      <c r="D219" s="80">
        <v>44948</v>
      </c>
      <c r="E219" s="79">
        <v>0.48888888888888887</v>
      </c>
      <c r="F219" s="53">
        <f t="shared" si="50"/>
        <v>2420</v>
      </c>
      <c r="G219" s="52">
        <f t="shared" si="51"/>
        <v>2389.75</v>
      </c>
      <c r="H219" s="99"/>
      <c r="I219" s="42">
        <v>-30.74</v>
      </c>
      <c r="J219" s="59">
        <f t="shared" si="52"/>
        <v>2389.86</v>
      </c>
      <c r="K219" s="62"/>
      <c r="M219" s="38">
        <f t="shared" si="58"/>
        <v>0.11000000000012733</v>
      </c>
      <c r="N219" s="42">
        <f t="shared" si="53"/>
        <v>1.1216700000012984E-2</v>
      </c>
      <c r="O219" s="38">
        <f t="shared" si="54"/>
        <v>7.7157520000089325E-2</v>
      </c>
      <c r="P219" s="38">
        <f t="shared" si="55"/>
        <v>1.143784845721324E-4</v>
      </c>
      <c r="R219" s="40">
        <f t="shared" si="56"/>
        <v>61.700000000000252</v>
      </c>
      <c r="S219" s="40">
        <f t="shared" si="57"/>
        <v>1.782820097246789E-3</v>
      </c>
    </row>
    <row r="220" spans="2:19" ht="15.6" x14ac:dyDescent="0.3">
      <c r="B220" s="100">
        <v>199</v>
      </c>
      <c r="C220" s="101"/>
      <c r="D220" s="80">
        <v>44949</v>
      </c>
      <c r="E220" s="79">
        <v>0.37083333333333335</v>
      </c>
      <c r="F220" s="53">
        <f t="shared" si="50"/>
        <v>2420</v>
      </c>
      <c r="G220" s="52">
        <f t="shared" si="51"/>
        <v>2389.75</v>
      </c>
      <c r="H220" s="99"/>
      <c r="I220" s="42">
        <v>-30.74</v>
      </c>
      <c r="J220" s="59">
        <f t="shared" si="52"/>
        <v>2389.86</v>
      </c>
      <c r="K220" s="62"/>
      <c r="M220" s="38">
        <f t="shared" si="58"/>
        <v>0.11000000000012733</v>
      </c>
      <c r="N220" s="42">
        <f t="shared" si="53"/>
        <v>1.1216700000012984E-2</v>
      </c>
      <c r="O220" s="38">
        <f t="shared" si="54"/>
        <v>7.7157520000089325E-2</v>
      </c>
      <c r="P220" s="38">
        <f t="shared" si="55"/>
        <v>1.143784845721324E-4</v>
      </c>
      <c r="R220" s="40">
        <f t="shared" si="56"/>
        <v>61.700000000000252</v>
      </c>
      <c r="S220" s="40">
        <f t="shared" si="57"/>
        <v>1.782820097246789E-3</v>
      </c>
    </row>
    <row r="221" spans="2:19" ht="15.6" x14ac:dyDescent="0.3">
      <c r="B221" s="100">
        <v>200</v>
      </c>
      <c r="C221" s="101"/>
      <c r="D221" s="80">
        <v>44950</v>
      </c>
      <c r="E221" s="79">
        <v>0.6381944444444444</v>
      </c>
      <c r="F221" s="53">
        <f t="shared" si="50"/>
        <v>2420</v>
      </c>
      <c r="G221" s="52">
        <f t="shared" si="51"/>
        <v>2389.75</v>
      </c>
      <c r="H221" s="99"/>
      <c r="I221" s="42">
        <v>-30.74</v>
      </c>
      <c r="J221" s="59">
        <f t="shared" si="52"/>
        <v>2389.86</v>
      </c>
      <c r="K221" s="62"/>
      <c r="M221" s="38">
        <f t="shared" si="58"/>
        <v>0.11000000000012733</v>
      </c>
      <c r="N221" s="42">
        <f t="shared" si="53"/>
        <v>1.1216700000012984E-2</v>
      </c>
      <c r="O221" s="38">
        <f t="shared" si="54"/>
        <v>7.7157520000089325E-2</v>
      </c>
      <c r="P221" s="38">
        <f t="shared" si="55"/>
        <v>1.143784845721324E-4</v>
      </c>
      <c r="R221" s="40">
        <f t="shared" si="56"/>
        <v>61.700000000000252</v>
      </c>
      <c r="S221" s="40">
        <f t="shared" si="57"/>
        <v>1.782820097246789E-3</v>
      </c>
    </row>
    <row r="222" spans="2:19" ht="15.6" x14ac:dyDescent="0.3">
      <c r="B222" s="100">
        <v>201</v>
      </c>
      <c r="C222" s="101"/>
      <c r="D222" s="80">
        <v>44951</v>
      </c>
      <c r="E222" s="79">
        <v>0.46180555555555558</v>
      </c>
      <c r="F222" s="53">
        <f t="shared" si="50"/>
        <v>2420</v>
      </c>
      <c r="G222" s="52">
        <f t="shared" si="51"/>
        <v>2389.75</v>
      </c>
      <c r="H222" s="99"/>
      <c r="I222" s="42">
        <v>-30.74</v>
      </c>
      <c r="J222" s="59">
        <f t="shared" si="52"/>
        <v>2389.86</v>
      </c>
      <c r="K222" s="62"/>
      <c r="M222" s="38">
        <f t="shared" si="58"/>
        <v>0.11000000000012733</v>
      </c>
      <c r="N222" s="42">
        <f t="shared" si="53"/>
        <v>1.1216700000012984E-2</v>
      </c>
      <c r="O222" s="38">
        <f t="shared" si="54"/>
        <v>7.7157520000089325E-2</v>
      </c>
      <c r="P222" s="38">
        <f t="shared" si="55"/>
        <v>1.143784845721324E-4</v>
      </c>
      <c r="R222" s="40">
        <f t="shared" si="56"/>
        <v>61.700000000000252</v>
      </c>
      <c r="S222" s="40">
        <f t="shared" si="57"/>
        <v>1.782820097246789E-3</v>
      </c>
    </row>
    <row r="223" spans="2:19" ht="15.6" x14ac:dyDescent="0.3">
      <c r="B223" s="100">
        <v>202</v>
      </c>
      <c r="C223" s="101"/>
      <c r="D223" s="80">
        <v>44952</v>
      </c>
      <c r="E223" s="79">
        <v>0.40625</v>
      </c>
      <c r="F223" s="53">
        <f t="shared" si="50"/>
        <v>2420</v>
      </c>
      <c r="G223" s="52">
        <f t="shared" si="51"/>
        <v>2389.75</v>
      </c>
      <c r="H223" s="99"/>
      <c r="I223" s="42">
        <v>-30.74</v>
      </c>
      <c r="J223" s="59">
        <f t="shared" si="52"/>
        <v>2389.86</v>
      </c>
      <c r="K223" s="62"/>
      <c r="M223" s="38">
        <f t="shared" si="58"/>
        <v>0.11000000000012733</v>
      </c>
      <c r="N223" s="42">
        <f t="shared" si="53"/>
        <v>1.1216700000012984E-2</v>
      </c>
      <c r="O223" s="38">
        <f t="shared" si="54"/>
        <v>7.7157520000089325E-2</v>
      </c>
      <c r="P223" s="38">
        <f t="shared" si="55"/>
        <v>1.143784845721324E-4</v>
      </c>
      <c r="R223" s="40">
        <f t="shared" si="56"/>
        <v>61.700000000000252</v>
      </c>
      <c r="S223" s="40">
        <f t="shared" si="57"/>
        <v>1.782820097246789E-3</v>
      </c>
    </row>
    <row r="224" spans="2:19" ht="15.6" x14ac:dyDescent="0.3">
      <c r="B224" s="100">
        <v>203</v>
      </c>
      <c r="C224" s="101"/>
      <c r="D224" s="80">
        <v>44953</v>
      </c>
      <c r="E224" s="79">
        <v>0.65972222222222221</v>
      </c>
      <c r="F224" s="53">
        <f t="shared" si="50"/>
        <v>2420</v>
      </c>
      <c r="G224" s="52">
        <f t="shared" si="51"/>
        <v>2389.75</v>
      </c>
      <c r="H224" s="99"/>
      <c r="I224" s="42">
        <v>-30.74</v>
      </c>
      <c r="J224" s="59">
        <f t="shared" si="52"/>
        <v>2389.86</v>
      </c>
      <c r="K224" s="62"/>
      <c r="M224" s="38">
        <f t="shared" si="58"/>
        <v>0.11000000000012733</v>
      </c>
      <c r="N224" s="42">
        <f t="shared" si="53"/>
        <v>1.1216700000012984E-2</v>
      </c>
      <c r="O224" s="38">
        <f t="shared" si="54"/>
        <v>7.7157520000089325E-2</v>
      </c>
      <c r="P224" s="38">
        <f t="shared" si="55"/>
        <v>1.143784845721324E-4</v>
      </c>
      <c r="R224" s="40">
        <f t="shared" si="56"/>
        <v>61.700000000000252</v>
      </c>
      <c r="S224" s="40">
        <f t="shared" si="57"/>
        <v>1.782820097246789E-3</v>
      </c>
    </row>
    <row r="225" spans="2:19" ht="15.6" x14ac:dyDescent="0.3">
      <c r="B225" s="100">
        <v>204</v>
      </c>
      <c r="C225" s="101"/>
      <c r="D225" s="80">
        <v>44954</v>
      </c>
      <c r="E225" s="79">
        <v>0.62569444444444444</v>
      </c>
      <c r="F225" s="53">
        <f t="shared" si="50"/>
        <v>2420</v>
      </c>
      <c r="G225" s="52">
        <f t="shared" si="51"/>
        <v>2389.75</v>
      </c>
      <c r="H225" s="99"/>
      <c r="I225" s="42">
        <v>-30.74</v>
      </c>
      <c r="J225" s="59">
        <f t="shared" si="52"/>
        <v>2389.86</v>
      </c>
      <c r="K225" s="62"/>
      <c r="M225" s="38">
        <f t="shared" si="58"/>
        <v>0.11000000000012733</v>
      </c>
      <c r="N225" s="42">
        <f t="shared" si="53"/>
        <v>1.1216700000012984E-2</v>
      </c>
      <c r="O225" s="38">
        <f t="shared" si="54"/>
        <v>7.7157520000089325E-2</v>
      </c>
      <c r="P225" s="38">
        <f t="shared" si="55"/>
        <v>1.143784845721324E-4</v>
      </c>
      <c r="R225" s="40">
        <f t="shared" si="56"/>
        <v>61.700000000000252</v>
      </c>
      <c r="S225" s="40">
        <f t="shared" si="57"/>
        <v>1.782820097246789E-3</v>
      </c>
    </row>
    <row r="226" spans="2:19" ht="15.6" x14ac:dyDescent="0.3">
      <c r="B226" s="100">
        <v>205</v>
      </c>
      <c r="C226" s="101"/>
      <c r="D226" s="80">
        <v>44955</v>
      </c>
      <c r="E226" s="79">
        <v>0.44375000000000003</v>
      </c>
      <c r="F226" s="53">
        <f t="shared" si="50"/>
        <v>2420</v>
      </c>
      <c r="G226" s="52">
        <f t="shared" si="51"/>
        <v>2389.75</v>
      </c>
      <c r="H226" s="99"/>
      <c r="I226" s="42">
        <v>-30.74</v>
      </c>
      <c r="J226" s="59">
        <f t="shared" si="52"/>
        <v>2389.86</v>
      </c>
      <c r="K226" s="88"/>
      <c r="M226" s="38">
        <f t="shared" si="58"/>
        <v>0.11000000000012733</v>
      </c>
      <c r="N226" s="42">
        <f t="shared" si="53"/>
        <v>1.1216700000012984E-2</v>
      </c>
      <c r="O226" s="38">
        <f t="shared" si="54"/>
        <v>7.7157520000089325E-2</v>
      </c>
      <c r="P226" s="38">
        <f t="shared" si="55"/>
        <v>1.143784845721324E-4</v>
      </c>
      <c r="R226" s="40">
        <f t="shared" si="56"/>
        <v>61.700000000000252</v>
      </c>
      <c r="S226" s="40">
        <f t="shared" si="57"/>
        <v>1.782820097246789E-3</v>
      </c>
    </row>
    <row r="227" spans="2:19" ht="15.6" x14ac:dyDescent="0.3">
      <c r="B227" s="100">
        <v>206</v>
      </c>
      <c r="C227" s="101"/>
      <c r="D227" s="80">
        <v>44956</v>
      </c>
      <c r="E227" s="79">
        <v>0.63680555555555551</v>
      </c>
      <c r="F227" s="53">
        <f t="shared" si="50"/>
        <v>2420</v>
      </c>
      <c r="G227" s="52">
        <f t="shared" si="51"/>
        <v>2389.75</v>
      </c>
      <c r="H227" s="99"/>
      <c r="I227" s="42">
        <v>-30.74</v>
      </c>
      <c r="J227" s="59">
        <f t="shared" si="52"/>
        <v>2389.86</v>
      </c>
      <c r="K227" s="88"/>
      <c r="M227" s="38">
        <f t="shared" si="58"/>
        <v>0.11000000000012733</v>
      </c>
      <c r="N227" s="42">
        <f t="shared" si="53"/>
        <v>1.1216700000012984E-2</v>
      </c>
      <c r="O227" s="38">
        <f t="shared" si="54"/>
        <v>7.7157520000089325E-2</v>
      </c>
      <c r="P227" s="38">
        <f t="shared" si="55"/>
        <v>1.143784845721324E-4</v>
      </c>
      <c r="R227" s="40">
        <f t="shared" si="56"/>
        <v>61.700000000000252</v>
      </c>
      <c r="S227" s="40">
        <f t="shared" si="57"/>
        <v>1.782820097246789E-3</v>
      </c>
    </row>
    <row r="228" spans="2:19" ht="15.6" x14ac:dyDescent="0.3">
      <c r="B228" s="100">
        <v>207</v>
      </c>
      <c r="C228" s="101"/>
      <c r="D228" s="80">
        <v>44957</v>
      </c>
      <c r="E228" s="79">
        <v>0.375</v>
      </c>
      <c r="F228" s="53">
        <f t="shared" si="50"/>
        <v>2420</v>
      </c>
      <c r="G228" s="52">
        <f t="shared" si="51"/>
        <v>2389.75</v>
      </c>
      <c r="H228" s="99"/>
      <c r="I228" s="42">
        <v>-30.74</v>
      </c>
      <c r="J228" s="59">
        <f t="shared" si="52"/>
        <v>2389.86</v>
      </c>
      <c r="K228" s="88"/>
      <c r="M228" s="38">
        <f t="shared" si="58"/>
        <v>0.11000000000012733</v>
      </c>
      <c r="N228" s="42">
        <f t="shared" si="53"/>
        <v>1.1216700000012984E-2</v>
      </c>
      <c r="O228" s="38">
        <f t="shared" si="54"/>
        <v>7.7157520000089325E-2</v>
      </c>
      <c r="P228" s="38">
        <f t="shared" si="55"/>
        <v>1.143784845721324E-4</v>
      </c>
      <c r="R228" s="40">
        <f t="shared" si="56"/>
        <v>61.700000000000252</v>
      </c>
      <c r="S228" s="40">
        <f t="shared" si="57"/>
        <v>1.782820097246789E-3</v>
      </c>
    </row>
    <row r="229" spans="2:19" ht="15.6" x14ac:dyDescent="0.3">
      <c r="B229" s="100">
        <v>208</v>
      </c>
      <c r="C229" s="101"/>
      <c r="D229" s="80">
        <v>44958</v>
      </c>
      <c r="E229" s="79">
        <v>0.625</v>
      </c>
      <c r="F229" s="53">
        <f t="shared" ref="F229:F252" si="59">G$16</f>
        <v>2420</v>
      </c>
      <c r="G229" s="52">
        <f t="shared" ref="G229:G252" si="60">G$16-E$12</f>
        <v>2389.75</v>
      </c>
      <c r="H229" s="99"/>
      <c r="I229" s="42">
        <v>-30.74</v>
      </c>
      <c r="J229" s="59">
        <f t="shared" ref="J229:J252" si="61">(G$16+E$13)+I229</f>
        <v>2389.86</v>
      </c>
      <c r="K229" s="88"/>
      <c r="M229" s="38">
        <f t="shared" si="58"/>
        <v>0.11000000000012733</v>
      </c>
      <c r="N229" s="42">
        <f t="shared" ref="N229:N252" si="62">M229*0.10197/1</f>
        <v>1.1216700000012984E-2</v>
      </c>
      <c r="O229" s="38">
        <f t="shared" ref="O229:O252" si="63">M229*0.701432/1</f>
        <v>7.7157520000089325E-2</v>
      </c>
      <c r="P229" s="38">
        <f t="shared" ref="P229:P252" si="64">+N229*0.01019716/1</f>
        <v>1.143784845721324E-4</v>
      </c>
      <c r="R229" s="40">
        <f t="shared" ref="R229:R252" si="65">+$O$11*(M229-I229)</f>
        <v>61.700000000000252</v>
      </c>
      <c r="S229" s="40">
        <f t="shared" ref="S229:S252" si="66">M229/R229</f>
        <v>1.782820097246789E-3</v>
      </c>
    </row>
    <row r="230" spans="2:19" ht="15.6" x14ac:dyDescent="0.3">
      <c r="B230" s="100">
        <v>209</v>
      </c>
      <c r="C230" s="101"/>
      <c r="D230" s="80">
        <v>44961</v>
      </c>
      <c r="E230" s="79">
        <v>0.52777777777777779</v>
      </c>
      <c r="F230" s="53">
        <f t="shared" si="59"/>
        <v>2420</v>
      </c>
      <c r="G230" s="52">
        <f t="shared" si="60"/>
        <v>2389.75</v>
      </c>
      <c r="H230" s="99"/>
      <c r="I230" s="42">
        <v>-30.74</v>
      </c>
      <c r="J230" s="59">
        <f t="shared" si="61"/>
        <v>2389.86</v>
      </c>
      <c r="K230" s="88"/>
      <c r="M230" s="38">
        <f t="shared" si="58"/>
        <v>0.11000000000012733</v>
      </c>
      <c r="N230" s="42">
        <f t="shared" si="62"/>
        <v>1.1216700000012984E-2</v>
      </c>
      <c r="O230" s="38">
        <f t="shared" si="63"/>
        <v>7.7157520000089325E-2</v>
      </c>
      <c r="P230" s="38">
        <f t="shared" si="64"/>
        <v>1.143784845721324E-4</v>
      </c>
      <c r="R230" s="40">
        <f t="shared" si="65"/>
        <v>61.700000000000252</v>
      </c>
      <c r="S230" s="40">
        <f t="shared" si="66"/>
        <v>1.782820097246789E-3</v>
      </c>
    </row>
    <row r="231" spans="2:19" ht="15.6" x14ac:dyDescent="0.3">
      <c r="B231" s="100">
        <v>210</v>
      </c>
      <c r="C231" s="101"/>
      <c r="D231" s="80">
        <v>44962</v>
      </c>
      <c r="E231" s="79">
        <v>0.46736111111111112</v>
      </c>
      <c r="F231" s="53">
        <f t="shared" si="59"/>
        <v>2420</v>
      </c>
      <c r="G231" s="52">
        <f t="shared" si="60"/>
        <v>2389.75</v>
      </c>
      <c r="H231" s="99"/>
      <c r="I231" s="42">
        <v>-30.74</v>
      </c>
      <c r="J231" s="59">
        <f t="shared" si="61"/>
        <v>2389.86</v>
      </c>
      <c r="K231" s="88"/>
      <c r="M231" s="38">
        <f t="shared" si="58"/>
        <v>0.11000000000012733</v>
      </c>
      <c r="N231" s="42">
        <f t="shared" si="62"/>
        <v>1.1216700000012984E-2</v>
      </c>
      <c r="O231" s="38">
        <f t="shared" si="63"/>
        <v>7.7157520000089325E-2</v>
      </c>
      <c r="P231" s="38">
        <f t="shared" si="64"/>
        <v>1.143784845721324E-4</v>
      </c>
      <c r="R231" s="40">
        <f t="shared" si="65"/>
        <v>61.700000000000252</v>
      </c>
      <c r="S231" s="40">
        <f t="shared" si="66"/>
        <v>1.782820097246789E-3</v>
      </c>
    </row>
    <row r="232" spans="2:19" ht="15.6" x14ac:dyDescent="0.3">
      <c r="B232" s="100">
        <v>211</v>
      </c>
      <c r="C232" s="101"/>
      <c r="D232" s="80">
        <v>44965</v>
      </c>
      <c r="E232" s="79">
        <v>0.48958333333333331</v>
      </c>
      <c r="F232" s="53">
        <f t="shared" si="59"/>
        <v>2420</v>
      </c>
      <c r="G232" s="52">
        <f t="shared" si="60"/>
        <v>2389.75</v>
      </c>
      <c r="H232" s="99"/>
      <c r="I232" s="42">
        <v>-30.74</v>
      </c>
      <c r="J232" s="59">
        <f t="shared" si="61"/>
        <v>2389.86</v>
      </c>
      <c r="K232" s="88"/>
      <c r="M232" s="38">
        <f t="shared" si="58"/>
        <v>0.11000000000012733</v>
      </c>
      <c r="N232" s="42">
        <f t="shared" si="62"/>
        <v>1.1216700000012984E-2</v>
      </c>
      <c r="O232" s="38">
        <f t="shared" si="63"/>
        <v>7.7157520000089325E-2</v>
      </c>
      <c r="P232" s="38">
        <f t="shared" si="64"/>
        <v>1.143784845721324E-4</v>
      </c>
      <c r="R232" s="40">
        <f t="shared" si="65"/>
        <v>61.700000000000252</v>
      </c>
      <c r="S232" s="40">
        <f t="shared" si="66"/>
        <v>1.782820097246789E-3</v>
      </c>
    </row>
    <row r="233" spans="2:19" ht="15.6" x14ac:dyDescent="0.3">
      <c r="B233" s="100">
        <v>212</v>
      </c>
      <c r="C233" s="101"/>
      <c r="D233" s="80">
        <v>44966</v>
      </c>
      <c r="E233" s="79">
        <v>0.49722222222222223</v>
      </c>
      <c r="F233" s="53">
        <f t="shared" si="59"/>
        <v>2420</v>
      </c>
      <c r="G233" s="52">
        <f t="shared" si="60"/>
        <v>2389.75</v>
      </c>
      <c r="H233" s="99"/>
      <c r="I233" s="42">
        <v>-30.74</v>
      </c>
      <c r="J233" s="59">
        <f t="shared" si="61"/>
        <v>2389.86</v>
      </c>
      <c r="K233" s="88"/>
      <c r="M233" s="38">
        <f t="shared" si="58"/>
        <v>0.11000000000012733</v>
      </c>
      <c r="N233" s="42">
        <f t="shared" si="62"/>
        <v>1.1216700000012984E-2</v>
      </c>
      <c r="O233" s="38">
        <f t="shared" si="63"/>
        <v>7.7157520000089325E-2</v>
      </c>
      <c r="P233" s="38">
        <f t="shared" si="64"/>
        <v>1.143784845721324E-4</v>
      </c>
      <c r="R233" s="40">
        <f t="shared" si="65"/>
        <v>61.700000000000252</v>
      </c>
      <c r="S233" s="40">
        <f t="shared" si="66"/>
        <v>1.782820097246789E-3</v>
      </c>
    </row>
    <row r="234" spans="2:19" ht="15.6" x14ac:dyDescent="0.3">
      <c r="B234" s="100">
        <v>213</v>
      </c>
      <c r="C234" s="101"/>
      <c r="D234" s="80">
        <v>44969</v>
      </c>
      <c r="E234" s="79">
        <v>0.51736111111111105</v>
      </c>
      <c r="F234" s="53">
        <f t="shared" si="59"/>
        <v>2420</v>
      </c>
      <c r="G234" s="52">
        <f t="shared" si="60"/>
        <v>2389.75</v>
      </c>
      <c r="H234" s="99"/>
      <c r="I234" s="42">
        <v>-30.74</v>
      </c>
      <c r="J234" s="59">
        <f t="shared" si="61"/>
        <v>2389.86</v>
      </c>
      <c r="K234" s="88"/>
      <c r="M234" s="38">
        <f t="shared" si="58"/>
        <v>0.11000000000012733</v>
      </c>
      <c r="N234" s="42">
        <f t="shared" si="62"/>
        <v>1.1216700000012984E-2</v>
      </c>
      <c r="O234" s="38">
        <f t="shared" si="63"/>
        <v>7.7157520000089325E-2</v>
      </c>
      <c r="P234" s="38">
        <f t="shared" si="64"/>
        <v>1.143784845721324E-4</v>
      </c>
      <c r="R234" s="40">
        <f t="shared" si="65"/>
        <v>61.700000000000252</v>
      </c>
      <c r="S234" s="40">
        <f t="shared" si="66"/>
        <v>1.782820097246789E-3</v>
      </c>
    </row>
    <row r="235" spans="2:19" ht="15.6" x14ac:dyDescent="0.3">
      <c r="B235" s="100">
        <v>214</v>
      </c>
      <c r="C235" s="101"/>
      <c r="D235" s="80">
        <v>44971</v>
      </c>
      <c r="E235" s="79">
        <v>0.71527777777777779</v>
      </c>
      <c r="F235" s="53">
        <f t="shared" si="59"/>
        <v>2420</v>
      </c>
      <c r="G235" s="52">
        <f t="shared" si="60"/>
        <v>2389.75</v>
      </c>
      <c r="H235" s="99"/>
      <c r="I235" s="42">
        <v>-30.73</v>
      </c>
      <c r="J235" s="59">
        <f t="shared" si="61"/>
        <v>2389.87</v>
      </c>
      <c r="K235" s="88"/>
      <c r="M235" s="38">
        <f t="shared" si="58"/>
        <v>0.11999999999989086</v>
      </c>
      <c r="N235" s="42">
        <f t="shared" si="62"/>
        <v>1.2236399999988871E-2</v>
      </c>
      <c r="O235" s="38">
        <f t="shared" si="63"/>
        <v>8.4171839999923448E-2</v>
      </c>
      <c r="P235" s="38">
        <f t="shared" si="64"/>
        <v>1.2477652862388653E-4</v>
      </c>
      <c r="R235" s="40">
        <f t="shared" si="65"/>
        <v>61.699999999999783</v>
      </c>
      <c r="S235" s="40">
        <f t="shared" si="66"/>
        <v>1.9448946515379462E-3</v>
      </c>
    </row>
    <row r="236" spans="2:19" ht="15.6" x14ac:dyDescent="0.3">
      <c r="B236" s="100">
        <v>215</v>
      </c>
      <c r="C236" s="101"/>
      <c r="D236" s="80">
        <v>44972</v>
      </c>
      <c r="E236" s="79">
        <v>0.57500000000000007</v>
      </c>
      <c r="F236" s="53">
        <f t="shared" si="59"/>
        <v>2420</v>
      </c>
      <c r="G236" s="52">
        <f t="shared" si="60"/>
        <v>2389.75</v>
      </c>
      <c r="H236" s="99"/>
      <c r="I236" s="42">
        <v>-30.73</v>
      </c>
      <c r="J236" s="59">
        <f t="shared" si="61"/>
        <v>2389.87</v>
      </c>
      <c r="K236" s="88"/>
      <c r="M236" s="38">
        <f t="shared" si="58"/>
        <v>0.11999999999989086</v>
      </c>
      <c r="N236" s="42">
        <f t="shared" si="62"/>
        <v>1.2236399999988871E-2</v>
      </c>
      <c r="O236" s="38">
        <f t="shared" si="63"/>
        <v>8.4171839999923448E-2</v>
      </c>
      <c r="P236" s="38">
        <f t="shared" si="64"/>
        <v>1.2477652862388653E-4</v>
      </c>
      <c r="R236" s="40">
        <f t="shared" si="65"/>
        <v>61.699999999999783</v>
      </c>
      <c r="S236" s="40">
        <f t="shared" si="66"/>
        <v>1.9448946515379462E-3</v>
      </c>
    </row>
    <row r="237" spans="2:19" ht="15.6" x14ac:dyDescent="0.3">
      <c r="B237" s="100">
        <v>216</v>
      </c>
      <c r="C237" s="101"/>
      <c r="D237" s="80">
        <v>44973</v>
      </c>
      <c r="E237" s="79">
        <v>0.68402777777777779</v>
      </c>
      <c r="F237" s="53">
        <f t="shared" si="59"/>
        <v>2420</v>
      </c>
      <c r="G237" s="52">
        <f t="shared" si="60"/>
        <v>2389.75</v>
      </c>
      <c r="H237" s="99"/>
      <c r="I237" s="42">
        <v>-30.73</v>
      </c>
      <c r="J237" s="59">
        <f t="shared" si="61"/>
        <v>2389.87</v>
      </c>
      <c r="K237" s="88"/>
      <c r="M237" s="38">
        <f t="shared" si="58"/>
        <v>0.11999999999989086</v>
      </c>
      <c r="N237" s="42">
        <f t="shared" si="62"/>
        <v>1.2236399999988871E-2</v>
      </c>
      <c r="O237" s="38">
        <f t="shared" si="63"/>
        <v>8.4171839999923448E-2</v>
      </c>
      <c r="P237" s="38">
        <f t="shared" si="64"/>
        <v>1.2477652862388653E-4</v>
      </c>
      <c r="R237" s="40">
        <f t="shared" si="65"/>
        <v>61.699999999999783</v>
      </c>
      <c r="S237" s="40">
        <f t="shared" si="66"/>
        <v>1.9448946515379462E-3</v>
      </c>
    </row>
    <row r="238" spans="2:19" ht="15.6" x14ac:dyDescent="0.3">
      <c r="B238" s="100">
        <v>217</v>
      </c>
      <c r="C238" s="101"/>
      <c r="D238" s="80">
        <v>44974</v>
      </c>
      <c r="E238" s="79">
        <v>0.59861111111111109</v>
      </c>
      <c r="F238" s="53">
        <f t="shared" si="59"/>
        <v>2420</v>
      </c>
      <c r="G238" s="52">
        <f t="shared" si="60"/>
        <v>2389.75</v>
      </c>
      <c r="H238" s="99"/>
      <c r="I238" s="42">
        <v>-30.73</v>
      </c>
      <c r="J238" s="59">
        <f t="shared" si="61"/>
        <v>2389.87</v>
      </c>
      <c r="K238" s="88"/>
      <c r="M238" s="38">
        <f t="shared" si="58"/>
        <v>0.11999999999989086</v>
      </c>
      <c r="N238" s="42">
        <f t="shared" si="62"/>
        <v>1.2236399999988871E-2</v>
      </c>
      <c r="O238" s="38">
        <f t="shared" si="63"/>
        <v>8.4171839999923448E-2</v>
      </c>
      <c r="P238" s="38">
        <f t="shared" si="64"/>
        <v>1.2477652862388653E-4</v>
      </c>
      <c r="R238" s="40">
        <f t="shared" si="65"/>
        <v>61.699999999999783</v>
      </c>
      <c r="S238" s="40">
        <f t="shared" si="66"/>
        <v>1.9448946515379462E-3</v>
      </c>
    </row>
    <row r="239" spans="2:19" ht="15.6" x14ac:dyDescent="0.3">
      <c r="B239" s="100">
        <v>218</v>
      </c>
      <c r="C239" s="101"/>
      <c r="D239" s="80">
        <v>44975</v>
      </c>
      <c r="E239" s="79">
        <v>0.56111111111111112</v>
      </c>
      <c r="F239" s="53">
        <f t="shared" si="59"/>
        <v>2420</v>
      </c>
      <c r="G239" s="52">
        <f t="shared" si="60"/>
        <v>2389.75</v>
      </c>
      <c r="H239" s="99"/>
      <c r="I239" s="42">
        <v>-30.73</v>
      </c>
      <c r="J239" s="59">
        <f t="shared" si="61"/>
        <v>2389.87</v>
      </c>
      <c r="K239" s="88"/>
      <c r="M239" s="38">
        <f t="shared" si="58"/>
        <v>0.11999999999989086</v>
      </c>
      <c r="N239" s="42">
        <f t="shared" si="62"/>
        <v>1.2236399999988871E-2</v>
      </c>
      <c r="O239" s="38">
        <f t="shared" si="63"/>
        <v>8.4171839999923448E-2</v>
      </c>
      <c r="P239" s="38">
        <f t="shared" si="64"/>
        <v>1.2477652862388653E-4</v>
      </c>
      <c r="R239" s="40">
        <f t="shared" si="65"/>
        <v>61.699999999999783</v>
      </c>
      <c r="S239" s="40">
        <f t="shared" si="66"/>
        <v>1.9448946515379462E-3</v>
      </c>
    </row>
    <row r="240" spans="2:19" ht="15.6" x14ac:dyDescent="0.3">
      <c r="B240" s="100">
        <v>219</v>
      </c>
      <c r="C240" s="101"/>
      <c r="D240" s="80">
        <v>44976</v>
      </c>
      <c r="E240" s="79">
        <v>0.56805555555555554</v>
      </c>
      <c r="F240" s="53">
        <f t="shared" si="59"/>
        <v>2420</v>
      </c>
      <c r="G240" s="52">
        <f t="shared" si="60"/>
        <v>2389.75</v>
      </c>
      <c r="H240" s="99"/>
      <c r="I240" s="42">
        <v>-30.73</v>
      </c>
      <c r="J240" s="59">
        <f t="shared" si="61"/>
        <v>2389.87</v>
      </c>
      <c r="K240" s="88"/>
      <c r="M240" s="38">
        <f t="shared" si="58"/>
        <v>0.11999999999989086</v>
      </c>
      <c r="N240" s="42">
        <f t="shared" si="62"/>
        <v>1.2236399999988871E-2</v>
      </c>
      <c r="O240" s="38">
        <f t="shared" si="63"/>
        <v>8.4171839999923448E-2</v>
      </c>
      <c r="P240" s="38">
        <f t="shared" si="64"/>
        <v>1.2477652862388653E-4</v>
      </c>
      <c r="R240" s="40">
        <f t="shared" si="65"/>
        <v>61.699999999999783</v>
      </c>
      <c r="S240" s="40">
        <f t="shared" si="66"/>
        <v>1.9448946515379462E-3</v>
      </c>
    </row>
    <row r="241" spans="2:19" ht="15.6" x14ac:dyDescent="0.3">
      <c r="B241" s="100">
        <v>220</v>
      </c>
      <c r="C241" s="101"/>
      <c r="D241" s="80">
        <v>44977</v>
      </c>
      <c r="E241" s="79">
        <v>0.70000000000000007</v>
      </c>
      <c r="F241" s="53">
        <f t="shared" si="59"/>
        <v>2420</v>
      </c>
      <c r="G241" s="52">
        <f t="shared" si="60"/>
        <v>2389.75</v>
      </c>
      <c r="H241" s="99"/>
      <c r="I241" s="42">
        <v>-30.73</v>
      </c>
      <c r="J241" s="59">
        <f t="shared" si="61"/>
        <v>2389.87</v>
      </c>
      <c r="K241" s="88"/>
      <c r="M241" s="38">
        <f t="shared" si="58"/>
        <v>0.11999999999989086</v>
      </c>
      <c r="N241" s="42">
        <f t="shared" si="62"/>
        <v>1.2236399999988871E-2</v>
      </c>
      <c r="O241" s="38">
        <f t="shared" si="63"/>
        <v>8.4171839999923448E-2</v>
      </c>
      <c r="P241" s="38">
        <f t="shared" si="64"/>
        <v>1.2477652862388653E-4</v>
      </c>
      <c r="R241" s="40">
        <f t="shared" si="65"/>
        <v>61.699999999999783</v>
      </c>
      <c r="S241" s="40">
        <f t="shared" si="66"/>
        <v>1.9448946515379462E-3</v>
      </c>
    </row>
    <row r="242" spans="2:19" ht="15.6" x14ac:dyDescent="0.3">
      <c r="B242" s="100">
        <v>221</v>
      </c>
      <c r="C242" s="101"/>
      <c r="D242" s="80">
        <v>44978</v>
      </c>
      <c r="E242" s="79">
        <v>0.73263888888888884</v>
      </c>
      <c r="F242" s="53">
        <f t="shared" si="59"/>
        <v>2420</v>
      </c>
      <c r="G242" s="52">
        <f t="shared" si="60"/>
        <v>2389.75</v>
      </c>
      <c r="H242" s="99"/>
      <c r="I242" s="42">
        <v>-30.73</v>
      </c>
      <c r="J242" s="59">
        <f t="shared" si="61"/>
        <v>2389.87</v>
      </c>
      <c r="K242" s="88"/>
      <c r="M242" s="38">
        <f t="shared" si="58"/>
        <v>0.11999999999989086</v>
      </c>
      <c r="N242" s="42">
        <f t="shared" si="62"/>
        <v>1.2236399999988871E-2</v>
      </c>
      <c r="O242" s="38">
        <f t="shared" si="63"/>
        <v>8.4171839999923448E-2</v>
      </c>
      <c r="P242" s="38">
        <f t="shared" si="64"/>
        <v>1.2477652862388653E-4</v>
      </c>
      <c r="R242" s="40">
        <f t="shared" si="65"/>
        <v>61.699999999999783</v>
      </c>
      <c r="S242" s="40">
        <f t="shared" si="66"/>
        <v>1.9448946515379462E-3</v>
      </c>
    </row>
    <row r="243" spans="2:19" ht="15.6" x14ac:dyDescent="0.3">
      <c r="B243" s="100">
        <v>222</v>
      </c>
      <c r="C243" s="101"/>
      <c r="D243" s="80">
        <v>44981</v>
      </c>
      <c r="E243" s="79">
        <v>0.73472222222222217</v>
      </c>
      <c r="F243" s="53">
        <f t="shared" si="59"/>
        <v>2420</v>
      </c>
      <c r="G243" s="52">
        <f t="shared" si="60"/>
        <v>2389.75</v>
      </c>
      <c r="H243" s="99"/>
      <c r="I243" s="42">
        <v>-30.73</v>
      </c>
      <c r="J243" s="59">
        <f t="shared" si="61"/>
        <v>2389.87</v>
      </c>
      <c r="K243" s="88"/>
      <c r="M243" s="38">
        <f t="shared" si="58"/>
        <v>0.11999999999989086</v>
      </c>
      <c r="N243" s="42">
        <f t="shared" si="62"/>
        <v>1.2236399999988871E-2</v>
      </c>
      <c r="O243" s="38">
        <f t="shared" si="63"/>
        <v>8.4171839999923448E-2</v>
      </c>
      <c r="P243" s="38">
        <f t="shared" si="64"/>
        <v>1.2477652862388653E-4</v>
      </c>
      <c r="R243" s="40">
        <f t="shared" si="65"/>
        <v>61.699999999999783</v>
      </c>
      <c r="S243" s="40">
        <f t="shared" si="66"/>
        <v>1.9448946515379462E-3</v>
      </c>
    </row>
    <row r="244" spans="2:19" ht="15.6" x14ac:dyDescent="0.3">
      <c r="B244" s="100">
        <v>223</v>
      </c>
      <c r="C244" s="101"/>
      <c r="D244" s="80">
        <v>44982</v>
      </c>
      <c r="E244" s="79">
        <v>0.4916666666666667</v>
      </c>
      <c r="F244" s="53">
        <f t="shared" si="59"/>
        <v>2420</v>
      </c>
      <c r="G244" s="52">
        <f t="shared" si="60"/>
        <v>2389.75</v>
      </c>
      <c r="H244" s="99"/>
      <c r="I244" s="42">
        <v>-30.73</v>
      </c>
      <c r="J244" s="59">
        <f t="shared" si="61"/>
        <v>2389.87</v>
      </c>
      <c r="K244" s="88"/>
      <c r="M244" s="38">
        <f t="shared" si="58"/>
        <v>0.11999999999989086</v>
      </c>
      <c r="N244" s="42">
        <f t="shared" si="62"/>
        <v>1.2236399999988871E-2</v>
      </c>
      <c r="O244" s="38">
        <f t="shared" si="63"/>
        <v>8.4171839999923448E-2</v>
      </c>
      <c r="P244" s="38">
        <f t="shared" si="64"/>
        <v>1.2477652862388653E-4</v>
      </c>
      <c r="R244" s="40">
        <f t="shared" si="65"/>
        <v>61.699999999999783</v>
      </c>
      <c r="S244" s="40">
        <f t="shared" si="66"/>
        <v>1.9448946515379462E-3</v>
      </c>
    </row>
    <row r="245" spans="2:19" ht="15.6" x14ac:dyDescent="0.3">
      <c r="B245" s="100">
        <v>224</v>
      </c>
      <c r="C245" s="101"/>
      <c r="D245" s="80">
        <v>44983</v>
      </c>
      <c r="E245" s="79">
        <v>0.57152777777777775</v>
      </c>
      <c r="F245" s="53">
        <f t="shared" si="59"/>
        <v>2420</v>
      </c>
      <c r="G245" s="52">
        <f t="shared" si="60"/>
        <v>2389.75</v>
      </c>
      <c r="H245" s="99"/>
      <c r="I245" s="42">
        <v>-30.73</v>
      </c>
      <c r="J245" s="59">
        <f t="shared" si="61"/>
        <v>2389.87</v>
      </c>
      <c r="K245" s="88"/>
      <c r="M245" s="38">
        <f t="shared" si="58"/>
        <v>0.11999999999989086</v>
      </c>
      <c r="N245" s="42">
        <f t="shared" si="62"/>
        <v>1.2236399999988871E-2</v>
      </c>
      <c r="O245" s="38">
        <f t="shared" si="63"/>
        <v>8.4171839999923448E-2</v>
      </c>
      <c r="P245" s="38">
        <f t="shared" si="64"/>
        <v>1.2477652862388653E-4</v>
      </c>
      <c r="R245" s="40">
        <f t="shared" si="65"/>
        <v>61.699999999999783</v>
      </c>
      <c r="S245" s="40">
        <f t="shared" si="66"/>
        <v>1.9448946515379462E-3</v>
      </c>
    </row>
    <row r="246" spans="2:19" ht="15.6" x14ac:dyDescent="0.3">
      <c r="B246" s="100">
        <v>225</v>
      </c>
      <c r="C246" s="101"/>
      <c r="D246" s="80">
        <v>44984</v>
      </c>
      <c r="E246" s="79">
        <v>0.35833333333333334</v>
      </c>
      <c r="F246" s="53">
        <f t="shared" si="59"/>
        <v>2420</v>
      </c>
      <c r="G246" s="52">
        <f t="shared" si="60"/>
        <v>2389.75</v>
      </c>
      <c r="H246" s="99"/>
      <c r="I246" s="42">
        <v>-30.73</v>
      </c>
      <c r="J246" s="59">
        <f t="shared" si="61"/>
        <v>2389.87</v>
      </c>
      <c r="K246" s="88"/>
      <c r="M246" s="38">
        <f t="shared" si="58"/>
        <v>0.11999999999989086</v>
      </c>
      <c r="N246" s="42">
        <f t="shared" si="62"/>
        <v>1.2236399999988871E-2</v>
      </c>
      <c r="O246" s="38">
        <f t="shared" si="63"/>
        <v>8.4171839999923448E-2</v>
      </c>
      <c r="P246" s="38">
        <f t="shared" si="64"/>
        <v>1.2477652862388653E-4</v>
      </c>
      <c r="R246" s="40">
        <f t="shared" si="65"/>
        <v>61.699999999999783</v>
      </c>
      <c r="S246" s="40">
        <f t="shared" si="66"/>
        <v>1.9448946515379462E-3</v>
      </c>
    </row>
    <row r="247" spans="2:19" ht="15.6" x14ac:dyDescent="0.3">
      <c r="B247" s="100">
        <v>226</v>
      </c>
      <c r="C247" s="101"/>
      <c r="D247" s="80">
        <v>44985</v>
      </c>
      <c r="E247" s="79">
        <v>0.36319444444444443</v>
      </c>
      <c r="F247" s="53">
        <f t="shared" si="59"/>
        <v>2420</v>
      </c>
      <c r="G247" s="52">
        <f t="shared" si="60"/>
        <v>2389.75</v>
      </c>
      <c r="H247" s="99"/>
      <c r="I247" s="42">
        <v>-30.73</v>
      </c>
      <c r="J247" s="59">
        <f t="shared" si="61"/>
        <v>2389.87</v>
      </c>
      <c r="K247" s="88"/>
      <c r="M247" s="38">
        <f t="shared" si="58"/>
        <v>0.11999999999989086</v>
      </c>
      <c r="N247" s="42">
        <f t="shared" si="62"/>
        <v>1.2236399999988871E-2</v>
      </c>
      <c r="O247" s="38">
        <f t="shared" si="63"/>
        <v>8.4171839999923448E-2</v>
      </c>
      <c r="P247" s="38">
        <f t="shared" si="64"/>
        <v>1.2477652862388653E-4</v>
      </c>
      <c r="R247" s="40">
        <f t="shared" si="65"/>
        <v>61.699999999999783</v>
      </c>
      <c r="S247" s="40">
        <f t="shared" si="66"/>
        <v>1.9448946515379462E-3</v>
      </c>
    </row>
    <row r="248" spans="2:19" ht="15.6" x14ac:dyDescent="0.3">
      <c r="B248" s="100">
        <v>227</v>
      </c>
      <c r="C248" s="101"/>
      <c r="D248" s="80">
        <v>44986</v>
      </c>
      <c r="E248" s="79">
        <v>0.43958333333333338</v>
      </c>
      <c r="F248" s="53">
        <f t="shared" si="59"/>
        <v>2420</v>
      </c>
      <c r="G248" s="52">
        <f t="shared" si="60"/>
        <v>2389.75</v>
      </c>
      <c r="H248" s="99"/>
      <c r="I248" s="42">
        <v>-30.73</v>
      </c>
      <c r="J248" s="59">
        <f t="shared" si="61"/>
        <v>2389.87</v>
      </c>
      <c r="K248" s="88"/>
      <c r="M248" s="38">
        <f t="shared" si="58"/>
        <v>0.11999999999989086</v>
      </c>
      <c r="N248" s="42">
        <f t="shared" si="62"/>
        <v>1.2236399999988871E-2</v>
      </c>
      <c r="O248" s="38">
        <f t="shared" si="63"/>
        <v>8.4171839999923448E-2</v>
      </c>
      <c r="P248" s="38">
        <f t="shared" si="64"/>
        <v>1.2477652862388653E-4</v>
      </c>
      <c r="R248" s="40">
        <f t="shared" si="65"/>
        <v>61.699999999999783</v>
      </c>
      <c r="S248" s="40">
        <f t="shared" si="66"/>
        <v>1.9448946515379462E-3</v>
      </c>
    </row>
    <row r="249" spans="2:19" ht="15.6" x14ac:dyDescent="0.3">
      <c r="B249" s="100">
        <v>228</v>
      </c>
      <c r="C249" s="101"/>
      <c r="D249" s="80">
        <v>44987</v>
      </c>
      <c r="E249" s="79">
        <v>0.60833333333333328</v>
      </c>
      <c r="F249" s="53">
        <f t="shared" si="59"/>
        <v>2420</v>
      </c>
      <c r="G249" s="52">
        <f t="shared" si="60"/>
        <v>2389.75</v>
      </c>
      <c r="H249" s="99"/>
      <c r="I249" s="42">
        <v>-30.73</v>
      </c>
      <c r="J249" s="59">
        <f t="shared" si="61"/>
        <v>2389.87</v>
      </c>
      <c r="K249" s="88"/>
      <c r="M249" s="38">
        <f t="shared" si="58"/>
        <v>0.11999999999989086</v>
      </c>
      <c r="N249" s="42">
        <f t="shared" si="62"/>
        <v>1.2236399999988871E-2</v>
      </c>
      <c r="O249" s="38">
        <f t="shared" si="63"/>
        <v>8.4171839999923448E-2</v>
      </c>
      <c r="P249" s="38">
        <f t="shared" si="64"/>
        <v>1.2477652862388653E-4</v>
      </c>
      <c r="R249" s="40">
        <f t="shared" si="65"/>
        <v>61.699999999999783</v>
      </c>
      <c r="S249" s="40">
        <f t="shared" si="66"/>
        <v>1.9448946515379462E-3</v>
      </c>
    </row>
    <row r="250" spans="2:19" ht="15.6" x14ac:dyDescent="0.3">
      <c r="B250" s="100">
        <v>229</v>
      </c>
      <c r="C250" s="101"/>
      <c r="D250" s="80">
        <v>44988</v>
      </c>
      <c r="E250" s="79">
        <v>0.50277777777777777</v>
      </c>
      <c r="F250" s="53">
        <f t="shared" si="59"/>
        <v>2420</v>
      </c>
      <c r="G250" s="52">
        <f t="shared" si="60"/>
        <v>2389.75</v>
      </c>
      <c r="H250" s="99"/>
      <c r="I250" s="42">
        <v>-30.73</v>
      </c>
      <c r="J250" s="59">
        <f t="shared" si="61"/>
        <v>2389.87</v>
      </c>
      <c r="K250" s="88"/>
      <c r="M250" s="38">
        <f t="shared" si="58"/>
        <v>0.11999999999989086</v>
      </c>
      <c r="N250" s="42">
        <f t="shared" si="62"/>
        <v>1.2236399999988871E-2</v>
      </c>
      <c r="O250" s="38">
        <f t="shared" si="63"/>
        <v>8.4171839999923448E-2</v>
      </c>
      <c r="P250" s="38">
        <f t="shared" si="64"/>
        <v>1.2477652862388653E-4</v>
      </c>
      <c r="R250" s="40">
        <f t="shared" si="65"/>
        <v>61.699999999999783</v>
      </c>
      <c r="S250" s="40">
        <f t="shared" si="66"/>
        <v>1.9448946515379462E-3</v>
      </c>
    </row>
    <row r="251" spans="2:19" ht="15.6" x14ac:dyDescent="0.3">
      <c r="B251" s="100">
        <v>230</v>
      </c>
      <c r="C251" s="101"/>
      <c r="D251" s="80">
        <v>44989</v>
      </c>
      <c r="E251" s="79">
        <v>0.48402777777777778</v>
      </c>
      <c r="F251" s="53">
        <f t="shared" si="59"/>
        <v>2420</v>
      </c>
      <c r="G251" s="52">
        <f t="shared" si="60"/>
        <v>2389.75</v>
      </c>
      <c r="H251" s="99"/>
      <c r="I251" s="42">
        <v>-30.73</v>
      </c>
      <c r="J251" s="59">
        <f t="shared" si="61"/>
        <v>2389.87</v>
      </c>
      <c r="K251" s="88"/>
      <c r="M251" s="38">
        <f t="shared" si="58"/>
        <v>0.11999999999989086</v>
      </c>
      <c r="N251" s="42">
        <f t="shared" si="62"/>
        <v>1.2236399999988871E-2</v>
      </c>
      <c r="O251" s="38">
        <f t="shared" si="63"/>
        <v>8.4171839999923448E-2</v>
      </c>
      <c r="P251" s="38">
        <f t="shared" si="64"/>
        <v>1.2477652862388653E-4</v>
      </c>
      <c r="R251" s="40">
        <f t="shared" si="65"/>
        <v>61.699999999999783</v>
      </c>
      <c r="S251" s="40">
        <f t="shared" si="66"/>
        <v>1.9448946515379462E-3</v>
      </c>
    </row>
    <row r="252" spans="2:19" ht="15.6" x14ac:dyDescent="0.3">
      <c r="B252" s="100">
        <v>231</v>
      </c>
      <c r="C252" s="101"/>
      <c r="D252" s="80">
        <v>44990</v>
      </c>
      <c r="E252" s="79">
        <v>0.70416666666666661</v>
      </c>
      <c r="F252" s="53">
        <f t="shared" si="59"/>
        <v>2420</v>
      </c>
      <c r="G252" s="52">
        <f t="shared" si="60"/>
        <v>2389.75</v>
      </c>
      <c r="H252" s="99"/>
      <c r="I252" s="42">
        <v>-30.73</v>
      </c>
      <c r="J252" s="59">
        <f t="shared" si="61"/>
        <v>2389.87</v>
      </c>
      <c r="K252" s="88"/>
      <c r="M252" s="38">
        <f t="shared" si="58"/>
        <v>0.11999999999989086</v>
      </c>
      <c r="N252" s="42">
        <f t="shared" si="62"/>
        <v>1.2236399999988871E-2</v>
      </c>
      <c r="O252" s="38">
        <f t="shared" si="63"/>
        <v>8.4171839999923448E-2</v>
      </c>
      <c r="P252" s="38">
        <f t="shared" si="64"/>
        <v>1.2477652862388653E-4</v>
      </c>
      <c r="R252" s="40">
        <f t="shared" si="65"/>
        <v>61.699999999999783</v>
      </c>
      <c r="S252" s="40">
        <f t="shared" si="66"/>
        <v>1.9448946515379462E-3</v>
      </c>
    </row>
    <row r="253" spans="2:19" ht="15.6" x14ac:dyDescent="0.3">
      <c r="B253" s="100">
        <v>232</v>
      </c>
      <c r="C253" s="101"/>
      <c r="D253" s="80">
        <v>44991</v>
      </c>
      <c r="E253" s="79">
        <v>0.67361111111111116</v>
      </c>
      <c r="F253" s="53">
        <f t="shared" ref="F253:F259" si="67">G$16</f>
        <v>2420</v>
      </c>
      <c r="G253" s="52">
        <f t="shared" ref="G253:G259" si="68">G$16-E$12</f>
        <v>2389.75</v>
      </c>
      <c r="H253" s="99"/>
      <c r="I253" s="42">
        <v>-30.73</v>
      </c>
      <c r="J253" s="59">
        <f t="shared" ref="J253:J259" si="69">(G$16+E$13)+I253</f>
        <v>2389.87</v>
      </c>
      <c r="K253" s="88"/>
      <c r="M253" s="38">
        <f t="shared" si="58"/>
        <v>0.11999999999989086</v>
      </c>
      <c r="N253" s="42">
        <f t="shared" ref="N253:N259" si="70">M253*0.10197/1</f>
        <v>1.2236399999988871E-2</v>
      </c>
      <c r="O253" s="38">
        <f t="shared" ref="O253:O259" si="71">M253*0.701432/1</f>
        <v>8.4171839999923448E-2</v>
      </c>
      <c r="P253" s="38">
        <f t="shared" ref="P253:P259" si="72">+N253*0.01019716/1</f>
        <v>1.2477652862388653E-4</v>
      </c>
      <c r="R253" s="40">
        <f t="shared" ref="R253:R259" si="73">+$O$11*(M253-I253)</f>
        <v>61.699999999999783</v>
      </c>
      <c r="S253" s="40">
        <f t="shared" ref="S253:S259" si="74">M253/R253</f>
        <v>1.9448946515379462E-3</v>
      </c>
    </row>
    <row r="254" spans="2:19" ht="15.6" x14ac:dyDescent="0.3">
      <c r="B254" s="100">
        <v>233</v>
      </c>
      <c r="C254" s="101"/>
      <c r="D254" s="80">
        <v>44992</v>
      </c>
      <c r="E254" s="79">
        <v>0.48194444444444445</v>
      </c>
      <c r="F254" s="53">
        <f t="shared" si="67"/>
        <v>2420</v>
      </c>
      <c r="G254" s="52">
        <f t="shared" si="68"/>
        <v>2389.75</v>
      </c>
      <c r="H254" s="99"/>
      <c r="I254" s="42">
        <v>-30.73</v>
      </c>
      <c r="J254" s="59">
        <f t="shared" si="69"/>
        <v>2389.87</v>
      </c>
      <c r="K254" s="88"/>
      <c r="M254" s="38">
        <f t="shared" si="58"/>
        <v>0.11999999999989086</v>
      </c>
      <c r="N254" s="42">
        <f t="shared" si="70"/>
        <v>1.2236399999988871E-2</v>
      </c>
      <c r="O254" s="38">
        <f t="shared" si="71"/>
        <v>8.4171839999923448E-2</v>
      </c>
      <c r="P254" s="38">
        <f t="shared" si="72"/>
        <v>1.2477652862388653E-4</v>
      </c>
      <c r="R254" s="40">
        <f t="shared" si="73"/>
        <v>61.699999999999783</v>
      </c>
      <c r="S254" s="40">
        <f t="shared" si="74"/>
        <v>1.9448946515379462E-3</v>
      </c>
    </row>
    <row r="255" spans="2:19" ht="15.6" x14ac:dyDescent="0.3">
      <c r="B255" s="100">
        <v>234</v>
      </c>
      <c r="C255" s="101"/>
      <c r="D255" s="80">
        <v>44993</v>
      </c>
      <c r="E255" s="79">
        <v>0.50138888888888888</v>
      </c>
      <c r="F255" s="53">
        <f t="shared" si="67"/>
        <v>2420</v>
      </c>
      <c r="G255" s="52">
        <f t="shared" si="68"/>
        <v>2389.75</v>
      </c>
      <c r="H255" s="99"/>
      <c r="I255" s="42">
        <v>-30.73</v>
      </c>
      <c r="J255" s="59">
        <f t="shared" si="69"/>
        <v>2389.87</v>
      </c>
      <c r="K255" s="88"/>
      <c r="M255" s="38">
        <f t="shared" si="58"/>
        <v>0.11999999999989086</v>
      </c>
      <c r="N255" s="42">
        <f t="shared" si="70"/>
        <v>1.2236399999988871E-2</v>
      </c>
      <c r="O255" s="38">
        <f t="shared" si="71"/>
        <v>8.4171839999923448E-2</v>
      </c>
      <c r="P255" s="38">
        <f t="shared" si="72"/>
        <v>1.2477652862388653E-4</v>
      </c>
      <c r="R255" s="40">
        <f t="shared" si="73"/>
        <v>61.699999999999783</v>
      </c>
      <c r="S255" s="40">
        <f t="shared" si="74"/>
        <v>1.9448946515379462E-3</v>
      </c>
    </row>
    <row r="256" spans="2:19" ht="15.6" x14ac:dyDescent="0.3">
      <c r="B256" s="100">
        <v>235</v>
      </c>
      <c r="C256" s="101"/>
      <c r="D256" s="80">
        <v>44994</v>
      </c>
      <c r="E256" s="79">
        <v>11.09</v>
      </c>
      <c r="F256" s="53">
        <f t="shared" si="67"/>
        <v>2420</v>
      </c>
      <c r="G256" s="52">
        <f t="shared" si="68"/>
        <v>2389.75</v>
      </c>
      <c r="H256" s="99"/>
      <c r="I256" s="42">
        <v>-30.73</v>
      </c>
      <c r="J256" s="59">
        <f t="shared" si="69"/>
        <v>2389.87</v>
      </c>
      <c r="K256" s="88"/>
      <c r="M256" s="38">
        <f t="shared" si="58"/>
        <v>0.11999999999989086</v>
      </c>
      <c r="N256" s="42">
        <f t="shared" si="70"/>
        <v>1.2236399999988871E-2</v>
      </c>
      <c r="O256" s="38">
        <f t="shared" si="71"/>
        <v>8.4171839999923448E-2</v>
      </c>
      <c r="P256" s="38">
        <f t="shared" si="72"/>
        <v>1.2477652862388653E-4</v>
      </c>
      <c r="R256" s="40">
        <f t="shared" si="73"/>
        <v>61.699999999999783</v>
      </c>
      <c r="S256" s="40">
        <f t="shared" si="74"/>
        <v>1.9448946515379462E-3</v>
      </c>
    </row>
    <row r="257" spans="2:19" ht="15.6" x14ac:dyDescent="0.3">
      <c r="B257" s="100">
        <v>236</v>
      </c>
      <c r="C257" s="101"/>
      <c r="D257" s="80">
        <v>44995</v>
      </c>
      <c r="E257" s="79">
        <v>0.64583333333333337</v>
      </c>
      <c r="F257" s="53">
        <f t="shared" si="67"/>
        <v>2420</v>
      </c>
      <c r="G257" s="52">
        <f t="shared" si="68"/>
        <v>2389.75</v>
      </c>
      <c r="H257" s="99"/>
      <c r="I257" s="42">
        <v>-30.74</v>
      </c>
      <c r="J257" s="59">
        <f t="shared" si="69"/>
        <v>2389.86</v>
      </c>
      <c r="K257" s="88"/>
      <c r="M257" s="38">
        <f t="shared" si="58"/>
        <v>0.11000000000012733</v>
      </c>
      <c r="N257" s="42">
        <f t="shared" si="70"/>
        <v>1.1216700000012984E-2</v>
      </c>
      <c r="O257" s="38">
        <f t="shared" si="71"/>
        <v>7.7157520000089325E-2</v>
      </c>
      <c r="P257" s="38">
        <f t="shared" si="72"/>
        <v>1.143784845721324E-4</v>
      </c>
      <c r="R257" s="40">
        <f t="shared" si="73"/>
        <v>61.700000000000252</v>
      </c>
      <c r="S257" s="40">
        <f t="shared" si="74"/>
        <v>1.782820097246789E-3</v>
      </c>
    </row>
    <row r="258" spans="2:19" ht="15.6" x14ac:dyDescent="0.3">
      <c r="B258" s="100">
        <v>237</v>
      </c>
      <c r="C258" s="101"/>
      <c r="D258" s="80">
        <v>44996</v>
      </c>
      <c r="E258" s="79">
        <v>0.37638888888888888</v>
      </c>
      <c r="F258" s="53">
        <f t="shared" si="67"/>
        <v>2420</v>
      </c>
      <c r="G258" s="52">
        <f t="shared" si="68"/>
        <v>2389.75</v>
      </c>
      <c r="H258" s="99"/>
      <c r="I258" s="42">
        <v>-30.74</v>
      </c>
      <c r="J258" s="59">
        <f t="shared" si="69"/>
        <v>2389.86</v>
      </c>
      <c r="K258" s="88"/>
      <c r="M258" s="38">
        <f t="shared" si="58"/>
        <v>0.11000000000012733</v>
      </c>
      <c r="N258" s="42">
        <f t="shared" si="70"/>
        <v>1.1216700000012984E-2</v>
      </c>
      <c r="O258" s="38">
        <f t="shared" si="71"/>
        <v>7.7157520000089325E-2</v>
      </c>
      <c r="P258" s="38">
        <f t="shared" si="72"/>
        <v>1.143784845721324E-4</v>
      </c>
      <c r="R258" s="40">
        <f t="shared" si="73"/>
        <v>61.700000000000252</v>
      </c>
      <c r="S258" s="40">
        <f t="shared" si="74"/>
        <v>1.782820097246789E-3</v>
      </c>
    </row>
    <row r="259" spans="2:19" ht="15.6" x14ac:dyDescent="0.3">
      <c r="B259" s="100">
        <v>238</v>
      </c>
      <c r="C259" s="101"/>
      <c r="D259" s="80">
        <v>44997</v>
      </c>
      <c r="E259" s="79">
        <v>8.5399999999999991</v>
      </c>
      <c r="F259" s="53">
        <f t="shared" si="67"/>
        <v>2420</v>
      </c>
      <c r="G259" s="52">
        <f t="shared" si="68"/>
        <v>2389.75</v>
      </c>
      <c r="H259" s="99"/>
      <c r="I259" s="42">
        <v>-30.74</v>
      </c>
      <c r="J259" s="59">
        <f t="shared" si="69"/>
        <v>2389.86</v>
      </c>
      <c r="K259" s="88"/>
      <c r="M259" s="38">
        <f t="shared" si="58"/>
        <v>0.11000000000012733</v>
      </c>
      <c r="N259" s="42">
        <f t="shared" si="70"/>
        <v>1.1216700000012984E-2</v>
      </c>
      <c r="O259" s="38">
        <f t="shared" si="71"/>
        <v>7.7157520000089325E-2</v>
      </c>
      <c r="P259" s="38">
        <f t="shared" si="72"/>
        <v>1.143784845721324E-4</v>
      </c>
      <c r="R259" s="40">
        <f t="shared" si="73"/>
        <v>61.700000000000252</v>
      </c>
      <c r="S259" s="40">
        <f t="shared" si="74"/>
        <v>1.782820097246789E-3</v>
      </c>
    </row>
    <row r="260" spans="2:19" ht="15.6" x14ac:dyDescent="0.3">
      <c r="B260" s="100">
        <v>239</v>
      </c>
      <c r="C260" s="101"/>
      <c r="D260" s="80">
        <v>44998</v>
      </c>
      <c r="E260" s="79">
        <v>0.40138888888888885</v>
      </c>
      <c r="F260" s="53">
        <f t="shared" ref="F260:F266" si="75">G$16</f>
        <v>2420</v>
      </c>
      <c r="G260" s="52">
        <f t="shared" ref="G260:G266" si="76">G$16-E$12</f>
        <v>2389.75</v>
      </c>
      <c r="H260" s="99"/>
      <c r="I260" s="42">
        <v>-30.74</v>
      </c>
      <c r="J260" s="59">
        <f t="shared" ref="J260:J266" si="77">(G$16+E$13)+I260</f>
        <v>2389.86</v>
      </c>
      <c r="K260" s="88"/>
      <c r="M260" s="38">
        <f t="shared" si="58"/>
        <v>0.11000000000012733</v>
      </c>
      <c r="N260" s="42">
        <f t="shared" ref="N260:N266" si="78">M260*0.10197/1</f>
        <v>1.1216700000012984E-2</v>
      </c>
      <c r="O260" s="38">
        <f t="shared" ref="O260:O266" si="79">M260*0.701432/1</f>
        <v>7.7157520000089325E-2</v>
      </c>
      <c r="P260" s="38">
        <f t="shared" ref="P260:P266" si="80">+N260*0.01019716/1</f>
        <v>1.143784845721324E-4</v>
      </c>
      <c r="R260" s="40">
        <f t="shared" ref="R260:R266" si="81">+$O$11*(M260-I260)</f>
        <v>61.700000000000252</v>
      </c>
      <c r="S260" s="40">
        <f t="shared" ref="S260:S266" si="82">M260/R260</f>
        <v>1.782820097246789E-3</v>
      </c>
    </row>
    <row r="261" spans="2:19" ht="15.6" x14ac:dyDescent="0.3">
      <c r="B261" s="100">
        <v>240</v>
      </c>
      <c r="C261" s="101"/>
      <c r="D261" s="80">
        <v>44999</v>
      </c>
      <c r="E261" s="79">
        <v>0.4694444444444445</v>
      </c>
      <c r="F261" s="53">
        <f t="shared" si="75"/>
        <v>2420</v>
      </c>
      <c r="G261" s="52">
        <f t="shared" si="76"/>
        <v>2389.75</v>
      </c>
      <c r="H261" s="99"/>
      <c r="I261" s="42">
        <v>-30.74</v>
      </c>
      <c r="J261" s="59">
        <f t="shared" si="77"/>
        <v>2389.86</v>
      </c>
      <c r="K261" s="88"/>
      <c r="M261" s="38">
        <f t="shared" si="58"/>
        <v>0.11000000000012733</v>
      </c>
      <c r="N261" s="42">
        <f t="shared" si="78"/>
        <v>1.1216700000012984E-2</v>
      </c>
      <c r="O261" s="38">
        <f t="shared" si="79"/>
        <v>7.7157520000089325E-2</v>
      </c>
      <c r="P261" s="38">
        <f t="shared" si="80"/>
        <v>1.143784845721324E-4</v>
      </c>
      <c r="R261" s="40">
        <f t="shared" si="81"/>
        <v>61.700000000000252</v>
      </c>
      <c r="S261" s="40">
        <f t="shared" si="82"/>
        <v>1.782820097246789E-3</v>
      </c>
    </row>
    <row r="262" spans="2:19" ht="15.6" x14ac:dyDescent="0.3">
      <c r="B262" s="100">
        <v>241</v>
      </c>
      <c r="C262" s="101"/>
      <c r="D262" s="80">
        <v>45000</v>
      </c>
      <c r="E262" s="79">
        <v>0.65416666666666667</v>
      </c>
      <c r="F262" s="53">
        <f t="shared" si="75"/>
        <v>2420</v>
      </c>
      <c r="G262" s="52">
        <f t="shared" si="76"/>
        <v>2389.75</v>
      </c>
      <c r="H262" s="99"/>
      <c r="I262" s="42">
        <v>-30.74</v>
      </c>
      <c r="J262" s="59">
        <f t="shared" si="77"/>
        <v>2389.86</v>
      </c>
      <c r="K262" s="88"/>
      <c r="M262" s="38">
        <f t="shared" si="58"/>
        <v>0.11000000000012733</v>
      </c>
      <c r="N262" s="42">
        <f t="shared" si="78"/>
        <v>1.1216700000012984E-2</v>
      </c>
      <c r="O262" s="38">
        <f t="shared" si="79"/>
        <v>7.7157520000089325E-2</v>
      </c>
      <c r="P262" s="38">
        <f t="shared" si="80"/>
        <v>1.143784845721324E-4</v>
      </c>
      <c r="R262" s="40">
        <f t="shared" si="81"/>
        <v>61.700000000000252</v>
      </c>
      <c r="S262" s="40">
        <f t="shared" si="82"/>
        <v>1.782820097246789E-3</v>
      </c>
    </row>
    <row r="263" spans="2:19" ht="15.6" x14ac:dyDescent="0.3">
      <c r="B263" s="100">
        <v>242</v>
      </c>
      <c r="C263" s="101"/>
      <c r="D263" s="80">
        <v>45001</v>
      </c>
      <c r="E263" s="79">
        <v>0.49861111111111112</v>
      </c>
      <c r="F263" s="53">
        <f t="shared" si="75"/>
        <v>2420</v>
      </c>
      <c r="G263" s="52">
        <f t="shared" si="76"/>
        <v>2389.75</v>
      </c>
      <c r="H263" s="99"/>
      <c r="I263" s="42">
        <v>-30.74</v>
      </c>
      <c r="J263" s="59">
        <f t="shared" si="77"/>
        <v>2389.86</v>
      </c>
      <c r="K263" s="88"/>
      <c r="M263" s="38">
        <f t="shared" si="58"/>
        <v>0.11000000000012733</v>
      </c>
      <c r="N263" s="42">
        <f t="shared" si="78"/>
        <v>1.1216700000012984E-2</v>
      </c>
      <c r="O263" s="38">
        <f t="shared" si="79"/>
        <v>7.7157520000089325E-2</v>
      </c>
      <c r="P263" s="38">
        <f t="shared" si="80"/>
        <v>1.143784845721324E-4</v>
      </c>
      <c r="R263" s="40">
        <f t="shared" si="81"/>
        <v>61.700000000000252</v>
      </c>
      <c r="S263" s="40">
        <f t="shared" si="82"/>
        <v>1.782820097246789E-3</v>
      </c>
    </row>
    <row r="264" spans="2:19" ht="15.6" x14ac:dyDescent="0.3">
      <c r="B264" s="100">
        <v>243</v>
      </c>
      <c r="C264" s="101"/>
      <c r="D264" s="80">
        <v>45002</v>
      </c>
      <c r="E264" s="79">
        <v>0.45</v>
      </c>
      <c r="F264" s="53">
        <f t="shared" si="75"/>
        <v>2420</v>
      </c>
      <c r="G264" s="52">
        <f t="shared" si="76"/>
        <v>2389.75</v>
      </c>
      <c r="H264" s="99"/>
      <c r="I264" s="42">
        <v>-30.74</v>
      </c>
      <c r="J264" s="59">
        <f t="shared" si="77"/>
        <v>2389.86</v>
      </c>
      <c r="K264" s="88"/>
      <c r="M264" s="38">
        <f t="shared" si="58"/>
        <v>0.11000000000012733</v>
      </c>
      <c r="N264" s="42">
        <f t="shared" si="78"/>
        <v>1.1216700000012984E-2</v>
      </c>
      <c r="O264" s="38">
        <f t="shared" si="79"/>
        <v>7.7157520000089325E-2</v>
      </c>
      <c r="P264" s="38">
        <f t="shared" si="80"/>
        <v>1.143784845721324E-4</v>
      </c>
      <c r="R264" s="40">
        <f t="shared" si="81"/>
        <v>61.700000000000252</v>
      </c>
      <c r="S264" s="40">
        <f t="shared" si="82"/>
        <v>1.782820097246789E-3</v>
      </c>
    </row>
    <row r="265" spans="2:19" ht="15.6" x14ac:dyDescent="0.3">
      <c r="B265" s="100">
        <v>244</v>
      </c>
      <c r="C265" s="101"/>
      <c r="D265" s="80">
        <v>45003</v>
      </c>
      <c r="E265" s="79">
        <v>0.48333333333333334</v>
      </c>
      <c r="F265" s="53">
        <f t="shared" si="75"/>
        <v>2420</v>
      </c>
      <c r="G265" s="52">
        <f t="shared" si="76"/>
        <v>2389.75</v>
      </c>
      <c r="H265" s="99"/>
      <c r="I265" s="42">
        <v>-30.74</v>
      </c>
      <c r="J265" s="59">
        <f t="shared" si="77"/>
        <v>2389.86</v>
      </c>
      <c r="K265" s="88"/>
      <c r="M265" s="38">
        <f t="shared" si="58"/>
        <v>0.11000000000012733</v>
      </c>
      <c r="N265" s="42">
        <f t="shared" si="78"/>
        <v>1.1216700000012984E-2</v>
      </c>
      <c r="O265" s="38">
        <f t="shared" si="79"/>
        <v>7.7157520000089325E-2</v>
      </c>
      <c r="P265" s="38">
        <f t="shared" si="80"/>
        <v>1.143784845721324E-4</v>
      </c>
      <c r="R265" s="40">
        <f t="shared" si="81"/>
        <v>61.700000000000252</v>
      </c>
      <c r="S265" s="40">
        <f t="shared" si="82"/>
        <v>1.782820097246789E-3</v>
      </c>
    </row>
    <row r="266" spans="2:19" ht="15.6" x14ac:dyDescent="0.3">
      <c r="B266" s="100">
        <v>245</v>
      </c>
      <c r="C266" s="101"/>
      <c r="D266" s="80">
        <v>45004</v>
      </c>
      <c r="E266" s="79">
        <v>0.4368055555555555</v>
      </c>
      <c r="F266" s="53">
        <f t="shared" si="75"/>
        <v>2420</v>
      </c>
      <c r="G266" s="52">
        <f t="shared" si="76"/>
        <v>2389.75</v>
      </c>
      <c r="H266" s="99"/>
      <c r="I266" s="42">
        <v>-30.74</v>
      </c>
      <c r="J266" s="59">
        <f t="shared" si="77"/>
        <v>2389.86</v>
      </c>
      <c r="K266" s="88"/>
      <c r="M266" s="38">
        <f t="shared" si="58"/>
        <v>0.11000000000012733</v>
      </c>
      <c r="N266" s="42">
        <f t="shared" si="78"/>
        <v>1.1216700000012984E-2</v>
      </c>
      <c r="O266" s="38">
        <f t="shared" si="79"/>
        <v>7.7157520000089325E-2</v>
      </c>
      <c r="P266" s="38">
        <f t="shared" si="80"/>
        <v>1.143784845721324E-4</v>
      </c>
      <c r="R266" s="40">
        <f t="shared" si="81"/>
        <v>61.700000000000252</v>
      </c>
      <c r="S266" s="40">
        <f t="shared" si="82"/>
        <v>1.782820097246789E-3</v>
      </c>
    </row>
    <row r="267" spans="2:19" ht="15.6" x14ac:dyDescent="0.3">
      <c r="B267" s="100">
        <v>246</v>
      </c>
      <c r="C267" s="101"/>
      <c r="D267" s="80">
        <v>45005</v>
      </c>
      <c r="E267" s="79">
        <v>0.49791666666666662</v>
      </c>
      <c r="F267" s="53">
        <f t="shared" ref="F267:F269" si="83">G$16</f>
        <v>2420</v>
      </c>
      <c r="G267" s="52">
        <f t="shared" ref="G267:G269" si="84">G$16-E$12</f>
        <v>2389.75</v>
      </c>
      <c r="H267" s="99"/>
      <c r="I267" s="42">
        <v>-30.74</v>
      </c>
      <c r="J267" s="59">
        <f t="shared" ref="J267:J269" si="85">(G$16+E$13)+I267</f>
        <v>2389.86</v>
      </c>
      <c r="K267" s="88"/>
      <c r="M267" s="38">
        <f t="shared" si="58"/>
        <v>0.11000000000012733</v>
      </c>
      <c r="N267" s="42">
        <f t="shared" ref="N267:N269" si="86">M267*0.10197/1</f>
        <v>1.1216700000012984E-2</v>
      </c>
      <c r="O267" s="38">
        <f t="shared" ref="O267:O269" si="87">M267*0.701432/1</f>
        <v>7.7157520000089325E-2</v>
      </c>
      <c r="P267" s="38">
        <f t="shared" ref="P267:P269" si="88">+N267*0.01019716/1</f>
        <v>1.143784845721324E-4</v>
      </c>
      <c r="R267" s="40">
        <f t="shared" ref="R267:R269" si="89">+$O$11*(M267-I267)</f>
        <v>61.700000000000252</v>
      </c>
      <c r="S267" s="40">
        <f t="shared" ref="S267:S269" si="90">M267/R267</f>
        <v>1.782820097246789E-3</v>
      </c>
    </row>
    <row r="268" spans="2:19" ht="15.6" x14ac:dyDescent="0.3">
      <c r="B268" s="100">
        <v>248</v>
      </c>
      <c r="C268" s="101"/>
      <c r="D268" s="80">
        <v>45007</v>
      </c>
      <c r="E268" s="79">
        <v>0.42499999999999999</v>
      </c>
      <c r="F268" s="53">
        <f t="shared" si="83"/>
        <v>2420</v>
      </c>
      <c r="G268" s="52">
        <f t="shared" si="84"/>
        <v>2389.75</v>
      </c>
      <c r="H268" s="99"/>
      <c r="I268" s="42">
        <v>-30.74</v>
      </c>
      <c r="J268" s="59">
        <f t="shared" si="85"/>
        <v>2389.86</v>
      </c>
      <c r="K268" s="88"/>
      <c r="M268" s="38">
        <f t="shared" si="58"/>
        <v>0.11000000000012733</v>
      </c>
      <c r="N268" s="42">
        <f t="shared" si="86"/>
        <v>1.1216700000012984E-2</v>
      </c>
      <c r="O268" s="38">
        <f t="shared" si="87"/>
        <v>7.7157520000089325E-2</v>
      </c>
      <c r="P268" s="38">
        <f t="shared" si="88"/>
        <v>1.143784845721324E-4</v>
      </c>
      <c r="R268" s="40">
        <f t="shared" si="89"/>
        <v>61.700000000000252</v>
      </c>
      <c r="S268" s="40">
        <f t="shared" si="90"/>
        <v>1.782820097246789E-3</v>
      </c>
    </row>
    <row r="269" spans="2:19" ht="15.6" x14ac:dyDescent="0.3">
      <c r="B269" s="100">
        <v>249</v>
      </c>
      <c r="C269" s="101"/>
      <c r="D269" s="80">
        <v>45008</v>
      </c>
      <c r="E269" s="79">
        <v>0.35555555555555557</v>
      </c>
      <c r="F269" s="53">
        <f t="shared" si="83"/>
        <v>2420</v>
      </c>
      <c r="G269" s="52">
        <f t="shared" si="84"/>
        <v>2389.75</v>
      </c>
      <c r="H269" s="99"/>
      <c r="I269" s="42">
        <v>-30.74</v>
      </c>
      <c r="J269" s="59">
        <f t="shared" si="85"/>
        <v>2389.86</v>
      </c>
      <c r="K269" s="88"/>
      <c r="M269" s="38">
        <f t="shared" si="58"/>
        <v>0.11000000000012733</v>
      </c>
      <c r="N269" s="42">
        <f t="shared" si="86"/>
        <v>1.1216700000012984E-2</v>
      </c>
      <c r="O269" s="38">
        <f t="shared" si="87"/>
        <v>7.7157520000089325E-2</v>
      </c>
      <c r="P269" s="38">
        <f t="shared" si="88"/>
        <v>1.143784845721324E-4</v>
      </c>
      <c r="R269" s="40">
        <f t="shared" si="89"/>
        <v>61.700000000000252</v>
      </c>
      <c r="S269" s="40">
        <f t="shared" si="90"/>
        <v>1.782820097246789E-3</v>
      </c>
    </row>
    <row r="270" spans="2:19" ht="15.6" x14ac:dyDescent="0.3">
      <c r="B270" s="100">
        <v>250</v>
      </c>
      <c r="C270" s="101"/>
      <c r="D270" s="80">
        <v>45009</v>
      </c>
      <c r="E270" s="79">
        <v>0.63055555555555554</v>
      </c>
      <c r="F270" s="53">
        <f t="shared" ref="F270:F272" si="91">G$16</f>
        <v>2420</v>
      </c>
      <c r="G270" s="52">
        <f t="shared" ref="G270:G272" si="92">G$16-E$12</f>
        <v>2389.75</v>
      </c>
      <c r="H270" s="99"/>
      <c r="I270" s="42">
        <v>-30.74</v>
      </c>
      <c r="J270" s="59">
        <f t="shared" ref="J270:J272" si="93">(G$16+E$13)+I270</f>
        <v>2389.86</v>
      </c>
      <c r="K270" s="88"/>
      <c r="M270" s="38">
        <f t="shared" si="58"/>
        <v>0.11000000000012733</v>
      </c>
      <c r="N270" s="42">
        <f t="shared" ref="N270:N272" si="94">M270*0.10197/1</f>
        <v>1.1216700000012984E-2</v>
      </c>
      <c r="O270" s="38">
        <f t="shared" ref="O270:O272" si="95">M270*0.701432/1</f>
        <v>7.7157520000089325E-2</v>
      </c>
      <c r="P270" s="38">
        <f t="shared" ref="P270:P272" si="96">+N270*0.01019716/1</f>
        <v>1.143784845721324E-4</v>
      </c>
      <c r="R270" s="40">
        <f t="shared" ref="R270:R272" si="97">+$O$11*(M270-I270)</f>
        <v>61.700000000000252</v>
      </c>
      <c r="S270" s="40">
        <f t="shared" ref="S270:S272" si="98">M270/R270</f>
        <v>1.782820097246789E-3</v>
      </c>
    </row>
    <row r="271" spans="2:19" ht="15.6" x14ac:dyDescent="0.3">
      <c r="B271" s="100">
        <v>251</v>
      </c>
      <c r="C271" s="101"/>
      <c r="D271" s="80">
        <v>45010</v>
      </c>
      <c r="E271" s="79">
        <v>0.46736111111111112</v>
      </c>
      <c r="F271" s="53">
        <f t="shared" si="91"/>
        <v>2420</v>
      </c>
      <c r="G271" s="52">
        <f t="shared" si="92"/>
        <v>2389.75</v>
      </c>
      <c r="H271" s="99"/>
      <c r="I271" s="42">
        <v>-30.74</v>
      </c>
      <c r="J271" s="59">
        <f t="shared" si="93"/>
        <v>2389.86</v>
      </c>
      <c r="K271" s="88"/>
      <c r="M271" s="38">
        <f t="shared" si="58"/>
        <v>0.11000000000012733</v>
      </c>
      <c r="N271" s="42">
        <f t="shared" si="94"/>
        <v>1.1216700000012984E-2</v>
      </c>
      <c r="O271" s="38">
        <f t="shared" si="95"/>
        <v>7.7157520000089325E-2</v>
      </c>
      <c r="P271" s="38">
        <f t="shared" si="96"/>
        <v>1.143784845721324E-4</v>
      </c>
      <c r="R271" s="40">
        <f t="shared" si="97"/>
        <v>61.700000000000252</v>
      </c>
      <c r="S271" s="40">
        <f t="shared" si="98"/>
        <v>1.782820097246789E-3</v>
      </c>
    </row>
    <row r="272" spans="2:19" ht="15.6" x14ac:dyDescent="0.3">
      <c r="B272" s="100">
        <v>252</v>
      </c>
      <c r="C272" s="101"/>
      <c r="D272" s="80">
        <v>45011</v>
      </c>
      <c r="E272" s="79">
        <v>0.3430555555555555</v>
      </c>
      <c r="F272" s="53">
        <f t="shared" si="91"/>
        <v>2420</v>
      </c>
      <c r="G272" s="52">
        <f t="shared" si="92"/>
        <v>2389.75</v>
      </c>
      <c r="H272" s="99"/>
      <c r="I272" s="42">
        <v>-30.74</v>
      </c>
      <c r="J272" s="59">
        <f t="shared" si="93"/>
        <v>2389.86</v>
      </c>
      <c r="K272" s="88"/>
      <c r="M272" s="38">
        <f t="shared" si="58"/>
        <v>0.11000000000012733</v>
      </c>
      <c r="N272" s="42">
        <f t="shared" si="94"/>
        <v>1.1216700000012984E-2</v>
      </c>
      <c r="O272" s="38">
        <f t="shared" si="95"/>
        <v>7.7157520000089325E-2</v>
      </c>
      <c r="P272" s="38">
        <f t="shared" si="96"/>
        <v>1.143784845721324E-4</v>
      </c>
      <c r="R272" s="40">
        <f t="shared" si="97"/>
        <v>61.700000000000252</v>
      </c>
      <c r="S272" s="40">
        <f t="shared" si="98"/>
        <v>1.782820097246789E-3</v>
      </c>
    </row>
    <row r="273" spans="2:19" ht="15.6" x14ac:dyDescent="0.3">
      <c r="B273" s="100">
        <v>253</v>
      </c>
      <c r="C273" s="101"/>
      <c r="D273" s="80">
        <v>45012</v>
      </c>
      <c r="E273" s="79">
        <v>0.43124999999999997</v>
      </c>
      <c r="F273" s="53">
        <f t="shared" ref="F273:F275" si="99">G$16</f>
        <v>2420</v>
      </c>
      <c r="G273" s="52">
        <f t="shared" ref="G273:G275" si="100">G$16-E$12</f>
        <v>2389.75</v>
      </c>
      <c r="H273" s="99"/>
      <c r="I273" s="42">
        <v>-30.74</v>
      </c>
      <c r="J273" s="59">
        <f t="shared" ref="J273:J275" si="101">(G$16+E$13)+I273</f>
        <v>2389.86</v>
      </c>
      <c r="K273" s="88"/>
      <c r="M273" s="38">
        <f t="shared" si="58"/>
        <v>0.11000000000012733</v>
      </c>
      <c r="N273" s="42">
        <f t="shared" ref="N273:N275" si="102">M273*0.10197/1</f>
        <v>1.1216700000012984E-2</v>
      </c>
      <c r="O273" s="38">
        <f t="shared" ref="O273:O275" si="103">M273*0.701432/1</f>
        <v>7.7157520000089325E-2</v>
      </c>
      <c r="P273" s="38">
        <f t="shared" ref="P273:P275" si="104">+N273*0.01019716/1</f>
        <v>1.143784845721324E-4</v>
      </c>
      <c r="R273" s="40">
        <f t="shared" ref="R273:R275" si="105">+$O$11*(M273-I273)</f>
        <v>61.700000000000252</v>
      </c>
      <c r="S273" s="40">
        <f t="shared" ref="S273:S275" si="106">M273/R273</f>
        <v>1.782820097246789E-3</v>
      </c>
    </row>
    <row r="274" spans="2:19" ht="15.6" x14ac:dyDescent="0.3">
      <c r="B274" s="100">
        <v>254</v>
      </c>
      <c r="C274" s="101"/>
      <c r="D274" s="80">
        <v>45013</v>
      </c>
      <c r="E274" s="79">
        <v>0.49027777777777781</v>
      </c>
      <c r="F274" s="53">
        <f t="shared" si="99"/>
        <v>2420</v>
      </c>
      <c r="G274" s="52">
        <f t="shared" si="100"/>
        <v>2389.75</v>
      </c>
      <c r="H274" s="99"/>
      <c r="I274" s="42">
        <v>-30.74</v>
      </c>
      <c r="J274" s="59">
        <f t="shared" si="101"/>
        <v>2389.86</v>
      </c>
      <c r="K274" s="88"/>
      <c r="M274" s="38">
        <f t="shared" si="58"/>
        <v>0.11000000000012733</v>
      </c>
      <c r="N274" s="42">
        <f t="shared" si="102"/>
        <v>1.1216700000012984E-2</v>
      </c>
      <c r="O274" s="38">
        <f t="shared" si="103"/>
        <v>7.7157520000089325E-2</v>
      </c>
      <c r="P274" s="38">
        <f t="shared" si="104"/>
        <v>1.143784845721324E-4</v>
      </c>
      <c r="R274" s="40">
        <f t="shared" si="105"/>
        <v>61.700000000000252</v>
      </c>
      <c r="S274" s="40">
        <f t="shared" si="106"/>
        <v>1.782820097246789E-3</v>
      </c>
    </row>
    <row r="275" spans="2:19" ht="15.6" x14ac:dyDescent="0.3">
      <c r="B275" s="100">
        <v>255</v>
      </c>
      <c r="C275" s="101"/>
      <c r="D275" s="80">
        <v>45015</v>
      </c>
      <c r="E275" s="79">
        <v>0.70138888888888884</v>
      </c>
      <c r="F275" s="53">
        <f t="shared" si="99"/>
        <v>2420</v>
      </c>
      <c r="G275" s="52">
        <f t="shared" si="100"/>
        <v>2389.75</v>
      </c>
      <c r="H275" s="99"/>
      <c r="I275" s="42">
        <v>-30.74</v>
      </c>
      <c r="J275" s="59">
        <f t="shared" si="101"/>
        <v>2389.86</v>
      </c>
      <c r="K275" s="88"/>
      <c r="M275" s="38">
        <f t="shared" si="58"/>
        <v>0.11000000000012733</v>
      </c>
      <c r="N275" s="42">
        <f t="shared" si="102"/>
        <v>1.1216700000012984E-2</v>
      </c>
      <c r="O275" s="38">
        <f t="shared" si="103"/>
        <v>7.7157520000089325E-2</v>
      </c>
      <c r="P275" s="38">
        <f t="shared" si="104"/>
        <v>1.143784845721324E-4</v>
      </c>
      <c r="R275" s="40">
        <f t="shared" si="105"/>
        <v>61.700000000000252</v>
      </c>
      <c r="S275" s="40">
        <f t="shared" si="106"/>
        <v>1.782820097246789E-3</v>
      </c>
    </row>
    <row r="276" spans="2:19" ht="15.6" x14ac:dyDescent="0.3">
      <c r="B276" s="100">
        <v>256</v>
      </c>
      <c r="C276" s="101"/>
      <c r="D276" s="80">
        <v>45016</v>
      </c>
      <c r="E276" s="79">
        <v>0.45555555555555555</v>
      </c>
      <c r="F276" s="53">
        <f t="shared" ref="F276:F278" si="107">G$16</f>
        <v>2420</v>
      </c>
      <c r="G276" s="52">
        <f t="shared" ref="G276:G278" si="108">G$16-E$12</f>
        <v>2389.75</v>
      </c>
      <c r="H276" s="99"/>
      <c r="I276" s="42">
        <v>-30.74</v>
      </c>
      <c r="J276" s="59">
        <f t="shared" ref="J276:J278" si="109">(G$16+E$13)+I276</f>
        <v>2389.86</v>
      </c>
      <c r="K276" s="88"/>
      <c r="M276" s="38">
        <f t="shared" si="58"/>
        <v>0.11000000000012733</v>
      </c>
      <c r="N276" s="42">
        <f t="shared" ref="N276:N278" si="110">M276*0.10197/1</f>
        <v>1.1216700000012984E-2</v>
      </c>
      <c r="O276" s="38">
        <f t="shared" ref="O276:O278" si="111">M276*0.701432/1</f>
        <v>7.7157520000089325E-2</v>
      </c>
      <c r="P276" s="38">
        <f t="shared" ref="P276:P278" si="112">+N276*0.01019716/1</f>
        <v>1.143784845721324E-4</v>
      </c>
      <c r="R276" s="40">
        <f t="shared" ref="R276:R278" si="113">+$O$11*(M276-I276)</f>
        <v>61.700000000000252</v>
      </c>
      <c r="S276" s="40">
        <f t="shared" ref="S276:S278" si="114">M276/R276</f>
        <v>1.782820097246789E-3</v>
      </c>
    </row>
    <row r="277" spans="2:19" ht="15.6" x14ac:dyDescent="0.3">
      <c r="B277" s="100">
        <v>257</v>
      </c>
      <c r="C277" s="101"/>
      <c r="D277" s="80">
        <v>45017</v>
      </c>
      <c r="E277" s="79">
        <v>0.39374999999999999</v>
      </c>
      <c r="F277" s="53">
        <f t="shared" si="107"/>
        <v>2420</v>
      </c>
      <c r="G277" s="52">
        <f t="shared" si="108"/>
        <v>2389.75</v>
      </c>
      <c r="H277" s="99"/>
      <c r="I277" s="42">
        <v>-30.74</v>
      </c>
      <c r="J277" s="59">
        <f t="shared" si="109"/>
        <v>2389.86</v>
      </c>
      <c r="K277" s="88"/>
      <c r="M277" s="38">
        <f t="shared" si="58"/>
        <v>0.11000000000012733</v>
      </c>
      <c r="N277" s="42">
        <f t="shared" si="110"/>
        <v>1.1216700000012984E-2</v>
      </c>
      <c r="O277" s="38">
        <f t="shared" si="111"/>
        <v>7.7157520000089325E-2</v>
      </c>
      <c r="P277" s="38">
        <f t="shared" si="112"/>
        <v>1.143784845721324E-4</v>
      </c>
      <c r="R277" s="40">
        <f t="shared" si="113"/>
        <v>61.700000000000252</v>
      </c>
      <c r="S277" s="40">
        <f t="shared" si="114"/>
        <v>1.782820097246789E-3</v>
      </c>
    </row>
    <row r="278" spans="2:19" ht="15.6" x14ac:dyDescent="0.3">
      <c r="B278" s="100">
        <v>258</v>
      </c>
      <c r="C278" s="101"/>
      <c r="D278" s="80">
        <v>45018</v>
      </c>
      <c r="E278" s="79">
        <v>0.72499999999999998</v>
      </c>
      <c r="F278" s="53">
        <f t="shared" si="107"/>
        <v>2420</v>
      </c>
      <c r="G278" s="52">
        <f t="shared" si="108"/>
        <v>2389.75</v>
      </c>
      <c r="H278" s="99"/>
      <c r="I278" s="42">
        <v>-30.74</v>
      </c>
      <c r="J278" s="59">
        <f t="shared" si="109"/>
        <v>2389.86</v>
      </c>
      <c r="K278" s="88"/>
      <c r="M278" s="38">
        <f t="shared" ref="M278:M341" si="115">+J278-$H$16</f>
        <v>0.11000000000012733</v>
      </c>
      <c r="N278" s="42">
        <f t="shared" si="110"/>
        <v>1.1216700000012984E-2</v>
      </c>
      <c r="O278" s="38">
        <f t="shared" si="111"/>
        <v>7.7157520000089325E-2</v>
      </c>
      <c r="P278" s="38">
        <f t="shared" si="112"/>
        <v>1.143784845721324E-4</v>
      </c>
      <c r="R278" s="40">
        <f t="shared" si="113"/>
        <v>61.700000000000252</v>
      </c>
      <c r="S278" s="40">
        <f t="shared" si="114"/>
        <v>1.782820097246789E-3</v>
      </c>
    </row>
    <row r="279" spans="2:19" ht="15.6" x14ac:dyDescent="0.3">
      <c r="B279" s="100">
        <v>259</v>
      </c>
      <c r="C279" s="101"/>
      <c r="D279" s="80">
        <v>45019</v>
      </c>
      <c r="E279" s="79">
        <v>0.62638888888888888</v>
      </c>
      <c r="F279" s="53">
        <f t="shared" ref="F279:F285" si="116">G$16</f>
        <v>2420</v>
      </c>
      <c r="G279" s="52">
        <f t="shared" ref="G279:G285" si="117">G$16-E$12</f>
        <v>2389.75</v>
      </c>
      <c r="H279" s="99"/>
      <c r="I279" s="42">
        <v>-30.74</v>
      </c>
      <c r="J279" s="59">
        <f t="shared" ref="J279:J285" si="118">(G$16+E$13)+I279</f>
        <v>2389.86</v>
      </c>
      <c r="K279" s="88"/>
      <c r="M279" s="38">
        <f t="shared" si="115"/>
        <v>0.11000000000012733</v>
      </c>
      <c r="N279" s="42">
        <f t="shared" ref="N279:N285" si="119">M279*0.10197/1</f>
        <v>1.1216700000012984E-2</v>
      </c>
      <c r="O279" s="38">
        <f t="shared" ref="O279:O285" si="120">M279*0.701432/1</f>
        <v>7.7157520000089325E-2</v>
      </c>
      <c r="P279" s="38">
        <f t="shared" ref="P279:P285" si="121">+N279*0.01019716/1</f>
        <v>1.143784845721324E-4</v>
      </c>
      <c r="R279" s="40">
        <f t="shared" ref="R279:R285" si="122">+$O$11*(M279-I279)</f>
        <v>61.700000000000252</v>
      </c>
      <c r="S279" s="40">
        <f t="shared" ref="S279:S285" si="123">M279/R279</f>
        <v>1.782820097246789E-3</v>
      </c>
    </row>
    <row r="280" spans="2:19" ht="15.6" x14ac:dyDescent="0.3">
      <c r="B280" s="100">
        <v>260</v>
      </c>
      <c r="C280" s="101"/>
      <c r="D280" s="80">
        <v>45020</v>
      </c>
      <c r="E280" s="79">
        <v>0.45</v>
      </c>
      <c r="F280" s="53">
        <f t="shared" si="116"/>
        <v>2420</v>
      </c>
      <c r="G280" s="52">
        <f t="shared" si="117"/>
        <v>2389.75</v>
      </c>
      <c r="H280" s="99"/>
      <c r="I280" s="42">
        <v>-30.74</v>
      </c>
      <c r="J280" s="59">
        <f t="shared" si="118"/>
        <v>2389.86</v>
      </c>
      <c r="K280" s="88"/>
      <c r="M280" s="38">
        <f t="shared" si="115"/>
        <v>0.11000000000012733</v>
      </c>
      <c r="N280" s="42">
        <f t="shared" si="119"/>
        <v>1.1216700000012984E-2</v>
      </c>
      <c r="O280" s="38">
        <f t="shared" si="120"/>
        <v>7.7157520000089325E-2</v>
      </c>
      <c r="P280" s="38">
        <f t="shared" si="121"/>
        <v>1.143784845721324E-4</v>
      </c>
      <c r="R280" s="40">
        <f t="shared" si="122"/>
        <v>61.700000000000252</v>
      </c>
      <c r="S280" s="40">
        <f t="shared" si="123"/>
        <v>1.782820097246789E-3</v>
      </c>
    </row>
    <row r="281" spans="2:19" ht="15.6" x14ac:dyDescent="0.3">
      <c r="B281" s="100">
        <v>261</v>
      </c>
      <c r="C281" s="101"/>
      <c r="D281" s="80">
        <v>45021</v>
      </c>
      <c r="E281" s="79">
        <v>0.50208333333333333</v>
      </c>
      <c r="F281" s="53">
        <f t="shared" si="116"/>
        <v>2420</v>
      </c>
      <c r="G281" s="52">
        <f t="shared" si="117"/>
        <v>2389.75</v>
      </c>
      <c r="H281" s="99"/>
      <c r="I281" s="42">
        <v>-30.74</v>
      </c>
      <c r="J281" s="59">
        <f t="shared" si="118"/>
        <v>2389.86</v>
      </c>
      <c r="K281" s="88"/>
      <c r="M281" s="38">
        <f t="shared" si="115"/>
        <v>0.11000000000012733</v>
      </c>
      <c r="N281" s="42">
        <f t="shared" si="119"/>
        <v>1.1216700000012984E-2</v>
      </c>
      <c r="O281" s="38">
        <f t="shared" si="120"/>
        <v>7.7157520000089325E-2</v>
      </c>
      <c r="P281" s="38">
        <f t="shared" si="121"/>
        <v>1.143784845721324E-4</v>
      </c>
      <c r="R281" s="40">
        <f t="shared" si="122"/>
        <v>61.700000000000252</v>
      </c>
      <c r="S281" s="40">
        <f t="shared" si="123"/>
        <v>1.782820097246789E-3</v>
      </c>
    </row>
    <row r="282" spans="2:19" ht="15.6" x14ac:dyDescent="0.3">
      <c r="B282" s="100">
        <v>262</v>
      </c>
      <c r="C282" s="101"/>
      <c r="D282" s="80">
        <v>45022</v>
      </c>
      <c r="E282" s="79">
        <v>0.3833333333333333</v>
      </c>
      <c r="F282" s="53">
        <f t="shared" si="116"/>
        <v>2420</v>
      </c>
      <c r="G282" s="52">
        <f t="shared" si="117"/>
        <v>2389.75</v>
      </c>
      <c r="H282" s="99"/>
      <c r="I282" s="42">
        <v>-30.74</v>
      </c>
      <c r="J282" s="59">
        <f t="shared" si="118"/>
        <v>2389.86</v>
      </c>
      <c r="K282" s="88"/>
      <c r="M282" s="38">
        <f t="shared" si="115"/>
        <v>0.11000000000012733</v>
      </c>
      <c r="N282" s="42">
        <f t="shared" si="119"/>
        <v>1.1216700000012984E-2</v>
      </c>
      <c r="O282" s="38">
        <f t="shared" si="120"/>
        <v>7.7157520000089325E-2</v>
      </c>
      <c r="P282" s="38">
        <f t="shared" si="121"/>
        <v>1.143784845721324E-4</v>
      </c>
      <c r="R282" s="40">
        <f t="shared" si="122"/>
        <v>61.700000000000252</v>
      </c>
      <c r="S282" s="40">
        <f t="shared" si="123"/>
        <v>1.782820097246789E-3</v>
      </c>
    </row>
    <row r="283" spans="2:19" ht="15.6" x14ac:dyDescent="0.3">
      <c r="B283" s="100">
        <v>263</v>
      </c>
      <c r="C283" s="101"/>
      <c r="D283" s="80">
        <v>45023</v>
      </c>
      <c r="E283" s="79">
        <v>0.44513888888888892</v>
      </c>
      <c r="F283" s="53">
        <f t="shared" si="116"/>
        <v>2420</v>
      </c>
      <c r="G283" s="52">
        <f t="shared" si="117"/>
        <v>2389.75</v>
      </c>
      <c r="H283" s="99"/>
      <c r="I283" s="42">
        <v>-30.74</v>
      </c>
      <c r="J283" s="59">
        <f t="shared" si="118"/>
        <v>2389.86</v>
      </c>
      <c r="K283" s="88"/>
      <c r="M283" s="38">
        <f t="shared" si="115"/>
        <v>0.11000000000012733</v>
      </c>
      <c r="N283" s="42">
        <f t="shared" si="119"/>
        <v>1.1216700000012984E-2</v>
      </c>
      <c r="O283" s="38">
        <f t="shared" si="120"/>
        <v>7.7157520000089325E-2</v>
      </c>
      <c r="P283" s="38">
        <f t="shared" si="121"/>
        <v>1.143784845721324E-4</v>
      </c>
      <c r="R283" s="40">
        <f t="shared" si="122"/>
        <v>61.700000000000252</v>
      </c>
      <c r="S283" s="40">
        <f t="shared" si="123"/>
        <v>1.782820097246789E-3</v>
      </c>
    </row>
    <row r="284" spans="2:19" ht="15.6" x14ac:dyDescent="0.3">
      <c r="B284" s="100">
        <v>264</v>
      </c>
      <c r="C284" s="101"/>
      <c r="D284" s="80">
        <v>45024</v>
      </c>
      <c r="E284" s="79">
        <v>0.38611111111111113</v>
      </c>
      <c r="F284" s="53">
        <f t="shared" si="116"/>
        <v>2420</v>
      </c>
      <c r="G284" s="52">
        <f t="shared" si="117"/>
        <v>2389.75</v>
      </c>
      <c r="H284" s="99"/>
      <c r="I284" s="42">
        <v>-30.74</v>
      </c>
      <c r="J284" s="59">
        <f t="shared" si="118"/>
        <v>2389.86</v>
      </c>
      <c r="K284" s="88"/>
      <c r="M284" s="38">
        <f t="shared" si="115"/>
        <v>0.11000000000012733</v>
      </c>
      <c r="N284" s="42">
        <f t="shared" si="119"/>
        <v>1.1216700000012984E-2</v>
      </c>
      <c r="O284" s="38">
        <f t="shared" si="120"/>
        <v>7.7157520000089325E-2</v>
      </c>
      <c r="P284" s="38">
        <f t="shared" si="121"/>
        <v>1.143784845721324E-4</v>
      </c>
      <c r="R284" s="40">
        <f t="shared" si="122"/>
        <v>61.700000000000252</v>
      </c>
      <c r="S284" s="40">
        <f t="shared" si="123"/>
        <v>1.782820097246789E-3</v>
      </c>
    </row>
    <row r="285" spans="2:19" ht="15.6" x14ac:dyDescent="0.3">
      <c r="B285" s="100">
        <v>265</v>
      </c>
      <c r="C285" s="101"/>
      <c r="D285" s="80">
        <v>45025</v>
      </c>
      <c r="E285" s="79">
        <v>0.41666666666666669</v>
      </c>
      <c r="F285" s="53">
        <f t="shared" si="116"/>
        <v>2420</v>
      </c>
      <c r="G285" s="52">
        <f t="shared" si="117"/>
        <v>2389.75</v>
      </c>
      <c r="H285" s="99"/>
      <c r="I285" s="42">
        <v>-30.74</v>
      </c>
      <c r="J285" s="59">
        <f t="shared" si="118"/>
        <v>2389.86</v>
      </c>
      <c r="K285" s="88"/>
      <c r="M285" s="38">
        <f t="shared" si="115"/>
        <v>0.11000000000012733</v>
      </c>
      <c r="N285" s="42">
        <f t="shared" si="119"/>
        <v>1.1216700000012984E-2</v>
      </c>
      <c r="O285" s="38">
        <f t="shared" si="120"/>
        <v>7.7157520000089325E-2</v>
      </c>
      <c r="P285" s="38">
        <f t="shared" si="121"/>
        <v>1.143784845721324E-4</v>
      </c>
      <c r="R285" s="40">
        <f t="shared" si="122"/>
        <v>61.700000000000252</v>
      </c>
      <c r="S285" s="40">
        <f t="shared" si="123"/>
        <v>1.782820097246789E-3</v>
      </c>
    </row>
    <row r="286" spans="2:19" ht="15.6" x14ac:dyDescent="0.3">
      <c r="B286" s="100">
        <v>266</v>
      </c>
      <c r="C286" s="101"/>
      <c r="D286" s="80">
        <v>45026</v>
      </c>
      <c r="E286" s="79">
        <v>0.70277777777777783</v>
      </c>
      <c r="F286" s="53">
        <f t="shared" ref="F286:F287" si="124">G$16</f>
        <v>2420</v>
      </c>
      <c r="G286" s="52">
        <f t="shared" ref="G286:G287" si="125">G$16-E$12</f>
        <v>2389.75</v>
      </c>
      <c r="H286" s="99"/>
      <c r="I286" s="42">
        <v>-30.74</v>
      </c>
      <c r="J286" s="59">
        <f t="shared" ref="J286:J287" si="126">(G$16+E$13)+I286</f>
        <v>2389.86</v>
      </c>
      <c r="K286" s="88"/>
      <c r="M286" s="38">
        <f t="shared" si="115"/>
        <v>0.11000000000012733</v>
      </c>
      <c r="N286" s="42">
        <f t="shared" ref="N286:N287" si="127">M286*0.10197/1</f>
        <v>1.1216700000012984E-2</v>
      </c>
      <c r="O286" s="38">
        <f t="shared" ref="O286:O287" si="128">M286*0.701432/1</f>
        <v>7.7157520000089325E-2</v>
      </c>
      <c r="P286" s="38">
        <f t="shared" ref="P286:P287" si="129">+N286*0.01019716/1</f>
        <v>1.143784845721324E-4</v>
      </c>
      <c r="R286" s="40">
        <f t="shared" ref="R286:R287" si="130">+$O$11*(M286-I286)</f>
        <v>61.700000000000252</v>
      </c>
      <c r="S286" s="40">
        <f t="shared" ref="S286:S287" si="131">M286/R286</f>
        <v>1.782820097246789E-3</v>
      </c>
    </row>
    <row r="287" spans="2:19" ht="15.6" x14ac:dyDescent="0.3">
      <c r="B287" s="100">
        <v>267</v>
      </c>
      <c r="C287" s="101"/>
      <c r="D287" s="80">
        <v>45027</v>
      </c>
      <c r="E287" s="79">
        <v>0.7104166666666667</v>
      </c>
      <c r="F287" s="53">
        <f t="shared" si="124"/>
        <v>2420</v>
      </c>
      <c r="G287" s="52">
        <f t="shared" si="125"/>
        <v>2389.75</v>
      </c>
      <c r="H287" s="99"/>
      <c r="I287" s="42">
        <v>-30.74</v>
      </c>
      <c r="J287" s="59">
        <f t="shared" si="126"/>
        <v>2389.86</v>
      </c>
      <c r="K287" s="88"/>
      <c r="M287" s="38">
        <f t="shared" si="115"/>
        <v>0.11000000000012733</v>
      </c>
      <c r="N287" s="42">
        <f t="shared" si="127"/>
        <v>1.1216700000012984E-2</v>
      </c>
      <c r="O287" s="38">
        <f t="shared" si="128"/>
        <v>7.7157520000089325E-2</v>
      </c>
      <c r="P287" s="38">
        <f t="shared" si="129"/>
        <v>1.143784845721324E-4</v>
      </c>
      <c r="R287" s="40">
        <f t="shared" si="130"/>
        <v>61.700000000000252</v>
      </c>
      <c r="S287" s="40">
        <f t="shared" si="131"/>
        <v>1.782820097246789E-3</v>
      </c>
    </row>
    <row r="288" spans="2:19" ht="15.6" x14ac:dyDescent="0.3">
      <c r="B288" s="100">
        <v>268</v>
      </c>
      <c r="C288" s="101"/>
      <c r="D288" s="80">
        <v>45028</v>
      </c>
      <c r="E288" s="79">
        <v>0.44861111111111113</v>
      </c>
      <c r="F288" s="53">
        <f t="shared" ref="F288" si="132">G$16</f>
        <v>2420</v>
      </c>
      <c r="G288" s="52">
        <f t="shared" ref="G288" si="133">G$16-E$12</f>
        <v>2389.75</v>
      </c>
      <c r="H288" s="99"/>
      <c r="I288" s="42">
        <v>-30.74</v>
      </c>
      <c r="J288" s="59">
        <f t="shared" ref="J288" si="134">(G$16+E$13)+I288</f>
        <v>2389.86</v>
      </c>
      <c r="K288" s="88"/>
      <c r="M288" s="38">
        <f t="shared" si="115"/>
        <v>0.11000000000012733</v>
      </c>
      <c r="N288" s="42">
        <f t="shared" ref="N288" si="135">M288*0.10197/1</f>
        <v>1.1216700000012984E-2</v>
      </c>
      <c r="O288" s="38">
        <f t="shared" ref="O288" si="136">M288*0.701432/1</f>
        <v>7.7157520000089325E-2</v>
      </c>
      <c r="P288" s="38">
        <f t="shared" ref="P288" si="137">+N288*0.01019716/1</f>
        <v>1.143784845721324E-4</v>
      </c>
      <c r="R288" s="40">
        <f t="shared" ref="R288" si="138">+$O$11*(M288-I288)</f>
        <v>61.700000000000252</v>
      </c>
      <c r="S288" s="40">
        <f t="shared" ref="S288" si="139">M288/R288</f>
        <v>1.782820097246789E-3</v>
      </c>
    </row>
    <row r="289" spans="2:19" ht="15.6" x14ac:dyDescent="0.3">
      <c r="B289" s="100">
        <v>269</v>
      </c>
      <c r="C289" s="101"/>
      <c r="D289" s="80">
        <v>45035</v>
      </c>
      <c r="E289" s="79">
        <v>0.49027777777777798</v>
      </c>
      <c r="F289" s="53">
        <f t="shared" ref="F289:F291" si="140">G$16</f>
        <v>2420</v>
      </c>
      <c r="G289" s="52">
        <f t="shared" ref="G289:G291" si="141">G$16-E$12</f>
        <v>2389.75</v>
      </c>
      <c r="H289" s="99"/>
      <c r="I289" s="42">
        <v>-30.74</v>
      </c>
      <c r="J289" s="59">
        <f t="shared" ref="J289:J291" si="142">(G$16+E$13)+I289</f>
        <v>2389.86</v>
      </c>
      <c r="K289" s="88"/>
      <c r="M289" s="38">
        <f t="shared" si="115"/>
        <v>0.11000000000012733</v>
      </c>
      <c r="N289" s="42">
        <f t="shared" ref="N289:N291" si="143">M289*0.10197/1</f>
        <v>1.1216700000012984E-2</v>
      </c>
      <c r="O289" s="38">
        <f t="shared" ref="O289:O291" si="144">M289*0.701432/1</f>
        <v>7.7157520000089325E-2</v>
      </c>
      <c r="P289" s="38">
        <f t="shared" ref="P289:P291" si="145">+N289*0.01019716/1</f>
        <v>1.143784845721324E-4</v>
      </c>
      <c r="R289" s="40">
        <f t="shared" ref="R289:R291" si="146">+$O$11*(M289-I289)</f>
        <v>61.700000000000252</v>
      </c>
      <c r="S289" s="40">
        <f t="shared" ref="S289:S291" si="147">M289/R289</f>
        <v>1.782820097246789E-3</v>
      </c>
    </row>
    <row r="290" spans="2:19" ht="15.6" x14ac:dyDescent="0.3">
      <c r="B290" s="100">
        <v>270</v>
      </c>
      <c r="C290" s="101"/>
      <c r="D290" s="80">
        <v>45038</v>
      </c>
      <c r="E290" s="79">
        <v>0.531944444444444</v>
      </c>
      <c r="F290" s="53">
        <f t="shared" si="140"/>
        <v>2420</v>
      </c>
      <c r="G290" s="52">
        <f t="shared" si="141"/>
        <v>2389.75</v>
      </c>
      <c r="H290" s="99"/>
      <c r="I290" s="42">
        <v>-30.74</v>
      </c>
      <c r="J290" s="59">
        <f t="shared" si="142"/>
        <v>2389.86</v>
      </c>
      <c r="K290" s="88"/>
      <c r="M290" s="38">
        <f t="shared" si="115"/>
        <v>0.11000000000012733</v>
      </c>
      <c r="N290" s="42">
        <f t="shared" si="143"/>
        <v>1.1216700000012984E-2</v>
      </c>
      <c r="O290" s="38">
        <f t="shared" si="144"/>
        <v>7.7157520000089325E-2</v>
      </c>
      <c r="P290" s="38">
        <f t="shared" si="145"/>
        <v>1.143784845721324E-4</v>
      </c>
      <c r="R290" s="40">
        <f t="shared" si="146"/>
        <v>61.700000000000252</v>
      </c>
      <c r="S290" s="40">
        <f t="shared" si="147"/>
        <v>1.782820097246789E-3</v>
      </c>
    </row>
    <row r="291" spans="2:19" ht="15.6" x14ac:dyDescent="0.3">
      <c r="B291" s="100">
        <v>271</v>
      </c>
      <c r="C291" s="101"/>
      <c r="D291" s="80">
        <v>45039</v>
      </c>
      <c r="E291" s="79">
        <v>0.57361111111111096</v>
      </c>
      <c r="F291" s="53">
        <f t="shared" si="140"/>
        <v>2420</v>
      </c>
      <c r="G291" s="52">
        <f t="shared" si="141"/>
        <v>2389.75</v>
      </c>
      <c r="H291" s="99"/>
      <c r="I291" s="42">
        <v>-30.74</v>
      </c>
      <c r="J291" s="59">
        <f t="shared" si="142"/>
        <v>2389.86</v>
      </c>
      <c r="K291" s="88"/>
      <c r="M291" s="38">
        <f t="shared" si="115"/>
        <v>0.11000000000012733</v>
      </c>
      <c r="N291" s="42">
        <f t="shared" si="143"/>
        <v>1.1216700000012984E-2</v>
      </c>
      <c r="O291" s="38">
        <f t="shared" si="144"/>
        <v>7.7157520000089325E-2</v>
      </c>
      <c r="P291" s="38">
        <f t="shared" si="145"/>
        <v>1.143784845721324E-4</v>
      </c>
      <c r="R291" s="40">
        <f t="shared" si="146"/>
        <v>61.700000000000252</v>
      </c>
      <c r="S291" s="40">
        <f t="shared" si="147"/>
        <v>1.782820097246789E-3</v>
      </c>
    </row>
    <row r="292" spans="2:19" ht="15.6" x14ac:dyDescent="0.3">
      <c r="B292" s="100">
        <v>272</v>
      </c>
      <c r="C292" s="101"/>
      <c r="D292" s="80">
        <v>45040</v>
      </c>
      <c r="E292" s="79">
        <v>0.38194444444444442</v>
      </c>
      <c r="F292" s="53">
        <f t="shared" ref="F292:F298" si="148">G$16</f>
        <v>2420</v>
      </c>
      <c r="G292" s="52">
        <f t="shared" ref="G292:G298" si="149">G$16-E$12</f>
        <v>2389.75</v>
      </c>
      <c r="H292" s="99"/>
      <c r="I292" s="42">
        <v>-30.74</v>
      </c>
      <c r="J292" s="59">
        <f t="shared" ref="J292:J298" si="150">(G$16+E$13)+I292</f>
        <v>2389.86</v>
      </c>
      <c r="K292" s="88"/>
      <c r="M292" s="38">
        <f t="shared" si="115"/>
        <v>0.11000000000012733</v>
      </c>
      <c r="N292" s="42">
        <f t="shared" ref="N292:N298" si="151">M292*0.10197/1</f>
        <v>1.1216700000012984E-2</v>
      </c>
      <c r="O292" s="38">
        <f t="shared" ref="O292:O298" si="152">M292*0.701432/1</f>
        <v>7.7157520000089325E-2</v>
      </c>
      <c r="P292" s="38">
        <f t="shared" ref="P292:P298" si="153">+N292*0.01019716/1</f>
        <v>1.143784845721324E-4</v>
      </c>
      <c r="R292" s="40">
        <f t="shared" ref="R292:R298" si="154">+$O$11*(M292-I292)</f>
        <v>61.700000000000252</v>
      </c>
      <c r="S292" s="40">
        <f t="shared" ref="S292:S298" si="155">M292/R292</f>
        <v>1.782820097246789E-3</v>
      </c>
    </row>
    <row r="293" spans="2:19" ht="15.6" x14ac:dyDescent="0.3">
      <c r="B293" s="100">
        <v>273</v>
      </c>
      <c r="C293" s="101"/>
      <c r="D293" s="80">
        <v>45041</v>
      </c>
      <c r="E293" s="79">
        <v>0.34166666666666662</v>
      </c>
      <c r="F293" s="53">
        <f t="shared" si="148"/>
        <v>2420</v>
      </c>
      <c r="G293" s="52">
        <f t="shared" si="149"/>
        <v>2389.75</v>
      </c>
      <c r="H293" s="99"/>
      <c r="I293" s="42">
        <v>-30.75</v>
      </c>
      <c r="J293" s="59">
        <f t="shared" si="150"/>
        <v>2389.85</v>
      </c>
      <c r="K293" s="88"/>
      <c r="M293" s="38">
        <f t="shared" si="115"/>
        <v>9.9999999999909051E-2</v>
      </c>
      <c r="N293" s="42">
        <f t="shared" si="151"/>
        <v>1.0196999999990726E-2</v>
      </c>
      <c r="O293" s="38">
        <f t="shared" si="152"/>
        <v>7.0143199999936207E-2</v>
      </c>
      <c r="P293" s="38">
        <f t="shared" si="153"/>
        <v>1.0398044051990543E-4</v>
      </c>
      <c r="R293" s="40">
        <f t="shared" si="154"/>
        <v>61.699999999999818</v>
      </c>
      <c r="S293" s="40">
        <f t="shared" si="155"/>
        <v>1.6207455429482875E-3</v>
      </c>
    </row>
    <row r="294" spans="2:19" ht="15.6" x14ac:dyDescent="0.3">
      <c r="B294" s="100">
        <v>274</v>
      </c>
      <c r="C294" s="101"/>
      <c r="D294" s="80">
        <v>45042</v>
      </c>
      <c r="E294" s="79">
        <v>0.41319444444444442</v>
      </c>
      <c r="F294" s="53">
        <f t="shared" si="148"/>
        <v>2420</v>
      </c>
      <c r="G294" s="52">
        <f t="shared" si="149"/>
        <v>2389.75</v>
      </c>
      <c r="H294" s="99"/>
      <c r="I294" s="42">
        <v>-30.75</v>
      </c>
      <c r="J294" s="59">
        <f t="shared" si="150"/>
        <v>2389.85</v>
      </c>
      <c r="K294" s="88"/>
      <c r="M294" s="38">
        <f t="shared" si="115"/>
        <v>9.9999999999909051E-2</v>
      </c>
      <c r="N294" s="42">
        <f t="shared" si="151"/>
        <v>1.0196999999990726E-2</v>
      </c>
      <c r="O294" s="38">
        <f t="shared" si="152"/>
        <v>7.0143199999936207E-2</v>
      </c>
      <c r="P294" s="38">
        <f t="shared" si="153"/>
        <v>1.0398044051990543E-4</v>
      </c>
      <c r="R294" s="40">
        <f t="shared" si="154"/>
        <v>61.699999999999818</v>
      </c>
      <c r="S294" s="40">
        <f t="shared" si="155"/>
        <v>1.6207455429482875E-3</v>
      </c>
    </row>
    <row r="295" spans="2:19" ht="15.6" x14ac:dyDescent="0.3">
      <c r="B295" s="100">
        <v>275</v>
      </c>
      <c r="C295" s="101"/>
      <c r="D295" s="80">
        <v>45043</v>
      </c>
      <c r="E295" s="79">
        <v>0.39444444444444443</v>
      </c>
      <c r="F295" s="53">
        <f t="shared" si="148"/>
        <v>2420</v>
      </c>
      <c r="G295" s="52">
        <f t="shared" si="149"/>
        <v>2389.75</v>
      </c>
      <c r="H295" s="99"/>
      <c r="I295" s="42">
        <v>-30.75</v>
      </c>
      <c r="J295" s="59">
        <f t="shared" si="150"/>
        <v>2389.85</v>
      </c>
      <c r="K295" s="88"/>
      <c r="M295" s="38">
        <f t="shared" si="115"/>
        <v>9.9999999999909051E-2</v>
      </c>
      <c r="N295" s="42">
        <f t="shared" si="151"/>
        <v>1.0196999999990726E-2</v>
      </c>
      <c r="O295" s="38">
        <f t="shared" si="152"/>
        <v>7.0143199999936207E-2</v>
      </c>
      <c r="P295" s="38">
        <f t="shared" si="153"/>
        <v>1.0398044051990543E-4</v>
      </c>
      <c r="R295" s="40">
        <f t="shared" si="154"/>
        <v>61.699999999999818</v>
      </c>
      <c r="S295" s="40">
        <f t="shared" si="155"/>
        <v>1.6207455429482875E-3</v>
      </c>
    </row>
    <row r="296" spans="2:19" ht="15.6" x14ac:dyDescent="0.3">
      <c r="B296" s="100">
        <v>276</v>
      </c>
      <c r="C296" s="101"/>
      <c r="D296" s="80">
        <v>45044</v>
      </c>
      <c r="E296" s="79">
        <v>0.69027777777777777</v>
      </c>
      <c r="F296" s="53">
        <f t="shared" si="148"/>
        <v>2420</v>
      </c>
      <c r="G296" s="52">
        <f t="shared" si="149"/>
        <v>2389.75</v>
      </c>
      <c r="H296" s="99"/>
      <c r="I296" s="42">
        <v>-30.75</v>
      </c>
      <c r="J296" s="59">
        <f t="shared" si="150"/>
        <v>2389.85</v>
      </c>
      <c r="K296" s="88"/>
      <c r="M296" s="38">
        <f t="shared" si="115"/>
        <v>9.9999999999909051E-2</v>
      </c>
      <c r="N296" s="42">
        <f t="shared" si="151"/>
        <v>1.0196999999990726E-2</v>
      </c>
      <c r="O296" s="38">
        <f t="shared" si="152"/>
        <v>7.0143199999936207E-2</v>
      </c>
      <c r="P296" s="38">
        <f t="shared" si="153"/>
        <v>1.0398044051990543E-4</v>
      </c>
      <c r="R296" s="40">
        <f t="shared" si="154"/>
        <v>61.699999999999818</v>
      </c>
      <c r="S296" s="40">
        <f t="shared" si="155"/>
        <v>1.6207455429482875E-3</v>
      </c>
    </row>
    <row r="297" spans="2:19" ht="15.6" x14ac:dyDescent="0.3">
      <c r="B297" s="100">
        <v>277</v>
      </c>
      <c r="C297" s="101"/>
      <c r="D297" s="80">
        <v>45045</v>
      </c>
      <c r="E297" s="79">
        <v>0.61111111111111105</v>
      </c>
      <c r="F297" s="53">
        <f t="shared" si="148"/>
        <v>2420</v>
      </c>
      <c r="G297" s="52">
        <f t="shared" si="149"/>
        <v>2389.75</v>
      </c>
      <c r="H297" s="99"/>
      <c r="I297" s="42">
        <v>-30.75</v>
      </c>
      <c r="J297" s="59">
        <f t="shared" si="150"/>
        <v>2389.85</v>
      </c>
      <c r="K297" s="88"/>
      <c r="M297" s="38">
        <f t="shared" si="115"/>
        <v>9.9999999999909051E-2</v>
      </c>
      <c r="N297" s="42">
        <f t="shared" si="151"/>
        <v>1.0196999999990726E-2</v>
      </c>
      <c r="O297" s="38">
        <f t="shared" si="152"/>
        <v>7.0143199999936207E-2</v>
      </c>
      <c r="P297" s="38">
        <f t="shared" si="153"/>
        <v>1.0398044051990543E-4</v>
      </c>
      <c r="R297" s="40">
        <f t="shared" si="154"/>
        <v>61.699999999999818</v>
      </c>
      <c r="S297" s="40">
        <f t="shared" si="155"/>
        <v>1.6207455429482875E-3</v>
      </c>
    </row>
    <row r="298" spans="2:19" ht="15.6" x14ac:dyDescent="0.3">
      <c r="B298" s="100">
        <v>278</v>
      </c>
      <c r="C298" s="101"/>
      <c r="D298" s="80">
        <v>45046</v>
      </c>
      <c r="E298" s="79">
        <v>0.39305555555555555</v>
      </c>
      <c r="F298" s="53">
        <f t="shared" si="148"/>
        <v>2420</v>
      </c>
      <c r="G298" s="52">
        <f t="shared" si="149"/>
        <v>2389.75</v>
      </c>
      <c r="H298" s="99"/>
      <c r="I298" s="42">
        <v>-30.75</v>
      </c>
      <c r="J298" s="59">
        <f t="shared" si="150"/>
        <v>2389.85</v>
      </c>
      <c r="K298" s="88"/>
      <c r="M298" s="38">
        <f t="shared" si="115"/>
        <v>9.9999999999909051E-2</v>
      </c>
      <c r="N298" s="42">
        <f t="shared" si="151"/>
        <v>1.0196999999990726E-2</v>
      </c>
      <c r="O298" s="38">
        <f t="shared" si="152"/>
        <v>7.0143199999936207E-2</v>
      </c>
      <c r="P298" s="38">
        <f t="shared" si="153"/>
        <v>1.0398044051990543E-4</v>
      </c>
      <c r="R298" s="40">
        <f t="shared" si="154"/>
        <v>61.699999999999818</v>
      </c>
      <c r="S298" s="40">
        <f t="shared" si="155"/>
        <v>1.6207455429482875E-3</v>
      </c>
    </row>
    <row r="299" spans="2:19" ht="15.6" x14ac:dyDescent="0.3">
      <c r="B299" s="100">
        <v>279</v>
      </c>
      <c r="C299" s="101"/>
      <c r="D299" s="80">
        <v>45047</v>
      </c>
      <c r="E299" s="79">
        <v>0.4381944444444445</v>
      </c>
      <c r="F299" s="53">
        <f t="shared" ref="F299:F302" si="156">G$16</f>
        <v>2420</v>
      </c>
      <c r="G299" s="52">
        <f t="shared" ref="G299:G302" si="157">G$16-E$12</f>
        <v>2389.75</v>
      </c>
      <c r="H299" s="99"/>
      <c r="I299" s="42">
        <v>-30.75</v>
      </c>
      <c r="J299" s="59">
        <f t="shared" ref="J299:J302" si="158">(G$16+E$13)+I299</f>
        <v>2389.85</v>
      </c>
      <c r="K299" s="88"/>
      <c r="M299" s="38">
        <f t="shared" si="115"/>
        <v>9.9999999999909051E-2</v>
      </c>
      <c r="N299" s="42">
        <f t="shared" ref="N299:N302" si="159">M299*0.10197/1</f>
        <v>1.0196999999990726E-2</v>
      </c>
      <c r="O299" s="38">
        <f t="shared" ref="O299:O302" si="160">M299*0.701432/1</f>
        <v>7.0143199999936207E-2</v>
      </c>
      <c r="P299" s="38">
        <f t="shared" ref="P299:P302" si="161">+N299*0.01019716/1</f>
        <v>1.0398044051990543E-4</v>
      </c>
      <c r="R299" s="40">
        <f t="shared" ref="R299:R302" si="162">+$O$11*(M299-I299)</f>
        <v>61.699999999999818</v>
      </c>
      <c r="S299" s="40">
        <f t="shared" ref="S299:S302" si="163">M299/R299</f>
        <v>1.6207455429482875E-3</v>
      </c>
    </row>
    <row r="300" spans="2:19" ht="15.6" x14ac:dyDescent="0.3">
      <c r="B300" s="100">
        <v>280</v>
      </c>
      <c r="C300" s="101"/>
      <c r="D300" s="80">
        <v>45048</v>
      </c>
      <c r="E300" s="79">
        <v>0.42222222222222222</v>
      </c>
      <c r="F300" s="53">
        <f t="shared" si="156"/>
        <v>2420</v>
      </c>
      <c r="G300" s="52">
        <f t="shared" si="157"/>
        <v>2389.75</v>
      </c>
      <c r="H300" s="99"/>
      <c r="I300" s="42">
        <v>-30.75</v>
      </c>
      <c r="J300" s="59">
        <f t="shared" si="158"/>
        <v>2389.85</v>
      </c>
      <c r="K300" s="88"/>
      <c r="M300" s="38">
        <f t="shared" si="115"/>
        <v>9.9999999999909051E-2</v>
      </c>
      <c r="N300" s="42">
        <f t="shared" si="159"/>
        <v>1.0196999999990726E-2</v>
      </c>
      <c r="O300" s="38">
        <f t="shared" si="160"/>
        <v>7.0143199999936207E-2</v>
      </c>
      <c r="P300" s="38">
        <f t="shared" si="161"/>
        <v>1.0398044051990543E-4</v>
      </c>
      <c r="R300" s="40">
        <f t="shared" si="162"/>
        <v>61.699999999999818</v>
      </c>
      <c r="S300" s="40">
        <f t="shared" si="163"/>
        <v>1.6207455429482875E-3</v>
      </c>
    </row>
    <row r="301" spans="2:19" ht="15.6" x14ac:dyDescent="0.3">
      <c r="B301" s="100">
        <v>281</v>
      </c>
      <c r="C301" s="101"/>
      <c r="D301" s="80">
        <v>45049</v>
      </c>
      <c r="E301" s="79">
        <v>0.39999999999999997</v>
      </c>
      <c r="F301" s="53">
        <f t="shared" si="156"/>
        <v>2420</v>
      </c>
      <c r="G301" s="52">
        <f t="shared" si="157"/>
        <v>2389.75</v>
      </c>
      <c r="H301" s="99"/>
      <c r="I301" s="42">
        <v>-30.75</v>
      </c>
      <c r="J301" s="59">
        <f t="shared" si="158"/>
        <v>2389.85</v>
      </c>
      <c r="K301" s="88"/>
      <c r="M301" s="38">
        <f t="shared" si="115"/>
        <v>9.9999999999909051E-2</v>
      </c>
      <c r="N301" s="42">
        <f t="shared" si="159"/>
        <v>1.0196999999990726E-2</v>
      </c>
      <c r="O301" s="38">
        <f t="shared" si="160"/>
        <v>7.0143199999936207E-2</v>
      </c>
      <c r="P301" s="38">
        <f t="shared" si="161"/>
        <v>1.0398044051990543E-4</v>
      </c>
      <c r="R301" s="40">
        <f t="shared" si="162"/>
        <v>61.699999999999818</v>
      </c>
      <c r="S301" s="40">
        <f t="shared" si="163"/>
        <v>1.6207455429482875E-3</v>
      </c>
    </row>
    <row r="302" spans="2:19" ht="15.6" x14ac:dyDescent="0.3">
      <c r="B302" s="100">
        <v>282</v>
      </c>
      <c r="C302" s="101"/>
      <c r="D302" s="80">
        <v>45050</v>
      </c>
      <c r="E302" s="79">
        <v>0.44861111111111113</v>
      </c>
      <c r="F302" s="53">
        <f t="shared" si="156"/>
        <v>2420</v>
      </c>
      <c r="G302" s="52">
        <f t="shared" si="157"/>
        <v>2389.75</v>
      </c>
      <c r="H302" s="99"/>
      <c r="I302" s="42">
        <v>-30.75</v>
      </c>
      <c r="J302" s="59">
        <f t="shared" si="158"/>
        <v>2389.85</v>
      </c>
      <c r="K302" s="88"/>
      <c r="M302" s="38">
        <f t="shared" si="115"/>
        <v>9.9999999999909051E-2</v>
      </c>
      <c r="N302" s="42">
        <f t="shared" si="159"/>
        <v>1.0196999999990726E-2</v>
      </c>
      <c r="O302" s="38">
        <f t="shared" si="160"/>
        <v>7.0143199999936207E-2</v>
      </c>
      <c r="P302" s="38">
        <f t="shared" si="161"/>
        <v>1.0398044051990543E-4</v>
      </c>
      <c r="R302" s="40">
        <f t="shared" si="162"/>
        <v>61.699999999999818</v>
      </c>
      <c r="S302" s="40">
        <f t="shared" si="163"/>
        <v>1.6207455429482875E-3</v>
      </c>
    </row>
    <row r="303" spans="2:19" ht="15.6" x14ac:dyDescent="0.3">
      <c r="B303" s="100">
        <v>283</v>
      </c>
      <c r="C303" s="101"/>
      <c r="D303" s="80">
        <v>45052</v>
      </c>
      <c r="E303" s="79">
        <v>0.36458333333333331</v>
      </c>
      <c r="F303" s="53">
        <f t="shared" ref="F303:F304" si="164">G$16</f>
        <v>2420</v>
      </c>
      <c r="G303" s="52">
        <f t="shared" ref="G303:G304" si="165">G$16-E$12</f>
        <v>2389.75</v>
      </c>
      <c r="H303" s="99"/>
      <c r="I303" s="42">
        <v>-30.75</v>
      </c>
      <c r="J303" s="59">
        <f t="shared" ref="J303:J304" si="166">(G$16+E$13)+I303</f>
        <v>2389.85</v>
      </c>
      <c r="K303" s="88"/>
      <c r="M303" s="38">
        <f t="shared" si="115"/>
        <v>9.9999999999909051E-2</v>
      </c>
      <c r="N303" s="42">
        <f t="shared" ref="N303:N304" si="167">M303*0.10197/1</f>
        <v>1.0196999999990726E-2</v>
      </c>
      <c r="O303" s="38">
        <f t="shared" ref="O303:O304" si="168">M303*0.701432/1</f>
        <v>7.0143199999936207E-2</v>
      </c>
      <c r="P303" s="38">
        <f t="shared" ref="P303:P304" si="169">+N303*0.01019716/1</f>
        <v>1.0398044051990543E-4</v>
      </c>
      <c r="R303" s="40">
        <f t="shared" ref="R303:R304" si="170">+$O$11*(M303-I303)</f>
        <v>61.699999999999818</v>
      </c>
      <c r="S303" s="40">
        <f t="shared" ref="S303:S304" si="171">M303/R303</f>
        <v>1.6207455429482875E-3</v>
      </c>
    </row>
    <row r="304" spans="2:19" ht="15.6" x14ac:dyDescent="0.3">
      <c r="B304" s="100">
        <v>284</v>
      </c>
      <c r="C304" s="101"/>
      <c r="D304" s="80">
        <v>45053</v>
      </c>
      <c r="E304" s="79">
        <v>0.36944444444444446</v>
      </c>
      <c r="F304" s="53">
        <f t="shared" si="164"/>
        <v>2420</v>
      </c>
      <c r="G304" s="52">
        <f t="shared" si="165"/>
        <v>2389.75</v>
      </c>
      <c r="H304" s="99"/>
      <c r="I304" s="42">
        <v>-30.75</v>
      </c>
      <c r="J304" s="59">
        <f t="shared" si="166"/>
        <v>2389.85</v>
      </c>
      <c r="K304" s="88"/>
      <c r="M304" s="38">
        <f t="shared" si="115"/>
        <v>9.9999999999909051E-2</v>
      </c>
      <c r="N304" s="42">
        <f t="shared" si="167"/>
        <v>1.0196999999990726E-2</v>
      </c>
      <c r="O304" s="38">
        <f t="shared" si="168"/>
        <v>7.0143199999936207E-2</v>
      </c>
      <c r="P304" s="38">
        <f t="shared" si="169"/>
        <v>1.0398044051990543E-4</v>
      </c>
      <c r="R304" s="40">
        <f t="shared" si="170"/>
        <v>61.699999999999818</v>
      </c>
      <c r="S304" s="40">
        <f t="shared" si="171"/>
        <v>1.6207455429482875E-3</v>
      </c>
    </row>
    <row r="305" spans="2:19" ht="15.6" x14ac:dyDescent="0.3">
      <c r="B305" s="100">
        <v>285</v>
      </c>
      <c r="C305" s="101"/>
      <c r="D305" s="80">
        <v>45058</v>
      </c>
      <c r="E305" s="79">
        <v>0.62222222222222223</v>
      </c>
      <c r="F305" s="53">
        <f t="shared" ref="F305" si="172">G$16</f>
        <v>2420</v>
      </c>
      <c r="G305" s="52">
        <f t="shared" ref="G305" si="173">G$16-E$12</f>
        <v>2389.75</v>
      </c>
      <c r="H305" s="99"/>
      <c r="I305" s="42">
        <v>-30.75</v>
      </c>
      <c r="J305" s="59">
        <f t="shared" ref="J305" si="174">(G$16+E$13)+I305</f>
        <v>2389.85</v>
      </c>
      <c r="K305" s="88"/>
      <c r="M305" s="38">
        <f t="shared" si="115"/>
        <v>9.9999999999909051E-2</v>
      </c>
      <c r="N305" s="42">
        <f t="shared" ref="N305" si="175">M305*0.10197/1</f>
        <v>1.0196999999990726E-2</v>
      </c>
      <c r="O305" s="38">
        <f t="shared" ref="O305" si="176">M305*0.701432/1</f>
        <v>7.0143199999936207E-2</v>
      </c>
      <c r="P305" s="38">
        <f t="shared" ref="P305" si="177">+N305*0.01019716/1</f>
        <v>1.0398044051990543E-4</v>
      </c>
      <c r="R305" s="40">
        <f t="shared" ref="R305" si="178">+$O$11*(M305-I305)</f>
        <v>61.699999999999818</v>
      </c>
      <c r="S305" s="40">
        <f t="shared" ref="S305" si="179">M305/R305</f>
        <v>1.6207455429482875E-3</v>
      </c>
    </row>
    <row r="306" spans="2:19" ht="15.6" x14ac:dyDescent="0.3">
      <c r="B306" s="100">
        <v>288</v>
      </c>
      <c r="C306" s="101"/>
      <c r="D306" s="80">
        <v>45061</v>
      </c>
      <c r="E306" s="79">
        <v>0.37708333333333338</v>
      </c>
      <c r="F306" s="53">
        <f t="shared" ref="F306:F309" si="180">G$16</f>
        <v>2420</v>
      </c>
      <c r="G306" s="52">
        <f t="shared" ref="G306:G309" si="181">G$16-E$12</f>
        <v>2389.75</v>
      </c>
      <c r="H306" s="99"/>
      <c r="I306" s="42">
        <v>-30.75</v>
      </c>
      <c r="J306" s="59">
        <f t="shared" ref="J306:J309" si="182">(G$16+E$13)+I306</f>
        <v>2389.85</v>
      </c>
      <c r="K306" s="88"/>
      <c r="M306" s="38">
        <f t="shared" si="115"/>
        <v>9.9999999999909051E-2</v>
      </c>
      <c r="N306" s="42">
        <f t="shared" ref="N306:N309" si="183">M306*0.10197/1</f>
        <v>1.0196999999990726E-2</v>
      </c>
      <c r="O306" s="38">
        <f t="shared" ref="O306:O309" si="184">M306*0.701432/1</f>
        <v>7.0143199999936207E-2</v>
      </c>
      <c r="P306" s="38">
        <f t="shared" ref="P306:P309" si="185">+N306*0.01019716/1</f>
        <v>1.0398044051990543E-4</v>
      </c>
      <c r="R306" s="40">
        <f t="shared" ref="R306:R309" si="186">+$O$11*(M306-I306)</f>
        <v>61.699999999999818</v>
      </c>
      <c r="S306" s="40">
        <f t="shared" ref="S306:S309" si="187">M306/R306</f>
        <v>1.6207455429482875E-3</v>
      </c>
    </row>
    <row r="307" spans="2:19" ht="15.6" x14ac:dyDescent="0.3">
      <c r="B307" s="100">
        <v>289</v>
      </c>
      <c r="C307" s="101"/>
      <c r="D307" s="80">
        <v>45062</v>
      </c>
      <c r="E307" s="79">
        <v>0.69027777777777777</v>
      </c>
      <c r="F307" s="53">
        <f t="shared" si="180"/>
        <v>2420</v>
      </c>
      <c r="G307" s="52">
        <f t="shared" si="181"/>
        <v>2389.75</v>
      </c>
      <c r="H307" s="99"/>
      <c r="I307" s="42">
        <v>-30.75</v>
      </c>
      <c r="J307" s="59">
        <f t="shared" si="182"/>
        <v>2389.85</v>
      </c>
      <c r="K307" s="88"/>
      <c r="M307" s="38">
        <f t="shared" si="115"/>
        <v>9.9999999999909051E-2</v>
      </c>
      <c r="N307" s="42">
        <f t="shared" si="183"/>
        <v>1.0196999999990726E-2</v>
      </c>
      <c r="O307" s="38">
        <f t="shared" si="184"/>
        <v>7.0143199999936207E-2</v>
      </c>
      <c r="P307" s="38">
        <f t="shared" si="185"/>
        <v>1.0398044051990543E-4</v>
      </c>
      <c r="R307" s="40">
        <f t="shared" si="186"/>
        <v>61.699999999999818</v>
      </c>
      <c r="S307" s="40">
        <f t="shared" si="187"/>
        <v>1.6207455429482875E-3</v>
      </c>
    </row>
    <row r="308" spans="2:19" ht="15.6" x14ac:dyDescent="0.3">
      <c r="B308" s="100">
        <v>290</v>
      </c>
      <c r="C308" s="101"/>
      <c r="D308" s="80">
        <v>45063</v>
      </c>
      <c r="E308" s="79">
        <v>0.51111111111111118</v>
      </c>
      <c r="F308" s="53">
        <f t="shared" si="180"/>
        <v>2420</v>
      </c>
      <c r="G308" s="52">
        <f t="shared" si="181"/>
        <v>2389.75</v>
      </c>
      <c r="H308" s="99"/>
      <c r="I308" s="42">
        <v>-30.75</v>
      </c>
      <c r="J308" s="59">
        <f t="shared" si="182"/>
        <v>2389.85</v>
      </c>
      <c r="K308" s="88"/>
      <c r="M308" s="38">
        <f t="shared" si="115"/>
        <v>9.9999999999909051E-2</v>
      </c>
      <c r="N308" s="42">
        <f t="shared" si="183"/>
        <v>1.0196999999990726E-2</v>
      </c>
      <c r="O308" s="38">
        <f t="shared" si="184"/>
        <v>7.0143199999936207E-2</v>
      </c>
      <c r="P308" s="38">
        <f t="shared" si="185"/>
        <v>1.0398044051990543E-4</v>
      </c>
      <c r="R308" s="40">
        <f t="shared" si="186"/>
        <v>61.699999999999818</v>
      </c>
      <c r="S308" s="40">
        <f t="shared" si="187"/>
        <v>1.6207455429482875E-3</v>
      </c>
    </row>
    <row r="309" spans="2:19" ht="16.2" customHeight="1" x14ac:dyDescent="0.3">
      <c r="B309" s="100">
        <v>291</v>
      </c>
      <c r="C309" s="101"/>
      <c r="D309" s="80">
        <v>45064</v>
      </c>
      <c r="E309" s="79">
        <v>0.64444444444444449</v>
      </c>
      <c r="F309" s="53">
        <f t="shared" si="180"/>
        <v>2420</v>
      </c>
      <c r="G309" s="52">
        <f t="shared" si="181"/>
        <v>2389.75</v>
      </c>
      <c r="H309" s="99"/>
      <c r="I309" s="42">
        <v>-30.75</v>
      </c>
      <c r="J309" s="59">
        <f t="shared" si="182"/>
        <v>2389.85</v>
      </c>
      <c r="K309" s="88"/>
      <c r="M309" s="38">
        <f t="shared" si="115"/>
        <v>9.9999999999909051E-2</v>
      </c>
      <c r="N309" s="42">
        <f t="shared" si="183"/>
        <v>1.0196999999990726E-2</v>
      </c>
      <c r="O309" s="38">
        <f t="shared" si="184"/>
        <v>7.0143199999936207E-2</v>
      </c>
      <c r="P309" s="38">
        <f t="shared" si="185"/>
        <v>1.0398044051990543E-4</v>
      </c>
      <c r="R309" s="40">
        <f t="shared" si="186"/>
        <v>61.699999999999818</v>
      </c>
      <c r="S309" s="40">
        <f t="shared" si="187"/>
        <v>1.6207455429482875E-3</v>
      </c>
    </row>
    <row r="310" spans="2:19" ht="15.6" x14ac:dyDescent="0.3">
      <c r="B310" s="100">
        <v>293</v>
      </c>
      <c r="C310" s="101"/>
      <c r="D310" s="80">
        <v>45066</v>
      </c>
      <c r="E310" s="79">
        <v>0.73749999999999993</v>
      </c>
      <c r="F310" s="53">
        <f t="shared" ref="F310:F311" si="188">G$16</f>
        <v>2420</v>
      </c>
      <c r="G310" s="52">
        <f t="shared" ref="G310:G311" si="189">G$16-E$12</f>
        <v>2389.75</v>
      </c>
      <c r="H310" s="99"/>
      <c r="I310" s="42">
        <v>-30.75</v>
      </c>
      <c r="J310" s="59">
        <f t="shared" ref="J310:J311" si="190">(G$16+E$13)+I310</f>
        <v>2389.85</v>
      </c>
      <c r="K310" s="88"/>
      <c r="M310" s="38">
        <f t="shared" si="115"/>
        <v>9.9999999999909051E-2</v>
      </c>
      <c r="N310" s="42">
        <f t="shared" ref="N310:N311" si="191">M310*0.10197/1</f>
        <v>1.0196999999990726E-2</v>
      </c>
      <c r="O310" s="38">
        <f t="shared" ref="O310:O311" si="192">M310*0.701432/1</f>
        <v>7.0143199999936207E-2</v>
      </c>
      <c r="P310" s="38">
        <f t="shared" ref="P310:P311" si="193">+N310*0.01019716/1</f>
        <v>1.0398044051990543E-4</v>
      </c>
      <c r="R310" s="40">
        <f t="shared" ref="R310:R311" si="194">+$O$11*(M310-I310)</f>
        <v>61.699999999999818</v>
      </c>
      <c r="S310" s="40">
        <f t="shared" ref="S310:S311" si="195">M310/R310</f>
        <v>1.6207455429482875E-3</v>
      </c>
    </row>
    <row r="311" spans="2:19" ht="15.6" x14ac:dyDescent="0.3">
      <c r="B311" s="100">
        <v>294</v>
      </c>
      <c r="C311" s="101"/>
      <c r="D311" s="80">
        <v>45067</v>
      </c>
      <c r="E311" s="79">
        <v>0.39444444444444443</v>
      </c>
      <c r="F311" s="53">
        <f t="shared" si="188"/>
        <v>2420</v>
      </c>
      <c r="G311" s="52">
        <f t="shared" si="189"/>
        <v>2389.75</v>
      </c>
      <c r="H311" s="99"/>
      <c r="I311" s="42">
        <v>-30.75</v>
      </c>
      <c r="J311" s="59">
        <f t="shared" si="190"/>
        <v>2389.85</v>
      </c>
      <c r="K311" s="88"/>
      <c r="M311" s="38">
        <f t="shared" si="115"/>
        <v>9.9999999999909051E-2</v>
      </c>
      <c r="N311" s="42">
        <f t="shared" si="191"/>
        <v>1.0196999999990726E-2</v>
      </c>
      <c r="O311" s="38">
        <f t="shared" si="192"/>
        <v>7.0143199999936207E-2</v>
      </c>
      <c r="P311" s="38">
        <f t="shared" si="193"/>
        <v>1.0398044051990543E-4</v>
      </c>
      <c r="R311" s="40">
        <f t="shared" si="194"/>
        <v>61.699999999999818</v>
      </c>
      <c r="S311" s="40">
        <f t="shared" si="195"/>
        <v>1.6207455429482875E-3</v>
      </c>
    </row>
    <row r="312" spans="2:19" ht="15.6" x14ac:dyDescent="0.3">
      <c r="B312" s="100">
        <v>295</v>
      </c>
      <c r="C312" s="101"/>
      <c r="D312" s="80">
        <v>45069</v>
      </c>
      <c r="E312" s="79">
        <v>0.76111111111111107</v>
      </c>
      <c r="F312" s="53">
        <f t="shared" ref="F312:F313" si="196">G$16</f>
        <v>2420</v>
      </c>
      <c r="G312" s="52">
        <f t="shared" ref="G312:G313" si="197">G$16-E$12</f>
        <v>2389.75</v>
      </c>
      <c r="H312" s="99"/>
      <c r="I312" s="42">
        <v>-30.75</v>
      </c>
      <c r="J312" s="59">
        <f t="shared" ref="J312:J313" si="198">(G$16+E$13)+I312</f>
        <v>2389.85</v>
      </c>
      <c r="K312" s="88"/>
      <c r="M312" s="38">
        <f t="shared" si="115"/>
        <v>9.9999999999909051E-2</v>
      </c>
      <c r="N312" s="42">
        <f t="shared" ref="N312:N313" si="199">M312*0.10197/1</f>
        <v>1.0196999999990726E-2</v>
      </c>
      <c r="O312" s="38">
        <f t="shared" ref="O312:O313" si="200">M312*0.701432/1</f>
        <v>7.0143199999936207E-2</v>
      </c>
      <c r="P312" s="38">
        <f t="shared" ref="P312:P313" si="201">+N312*0.01019716/1</f>
        <v>1.0398044051990543E-4</v>
      </c>
      <c r="R312" s="40">
        <f t="shared" ref="R312:R313" si="202">+$O$11*(M312-I312)</f>
        <v>61.699999999999818</v>
      </c>
      <c r="S312" s="40">
        <f t="shared" ref="S312:S313" si="203">M312/R312</f>
        <v>1.6207455429482875E-3</v>
      </c>
    </row>
    <row r="313" spans="2:19" ht="15.6" x14ac:dyDescent="0.3">
      <c r="B313" s="100">
        <v>296</v>
      </c>
      <c r="C313" s="101"/>
      <c r="D313" s="80">
        <v>45071</v>
      </c>
      <c r="E313" s="79">
        <v>0.68402777777777779</v>
      </c>
      <c r="F313" s="53">
        <f t="shared" si="196"/>
        <v>2420</v>
      </c>
      <c r="G313" s="52">
        <f t="shared" si="197"/>
        <v>2389.75</v>
      </c>
      <c r="H313" s="99"/>
      <c r="I313" s="42">
        <v>-30.75</v>
      </c>
      <c r="J313" s="59">
        <f t="shared" si="198"/>
        <v>2389.85</v>
      </c>
      <c r="K313" s="88"/>
      <c r="M313" s="38">
        <f t="shared" si="115"/>
        <v>9.9999999999909051E-2</v>
      </c>
      <c r="N313" s="42">
        <f t="shared" si="199"/>
        <v>1.0196999999990726E-2</v>
      </c>
      <c r="O313" s="38">
        <f t="shared" si="200"/>
        <v>7.0143199999936207E-2</v>
      </c>
      <c r="P313" s="38">
        <f t="shared" si="201"/>
        <v>1.0398044051990543E-4</v>
      </c>
      <c r="R313" s="40">
        <f t="shared" si="202"/>
        <v>61.699999999999818</v>
      </c>
      <c r="S313" s="40">
        <f t="shared" si="203"/>
        <v>1.6207455429482875E-3</v>
      </c>
    </row>
    <row r="314" spans="2:19" ht="15.6" x14ac:dyDescent="0.3">
      <c r="B314" s="100">
        <v>297</v>
      </c>
      <c r="C314" s="101"/>
      <c r="D314" s="80">
        <v>45074</v>
      </c>
      <c r="E314" s="79">
        <v>0.41250000000000003</v>
      </c>
      <c r="F314" s="53">
        <f t="shared" ref="F314:F318" si="204">G$16</f>
        <v>2420</v>
      </c>
      <c r="G314" s="52">
        <f t="shared" ref="G314:G318" si="205">G$16-E$12</f>
        <v>2389.75</v>
      </c>
      <c r="H314" s="99"/>
      <c r="I314" s="42">
        <v>-30.75</v>
      </c>
      <c r="J314" s="59">
        <f t="shared" ref="J314:J318" si="206">(G$16+E$13)+I314</f>
        <v>2389.85</v>
      </c>
      <c r="K314" s="88"/>
      <c r="M314" s="38">
        <f t="shared" si="115"/>
        <v>9.9999999999909051E-2</v>
      </c>
      <c r="N314" s="42">
        <f t="shared" ref="N314:N318" si="207">M314*0.10197/1</f>
        <v>1.0196999999990726E-2</v>
      </c>
      <c r="O314" s="38">
        <f t="shared" ref="O314:O318" si="208">M314*0.701432/1</f>
        <v>7.0143199999936207E-2</v>
      </c>
      <c r="P314" s="38">
        <f t="shared" ref="P314:P318" si="209">+N314*0.01019716/1</f>
        <v>1.0398044051990543E-4</v>
      </c>
      <c r="R314" s="40">
        <f t="shared" ref="R314:R318" si="210">+$O$11*(M314-I314)</f>
        <v>61.699999999999818</v>
      </c>
      <c r="S314" s="40">
        <f t="shared" ref="S314:S318" si="211">M314/R314</f>
        <v>1.6207455429482875E-3</v>
      </c>
    </row>
    <row r="315" spans="2:19" ht="15.6" x14ac:dyDescent="0.3">
      <c r="B315" s="100">
        <v>298</v>
      </c>
      <c r="C315" s="101"/>
      <c r="D315" s="80">
        <v>45076</v>
      </c>
      <c r="E315" s="79">
        <v>0.64583333333333337</v>
      </c>
      <c r="F315" s="53">
        <f t="shared" si="204"/>
        <v>2420</v>
      </c>
      <c r="G315" s="52">
        <f t="shared" si="205"/>
        <v>2389.75</v>
      </c>
      <c r="H315" s="99"/>
      <c r="I315" s="42">
        <v>-30.75</v>
      </c>
      <c r="J315" s="59">
        <f t="shared" si="206"/>
        <v>2389.85</v>
      </c>
      <c r="K315" s="88"/>
      <c r="M315" s="38">
        <f t="shared" si="115"/>
        <v>9.9999999999909051E-2</v>
      </c>
      <c r="N315" s="42">
        <f t="shared" si="207"/>
        <v>1.0196999999990726E-2</v>
      </c>
      <c r="O315" s="38">
        <f t="shared" si="208"/>
        <v>7.0143199999936207E-2</v>
      </c>
      <c r="P315" s="38">
        <f t="shared" si="209"/>
        <v>1.0398044051990543E-4</v>
      </c>
      <c r="R315" s="40">
        <f t="shared" si="210"/>
        <v>61.699999999999818</v>
      </c>
      <c r="S315" s="40">
        <f t="shared" si="211"/>
        <v>1.6207455429482875E-3</v>
      </c>
    </row>
    <row r="316" spans="2:19" ht="15.6" x14ac:dyDescent="0.3">
      <c r="B316" s="100">
        <v>299</v>
      </c>
      <c r="C316" s="101"/>
      <c r="D316" s="80">
        <v>45077</v>
      </c>
      <c r="E316" s="79">
        <v>0.64930555555555558</v>
      </c>
      <c r="F316" s="53">
        <f t="shared" si="204"/>
        <v>2420</v>
      </c>
      <c r="G316" s="52">
        <f t="shared" si="205"/>
        <v>2389.75</v>
      </c>
      <c r="H316" s="99"/>
      <c r="I316" s="42">
        <v>-30.75</v>
      </c>
      <c r="J316" s="59">
        <f t="shared" si="206"/>
        <v>2389.85</v>
      </c>
      <c r="K316" s="88"/>
      <c r="M316" s="38">
        <f t="shared" si="115"/>
        <v>9.9999999999909051E-2</v>
      </c>
      <c r="N316" s="42">
        <f t="shared" si="207"/>
        <v>1.0196999999990726E-2</v>
      </c>
      <c r="O316" s="38">
        <f t="shared" si="208"/>
        <v>7.0143199999936207E-2</v>
      </c>
      <c r="P316" s="38">
        <f t="shared" si="209"/>
        <v>1.0398044051990543E-4</v>
      </c>
      <c r="R316" s="40">
        <f t="shared" si="210"/>
        <v>61.699999999999818</v>
      </c>
      <c r="S316" s="40">
        <f t="shared" si="211"/>
        <v>1.6207455429482875E-3</v>
      </c>
    </row>
    <row r="317" spans="2:19" ht="15.6" x14ac:dyDescent="0.3">
      <c r="B317" s="100">
        <v>300</v>
      </c>
      <c r="C317" s="101"/>
      <c r="D317" s="80">
        <v>45079</v>
      </c>
      <c r="E317" s="79">
        <v>0.3972222222222222</v>
      </c>
      <c r="F317" s="53">
        <f t="shared" si="204"/>
        <v>2420</v>
      </c>
      <c r="G317" s="52">
        <f t="shared" si="205"/>
        <v>2389.75</v>
      </c>
      <c r="H317" s="99"/>
      <c r="I317" s="42">
        <v>-30.75</v>
      </c>
      <c r="J317" s="59">
        <f t="shared" si="206"/>
        <v>2389.85</v>
      </c>
      <c r="K317" s="88"/>
      <c r="M317" s="38">
        <f t="shared" si="115"/>
        <v>9.9999999999909051E-2</v>
      </c>
      <c r="N317" s="42">
        <f t="shared" si="207"/>
        <v>1.0196999999990726E-2</v>
      </c>
      <c r="O317" s="38">
        <f t="shared" si="208"/>
        <v>7.0143199999936207E-2</v>
      </c>
      <c r="P317" s="38">
        <f t="shared" si="209"/>
        <v>1.0398044051990543E-4</v>
      </c>
      <c r="R317" s="40">
        <f t="shared" si="210"/>
        <v>61.699999999999818</v>
      </c>
      <c r="S317" s="40">
        <f t="shared" si="211"/>
        <v>1.6207455429482875E-3</v>
      </c>
    </row>
    <row r="318" spans="2:19" ht="15.6" x14ac:dyDescent="0.3">
      <c r="B318" s="100">
        <v>301</v>
      </c>
      <c r="C318" s="101"/>
      <c r="D318" s="80">
        <v>45080</v>
      </c>
      <c r="E318" s="79">
        <v>0.3666666666666667</v>
      </c>
      <c r="F318" s="53">
        <f t="shared" si="204"/>
        <v>2420</v>
      </c>
      <c r="G318" s="52">
        <f t="shared" si="205"/>
        <v>2389.75</v>
      </c>
      <c r="H318" s="99"/>
      <c r="I318" s="42">
        <v>-30.75</v>
      </c>
      <c r="J318" s="59">
        <f t="shared" si="206"/>
        <v>2389.85</v>
      </c>
      <c r="K318" s="88"/>
      <c r="M318" s="38">
        <f t="shared" si="115"/>
        <v>9.9999999999909051E-2</v>
      </c>
      <c r="N318" s="42">
        <f t="shared" si="207"/>
        <v>1.0196999999990726E-2</v>
      </c>
      <c r="O318" s="38">
        <f t="shared" si="208"/>
        <v>7.0143199999936207E-2</v>
      </c>
      <c r="P318" s="38">
        <f t="shared" si="209"/>
        <v>1.0398044051990543E-4</v>
      </c>
      <c r="R318" s="40">
        <f t="shared" si="210"/>
        <v>61.699999999999818</v>
      </c>
      <c r="S318" s="40">
        <f t="shared" si="211"/>
        <v>1.6207455429482875E-3</v>
      </c>
    </row>
    <row r="319" spans="2:19" ht="15.6" x14ac:dyDescent="0.3">
      <c r="B319" s="100">
        <v>302</v>
      </c>
      <c r="C319" s="101"/>
      <c r="D319" s="80">
        <v>45086</v>
      </c>
      <c r="E319" s="79">
        <v>0.60833333333333328</v>
      </c>
      <c r="F319" s="53">
        <f t="shared" ref="F319:F320" si="212">G$16</f>
        <v>2420</v>
      </c>
      <c r="G319" s="52">
        <f t="shared" ref="G319:G320" si="213">G$16-E$12</f>
        <v>2389.75</v>
      </c>
      <c r="H319" s="99"/>
      <c r="I319" s="42">
        <v>-30.75</v>
      </c>
      <c r="J319" s="59">
        <f t="shared" ref="J319:J320" si="214">(G$16+E$13)+I319</f>
        <v>2389.85</v>
      </c>
      <c r="K319" s="88"/>
      <c r="M319" s="38">
        <f t="shared" si="115"/>
        <v>9.9999999999909051E-2</v>
      </c>
      <c r="N319" s="42">
        <f t="shared" ref="N319:N320" si="215">M319*0.10197/1</f>
        <v>1.0196999999990726E-2</v>
      </c>
      <c r="O319" s="38">
        <f t="shared" ref="O319:O320" si="216">M319*0.701432/1</f>
        <v>7.0143199999936207E-2</v>
      </c>
      <c r="P319" s="38">
        <f t="shared" ref="P319:P320" si="217">+N319*0.01019716/1</f>
        <v>1.0398044051990543E-4</v>
      </c>
      <c r="R319" s="40">
        <f t="shared" ref="R319:R320" si="218">+$O$11*(M319-I319)</f>
        <v>61.699999999999818</v>
      </c>
      <c r="S319" s="40">
        <f t="shared" ref="S319:S320" si="219">M319/R319</f>
        <v>1.6207455429482875E-3</v>
      </c>
    </row>
    <row r="320" spans="2:19" ht="15.6" x14ac:dyDescent="0.3">
      <c r="B320" s="100">
        <v>303</v>
      </c>
      <c r="C320" s="101"/>
      <c r="D320" s="80">
        <v>45088</v>
      </c>
      <c r="E320" s="79">
        <v>0.47916666666666669</v>
      </c>
      <c r="F320" s="53">
        <f t="shared" si="212"/>
        <v>2420</v>
      </c>
      <c r="G320" s="52">
        <f t="shared" si="213"/>
        <v>2389.75</v>
      </c>
      <c r="H320" s="99"/>
      <c r="I320" s="42">
        <v>-30.75</v>
      </c>
      <c r="J320" s="59">
        <f t="shared" si="214"/>
        <v>2389.85</v>
      </c>
      <c r="K320" s="88"/>
      <c r="M320" s="38">
        <f t="shared" si="115"/>
        <v>9.9999999999909051E-2</v>
      </c>
      <c r="N320" s="42">
        <f t="shared" si="215"/>
        <v>1.0196999999990726E-2</v>
      </c>
      <c r="O320" s="38">
        <f t="shared" si="216"/>
        <v>7.0143199999936207E-2</v>
      </c>
      <c r="P320" s="38">
        <f t="shared" si="217"/>
        <v>1.0398044051990543E-4</v>
      </c>
      <c r="R320" s="40">
        <f t="shared" si="218"/>
        <v>61.699999999999818</v>
      </c>
      <c r="S320" s="40">
        <f t="shared" si="219"/>
        <v>1.6207455429482875E-3</v>
      </c>
    </row>
    <row r="321" spans="2:19" ht="15.6" x14ac:dyDescent="0.3">
      <c r="B321" s="100">
        <v>304</v>
      </c>
      <c r="C321" s="101"/>
      <c r="D321" s="80">
        <v>45089</v>
      </c>
      <c r="E321" s="79">
        <v>0.70000000000000007</v>
      </c>
      <c r="F321" s="53">
        <f t="shared" ref="F321:F331" si="220">G$16</f>
        <v>2420</v>
      </c>
      <c r="G321" s="52">
        <f t="shared" ref="G321:G331" si="221">G$16-E$12</f>
        <v>2389.75</v>
      </c>
      <c r="H321" s="99"/>
      <c r="I321" s="42">
        <v>-30.75</v>
      </c>
      <c r="J321" s="59">
        <f t="shared" ref="J321:J331" si="222">(G$16+E$13)+I321</f>
        <v>2389.85</v>
      </c>
      <c r="K321" s="88"/>
      <c r="M321" s="38">
        <f t="shared" si="115"/>
        <v>9.9999999999909051E-2</v>
      </c>
      <c r="N321" s="42">
        <f t="shared" ref="N321:N331" si="223">M321*0.10197/1</f>
        <v>1.0196999999990726E-2</v>
      </c>
      <c r="O321" s="38">
        <f t="shared" ref="O321:O331" si="224">M321*0.701432/1</f>
        <v>7.0143199999936207E-2</v>
      </c>
      <c r="P321" s="38">
        <f t="shared" ref="P321:P331" si="225">+N321*0.01019716/1</f>
        <v>1.0398044051990543E-4</v>
      </c>
      <c r="R321" s="40">
        <f t="shared" ref="R321:R331" si="226">+$O$11*(M321-I321)</f>
        <v>61.699999999999818</v>
      </c>
      <c r="S321" s="40">
        <f t="shared" ref="S321:S331" si="227">M321/R321</f>
        <v>1.6207455429482875E-3</v>
      </c>
    </row>
    <row r="322" spans="2:19" ht="15.6" x14ac:dyDescent="0.3">
      <c r="B322" s="100">
        <v>305</v>
      </c>
      <c r="C322" s="101"/>
      <c r="D322" s="80">
        <v>45090</v>
      </c>
      <c r="E322" s="79">
        <v>0.75416666666666676</v>
      </c>
      <c r="F322" s="53">
        <f t="shared" si="220"/>
        <v>2420</v>
      </c>
      <c r="G322" s="52">
        <f t="shared" si="221"/>
        <v>2389.75</v>
      </c>
      <c r="H322" s="99"/>
      <c r="I322" s="42">
        <v>-30.75</v>
      </c>
      <c r="J322" s="59">
        <f t="shared" si="222"/>
        <v>2389.85</v>
      </c>
      <c r="K322" s="88"/>
      <c r="M322" s="38">
        <f t="shared" si="115"/>
        <v>9.9999999999909051E-2</v>
      </c>
      <c r="N322" s="42">
        <f t="shared" si="223"/>
        <v>1.0196999999990726E-2</v>
      </c>
      <c r="O322" s="38">
        <f t="shared" si="224"/>
        <v>7.0143199999936207E-2</v>
      </c>
      <c r="P322" s="38">
        <f t="shared" si="225"/>
        <v>1.0398044051990543E-4</v>
      </c>
      <c r="R322" s="40">
        <f t="shared" si="226"/>
        <v>61.699999999999818</v>
      </c>
      <c r="S322" s="40">
        <f t="shared" si="227"/>
        <v>1.6207455429482875E-3</v>
      </c>
    </row>
    <row r="323" spans="2:19" ht="15.6" x14ac:dyDescent="0.3">
      <c r="B323" s="100">
        <v>309</v>
      </c>
      <c r="C323" s="101"/>
      <c r="D323" s="80">
        <v>45094</v>
      </c>
      <c r="E323" s="79">
        <v>0.35902777777777778</v>
      </c>
      <c r="F323" s="53">
        <f t="shared" si="220"/>
        <v>2420</v>
      </c>
      <c r="G323" s="52">
        <f t="shared" si="221"/>
        <v>2389.75</v>
      </c>
      <c r="H323" s="99"/>
      <c r="I323" s="42">
        <v>-30.75</v>
      </c>
      <c r="J323" s="59">
        <f t="shared" si="222"/>
        <v>2389.85</v>
      </c>
      <c r="K323" s="88"/>
      <c r="M323" s="38">
        <f t="shared" si="115"/>
        <v>9.9999999999909051E-2</v>
      </c>
      <c r="N323" s="42">
        <f t="shared" si="223"/>
        <v>1.0196999999990726E-2</v>
      </c>
      <c r="O323" s="38">
        <f t="shared" si="224"/>
        <v>7.0143199999936207E-2</v>
      </c>
      <c r="P323" s="38">
        <f t="shared" si="225"/>
        <v>1.0398044051990543E-4</v>
      </c>
      <c r="R323" s="40">
        <f t="shared" si="226"/>
        <v>61.699999999999818</v>
      </c>
      <c r="S323" s="40">
        <f t="shared" si="227"/>
        <v>1.6207455429482875E-3</v>
      </c>
    </row>
    <row r="324" spans="2:19" ht="15.6" x14ac:dyDescent="0.3">
      <c r="B324" s="100">
        <v>310</v>
      </c>
      <c r="C324" s="101"/>
      <c r="D324" s="80">
        <v>45095</v>
      </c>
      <c r="E324" s="79">
        <v>0.50486111111111109</v>
      </c>
      <c r="F324" s="53">
        <f t="shared" si="220"/>
        <v>2420</v>
      </c>
      <c r="G324" s="52">
        <f t="shared" si="221"/>
        <v>2389.75</v>
      </c>
      <c r="H324" s="99"/>
      <c r="I324" s="42">
        <v>-30.75</v>
      </c>
      <c r="J324" s="59">
        <f t="shared" si="222"/>
        <v>2389.85</v>
      </c>
      <c r="K324" s="88"/>
      <c r="M324" s="38">
        <f t="shared" si="115"/>
        <v>9.9999999999909051E-2</v>
      </c>
      <c r="N324" s="42">
        <f t="shared" si="223"/>
        <v>1.0196999999990726E-2</v>
      </c>
      <c r="O324" s="38">
        <f t="shared" si="224"/>
        <v>7.0143199999936207E-2</v>
      </c>
      <c r="P324" s="38">
        <f t="shared" si="225"/>
        <v>1.0398044051990543E-4</v>
      </c>
      <c r="R324" s="40">
        <f t="shared" si="226"/>
        <v>61.699999999999818</v>
      </c>
      <c r="S324" s="40">
        <f t="shared" si="227"/>
        <v>1.6207455429482875E-3</v>
      </c>
    </row>
    <row r="325" spans="2:19" ht="15.6" x14ac:dyDescent="0.3">
      <c r="B325" s="100">
        <v>311</v>
      </c>
      <c r="C325" s="101"/>
      <c r="D325" s="80">
        <v>45096</v>
      </c>
      <c r="E325" s="79">
        <v>0.40347222222222223</v>
      </c>
      <c r="F325" s="53">
        <f t="shared" si="220"/>
        <v>2420</v>
      </c>
      <c r="G325" s="52">
        <f t="shared" si="221"/>
        <v>2389.75</v>
      </c>
      <c r="H325" s="99"/>
      <c r="I325" s="42">
        <v>-30.75</v>
      </c>
      <c r="J325" s="59">
        <f t="shared" si="222"/>
        <v>2389.85</v>
      </c>
      <c r="K325" s="88"/>
      <c r="M325" s="38">
        <f t="shared" si="115"/>
        <v>9.9999999999909051E-2</v>
      </c>
      <c r="N325" s="42">
        <f t="shared" si="223"/>
        <v>1.0196999999990726E-2</v>
      </c>
      <c r="O325" s="38">
        <f t="shared" si="224"/>
        <v>7.0143199999936207E-2</v>
      </c>
      <c r="P325" s="38">
        <f t="shared" si="225"/>
        <v>1.0398044051990543E-4</v>
      </c>
      <c r="R325" s="40">
        <f t="shared" si="226"/>
        <v>61.699999999999818</v>
      </c>
      <c r="S325" s="40">
        <f t="shared" si="227"/>
        <v>1.6207455429482875E-3</v>
      </c>
    </row>
    <row r="326" spans="2:19" ht="15.6" x14ac:dyDescent="0.3">
      <c r="B326" s="100">
        <v>312</v>
      </c>
      <c r="C326" s="101"/>
      <c r="D326" s="80">
        <v>45097</v>
      </c>
      <c r="E326" s="79">
        <v>0.36458333333333331</v>
      </c>
      <c r="F326" s="53">
        <f t="shared" si="220"/>
        <v>2420</v>
      </c>
      <c r="G326" s="52">
        <f t="shared" si="221"/>
        <v>2389.75</v>
      </c>
      <c r="H326" s="99"/>
      <c r="I326" s="42">
        <v>-30.75</v>
      </c>
      <c r="J326" s="59">
        <f t="shared" si="222"/>
        <v>2389.85</v>
      </c>
      <c r="K326" s="88"/>
      <c r="M326" s="38">
        <f t="shared" si="115"/>
        <v>9.9999999999909051E-2</v>
      </c>
      <c r="N326" s="42">
        <f t="shared" si="223"/>
        <v>1.0196999999990726E-2</v>
      </c>
      <c r="O326" s="38">
        <f t="shared" si="224"/>
        <v>7.0143199999936207E-2</v>
      </c>
      <c r="P326" s="38">
        <f t="shared" si="225"/>
        <v>1.0398044051990543E-4</v>
      </c>
      <c r="R326" s="40">
        <f t="shared" si="226"/>
        <v>61.699999999999818</v>
      </c>
      <c r="S326" s="40">
        <f t="shared" si="227"/>
        <v>1.6207455429482875E-3</v>
      </c>
    </row>
    <row r="327" spans="2:19" ht="15.6" x14ac:dyDescent="0.3">
      <c r="B327" s="100">
        <v>313</v>
      </c>
      <c r="C327" s="101"/>
      <c r="D327" s="80">
        <v>45098</v>
      </c>
      <c r="E327" s="79">
        <v>0.42708333333333331</v>
      </c>
      <c r="F327" s="53">
        <f t="shared" si="220"/>
        <v>2420</v>
      </c>
      <c r="G327" s="52">
        <f t="shared" si="221"/>
        <v>2389.75</v>
      </c>
      <c r="H327" s="99"/>
      <c r="I327" s="42">
        <v>-30.75</v>
      </c>
      <c r="J327" s="59">
        <f t="shared" si="222"/>
        <v>2389.85</v>
      </c>
      <c r="K327" s="88"/>
      <c r="M327" s="38">
        <f t="shared" si="115"/>
        <v>9.9999999999909051E-2</v>
      </c>
      <c r="N327" s="42">
        <f t="shared" si="223"/>
        <v>1.0196999999990726E-2</v>
      </c>
      <c r="O327" s="38">
        <f t="shared" si="224"/>
        <v>7.0143199999936207E-2</v>
      </c>
      <c r="P327" s="38">
        <f t="shared" si="225"/>
        <v>1.0398044051990543E-4</v>
      </c>
      <c r="R327" s="40">
        <f t="shared" si="226"/>
        <v>61.699999999999818</v>
      </c>
      <c r="S327" s="40">
        <f t="shared" si="227"/>
        <v>1.6207455429482875E-3</v>
      </c>
    </row>
    <row r="328" spans="2:19" ht="15.6" x14ac:dyDescent="0.3">
      <c r="B328" s="100">
        <v>314</v>
      </c>
      <c r="C328" s="101"/>
      <c r="D328" s="80">
        <v>45099</v>
      </c>
      <c r="E328" s="79">
        <v>0.3611111111111111</v>
      </c>
      <c r="F328" s="53">
        <f t="shared" si="220"/>
        <v>2420</v>
      </c>
      <c r="G328" s="52">
        <f t="shared" si="221"/>
        <v>2389.75</v>
      </c>
      <c r="H328" s="99"/>
      <c r="I328" s="42">
        <v>-30.75</v>
      </c>
      <c r="J328" s="59">
        <f t="shared" si="222"/>
        <v>2389.85</v>
      </c>
      <c r="K328" s="88"/>
      <c r="M328" s="38">
        <f t="shared" si="115"/>
        <v>9.9999999999909051E-2</v>
      </c>
      <c r="N328" s="42">
        <f t="shared" si="223"/>
        <v>1.0196999999990726E-2</v>
      </c>
      <c r="O328" s="38">
        <f t="shared" si="224"/>
        <v>7.0143199999936207E-2</v>
      </c>
      <c r="P328" s="38">
        <f t="shared" si="225"/>
        <v>1.0398044051990543E-4</v>
      </c>
      <c r="R328" s="40">
        <f t="shared" si="226"/>
        <v>61.699999999999818</v>
      </c>
      <c r="S328" s="40">
        <f t="shared" si="227"/>
        <v>1.6207455429482875E-3</v>
      </c>
    </row>
    <row r="329" spans="2:19" ht="15.6" x14ac:dyDescent="0.3">
      <c r="B329" s="100">
        <v>315</v>
      </c>
      <c r="C329" s="101"/>
      <c r="D329" s="80">
        <v>45100</v>
      </c>
      <c r="E329" s="79">
        <v>0.36388888888888887</v>
      </c>
      <c r="F329" s="53">
        <f t="shared" si="220"/>
        <v>2420</v>
      </c>
      <c r="G329" s="52">
        <f t="shared" si="221"/>
        <v>2389.75</v>
      </c>
      <c r="H329" s="99"/>
      <c r="I329" s="42">
        <v>-30.75</v>
      </c>
      <c r="J329" s="59">
        <f t="shared" si="222"/>
        <v>2389.85</v>
      </c>
      <c r="K329" s="88"/>
      <c r="M329" s="38">
        <f t="shared" si="115"/>
        <v>9.9999999999909051E-2</v>
      </c>
      <c r="N329" s="42">
        <f t="shared" si="223"/>
        <v>1.0196999999990726E-2</v>
      </c>
      <c r="O329" s="38">
        <f t="shared" si="224"/>
        <v>7.0143199999936207E-2</v>
      </c>
      <c r="P329" s="38">
        <f t="shared" si="225"/>
        <v>1.0398044051990543E-4</v>
      </c>
      <c r="R329" s="40">
        <f t="shared" si="226"/>
        <v>61.699999999999818</v>
      </c>
      <c r="S329" s="40">
        <f t="shared" si="227"/>
        <v>1.6207455429482875E-3</v>
      </c>
    </row>
    <row r="330" spans="2:19" ht="15.6" x14ac:dyDescent="0.3">
      <c r="B330" s="100">
        <v>316</v>
      </c>
      <c r="C330" s="101"/>
      <c r="D330" s="80">
        <v>45101</v>
      </c>
      <c r="E330" s="79">
        <v>0.71736111111111101</v>
      </c>
      <c r="F330" s="53">
        <f t="shared" si="220"/>
        <v>2420</v>
      </c>
      <c r="G330" s="52">
        <f t="shared" si="221"/>
        <v>2389.75</v>
      </c>
      <c r="H330" s="99"/>
      <c r="I330" s="42">
        <v>-30.75</v>
      </c>
      <c r="J330" s="59">
        <f t="shared" si="222"/>
        <v>2389.85</v>
      </c>
      <c r="K330" s="88"/>
      <c r="M330" s="38">
        <f t="shared" si="115"/>
        <v>9.9999999999909051E-2</v>
      </c>
      <c r="N330" s="42">
        <f t="shared" si="223"/>
        <v>1.0196999999990726E-2</v>
      </c>
      <c r="O330" s="38">
        <f t="shared" si="224"/>
        <v>7.0143199999936207E-2</v>
      </c>
      <c r="P330" s="38">
        <f t="shared" si="225"/>
        <v>1.0398044051990543E-4</v>
      </c>
      <c r="R330" s="40">
        <f t="shared" si="226"/>
        <v>61.699999999999818</v>
      </c>
      <c r="S330" s="40">
        <f t="shared" si="227"/>
        <v>1.6207455429482875E-3</v>
      </c>
    </row>
    <row r="331" spans="2:19" ht="15.6" x14ac:dyDescent="0.3">
      <c r="B331" s="100">
        <v>317</v>
      </c>
      <c r="C331" s="101"/>
      <c r="D331" s="80">
        <v>45102</v>
      </c>
      <c r="E331" s="79">
        <v>0.41805555555555557</v>
      </c>
      <c r="F331" s="53">
        <f t="shared" si="220"/>
        <v>2420</v>
      </c>
      <c r="G331" s="52">
        <f t="shared" si="221"/>
        <v>2389.75</v>
      </c>
      <c r="H331" s="99"/>
      <c r="I331" s="42">
        <v>-30.75</v>
      </c>
      <c r="J331" s="59">
        <f t="shared" si="222"/>
        <v>2389.85</v>
      </c>
      <c r="K331" s="88"/>
      <c r="M331" s="38">
        <f t="shared" si="115"/>
        <v>9.9999999999909051E-2</v>
      </c>
      <c r="N331" s="42">
        <f t="shared" si="223"/>
        <v>1.0196999999990726E-2</v>
      </c>
      <c r="O331" s="38">
        <f t="shared" si="224"/>
        <v>7.0143199999936207E-2</v>
      </c>
      <c r="P331" s="38">
        <f t="shared" si="225"/>
        <v>1.0398044051990543E-4</v>
      </c>
      <c r="R331" s="40">
        <f t="shared" si="226"/>
        <v>61.699999999999818</v>
      </c>
      <c r="S331" s="40">
        <f t="shared" si="227"/>
        <v>1.6207455429482875E-3</v>
      </c>
    </row>
    <row r="332" spans="2:19" ht="15.6" x14ac:dyDescent="0.3">
      <c r="B332" s="100">
        <v>318</v>
      </c>
      <c r="C332" s="101"/>
      <c r="D332" s="80">
        <v>45103</v>
      </c>
      <c r="E332" s="79">
        <v>0.46388888888888885</v>
      </c>
      <c r="F332" s="53">
        <f t="shared" ref="F332:F335" si="228">G$16</f>
        <v>2420</v>
      </c>
      <c r="G332" s="52">
        <f t="shared" ref="G332:G335" si="229">G$16-E$12</f>
        <v>2389.75</v>
      </c>
      <c r="H332" s="99"/>
      <c r="I332" s="42">
        <v>-30.75</v>
      </c>
      <c r="J332" s="59">
        <f t="shared" ref="J332:J335" si="230">(G$16+E$13)+I332</f>
        <v>2389.85</v>
      </c>
      <c r="K332" s="88"/>
      <c r="M332" s="38">
        <f t="shared" si="115"/>
        <v>9.9999999999909051E-2</v>
      </c>
      <c r="N332" s="42">
        <f t="shared" ref="N332:N335" si="231">M332*0.10197/1</f>
        <v>1.0196999999990726E-2</v>
      </c>
      <c r="O332" s="38">
        <f t="shared" ref="O332:O335" si="232">M332*0.701432/1</f>
        <v>7.0143199999936207E-2</v>
      </c>
      <c r="P332" s="38">
        <f t="shared" ref="P332:P335" si="233">+N332*0.01019716/1</f>
        <v>1.0398044051990543E-4</v>
      </c>
      <c r="R332" s="40">
        <f t="shared" ref="R332:R335" si="234">+$O$11*(M332-I332)</f>
        <v>61.699999999999818</v>
      </c>
      <c r="S332" s="40">
        <f t="shared" ref="S332:S335" si="235">M332/R332</f>
        <v>1.6207455429482875E-3</v>
      </c>
    </row>
    <row r="333" spans="2:19" ht="15.6" x14ac:dyDescent="0.3">
      <c r="B333" s="100">
        <v>319</v>
      </c>
      <c r="C333" s="101"/>
      <c r="D333" s="80">
        <v>45104</v>
      </c>
      <c r="E333" s="79">
        <v>0.36805555555555558</v>
      </c>
      <c r="F333" s="53">
        <f t="shared" si="228"/>
        <v>2420</v>
      </c>
      <c r="G333" s="52">
        <f t="shared" si="229"/>
        <v>2389.75</v>
      </c>
      <c r="H333" s="99"/>
      <c r="I333" s="42">
        <v>-30.75</v>
      </c>
      <c r="J333" s="59">
        <f t="shared" si="230"/>
        <v>2389.85</v>
      </c>
      <c r="K333" s="88"/>
      <c r="M333" s="38">
        <f t="shared" si="115"/>
        <v>9.9999999999909051E-2</v>
      </c>
      <c r="N333" s="42">
        <f t="shared" si="231"/>
        <v>1.0196999999990726E-2</v>
      </c>
      <c r="O333" s="38">
        <f t="shared" si="232"/>
        <v>7.0143199999936207E-2</v>
      </c>
      <c r="P333" s="38">
        <f t="shared" si="233"/>
        <v>1.0398044051990543E-4</v>
      </c>
      <c r="R333" s="40">
        <f t="shared" si="234"/>
        <v>61.699999999999818</v>
      </c>
      <c r="S333" s="40">
        <f t="shared" si="235"/>
        <v>1.6207455429482875E-3</v>
      </c>
    </row>
    <row r="334" spans="2:19" ht="15.6" x14ac:dyDescent="0.3">
      <c r="B334" s="100">
        <v>320</v>
      </c>
      <c r="C334" s="101"/>
      <c r="D334" s="80">
        <v>45107</v>
      </c>
      <c r="E334" s="79">
        <v>0.67708333333333337</v>
      </c>
      <c r="F334" s="53">
        <f t="shared" si="228"/>
        <v>2420</v>
      </c>
      <c r="G334" s="52">
        <f t="shared" si="229"/>
        <v>2389.75</v>
      </c>
      <c r="H334" s="99"/>
      <c r="I334" s="42">
        <v>-30.75</v>
      </c>
      <c r="J334" s="59">
        <f t="shared" si="230"/>
        <v>2389.85</v>
      </c>
      <c r="K334" s="88"/>
      <c r="M334" s="38">
        <f t="shared" si="115"/>
        <v>9.9999999999909051E-2</v>
      </c>
      <c r="N334" s="42">
        <f t="shared" si="231"/>
        <v>1.0196999999990726E-2</v>
      </c>
      <c r="O334" s="38">
        <f t="shared" si="232"/>
        <v>7.0143199999936207E-2</v>
      </c>
      <c r="P334" s="38">
        <f t="shared" si="233"/>
        <v>1.0398044051990543E-4</v>
      </c>
      <c r="R334" s="40">
        <f t="shared" si="234"/>
        <v>61.699999999999818</v>
      </c>
      <c r="S334" s="40">
        <f t="shared" si="235"/>
        <v>1.6207455429482875E-3</v>
      </c>
    </row>
    <row r="335" spans="2:19" ht="15.6" x14ac:dyDescent="0.3">
      <c r="B335" s="100">
        <v>321</v>
      </c>
      <c r="C335" s="101"/>
      <c r="D335" s="80">
        <v>45110</v>
      </c>
      <c r="E335" s="79">
        <v>0.72777777777777775</v>
      </c>
      <c r="F335" s="53">
        <f t="shared" si="228"/>
        <v>2420</v>
      </c>
      <c r="G335" s="52">
        <f t="shared" si="229"/>
        <v>2389.75</v>
      </c>
      <c r="H335" s="99"/>
      <c r="I335" s="42">
        <v>-30.75</v>
      </c>
      <c r="J335" s="59">
        <f t="shared" si="230"/>
        <v>2389.85</v>
      </c>
      <c r="K335" s="88"/>
      <c r="M335" s="38">
        <f t="shared" si="115"/>
        <v>9.9999999999909051E-2</v>
      </c>
      <c r="N335" s="42">
        <f t="shared" si="231"/>
        <v>1.0196999999990726E-2</v>
      </c>
      <c r="O335" s="38">
        <f t="shared" si="232"/>
        <v>7.0143199999936207E-2</v>
      </c>
      <c r="P335" s="38">
        <f t="shared" si="233"/>
        <v>1.0398044051990543E-4</v>
      </c>
      <c r="R335" s="40">
        <f t="shared" si="234"/>
        <v>61.699999999999818</v>
      </c>
      <c r="S335" s="40">
        <f t="shared" si="235"/>
        <v>1.6207455429482875E-3</v>
      </c>
    </row>
    <row r="336" spans="2:19" ht="15.6" x14ac:dyDescent="0.3">
      <c r="B336" s="100">
        <v>322</v>
      </c>
      <c r="C336" s="101"/>
      <c r="D336" s="80">
        <v>45111</v>
      </c>
      <c r="E336" s="79">
        <v>0.4381944444444445</v>
      </c>
      <c r="F336" s="53">
        <f t="shared" ref="F336:F337" si="236">G$16</f>
        <v>2420</v>
      </c>
      <c r="G336" s="52">
        <f t="shared" ref="G336:G337" si="237">G$16-E$12</f>
        <v>2389.75</v>
      </c>
      <c r="H336" s="99"/>
      <c r="I336" s="42">
        <v>-30.75</v>
      </c>
      <c r="J336" s="59">
        <f>(G$16+E$13)+I336</f>
        <v>2389.85</v>
      </c>
      <c r="K336" s="88"/>
      <c r="M336" s="38">
        <f t="shared" si="115"/>
        <v>9.9999999999909051E-2</v>
      </c>
      <c r="N336" s="42">
        <f t="shared" ref="N336:N337" si="238">M336*0.10197/1</f>
        <v>1.0196999999990726E-2</v>
      </c>
      <c r="O336" s="38">
        <f t="shared" ref="O336:O337" si="239">M336*0.701432/1</f>
        <v>7.0143199999936207E-2</v>
      </c>
      <c r="P336" s="38">
        <f t="shared" ref="P336:P337" si="240">+N336*0.01019716/1</f>
        <v>1.0398044051990543E-4</v>
      </c>
      <c r="R336" s="40">
        <f t="shared" ref="R336:R337" si="241">+$O$11*(M336-I336)</f>
        <v>61.699999999999818</v>
      </c>
      <c r="S336" s="40">
        <f t="shared" ref="S336:S337" si="242">M336/R336</f>
        <v>1.6207455429482875E-3</v>
      </c>
    </row>
    <row r="337" spans="2:19" ht="15.6" x14ac:dyDescent="0.3">
      <c r="B337" s="100">
        <v>323</v>
      </c>
      <c r="C337" s="101"/>
      <c r="D337" s="80">
        <v>45114</v>
      </c>
      <c r="E337" s="79">
        <v>0.48125000000000001</v>
      </c>
      <c r="F337" s="53">
        <f t="shared" si="236"/>
        <v>2420</v>
      </c>
      <c r="G337" s="52">
        <f t="shared" si="237"/>
        <v>2389.75</v>
      </c>
      <c r="H337" s="99"/>
      <c r="I337" s="42">
        <v>-30.75</v>
      </c>
      <c r="J337" s="59">
        <f t="shared" ref="J337" si="243">(G$16+E$13)+I337</f>
        <v>2389.85</v>
      </c>
      <c r="K337" s="88"/>
      <c r="M337" s="38">
        <f t="shared" si="115"/>
        <v>9.9999999999909051E-2</v>
      </c>
      <c r="N337" s="42">
        <f t="shared" si="238"/>
        <v>1.0196999999990726E-2</v>
      </c>
      <c r="O337" s="38">
        <f t="shared" si="239"/>
        <v>7.0143199999936207E-2</v>
      </c>
      <c r="P337" s="38">
        <f t="shared" si="240"/>
        <v>1.0398044051990543E-4</v>
      </c>
      <c r="R337" s="40">
        <f t="shared" si="241"/>
        <v>61.699999999999818</v>
      </c>
      <c r="S337" s="40">
        <f t="shared" si="242"/>
        <v>1.6207455429482875E-3</v>
      </c>
    </row>
    <row r="338" spans="2:19" ht="15.6" x14ac:dyDescent="0.3">
      <c r="B338" s="100">
        <v>324</v>
      </c>
      <c r="C338" s="101"/>
      <c r="D338" s="80">
        <v>45116</v>
      </c>
      <c r="E338" s="79">
        <v>0.48888888888888887</v>
      </c>
      <c r="F338" s="53">
        <f t="shared" ref="F338:F339" si="244">G$16</f>
        <v>2420</v>
      </c>
      <c r="G338" s="52">
        <f t="shared" ref="G338:G339" si="245">G$16-E$12</f>
        <v>2389.75</v>
      </c>
      <c r="H338" s="99"/>
      <c r="I338" s="42">
        <v>-30.75</v>
      </c>
      <c r="J338" s="59">
        <f t="shared" ref="J338:J339" si="246">(G$16+E$13)+I338</f>
        <v>2389.85</v>
      </c>
      <c r="K338" s="88"/>
      <c r="M338" s="38">
        <f t="shared" si="115"/>
        <v>9.9999999999909051E-2</v>
      </c>
      <c r="N338" s="42">
        <f t="shared" ref="N338:N339" si="247">M338*0.10197/1</f>
        <v>1.0196999999990726E-2</v>
      </c>
      <c r="O338" s="38">
        <f t="shared" ref="O338:O339" si="248">M338*0.701432/1</f>
        <v>7.0143199999936207E-2</v>
      </c>
      <c r="P338" s="38">
        <f t="shared" ref="P338:P339" si="249">+N338*0.01019716/1</f>
        <v>1.0398044051990543E-4</v>
      </c>
      <c r="R338" s="40">
        <f t="shared" ref="R338:R339" si="250">+$O$11*(M338-I338)</f>
        <v>61.699999999999818</v>
      </c>
      <c r="S338" s="40">
        <f t="shared" ref="S338:S339" si="251">M338/R338</f>
        <v>1.6207455429482875E-3</v>
      </c>
    </row>
    <row r="339" spans="2:19" ht="15.6" x14ac:dyDescent="0.3">
      <c r="B339" s="100">
        <v>325</v>
      </c>
      <c r="C339" s="101"/>
      <c r="D339" s="80">
        <v>45117</v>
      </c>
      <c r="E339" s="79">
        <v>0.3840277777777778</v>
      </c>
      <c r="F339" s="53">
        <f t="shared" si="244"/>
        <v>2420</v>
      </c>
      <c r="G339" s="52">
        <f t="shared" si="245"/>
        <v>2389.75</v>
      </c>
      <c r="H339" s="99"/>
      <c r="I339" s="42">
        <v>-30.75</v>
      </c>
      <c r="J339" s="59">
        <f t="shared" si="246"/>
        <v>2389.85</v>
      </c>
      <c r="K339" s="88"/>
      <c r="M339" s="38">
        <f t="shared" si="115"/>
        <v>9.9999999999909051E-2</v>
      </c>
      <c r="N339" s="42">
        <f t="shared" si="247"/>
        <v>1.0196999999990726E-2</v>
      </c>
      <c r="O339" s="38">
        <f t="shared" si="248"/>
        <v>7.0143199999936207E-2</v>
      </c>
      <c r="P339" s="38">
        <f t="shared" si="249"/>
        <v>1.0398044051990543E-4</v>
      </c>
      <c r="R339" s="40">
        <f t="shared" si="250"/>
        <v>61.699999999999818</v>
      </c>
      <c r="S339" s="40">
        <f t="shared" si="251"/>
        <v>1.6207455429482875E-3</v>
      </c>
    </row>
    <row r="340" spans="2:19" ht="15.6" x14ac:dyDescent="0.3">
      <c r="B340" s="100">
        <v>326</v>
      </c>
      <c r="C340" s="101"/>
      <c r="D340" s="80">
        <v>45118</v>
      </c>
      <c r="E340" s="79">
        <v>0.36944444444444446</v>
      </c>
      <c r="F340" s="53">
        <f t="shared" ref="F340" si="252">G$16</f>
        <v>2420</v>
      </c>
      <c r="G340" s="52">
        <f t="shared" ref="G340" si="253">G$16-E$12</f>
        <v>2389.75</v>
      </c>
      <c r="H340" s="99"/>
      <c r="I340" s="42">
        <v>-30.75</v>
      </c>
      <c r="J340" s="59">
        <f t="shared" ref="J340" si="254">(G$16+E$13)+I340</f>
        <v>2389.85</v>
      </c>
      <c r="K340" s="88"/>
      <c r="M340" s="38">
        <f t="shared" si="115"/>
        <v>9.9999999999909051E-2</v>
      </c>
      <c r="N340" s="42">
        <f t="shared" ref="N340" si="255">M340*0.10197/1</f>
        <v>1.0196999999990726E-2</v>
      </c>
      <c r="O340" s="38">
        <f t="shared" ref="O340" si="256">M340*0.701432/1</f>
        <v>7.0143199999936207E-2</v>
      </c>
      <c r="P340" s="38">
        <f t="shared" ref="P340" si="257">+N340*0.01019716/1</f>
        <v>1.0398044051990543E-4</v>
      </c>
      <c r="R340" s="40">
        <f t="shared" ref="R340" si="258">+$O$11*(M340-I340)</f>
        <v>61.699999999999818</v>
      </c>
      <c r="S340" s="40">
        <f t="shared" ref="S340" si="259">M340/R340</f>
        <v>1.6207455429482875E-3</v>
      </c>
    </row>
    <row r="341" spans="2:19" ht="15.6" x14ac:dyDescent="0.3">
      <c r="B341" s="100">
        <v>327</v>
      </c>
      <c r="C341" s="101"/>
      <c r="D341" s="80">
        <v>45119</v>
      </c>
      <c r="E341" s="79">
        <v>0.4680555555555555</v>
      </c>
      <c r="F341" s="53">
        <f t="shared" ref="F341:F344" si="260">G$16</f>
        <v>2420</v>
      </c>
      <c r="G341" s="52">
        <f t="shared" ref="G341:G344" si="261">G$16-E$12</f>
        <v>2389.75</v>
      </c>
      <c r="H341" s="99"/>
      <c r="I341" s="42">
        <v>-30.75</v>
      </c>
      <c r="J341" s="59">
        <f t="shared" ref="J341:J343" si="262">(G$16+E$13)+I341</f>
        <v>2389.85</v>
      </c>
      <c r="K341" s="88"/>
      <c r="M341" s="38">
        <f t="shared" si="115"/>
        <v>9.9999999999909051E-2</v>
      </c>
      <c r="N341" s="42">
        <f t="shared" ref="N341:N343" si="263">M341*0.10197/1</f>
        <v>1.0196999999990726E-2</v>
      </c>
      <c r="O341" s="38">
        <f t="shared" ref="O341:O343" si="264">M341*0.701432/1</f>
        <v>7.0143199999936207E-2</v>
      </c>
      <c r="P341" s="38">
        <f t="shared" ref="P341:P343" si="265">+N341*0.01019716/1</f>
        <v>1.0398044051990543E-4</v>
      </c>
      <c r="R341" s="40">
        <f t="shared" ref="R341:R343" si="266">+$O$11*(M341-I341)</f>
        <v>61.699999999999818</v>
      </c>
      <c r="S341" s="40">
        <f t="shared" ref="S341:S343" si="267">M341/R341</f>
        <v>1.6207455429482875E-3</v>
      </c>
    </row>
    <row r="342" spans="2:19" ht="15.6" x14ac:dyDescent="0.3">
      <c r="B342" s="100">
        <v>328</v>
      </c>
      <c r="C342" s="101"/>
      <c r="D342" s="80">
        <v>45120</v>
      </c>
      <c r="E342" s="79">
        <v>0.39444444444444443</v>
      </c>
      <c r="F342" s="53">
        <f t="shared" si="260"/>
        <v>2420</v>
      </c>
      <c r="G342" s="52">
        <f t="shared" si="261"/>
        <v>2389.75</v>
      </c>
      <c r="H342" s="99"/>
      <c r="I342" s="42">
        <v>-30.75</v>
      </c>
      <c r="J342" s="59">
        <f t="shared" si="262"/>
        <v>2389.85</v>
      </c>
      <c r="K342" s="88"/>
      <c r="M342" s="38">
        <f t="shared" ref="M342:M395" si="268">+J342-$H$16</f>
        <v>9.9999999999909051E-2</v>
      </c>
      <c r="N342" s="42">
        <f t="shared" si="263"/>
        <v>1.0196999999990726E-2</v>
      </c>
      <c r="O342" s="38">
        <f t="shared" si="264"/>
        <v>7.0143199999936207E-2</v>
      </c>
      <c r="P342" s="38">
        <f t="shared" si="265"/>
        <v>1.0398044051990543E-4</v>
      </c>
      <c r="R342" s="40">
        <f t="shared" si="266"/>
        <v>61.699999999999818</v>
      </c>
      <c r="S342" s="40">
        <f t="shared" si="267"/>
        <v>1.6207455429482875E-3</v>
      </c>
    </row>
    <row r="343" spans="2:19" ht="15.6" x14ac:dyDescent="0.3">
      <c r="B343" s="100">
        <v>329</v>
      </c>
      <c r="C343" s="101"/>
      <c r="D343" s="80">
        <v>45121</v>
      </c>
      <c r="E343" s="79">
        <v>0.47569444444444442</v>
      </c>
      <c r="F343" s="53">
        <f t="shared" si="260"/>
        <v>2420</v>
      </c>
      <c r="G343" s="52">
        <f t="shared" si="261"/>
        <v>2389.75</v>
      </c>
      <c r="H343" s="99"/>
      <c r="I343" s="42">
        <v>-30.75</v>
      </c>
      <c r="J343" s="59">
        <f t="shared" si="262"/>
        <v>2389.85</v>
      </c>
      <c r="K343" s="88"/>
      <c r="M343" s="38">
        <f t="shared" si="268"/>
        <v>9.9999999999909051E-2</v>
      </c>
      <c r="N343" s="42">
        <f t="shared" si="263"/>
        <v>1.0196999999990726E-2</v>
      </c>
      <c r="O343" s="38">
        <f t="shared" si="264"/>
        <v>7.0143199999936207E-2</v>
      </c>
      <c r="P343" s="38">
        <f t="shared" si="265"/>
        <v>1.0398044051990543E-4</v>
      </c>
      <c r="R343" s="40">
        <f t="shared" si="266"/>
        <v>61.699999999999818</v>
      </c>
      <c r="S343" s="40">
        <f t="shared" si="267"/>
        <v>1.6207455429482875E-3</v>
      </c>
    </row>
    <row r="344" spans="2:19" ht="15.6" x14ac:dyDescent="0.3">
      <c r="B344" s="100">
        <v>330</v>
      </c>
      <c r="C344" s="101"/>
      <c r="D344" s="80">
        <v>45122</v>
      </c>
      <c r="E344" s="79">
        <v>0.71944444444444444</v>
      </c>
      <c r="F344" s="53">
        <f t="shared" si="260"/>
        <v>2420</v>
      </c>
      <c r="G344" s="52">
        <f t="shared" si="261"/>
        <v>2389.75</v>
      </c>
      <c r="H344" s="99"/>
      <c r="I344" s="42">
        <v>-30.75</v>
      </c>
      <c r="J344" s="59">
        <f>(G$16+E$13)+I344</f>
        <v>2389.85</v>
      </c>
      <c r="K344" s="88"/>
      <c r="M344" s="38">
        <f t="shared" si="268"/>
        <v>9.9999999999909051E-2</v>
      </c>
      <c r="N344" s="42">
        <f>M344*0.10197/1</f>
        <v>1.0196999999990726E-2</v>
      </c>
      <c r="O344" s="38">
        <f>M344*0.701432/1</f>
        <v>7.0143199999936207E-2</v>
      </c>
      <c r="P344" s="38">
        <f>+N344*0.01019716/1</f>
        <v>1.0398044051990543E-4</v>
      </c>
      <c r="R344" s="40">
        <f>+$O$11*(M344-I344)</f>
        <v>61.699999999999818</v>
      </c>
      <c r="S344" s="40">
        <f>M344/R344</f>
        <v>1.6207455429482875E-3</v>
      </c>
    </row>
    <row r="345" spans="2:19" ht="15.6" x14ac:dyDescent="0.3">
      <c r="B345" s="100">
        <v>331</v>
      </c>
      <c r="C345" s="101"/>
      <c r="D345" s="80">
        <v>45133</v>
      </c>
      <c r="E345" s="79">
        <v>0.64861111111111114</v>
      </c>
      <c r="F345" s="53">
        <f t="shared" ref="F345:F346" si="269">G$16</f>
        <v>2420</v>
      </c>
      <c r="G345" s="52">
        <f t="shared" ref="G345:G346" si="270">G$16-E$12</f>
        <v>2389.75</v>
      </c>
      <c r="H345" s="99"/>
      <c r="I345" s="42">
        <v>-30.76</v>
      </c>
      <c r="J345" s="59">
        <f t="shared" ref="J345:J346" si="271">(G$16+E$13)+I345</f>
        <v>2389.8399999999997</v>
      </c>
      <c r="K345" s="88"/>
      <c r="M345" s="38">
        <f t="shared" si="268"/>
        <v>8.9999999999690772E-2</v>
      </c>
      <c r="N345" s="42">
        <f t="shared" ref="N345:N346" si="272">M345*0.10197/1</f>
        <v>9.177299999968469E-3</v>
      </c>
      <c r="O345" s="38">
        <f t="shared" ref="O345:O346" si="273">M345*0.701432/1</f>
        <v>6.3128879999783102E-2</v>
      </c>
      <c r="P345" s="38">
        <f t="shared" ref="P345:P346" si="274">+N345*0.01019716/1</f>
        <v>9.358239646767847E-5</v>
      </c>
      <c r="R345" s="40">
        <f t="shared" ref="R345:R346" si="275">+$O$11*(M345-I345)</f>
        <v>61.699999999999385</v>
      </c>
      <c r="S345" s="40">
        <f>M345/R345</f>
        <v>1.458670988649784E-3</v>
      </c>
    </row>
    <row r="346" spans="2:19" ht="15.6" x14ac:dyDescent="0.3">
      <c r="B346" s="100">
        <v>332</v>
      </c>
      <c r="C346" s="101"/>
      <c r="D346" s="80">
        <v>45138</v>
      </c>
      <c r="E346" s="79">
        <v>0.70000000000000007</v>
      </c>
      <c r="F346" s="53">
        <f t="shared" si="269"/>
        <v>2420</v>
      </c>
      <c r="G346" s="52">
        <f t="shared" si="270"/>
        <v>2389.75</v>
      </c>
      <c r="H346" s="99"/>
      <c r="I346" s="42">
        <v>-30.84</v>
      </c>
      <c r="J346" s="59">
        <f t="shared" si="271"/>
        <v>2389.7599999999998</v>
      </c>
      <c r="K346" s="88"/>
      <c r="M346" s="38">
        <f t="shared" si="268"/>
        <v>9.9999999997635314E-3</v>
      </c>
      <c r="N346" s="42">
        <f t="shared" si="272"/>
        <v>1.0196999999758872E-3</v>
      </c>
      <c r="O346" s="38">
        <f t="shared" si="273"/>
        <v>7.0143199998341337E-3</v>
      </c>
      <c r="P346" s="38">
        <f t="shared" si="274"/>
        <v>1.0398044051754119E-5</v>
      </c>
      <c r="R346" s="40">
        <f t="shared" si="275"/>
        <v>61.699999999999527</v>
      </c>
      <c r="S346" s="40">
        <f t="shared" ref="S346" si="276">M346/R346</f>
        <v>1.6207455429114438E-4</v>
      </c>
    </row>
    <row r="347" spans="2:19" ht="15.6" x14ac:dyDescent="0.3">
      <c r="B347" s="100">
        <v>333</v>
      </c>
      <c r="C347" s="101"/>
      <c r="D347" s="80">
        <v>45157</v>
      </c>
      <c r="E347" s="79">
        <v>0.4375</v>
      </c>
      <c r="F347" s="53">
        <f t="shared" ref="F347" si="277">G$16</f>
        <v>2420</v>
      </c>
      <c r="G347" s="52">
        <f t="shared" ref="G347" si="278">G$16-E$12</f>
        <v>2389.75</v>
      </c>
      <c r="H347" s="99"/>
      <c r="I347" s="42">
        <v>-30.84</v>
      </c>
      <c r="J347" s="59">
        <f t="shared" ref="J347" si="279">(G$16+E$13)+I347</f>
        <v>2389.7599999999998</v>
      </c>
      <c r="K347" s="88"/>
      <c r="M347" s="38">
        <f t="shared" si="268"/>
        <v>9.9999999997635314E-3</v>
      </c>
      <c r="N347" s="42">
        <f t="shared" ref="N347" si="280">M347*0.10197/1</f>
        <v>1.0196999999758872E-3</v>
      </c>
      <c r="O347" s="38">
        <f t="shared" ref="O347" si="281">M347*0.701432/1</f>
        <v>7.0143199998341337E-3</v>
      </c>
      <c r="P347" s="38">
        <f t="shared" ref="P347" si="282">+N347*0.01019716/1</f>
        <v>1.0398044051754119E-5</v>
      </c>
      <c r="R347" s="40">
        <f t="shared" ref="R347" si="283">+$O$11*(M347-I347)</f>
        <v>61.699999999999527</v>
      </c>
      <c r="S347" s="40">
        <f t="shared" ref="S347" si="284">M347/R347</f>
        <v>1.6207455429114438E-4</v>
      </c>
    </row>
    <row r="348" spans="2:19" ht="15.6" x14ac:dyDescent="0.3">
      <c r="B348" s="100">
        <v>334</v>
      </c>
      <c r="C348" s="101"/>
      <c r="D348" s="80">
        <v>45165</v>
      </c>
      <c r="E348" s="79">
        <v>0.46458333333333335</v>
      </c>
      <c r="F348" s="53">
        <f t="shared" ref="F348" si="285">G$16</f>
        <v>2420</v>
      </c>
      <c r="G348" s="52">
        <f t="shared" ref="G348" si="286">G$16-E$12</f>
        <v>2389.75</v>
      </c>
      <c r="H348" s="99"/>
      <c r="I348" s="42">
        <v>-30.84</v>
      </c>
      <c r="J348" s="59">
        <f t="shared" ref="J348" si="287">(G$16+E$13)+I348</f>
        <v>2389.7599999999998</v>
      </c>
      <c r="K348" s="88"/>
      <c r="M348" s="38">
        <f t="shared" si="268"/>
        <v>9.9999999997635314E-3</v>
      </c>
      <c r="N348" s="42">
        <f t="shared" ref="N348" si="288">M348*0.10197/1</f>
        <v>1.0196999999758872E-3</v>
      </c>
      <c r="O348" s="38">
        <f t="shared" ref="O348" si="289">M348*0.701432/1</f>
        <v>7.0143199998341337E-3</v>
      </c>
      <c r="P348" s="38">
        <f t="shared" ref="P348" si="290">+N348*0.01019716/1</f>
        <v>1.0398044051754119E-5</v>
      </c>
      <c r="R348" s="40">
        <f t="shared" ref="R348" si="291">+$O$11*(M348-I348)</f>
        <v>61.699999999999527</v>
      </c>
      <c r="S348" s="40">
        <f t="shared" ref="S348" si="292">M348/R348</f>
        <v>1.6207455429114438E-4</v>
      </c>
    </row>
    <row r="349" spans="2:19" ht="15.6" x14ac:dyDescent="0.3">
      <c r="B349" s="100">
        <v>335</v>
      </c>
      <c r="C349" s="101"/>
      <c r="D349" s="80">
        <v>45168</v>
      </c>
      <c r="E349" s="79">
        <v>0.48680555555555555</v>
      </c>
      <c r="F349" s="53">
        <f t="shared" ref="F349" si="293">G$16</f>
        <v>2420</v>
      </c>
      <c r="G349" s="52">
        <f t="shared" ref="G349" si="294">G$16-E$12</f>
        <v>2389.75</v>
      </c>
      <c r="H349" s="99"/>
      <c r="I349" s="42">
        <v>-30.85</v>
      </c>
      <c r="J349" s="59">
        <f t="shared" ref="J349" si="295">(G$16+E$13)+I349</f>
        <v>2389.75</v>
      </c>
      <c r="K349" s="88"/>
      <c r="M349" s="38">
        <f t="shared" si="268"/>
        <v>0</v>
      </c>
      <c r="N349" s="42">
        <f t="shared" ref="N349" si="296">M349*0.10197/1</f>
        <v>0</v>
      </c>
      <c r="O349" s="38">
        <f t="shared" ref="O349" si="297">M349*0.701432/1</f>
        <v>0</v>
      </c>
      <c r="P349" s="38">
        <f t="shared" ref="P349" si="298">+N349*0.01019716/1</f>
        <v>0</v>
      </c>
      <c r="R349" s="40">
        <f t="shared" ref="R349" si="299">+$O$11*(M349-I349)</f>
        <v>61.7</v>
      </c>
      <c r="S349" s="40">
        <f t="shared" ref="S349" si="300">M349/R349</f>
        <v>0</v>
      </c>
    </row>
    <row r="350" spans="2:19" ht="15.6" x14ac:dyDescent="0.3">
      <c r="B350" s="100">
        <v>336</v>
      </c>
      <c r="C350" s="101"/>
      <c r="D350" s="80">
        <v>45171</v>
      </c>
      <c r="E350" s="79">
        <v>0.3923611111111111</v>
      </c>
      <c r="F350" s="53">
        <f t="shared" ref="F350" si="301">G$16</f>
        <v>2420</v>
      </c>
      <c r="G350" s="52">
        <f t="shared" ref="G350" si="302">G$16-E$12</f>
        <v>2389.75</v>
      </c>
      <c r="H350" s="99"/>
      <c r="I350" s="42">
        <v>-30.844999999999999</v>
      </c>
      <c r="J350" s="59">
        <f t="shared" ref="J350" si="303">(G$16+E$13)+I350</f>
        <v>2389.7550000000001</v>
      </c>
      <c r="K350" s="88"/>
      <c r="M350" s="38">
        <f t="shared" si="268"/>
        <v>5.0000000001091394E-3</v>
      </c>
      <c r="N350" s="42">
        <f t="shared" ref="N350" si="304">M350*0.10197/1</f>
        <v>5.0985000001112896E-4</v>
      </c>
      <c r="O350" s="38">
        <f t="shared" ref="O350" si="305">M350*0.701432/1</f>
        <v>3.5071600000765543E-3</v>
      </c>
      <c r="P350" s="38">
        <f t="shared" ref="P350" si="306">+N350*0.01019716/1</f>
        <v>5.1990220261134835E-6</v>
      </c>
      <c r="R350" s="40">
        <f t="shared" ref="R350" si="307">+$O$11*(M350-I350)</f>
        <v>61.700000000000216</v>
      </c>
      <c r="S350" s="40">
        <f t="shared" ref="S350" si="308">M350/R350</f>
        <v>8.1037277149256429E-5</v>
      </c>
    </row>
    <row r="351" spans="2:19" ht="15.6" x14ac:dyDescent="0.3">
      <c r="B351" s="100">
        <v>337</v>
      </c>
      <c r="C351" s="101"/>
      <c r="D351" s="80">
        <v>45178</v>
      </c>
      <c r="E351" s="79"/>
      <c r="F351" s="53">
        <f t="shared" ref="F351" si="309">G$16</f>
        <v>2420</v>
      </c>
      <c r="G351" s="52">
        <f t="shared" ref="G351" si="310">G$16-E$12</f>
        <v>2389.75</v>
      </c>
      <c r="H351" s="99"/>
      <c r="I351" s="42">
        <v>-30.85</v>
      </c>
      <c r="J351" s="59">
        <f t="shared" ref="J351" si="311">(G$16+E$13)+I351</f>
        <v>2389.75</v>
      </c>
      <c r="K351" s="88"/>
      <c r="M351" s="38">
        <f t="shared" si="268"/>
        <v>0</v>
      </c>
      <c r="N351" s="42">
        <f t="shared" ref="N351" si="312">M351*0.10197/1</f>
        <v>0</v>
      </c>
      <c r="O351" s="38">
        <f t="shared" ref="O351" si="313">M351*0.701432/1</f>
        <v>0</v>
      </c>
      <c r="P351" s="38">
        <f t="shared" ref="P351" si="314">+N351*0.01019716/1</f>
        <v>0</v>
      </c>
      <c r="R351" s="40">
        <f t="shared" ref="R351" si="315">+$O$11*(M351-I351)</f>
        <v>61.7</v>
      </c>
      <c r="S351" s="40">
        <f t="shared" ref="S351" si="316">M351/R351</f>
        <v>0</v>
      </c>
    </row>
    <row r="352" spans="2:19" ht="15.6" x14ac:dyDescent="0.3">
      <c r="B352" s="100">
        <v>338</v>
      </c>
      <c r="C352" s="101"/>
      <c r="D352" s="80">
        <v>45181</v>
      </c>
      <c r="E352" s="79"/>
      <c r="F352" s="53">
        <f t="shared" ref="F352" si="317">G$16</f>
        <v>2420</v>
      </c>
      <c r="G352" s="52">
        <f t="shared" ref="G352" si="318">G$16-E$12</f>
        <v>2389.75</v>
      </c>
      <c r="H352" s="99"/>
      <c r="I352" s="42">
        <v>-30.86</v>
      </c>
      <c r="J352" s="59">
        <f t="shared" ref="J352" si="319">(G$16+E$13)+I352</f>
        <v>2389.7399999999998</v>
      </c>
      <c r="K352" s="88"/>
      <c r="M352" s="38">
        <f t="shared" si="268"/>
        <v>-1.0000000000218279E-2</v>
      </c>
      <c r="N352" s="42">
        <f t="shared" ref="N352" si="320">M352*0.10197/1</f>
        <v>-1.0197000000222579E-3</v>
      </c>
      <c r="O352" s="38">
        <f t="shared" ref="O352" si="321">M352*0.701432/1</f>
        <v>-7.0143200001531085E-3</v>
      </c>
      <c r="P352" s="38">
        <f t="shared" ref="P352" si="322">+N352*0.01019716/1</f>
        <v>-1.0398044052226967E-5</v>
      </c>
      <c r="R352" s="40">
        <f t="shared" ref="R352" si="323">+$O$11*(M352-I352)</f>
        <v>61.699999999999562</v>
      </c>
      <c r="S352" s="40">
        <f t="shared" ref="S352" si="324">M352/R352</f>
        <v>-1.6207455429851459E-4</v>
      </c>
    </row>
    <row r="353" spans="2:19" ht="15.6" x14ac:dyDescent="0.3">
      <c r="B353" s="100">
        <v>339</v>
      </c>
      <c r="C353" s="101"/>
      <c r="D353" s="80">
        <v>45189</v>
      </c>
      <c r="E353" s="79"/>
      <c r="F353" s="53">
        <f t="shared" ref="F353" si="325">G$16</f>
        <v>2420</v>
      </c>
      <c r="G353" s="52">
        <f t="shared" ref="G353" si="326">G$16-E$12</f>
        <v>2389.75</v>
      </c>
      <c r="H353" s="99"/>
      <c r="I353" s="42">
        <v>-30.86</v>
      </c>
      <c r="J353" s="59">
        <f t="shared" ref="J353" si="327">(G$16+E$13)+I353</f>
        <v>2389.7399999999998</v>
      </c>
      <c r="K353" s="88"/>
      <c r="M353" s="38">
        <f t="shared" si="268"/>
        <v>-1.0000000000218279E-2</v>
      </c>
      <c r="N353" s="42">
        <f t="shared" ref="N353" si="328">M353*0.10197/1</f>
        <v>-1.0197000000222579E-3</v>
      </c>
      <c r="O353" s="38">
        <f t="shared" ref="O353" si="329">M353*0.701432/1</f>
        <v>-7.0143200001531085E-3</v>
      </c>
      <c r="P353" s="38">
        <f t="shared" ref="P353" si="330">+N353*0.01019716/1</f>
        <v>-1.0398044052226967E-5</v>
      </c>
      <c r="R353" s="40">
        <f t="shared" ref="R353" si="331">+$O$11*(M353-I353)</f>
        <v>61.699999999999562</v>
      </c>
      <c r="S353" s="40">
        <f t="shared" ref="S353" si="332">M353/R353</f>
        <v>-1.6207455429851459E-4</v>
      </c>
    </row>
    <row r="354" spans="2:19" ht="15.6" x14ac:dyDescent="0.3">
      <c r="B354" s="100">
        <v>340</v>
      </c>
      <c r="C354" s="101"/>
      <c r="D354" s="80">
        <v>45195</v>
      </c>
      <c r="E354" s="79"/>
      <c r="F354" s="53">
        <f t="shared" ref="F354" si="333">G$16</f>
        <v>2420</v>
      </c>
      <c r="G354" s="52">
        <f t="shared" ref="G354" si="334">G$16-E$12</f>
        <v>2389.75</v>
      </c>
      <c r="H354" s="99"/>
      <c r="I354" s="42">
        <v>-30.86</v>
      </c>
      <c r="J354" s="59">
        <f t="shared" ref="J354" si="335">(G$16+E$13)+I354</f>
        <v>2389.7399999999998</v>
      </c>
      <c r="K354" s="88"/>
      <c r="M354" s="38">
        <f t="shared" si="268"/>
        <v>-1.0000000000218279E-2</v>
      </c>
      <c r="N354" s="42">
        <f t="shared" ref="N354" si="336">M354*0.10197/1</f>
        <v>-1.0197000000222579E-3</v>
      </c>
      <c r="O354" s="38">
        <f t="shared" ref="O354" si="337">M354*0.701432/1</f>
        <v>-7.0143200001531085E-3</v>
      </c>
      <c r="P354" s="38">
        <f t="shared" ref="P354" si="338">+N354*0.01019716/1</f>
        <v>-1.0398044052226967E-5</v>
      </c>
      <c r="R354" s="40">
        <f t="shared" ref="R354" si="339">+$O$11*(M354-I354)</f>
        <v>61.699999999999562</v>
      </c>
      <c r="S354" s="40">
        <f t="shared" ref="S354" si="340">M354/R354</f>
        <v>-1.6207455429851459E-4</v>
      </c>
    </row>
    <row r="355" spans="2:19" ht="15.6" x14ac:dyDescent="0.3">
      <c r="B355" s="100">
        <v>341</v>
      </c>
      <c r="C355" s="101"/>
      <c r="D355" s="80">
        <v>45202</v>
      </c>
      <c r="E355" s="79"/>
      <c r="F355" s="53">
        <f t="shared" ref="F355" si="341">G$16</f>
        <v>2420</v>
      </c>
      <c r="G355" s="52">
        <f t="shared" ref="G355" si="342">G$16-E$12</f>
        <v>2389.75</v>
      </c>
      <c r="H355" s="99"/>
      <c r="I355" s="42">
        <v>-30.86</v>
      </c>
      <c r="J355" s="59">
        <f t="shared" ref="J355" si="343">(G$16+E$13)+I355</f>
        <v>2389.7399999999998</v>
      </c>
      <c r="K355" s="88"/>
      <c r="M355" s="38">
        <f t="shared" si="268"/>
        <v>-1.0000000000218279E-2</v>
      </c>
      <c r="N355" s="42">
        <f t="shared" ref="N355" si="344">M355*0.10197/1</f>
        <v>-1.0197000000222579E-3</v>
      </c>
      <c r="O355" s="38">
        <f t="shared" ref="O355" si="345">M355*0.701432/1</f>
        <v>-7.0143200001531085E-3</v>
      </c>
      <c r="P355" s="38">
        <f t="shared" ref="P355" si="346">+N355*0.01019716/1</f>
        <v>-1.0398044052226967E-5</v>
      </c>
      <c r="R355" s="40">
        <f t="shared" ref="R355" si="347">+$O$11*(M355-I355)</f>
        <v>61.699999999999562</v>
      </c>
      <c r="S355" s="40">
        <f t="shared" ref="S355" si="348">M355/R355</f>
        <v>-1.6207455429851459E-4</v>
      </c>
    </row>
    <row r="356" spans="2:19" ht="15.6" x14ac:dyDescent="0.3">
      <c r="B356" s="100">
        <v>342</v>
      </c>
      <c r="C356" s="101"/>
      <c r="D356" s="80">
        <v>45226</v>
      </c>
      <c r="E356" s="79"/>
      <c r="F356" s="53">
        <f t="shared" ref="F356" si="349">G$16</f>
        <v>2420</v>
      </c>
      <c r="G356" s="52">
        <f t="shared" ref="G356" si="350">G$16-E$12</f>
        <v>2389.75</v>
      </c>
      <c r="H356" s="99"/>
      <c r="I356" s="42">
        <v>-30.88</v>
      </c>
      <c r="J356" s="59">
        <f t="shared" ref="J356" si="351">(G$16+E$13)+I356</f>
        <v>2389.7199999999998</v>
      </c>
      <c r="K356" s="88"/>
      <c r="M356" s="38">
        <f t="shared" si="268"/>
        <v>-3.0000000000200089E-2</v>
      </c>
      <c r="N356" s="42">
        <f t="shared" ref="N356" si="352">M356*0.10197/1</f>
        <v>-3.0591000000204033E-3</v>
      </c>
      <c r="O356" s="38">
        <f t="shared" ref="O356" si="353">M356*0.701432/1</f>
        <v>-2.1042960000140349E-2</v>
      </c>
      <c r="P356" s="38">
        <f t="shared" ref="P356" si="354">+N356*0.01019716/1</f>
        <v>-3.1194132156208055E-5</v>
      </c>
      <c r="R356" s="40">
        <f t="shared" ref="R356" si="355">+$O$11*(M356-I356)</f>
        <v>61.699999999999598</v>
      </c>
      <c r="S356" s="40">
        <f t="shared" ref="S356" si="356">M356/R356</f>
        <v>-4.8622366288817316E-4</v>
      </c>
    </row>
    <row r="357" spans="2:19" ht="15.6" x14ac:dyDescent="0.3">
      <c r="B357" s="100">
        <v>343</v>
      </c>
      <c r="C357" s="101"/>
      <c r="D357" s="80">
        <v>45235</v>
      </c>
      <c r="E357" s="79"/>
      <c r="F357" s="53">
        <f t="shared" ref="F357" si="357">G$16</f>
        <v>2420</v>
      </c>
      <c r="G357" s="52">
        <f t="shared" ref="G357" si="358">G$16-E$12</f>
        <v>2389.75</v>
      </c>
      <c r="H357" s="99"/>
      <c r="I357" s="42">
        <v>-30.89</v>
      </c>
      <c r="J357" s="59">
        <f t="shared" ref="J357" si="359">(G$16+E$13)+I357</f>
        <v>2389.71</v>
      </c>
      <c r="K357" s="88"/>
      <c r="M357" s="38">
        <f t="shared" si="268"/>
        <v>-3.999999999996362E-2</v>
      </c>
      <c r="N357" s="42">
        <f t="shared" ref="N357" si="360">M357*0.10197/1</f>
        <v>-4.0787999999962908E-3</v>
      </c>
      <c r="O357" s="38">
        <f t="shared" ref="O357" si="361">M357*0.701432/1</f>
        <v>-2.8057279999974483E-2</v>
      </c>
      <c r="P357" s="38">
        <f t="shared" ref="P357" si="362">+N357*0.01019716/1</f>
        <v>-4.159217620796218E-5</v>
      </c>
      <c r="R357" s="40">
        <f t="shared" ref="R357" si="363">+$O$11*(M357-I357)</f>
        <v>61.700000000000074</v>
      </c>
      <c r="S357" s="40">
        <f t="shared" ref="S357" si="364">M357/R357</f>
        <v>-6.4829821717931235E-4</v>
      </c>
    </row>
    <row r="358" spans="2:19" ht="15.6" x14ac:dyDescent="0.3">
      <c r="B358" s="100">
        <v>344</v>
      </c>
      <c r="C358" s="101"/>
      <c r="D358" s="80">
        <v>45240</v>
      </c>
      <c r="E358" s="79"/>
      <c r="F358" s="53">
        <f t="shared" ref="F358" si="365">G$16</f>
        <v>2420</v>
      </c>
      <c r="G358" s="52">
        <f t="shared" ref="G358" si="366">G$16-E$12</f>
        <v>2389.75</v>
      </c>
      <c r="H358" s="99"/>
      <c r="I358" s="42">
        <v>-30.89</v>
      </c>
      <c r="J358" s="59">
        <f t="shared" ref="J358" si="367">(G$16+E$13)+I358</f>
        <v>2389.71</v>
      </c>
      <c r="K358" s="88"/>
      <c r="M358" s="38">
        <f t="shared" si="268"/>
        <v>-3.999999999996362E-2</v>
      </c>
      <c r="N358" s="42">
        <f t="shared" ref="N358" si="368">M358*0.10197/1</f>
        <v>-4.0787999999962908E-3</v>
      </c>
      <c r="O358" s="38">
        <f t="shared" ref="O358" si="369">M358*0.701432/1</f>
        <v>-2.8057279999974483E-2</v>
      </c>
      <c r="P358" s="38">
        <f t="shared" ref="P358" si="370">+N358*0.01019716/1</f>
        <v>-4.159217620796218E-5</v>
      </c>
      <c r="R358" s="40">
        <f t="shared" ref="R358" si="371">+$O$11*(M358-I358)</f>
        <v>61.700000000000074</v>
      </c>
      <c r="S358" s="40">
        <f t="shared" ref="S358" si="372">M358/R358</f>
        <v>-6.4829821717931235E-4</v>
      </c>
    </row>
    <row r="359" spans="2:19" ht="15.6" x14ac:dyDescent="0.3">
      <c r="B359" s="100">
        <v>345</v>
      </c>
      <c r="C359" s="101"/>
      <c r="D359" s="80">
        <v>45247</v>
      </c>
      <c r="E359" s="79"/>
      <c r="F359" s="53">
        <f t="shared" ref="F359" si="373">G$16</f>
        <v>2420</v>
      </c>
      <c r="G359" s="52">
        <f t="shared" ref="G359" si="374">G$16-E$12</f>
        <v>2389.75</v>
      </c>
      <c r="H359" s="99"/>
      <c r="I359" s="42">
        <v>-30.9</v>
      </c>
      <c r="J359" s="59">
        <f t="shared" ref="J359" si="375">(G$16+E$13)+I359</f>
        <v>2389.6999999999998</v>
      </c>
      <c r="K359" s="88"/>
      <c r="M359" s="38">
        <f t="shared" si="268"/>
        <v>-5.0000000000181899E-2</v>
      </c>
      <c r="N359" s="42">
        <f t="shared" ref="N359" si="376">M359*0.10197/1</f>
        <v>-5.0985000000185483E-3</v>
      </c>
      <c r="O359" s="38">
        <f t="shared" ref="O359" si="377">M359*0.701432/1</f>
        <v>-3.5071600000127594E-2</v>
      </c>
      <c r="P359" s="38">
        <f t="shared" ref="P359" si="378">+N359*0.01019716/1</f>
        <v>-5.1990220260189138E-5</v>
      </c>
      <c r="R359" s="40">
        <f t="shared" ref="R359" si="379">+$O$11*(M359-I359)</f>
        <v>61.699999999999633</v>
      </c>
      <c r="S359" s="40">
        <f t="shared" ref="S359" si="380">M359/R359</f>
        <v>-8.1037277147783134E-4</v>
      </c>
    </row>
    <row r="360" spans="2:19" ht="15.6" x14ac:dyDescent="0.3">
      <c r="B360" s="100">
        <v>346</v>
      </c>
      <c r="C360" s="101"/>
      <c r="D360" s="80">
        <v>45259</v>
      </c>
      <c r="E360" s="79"/>
      <c r="F360" s="53">
        <f t="shared" ref="F360" si="381">G$16</f>
        <v>2420</v>
      </c>
      <c r="G360" s="52">
        <f t="shared" ref="G360" si="382">G$16-E$12</f>
        <v>2389.75</v>
      </c>
      <c r="H360" s="99"/>
      <c r="I360" s="42">
        <v>-30.9</v>
      </c>
      <c r="J360" s="59">
        <f t="shared" ref="J360" si="383">(G$16+E$13)+I360</f>
        <v>2389.6999999999998</v>
      </c>
      <c r="K360" s="88"/>
      <c r="M360" s="38">
        <f t="shared" si="268"/>
        <v>-5.0000000000181899E-2</v>
      </c>
      <c r="N360" s="42">
        <f t="shared" ref="N360" si="384">M360*0.10197/1</f>
        <v>-5.0985000000185483E-3</v>
      </c>
      <c r="O360" s="38">
        <f t="shared" ref="O360" si="385">M360*0.701432/1</f>
        <v>-3.5071600000127594E-2</v>
      </c>
      <c r="P360" s="38">
        <f t="shared" ref="P360" si="386">+N360*0.01019716/1</f>
        <v>-5.1990220260189138E-5</v>
      </c>
      <c r="R360" s="40">
        <f t="shared" ref="R360" si="387">+$O$11*(M360-I360)</f>
        <v>61.699999999999633</v>
      </c>
      <c r="S360" s="40">
        <f t="shared" ref="S360" si="388">M360/R360</f>
        <v>-8.1037277147783134E-4</v>
      </c>
    </row>
    <row r="361" spans="2:19" ht="15.6" x14ac:dyDescent="0.3">
      <c r="B361" s="100">
        <v>347</v>
      </c>
      <c r="C361" s="101"/>
      <c r="D361" s="80">
        <v>45273</v>
      </c>
      <c r="E361" s="79"/>
      <c r="F361" s="53">
        <f t="shared" ref="F361" si="389">G$16</f>
        <v>2420</v>
      </c>
      <c r="G361" s="52">
        <f t="shared" ref="G361" si="390">G$16-E$12</f>
        <v>2389.75</v>
      </c>
      <c r="H361" s="99"/>
      <c r="I361" s="42">
        <v>-30.91</v>
      </c>
      <c r="J361" s="59">
        <f t="shared" ref="J361" si="391">(G$16+E$13)+I361</f>
        <v>2389.69</v>
      </c>
      <c r="K361" s="88"/>
      <c r="M361" s="38">
        <f t="shared" si="268"/>
        <v>-5.999999999994543E-2</v>
      </c>
      <c r="N361" s="42">
        <f t="shared" ref="N361" si="392">M361*0.10197/1</f>
        <v>-6.1181999999944357E-3</v>
      </c>
      <c r="O361" s="38">
        <f t="shared" ref="O361" si="393">M361*0.701432/1</f>
        <v>-4.2085919999961724E-2</v>
      </c>
      <c r="P361" s="38">
        <f t="shared" ref="P361" si="394">+N361*0.01019716/1</f>
        <v>-6.2388264311943263E-5</v>
      </c>
      <c r="R361" s="40">
        <f t="shared" ref="R361" si="395">+$O$11*(M361-I361)</f>
        <v>61.700000000000109</v>
      </c>
      <c r="S361" s="40">
        <f t="shared" ref="S361" si="396">M361/R361</f>
        <v>-9.7244732576896799E-4</v>
      </c>
    </row>
    <row r="362" spans="2:19" ht="15.6" x14ac:dyDescent="0.3">
      <c r="B362" s="100">
        <v>348</v>
      </c>
      <c r="C362" s="101"/>
      <c r="D362" s="80">
        <v>45296</v>
      </c>
      <c r="E362" s="79"/>
      <c r="F362" s="53">
        <f t="shared" ref="F362" si="397">G$16</f>
        <v>2420</v>
      </c>
      <c r="G362" s="52">
        <f t="shared" ref="G362" si="398">G$16-E$12</f>
        <v>2389.75</v>
      </c>
      <c r="H362" s="99"/>
      <c r="I362" s="42">
        <v>-30.91</v>
      </c>
      <c r="J362" s="59">
        <f t="shared" ref="J362" si="399">(G$16+E$13)+I362</f>
        <v>2389.69</v>
      </c>
      <c r="K362" s="88"/>
      <c r="M362" s="38">
        <f t="shared" si="268"/>
        <v>-5.999999999994543E-2</v>
      </c>
      <c r="N362" s="42">
        <f t="shared" ref="N362" si="400">M362*0.10197/1</f>
        <v>-6.1181999999944357E-3</v>
      </c>
      <c r="O362" s="38">
        <f t="shared" ref="O362" si="401">M362*0.701432/1</f>
        <v>-4.2085919999961724E-2</v>
      </c>
      <c r="P362" s="38">
        <f t="shared" ref="P362" si="402">+N362*0.01019716/1</f>
        <v>-6.2388264311943263E-5</v>
      </c>
      <c r="R362" s="40">
        <f t="shared" ref="R362" si="403">+$O$11*(M362-I362)</f>
        <v>61.700000000000109</v>
      </c>
      <c r="S362" s="40">
        <f t="shared" ref="S362" si="404">M362/R362</f>
        <v>-9.7244732576896799E-4</v>
      </c>
    </row>
    <row r="363" spans="2:19" ht="15.6" x14ac:dyDescent="0.3">
      <c r="B363" s="100">
        <v>349</v>
      </c>
      <c r="C363" s="101"/>
      <c r="D363" s="80">
        <v>45312</v>
      </c>
      <c r="E363" s="79"/>
      <c r="F363" s="53">
        <f t="shared" ref="F363" si="405">G$16</f>
        <v>2420</v>
      </c>
      <c r="G363" s="52">
        <f t="shared" ref="G363" si="406">G$16-E$12</f>
        <v>2389.75</v>
      </c>
      <c r="H363" s="99"/>
      <c r="I363" s="42">
        <v>-30.91</v>
      </c>
      <c r="J363" s="59">
        <f t="shared" ref="J363" si="407">(G$16+E$13)+I363</f>
        <v>2389.69</v>
      </c>
      <c r="K363" s="88"/>
      <c r="M363" s="38">
        <f t="shared" si="268"/>
        <v>-5.999999999994543E-2</v>
      </c>
      <c r="N363" s="42">
        <f t="shared" ref="N363" si="408">M363*0.10197/1</f>
        <v>-6.1181999999944357E-3</v>
      </c>
      <c r="O363" s="38">
        <f t="shared" ref="O363" si="409">M363*0.701432/1</f>
        <v>-4.2085919999961724E-2</v>
      </c>
      <c r="P363" s="38">
        <f t="shared" ref="P363" si="410">+N363*0.01019716/1</f>
        <v>-6.2388264311943263E-5</v>
      </c>
      <c r="R363" s="40">
        <f t="shared" ref="R363" si="411">+$O$11*(M363-I363)</f>
        <v>61.700000000000109</v>
      </c>
      <c r="S363" s="40">
        <f t="shared" ref="S363" si="412">M363/R363</f>
        <v>-9.7244732576896799E-4</v>
      </c>
    </row>
    <row r="364" spans="2:19" ht="15.6" x14ac:dyDescent="0.3">
      <c r="B364" s="100">
        <v>350</v>
      </c>
      <c r="C364" s="101"/>
      <c r="D364" s="80">
        <v>45324</v>
      </c>
      <c r="E364" s="79"/>
      <c r="F364" s="53">
        <f t="shared" ref="F364" si="413">G$16</f>
        <v>2420</v>
      </c>
      <c r="G364" s="52">
        <f t="shared" ref="G364" si="414">G$16-E$12</f>
        <v>2389.75</v>
      </c>
      <c r="H364" s="99"/>
      <c r="I364" s="42">
        <v>-30.91</v>
      </c>
      <c r="J364" s="59">
        <f t="shared" ref="J364" si="415">(G$16+E$13)+I364</f>
        <v>2389.69</v>
      </c>
      <c r="K364" s="88"/>
      <c r="M364" s="38">
        <f t="shared" si="268"/>
        <v>-5.999999999994543E-2</v>
      </c>
      <c r="N364" s="42">
        <f t="shared" ref="N364" si="416">M364*0.10197/1</f>
        <v>-6.1181999999944357E-3</v>
      </c>
      <c r="O364" s="38">
        <f t="shared" ref="O364" si="417">M364*0.701432/1</f>
        <v>-4.2085919999961724E-2</v>
      </c>
      <c r="P364" s="38">
        <f t="shared" ref="P364" si="418">+N364*0.01019716/1</f>
        <v>-6.2388264311943263E-5</v>
      </c>
      <c r="R364" s="40">
        <f t="shared" ref="R364" si="419">+$O$11*(M364-I364)</f>
        <v>61.700000000000109</v>
      </c>
      <c r="S364" s="40">
        <f t="shared" ref="S364" si="420">M364/R364</f>
        <v>-9.7244732576896799E-4</v>
      </c>
    </row>
    <row r="365" spans="2:19" ht="15.6" x14ac:dyDescent="0.3">
      <c r="B365" s="100">
        <v>351</v>
      </c>
      <c r="C365" s="101"/>
      <c r="D365" s="80">
        <v>45329</v>
      </c>
      <c r="E365" s="79"/>
      <c r="F365" s="53">
        <f t="shared" ref="F365" si="421">G$16</f>
        <v>2420</v>
      </c>
      <c r="G365" s="52">
        <f t="shared" ref="G365" si="422">G$16-E$12</f>
        <v>2389.75</v>
      </c>
      <c r="H365" s="99"/>
      <c r="I365" s="42">
        <v>-30.9</v>
      </c>
      <c r="J365" s="59">
        <f t="shared" ref="J365" si="423">(G$16+E$13)+I365</f>
        <v>2389.6999999999998</v>
      </c>
      <c r="K365" s="88"/>
      <c r="M365" s="38">
        <f t="shared" si="268"/>
        <v>-5.0000000000181899E-2</v>
      </c>
      <c r="N365" s="42">
        <f t="shared" ref="N365" si="424">M365*0.10197/1</f>
        <v>-5.0985000000185483E-3</v>
      </c>
      <c r="O365" s="38">
        <f t="shared" ref="O365" si="425">M365*0.701432/1</f>
        <v>-3.5071600000127594E-2</v>
      </c>
      <c r="P365" s="38">
        <f t="shared" ref="P365" si="426">+N365*0.01019716/1</f>
        <v>-5.1990220260189138E-5</v>
      </c>
      <c r="R365" s="40">
        <f t="shared" ref="R365" si="427">+$O$11*(M365-I365)</f>
        <v>61.699999999999633</v>
      </c>
      <c r="S365" s="40">
        <f t="shared" ref="S365" si="428">M365/R365</f>
        <v>-8.1037277147783134E-4</v>
      </c>
    </row>
    <row r="366" spans="2:19" ht="15.6" x14ac:dyDescent="0.3">
      <c r="B366" s="100">
        <v>352</v>
      </c>
      <c r="C366" s="101"/>
      <c r="D366" s="80">
        <v>45336</v>
      </c>
      <c r="E366" s="79"/>
      <c r="F366" s="53">
        <f t="shared" ref="F366" si="429">G$16</f>
        <v>2420</v>
      </c>
      <c r="G366" s="52">
        <f t="shared" ref="G366" si="430">G$16-E$12</f>
        <v>2389.75</v>
      </c>
      <c r="H366" s="99"/>
      <c r="I366" s="42">
        <v>-30.9</v>
      </c>
      <c r="J366" s="59">
        <f t="shared" ref="J366" si="431">(G$16+E$13)+I366</f>
        <v>2389.6999999999998</v>
      </c>
      <c r="K366" s="88"/>
      <c r="M366" s="38">
        <f t="shared" si="268"/>
        <v>-5.0000000000181899E-2</v>
      </c>
      <c r="N366" s="42">
        <f t="shared" ref="N366" si="432">M366*0.10197/1</f>
        <v>-5.0985000000185483E-3</v>
      </c>
      <c r="O366" s="38">
        <f t="shared" ref="O366" si="433">M366*0.701432/1</f>
        <v>-3.5071600000127594E-2</v>
      </c>
      <c r="P366" s="38">
        <f t="shared" ref="P366" si="434">+N366*0.01019716/1</f>
        <v>-5.1990220260189138E-5</v>
      </c>
      <c r="R366" s="40">
        <f t="shared" ref="R366" si="435">+$O$11*(M366-I366)</f>
        <v>61.699999999999633</v>
      </c>
      <c r="S366" s="40">
        <f t="shared" ref="S366" si="436">M366/R366</f>
        <v>-8.1037277147783134E-4</v>
      </c>
    </row>
    <row r="367" spans="2:19" ht="15.6" x14ac:dyDescent="0.3">
      <c r="B367" s="100">
        <v>353</v>
      </c>
      <c r="C367" s="101"/>
      <c r="D367" s="80">
        <v>45342</v>
      </c>
      <c r="E367" s="79"/>
      <c r="F367" s="53">
        <f t="shared" ref="F367" si="437">G$16</f>
        <v>2420</v>
      </c>
      <c r="G367" s="52">
        <f t="shared" ref="G367" si="438">G$16-E$12</f>
        <v>2389.75</v>
      </c>
      <c r="H367" s="99"/>
      <c r="I367" s="42">
        <v>-30.91</v>
      </c>
      <c r="J367" s="59">
        <f t="shared" ref="J367" si="439">(G$16+E$13)+I367</f>
        <v>2389.69</v>
      </c>
      <c r="K367" s="88"/>
      <c r="M367" s="38">
        <f t="shared" si="268"/>
        <v>-5.999999999994543E-2</v>
      </c>
      <c r="N367" s="42">
        <f t="shared" ref="N367" si="440">M367*0.10197/1</f>
        <v>-6.1181999999944357E-3</v>
      </c>
      <c r="O367" s="38">
        <f t="shared" ref="O367" si="441">M367*0.701432/1</f>
        <v>-4.2085919999961724E-2</v>
      </c>
      <c r="P367" s="38">
        <f t="shared" ref="P367" si="442">+N367*0.01019716/1</f>
        <v>-6.2388264311943263E-5</v>
      </c>
      <c r="R367" s="40">
        <f t="shared" ref="R367" si="443">+$O$11*(M367-I367)</f>
        <v>61.700000000000109</v>
      </c>
      <c r="S367" s="40">
        <f t="shared" ref="S367" si="444">M367/R367</f>
        <v>-9.7244732576896799E-4</v>
      </c>
    </row>
    <row r="368" spans="2:19" ht="15.6" x14ac:dyDescent="0.3">
      <c r="B368" s="100">
        <v>354</v>
      </c>
      <c r="C368" s="101"/>
      <c r="D368" s="80">
        <v>45362</v>
      </c>
      <c r="E368" s="79"/>
      <c r="F368" s="53">
        <f t="shared" ref="F368" si="445">G$16</f>
        <v>2420</v>
      </c>
      <c r="G368" s="52">
        <f t="shared" ref="G368" si="446">G$16-E$12</f>
        <v>2389.75</v>
      </c>
      <c r="H368" s="99"/>
      <c r="I368" s="42">
        <v>-30.71</v>
      </c>
      <c r="J368" s="59">
        <f t="shared" ref="J368" si="447">(G$16+E$13)+I368</f>
        <v>2389.89</v>
      </c>
      <c r="K368" s="88"/>
      <c r="M368" s="38">
        <f t="shared" si="268"/>
        <v>0.13999999999987267</v>
      </c>
      <c r="N368" s="42">
        <f t="shared" ref="N368" si="448">M368*0.10197/1</f>
        <v>1.4275799999987017E-2</v>
      </c>
      <c r="O368" s="38">
        <f t="shared" ref="O368" si="449">M368*0.701432/1</f>
        <v>9.8200479999910689E-2</v>
      </c>
      <c r="P368" s="38">
        <f t="shared" ref="P368" si="450">+N368*0.01019716/1</f>
        <v>1.4557261672786762E-4</v>
      </c>
      <c r="R368" s="40">
        <f t="shared" ref="R368" si="451">+$O$11*(M368-I368)</f>
        <v>61.699999999999747</v>
      </c>
      <c r="S368" s="40">
        <f t="shared" ref="S368" si="452">M368/R368</f>
        <v>2.2690437601276051E-3</v>
      </c>
    </row>
    <row r="369" spans="2:19" ht="15.6" x14ac:dyDescent="0.3">
      <c r="B369" s="100">
        <v>355</v>
      </c>
      <c r="C369" s="101"/>
      <c r="D369" s="80">
        <v>45384</v>
      </c>
      <c r="E369" s="79"/>
      <c r="F369" s="53">
        <f t="shared" ref="F369" si="453">G$16</f>
        <v>2420</v>
      </c>
      <c r="G369" s="52">
        <f t="shared" ref="G369" si="454">G$16-E$12</f>
        <v>2389.75</v>
      </c>
      <c r="H369" s="99"/>
      <c r="I369" s="42">
        <v>-30.58</v>
      </c>
      <c r="J369" s="59">
        <f t="shared" ref="J369" si="455">(G$16+E$13)+I369</f>
        <v>2390.02</v>
      </c>
      <c r="K369" s="88"/>
      <c r="M369" s="38">
        <f t="shared" si="268"/>
        <v>0.26999999999998181</v>
      </c>
      <c r="N369" s="42">
        <f t="shared" ref="N369" si="456">M369*0.10197/1</f>
        <v>2.7531899999998145E-2</v>
      </c>
      <c r="O369" s="38">
        <f t="shared" ref="O369" si="457">M369*0.701432/1</f>
        <v>0.18938663999998726</v>
      </c>
      <c r="P369" s="38">
        <f t="shared" ref="P369" si="458">+N369*0.01019716/1</f>
        <v>2.8074718940398108E-4</v>
      </c>
      <c r="R369" s="40">
        <f t="shared" ref="R369" si="459">+$O$11*(M369-I369)</f>
        <v>61.69999999999996</v>
      </c>
      <c r="S369" s="40">
        <f t="shared" ref="S369" si="460">M369/R369</f>
        <v>4.3760129659640512E-3</v>
      </c>
    </row>
    <row r="370" spans="2:19" ht="15.6" x14ac:dyDescent="0.3">
      <c r="B370" s="100">
        <v>356</v>
      </c>
      <c r="C370" s="101"/>
      <c r="D370" s="80">
        <v>45410</v>
      </c>
      <c r="E370" s="79"/>
      <c r="F370" s="53">
        <f t="shared" ref="F370" si="461">G$16</f>
        <v>2420</v>
      </c>
      <c r="G370" s="52">
        <f t="shared" ref="G370" si="462">G$16-E$12</f>
        <v>2389.75</v>
      </c>
      <c r="H370" s="99"/>
      <c r="I370" s="42">
        <v>-30.51</v>
      </c>
      <c r="J370" s="59">
        <f t="shared" ref="J370" si="463">(G$16+E$13)+I370</f>
        <v>2390.0899999999997</v>
      </c>
      <c r="K370" s="88"/>
      <c r="M370" s="38">
        <f t="shared" si="268"/>
        <v>0.33999999999969077</v>
      </c>
      <c r="N370" s="42">
        <f t="shared" ref="N370" si="464">M370*0.10197/1</f>
        <v>3.466979999996847E-2</v>
      </c>
      <c r="O370" s="38">
        <f t="shared" ref="O370" si="465">M370*0.701432/1</f>
        <v>0.23848687999978313</v>
      </c>
      <c r="P370" s="38">
        <f t="shared" ref="P370" si="466">+N370*0.01019716/1</f>
        <v>3.5353349776767848E-4</v>
      </c>
      <c r="R370" s="40">
        <f t="shared" ref="R370" si="467">+$O$11*(M370-I370)</f>
        <v>61.699999999999385</v>
      </c>
      <c r="S370" s="40">
        <f t="shared" ref="S370" si="468">M370/R370</f>
        <v>5.5105348460242169E-3</v>
      </c>
    </row>
    <row r="371" spans="2:19" ht="15.6" x14ac:dyDescent="0.3">
      <c r="B371" s="100">
        <v>357</v>
      </c>
      <c r="C371" s="101"/>
      <c r="D371" s="80">
        <v>45419</v>
      </c>
      <c r="E371" s="79"/>
      <c r="F371" s="53">
        <f t="shared" ref="F371:F376" si="469">G$16</f>
        <v>2420</v>
      </c>
      <c r="G371" s="52">
        <f t="shared" ref="G371:G376" si="470">G$16-E$12</f>
        <v>2389.75</v>
      </c>
      <c r="H371" s="99"/>
      <c r="I371" s="42">
        <v>-30.55</v>
      </c>
      <c r="J371" s="59">
        <f t="shared" ref="J371:J376" si="471">(G$16+E$13)+I371</f>
        <v>2390.0499999999997</v>
      </c>
      <c r="K371" s="92" t="s">
        <v>41</v>
      </c>
      <c r="M371" s="38">
        <f t="shared" si="268"/>
        <v>0.29999999999972715</v>
      </c>
      <c r="N371" s="42">
        <f t="shared" ref="N371:N376" si="472">M371*0.10197/1</f>
        <v>3.0590999999972179E-2</v>
      </c>
      <c r="O371" s="38">
        <f t="shared" ref="O371:O376" si="473">M371*0.701432/1</f>
        <v>0.21042959999980862</v>
      </c>
      <c r="P371" s="38">
        <f t="shared" ref="P371:P376" si="474">+N371*0.01019716/1</f>
        <v>3.1194132155971629E-4</v>
      </c>
      <c r="R371" s="40">
        <f t="shared" ref="R371:R376" si="475">+$O$11*(M371-I371)</f>
        <v>61.699999999999456</v>
      </c>
      <c r="S371" s="40">
        <f t="shared" ref="S371:S376" si="476">M371/R371</f>
        <v>4.8622366288448918E-3</v>
      </c>
    </row>
    <row r="372" spans="2:19" ht="15.6" x14ac:dyDescent="0.3">
      <c r="B372" s="100">
        <v>358</v>
      </c>
      <c r="C372" s="101"/>
      <c r="D372" s="80">
        <v>45431</v>
      </c>
      <c r="E372" s="79"/>
      <c r="F372" s="53">
        <f t="shared" si="469"/>
        <v>2420</v>
      </c>
      <c r="G372" s="52">
        <f t="shared" si="470"/>
        <v>2389.75</v>
      </c>
      <c r="H372" s="99"/>
      <c r="I372" s="42">
        <v>-30.56</v>
      </c>
      <c r="J372" s="59">
        <f t="shared" si="471"/>
        <v>2390.04</v>
      </c>
      <c r="K372" s="92" t="s">
        <v>41</v>
      </c>
      <c r="M372" s="38">
        <f t="shared" si="268"/>
        <v>0.28999999999996362</v>
      </c>
      <c r="N372" s="42">
        <f t="shared" si="472"/>
        <v>2.9571299999996293E-2</v>
      </c>
      <c r="O372" s="38">
        <f t="shared" si="473"/>
        <v>0.2034152799999745</v>
      </c>
      <c r="P372" s="38">
        <f t="shared" si="474"/>
        <v>3.0154327750796223E-4</v>
      </c>
      <c r="R372" s="40">
        <f t="shared" si="475"/>
        <v>61.699999999999925</v>
      </c>
      <c r="S372" s="40">
        <f t="shared" si="476"/>
        <v>4.7001620745537112E-3</v>
      </c>
    </row>
    <row r="373" spans="2:19" ht="15.6" x14ac:dyDescent="0.3">
      <c r="B373" s="100">
        <v>359</v>
      </c>
      <c r="C373" s="101"/>
      <c r="D373" s="80">
        <v>45437</v>
      </c>
      <c r="E373" s="79"/>
      <c r="F373" s="53">
        <f t="shared" si="469"/>
        <v>2420</v>
      </c>
      <c r="G373" s="52">
        <f t="shared" si="470"/>
        <v>2389.75</v>
      </c>
      <c r="H373" s="99"/>
      <c r="I373" s="42">
        <v>-30.54</v>
      </c>
      <c r="J373" s="59">
        <f t="shared" si="471"/>
        <v>2390.06</v>
      </c>
      <c r="K373" s="92" t="s">
        <v>41</v>
      </c>
      <c r="M373" s="38">
        <f t="shared" si="268"/>
        <v>0.30999999999994543</v>
      </c>
      <c r="N373" s="42">
        <f t="shared" si="472"/>
        <v>3.161069999999444E-2</v>
      </c>
      <c r="O373" s="38">
        <f t="shared" si="473"/>
        <v>0.21744391999996174</v>
      </c>
      <c r="P373" s="38">
        <f t="shared" si="474"/>
        <v>3.2233936561194333E-4</v>
      </c>
      <c r="R373" s="40">
        <f t="shared" si="475"/>
        <v>61.699999999999889</v>
      </c>
      <c r="S373" s="40">
        <f t="shared" si="476"/>
        <v>5.0243111831433712E-3</v>
      </c>
    </row>
    <row r="374" spans="2:19" ht="15.6" x14ac:dyDescent="0.3">
      <c r="B374" s="100">
        <v>360</v>
      </c>
      <c r="C374" s="101"/>
      <c r="D374" s="80">
        <v>45446</v>
      </c>
      <c r="E374" s="79"/>
      <c r="F374" s="53">
        <f t="shared" si="469"/>
        <v>2420</v>
      </c>
      <c r="G374" s="52">
        <f t="shared" si="470"/>
        <v>2389.75</v>
      </c>
      <c r="H374" s="99"/>
      <c r="I374" s="42">
        <v>-30.53</v>
      </c>
      <c r="J374" s="59">
        <f t="shared" si="471"/>
        <v>2390.0699999999997</v>
      </c>
      <c r="K374" s="92" t="s">
        <v>41</v>
      </c>
      <c r="M374" s="38">
        <f t="shared" si="268"/>
        <v>0.31999999999970896</v>
      </c>
      <c r="N374" s="42">
        <f t="shared" si="472"/>
        <v>3.2630399999970326E-2</v>
      </c>
      <c r="O374" s="38">
        <f t="shared" si="473"/>
        <v>0.22445823999979586</v>
      </c>
      <c r="P374" s="38">
        <f t="shared" si="474"/>
        <v>3.3273740966369744E-4</v>
      </c>
      <c r="R374" s="40">
        <f t="shared" si="475"/>
        <v>61.69999999999942</v>
      </c>
      <c r="S374" s="40">
        <f t="shared" si="476"/>
        <v>5.1863857374345535E-3</v>
      </c>
    </row>
    <row r="375" spans="2:19" ht="15.6" x14ac:dyDescent="0.3">
      <c r="B375" s="100">
        <v>361</v>
      </c>
      <c r="C375" s="101"/>
      <c r="D375" s="80">
        <v>45455</v>
      </c>
      <c r="E375" s="79"/>
      <c r="F375" s="53">
        <f t="shared" si="469"/>
        <v>2420</v>
      </c>
      <c r="G375" s="52">
        <f t="shared" si="470"/>
        <v>2389.75</v>
      </c>
      <c r="H375" s="99"/>
      <c r="I375" s="42">
        <v>-30.47</v>
      </c>
      <c r="J375" s="59">
        <f t="shared" si="471"/>
        <v>2390.13</v>
      </c>
      <c r="K375" s="92" t="s">
        <v>41</v>
      </c>
      <c r="M375" s="38">
        <f t="shared" si="268"/>
        <v>0.38000000000010914</v>
      </c>
      <c r="N375" s="42">
        <f t="shared" si="472"/>
        <v>3.8748600000011131E-2</v>
      </c>
      <c r="O375" s="38">
        <f t="shared" si="473"/>
        <v>0.26654416000007658</v>
      </c>
      <c r="P375" s="38">
        <f t="shared" si="474"/>
        <v>3.9512567397611349E-4</v>
      </c>
      <c r="R375" s="40">
        <f t="shared" si="475"/>
        <v>61.700000000000216</v>
      </c>
      <c r="S375" s="40">
        <f t="shared" si="476"/>
        <v>6.1588330632108236E-3</v>
      </c>
    </row>
    <row r="376" spans="2:19" ht="15.6" x14ac:dyDescent="0.3">
      <c r="B376" s="100">
        <v>362</v>
      </c>
      <c r="C376" s="101"/>
      <c r="D376" s="80">
        <v>45463</v>
      </c>
      <c r="E376" s="79"/>
      <c r="F376" s="53">
        <f t="shared" si="469"/>
        <v>2420</v>
      </c>
      <c r="G376" s="52">
        <f t="shared" si="470"/>
        <v>2389.75</v>
      </c>
      <c r="H376" s="99"/>
      <c r="I376" s="42">
        <v>-30.73</v>
      </c>
      <c r="J376" s="59">
        <f t="shared" si="471"/>
        <v>2389.87</v>
      </c>
      <c r="K376" s="92" t="s">
        <v>41</v>
      </c>
      <c r="M376" s="38">
        <f t="shared" si="268"/>
        <v>0.11999999999989086</v>
      </c>
      <c r="N376" s="42">
        <f t="shared" si="472"/>
        <v>1.2236399999988871E-2</v>
      </c>
      <c r="O376" s="38">
        <f t="shared" si="473"/>
        <v>8.4171839999923448E-2</v>
      </c>
      <c r="P376" s="38">
        <f t="shared" si="474"/>
        <v>1.2477652862388653E-4</v>
      </c>
      <c r="R376" s="40">
        <f t="shared" si="475"/>
        <v>61.699999999999783</v>
      </c>
      <c r="S376" s="40">
        <f t="shared" si="476"/>
        <v>1.9448946515379462E-3</v>
      </c>
    </row>
    <row r="377" spans="2:19" ht="15.6" x14ac:dyDescent="0.3">
      <c r="B377" s="100">
        <v>363</v>
      </c>
      <c r="C377" s="101"/>
      <c r="D377" s="80">
        <v>45467</v>
      </c>
      <c r="E377" s="79"/>
      <c r="F377" s="53">
        <f t="shared" ref="F377" si="477">G$16</f>
        <v>2420</v>
      </c>
      <c r="G377" s="52">
        <f t="shared" ref="G377" si="478">G$16-E$12</f>
        <v>2389.75</v>
      </c>
      <c r="H377" s="99"/>
      <c r="I377" s="42">
        <v>-30.68</v>
      </c>
      <c r="J377" s="59">
        <f t="shared" ref="J377" si="479">(G$16+E$13)+I377</f>
        <v>2389.92</v>
      </c>
      <c r="K377" s="92" t="s">
        <v>41</v>
      </c>
      <c r="M377" s="38">
        <f t="shared" si="268"/>
        <v>0.17000000000007276</v>
      </c>
      <c r="N377" s="42">
        <f t="shared" ref="N377" si="480">M377*0.10197/1</f>
        <v>1.7334900000007421E-2</v>
      </c>
      <c r="O377" s="38">
        <f t="shared" ref="O377" si="481">M377*0.701432/1</f>
        <v>0.11924344000005105</v>
      </c>
      <c r="P377" s="38">
        <f t="shared" ref="P377" si="482">+N377*0.01019716/1</f>
        <v>1.7676674888407568E-4</v>
      </c>
      <c r="R377" s="40">
        <f t="shared" ref="R377" si="483">+$O$11*(M377-I377)</f>
        <v>61.700000000000145</v>
      </c>
      <c r="S377" s="40">
        <f t="shared" ref="S377" si="484">M377/R377</f>
        <v>2.7552674230157596E-3</v>
      </c>
    </row>
    <row r="378" spans="2:19" ht="15.6" x14ac:dyDescent="0.3">
      <c r="B378" s="100">
        <v>364</v>
      </c>
      <c r="C378" s="101"/>
      <c r="D378" s="93">
        <v>45525</v>
      </c>
      <c r="E378" s="79"/>
      <c r="F378" s="53">
        <f t="shared" ref="F378" si="485">G$16</f>
        <v>2420</v>
      </c>
      <c r="G378" s="52">
        <f t="shared" ref="G378" si="486">G$16-E$12</f>
        <v>2389.75</v>
      </c>
      <c r="H378" s="99"/>
      <c r="I378" s="42">
        <v>-30.25</v>
      </c>
      <c r="J378" s="59">
        <f t="shared" ref="J378" si="487">(G$16+E$13)+I378</f>
        <v>2390.35</v>
      </c>
      <c r="K378" s="92"/>
      <c r="M378" s="38">
        <f t="shared" si="268"/>
        <v>0.59999999999990905</v>
      </c>
      <c r="N378" s="42">
        <f t="shared" ref="N378" si="488">M378*0.10197/1</f>
        <v>6.118199999999073E-2</v>
      </c>
      <c r="O378" s="38">
        <f t="shared" ref="O378" si="489">M378*0.701432/1</f>
        <v>0.42085919999993626</v>
      </c>
      <c r="P378" s="38">
        <f t="shared" ref="P378" si="490">+N378*0.01019716/1</f>
        <v>6.238826431199055E-4</v>
      </c>
      <c r="R378" s="40">
        <f t="shared" ref="R378" si="491">+$O$11*(M378-I378)</f>
        <v>61.699999999999818</v>
      </c>
      <c r="S378" s="40">
        <f t="shared" ref="S378" si="492">M378/R378</f>
        <v>9.7244732576970954E-3</v>
      </c>
    </row>
    <row r="379" spans="2:19" ht="15.6" x14ac:dyDescent="0.3">
      <c r="B379" s="100">
        <v>365</v>
      </c>
      <c r="C379" s="101"/>
      <c r="D379" s="80">
        <v>45537</v>
      </c>
      <c r="E379" s="79"/>
      <c r="F379" s="53">
        <f t="shared" ref="F379:F380" si="493">G$16</f>
        <v>2420</v>
      </c>
      <c r="G379" s="52">
        <f t="shared" ref="G379:G380" si="494">G$16-E$12</f>
        <v>2389.75</v>
      </c>
      <c r="H379" s="99"/>
      <c r="I379" s="42">
        <v>-30.22</v>
      </c>
      <c r="J379" s="59">
        <f t="shared" ref="J379:J380" si="495">(G$16+E$13)+I379</f>
        <v>2390.38</v>
      </c>
      <c r="K379" s="92"/>
      <c r="M379" s="38">
        <f t="shared" si="268"/>
        <v>0.63000000000010914</v>
      </c>
      <c r="N379" s="42">
        <f t="shared" ref="N379:N380" si="496">M379*0.10197/1</f>
        <v>6.4241100000011125E-2</v>
      </c>
      <c r="O379" s="38">
        <f t="shared" ref="O379:O380" si="497">M379*0.701432/1</f>
        <v>0.44190216000007659</v>
      </c>
      <c r="P379" s="38">
        <f t="shared" ref="P379:P380" si="498">+N379*0.01019716/1</f>
        <v>6.5507677527611348E-4</v>
      </c>
      <c r="R379" s="40">
        <f t="shared" ref="R379:R380" si="499">+$O$11*(M379-I379)</f>
        <v>61.700000000000216</v>
      </c>
      <c r="S379" s="40">
        <f t="shared" ref="S379:S380" si="500">M379/R379</f>
        <v>1.0210696920585202E-2</v>
      </c>
    </row>
    <row r="380" spans="2:19" ht="15.6" x14ac:dyDescent="0.3">
      <c r="B380" s="100">
        <v>366</v>
      </c>
      <c r="C380" s="101"/>
      <c r="D380" s="80">
        <v>45545</v>
      </c>
      <c r="E380" s="79"/>
      <c r="F380" s="53">
        <f t="shared" si="493"/>
        <v>2420</v>
      </c>
      <c r="G380" s="52">
        <f t="shared" si="494"/>
        <v>2389.75</v>
      </c>
      <c r="H380" s="99"/>
      <c r="I380" s="42">
        <v>-30.21</v>
      </c>
      <c r="J380" s="59">
        <f t="shared" si="495"/>
        <v>2390.39</v>
      </c>
      <c r="K380" s="92"/>
      <c r="M380" s="38">
        <f t="shared" si="268"/>
        <v>0.63999999999987267</v>
      </c>
      <c r="N380" s="42">
        <f t="shared" si="496"/>
        <v>6.5260799999987018E-2</v>
      </c>
      <c r="O380" s="38">
        <f t="shared" si="497"/>
        <v>0.44891647999991074</v>
      </c>
      <c r="P380" s="38">
        <f t="shared" si="498"/>
        <v>6.6547481932786759E-4</v>
      </c>
      <c r="R380" s="40">
        <f t="shared" si="499"/>
        <v>61.699999999999747</v>
      </c>
      <c r="S380" s="40">
        <f t="shared" si="500"/>
        <v>1.0372771474876422E-2</v>
      </c>
    </row>
    <row r="381" spans="2:19" ht="15.6" x14ac:dyDescent="0.3">
      <c r="B381" s="100">
        <v>367</v>
      </c>
      <c r="C381" s="101"/>
      <c r="D381" s="80">
        <v>45565</v>
      </c>
      <c r="E381" s="79"/>
      <c r="F381" s="53">
        <f t="shared" ref="F381" si="501">G$16</f>
        <v>2420</v>
      </c>
      <c r="G381" s="52">
        <f t="shared" ref="G381" si="502">G$16-E$12</f>
        <v>2389.75</v>
      </c>
      <c r="H381" s="99"/>
      <c r="I381" s="42">
        <v>-30.23</v>
      </c>
      <c r="J381" s="59">
        <f t="shared" ref="J381" si="503">(G$16+E$13)+I381</f>
        <v>2390.37</v>
      </c>
      <c r="K381" s="92"/>
      <c r="M381" s="38">
        <f t="shared" si="268"/>
        <v>0.61999999999989086</v>
      </c>
      <c r="N381" s="42">
        <f t="shared" ref="N381" si="504">M381*0.10197/1</f>
        <v>6.3221399999988881E-2</v>
      </c>
      <c r="O381" s="38">
        <f t="shared" ref="O381" si="505">M381*0.701432/1</f>
        <v>0.43488783999992348</v>
      </c>
      <c r="P381" s="38">
        <f t="shared" ref="P381" si="506">+N381*0.01019716/1</f>
        <v>6.4467873122388665E-4</v>
      </c>
      <c r="R381" s="40">
        <f t="shared" ref="R381" si="507">+$O$11*(M381-I381)</f>
        <v>61.699999999999783</v>
      </c>
      <c r="S381" s="40">
        <f t="shared" ref="S381" si="508">M381/R381</f>
        <v>1.004862236628676E-2</v>
      </c>
    </row>
    <row r="382" spans="2:19" ht="15.6" x14ac:dyDescent="0.3">
      <c r="B382" s="100">
        <v>368</v>
      </c>
      <c r="C382" s="101"/>
      <c r="D382" s="80">
        <v>45571</v>
      </c>
      <c r="E382" s="79"/>
      <c r="F382" s="53">
        <f t="shared" ref="F382" si="509">G$16</f>
        <v>2420</v>
      </c>
      <c r="G382" s="52">
        <f t="shared" ref="G382" si="510">G$16-E$12</f>
        <v>2389.75</v>
      </c>
      <c r="H382" s="99"/>
      <c r="I382" s="42">
        <v>-30.25</v>
      </c>
      <c r="J382" s="59">
        <f t="shared" ref="J382" si="511">(G$16+E$13)+I382</f>
        <v>2390.35</v>
      </c>
      <c r="K382" s="92"/>
      <c r="M382" s="38">
        <f t="shared" si="268"/>
        <v>0.59999999999990905</v>
      </c>
      <c r="N382" s="42">
        <f t="shared" ref="N382" si="512">M382*0.10197/1</f>
        <v>6.118199999999073E-2</v>
      </c>
      <c r="O382" s="38">
        <f t="shared" ref="O382" si="513">M382*0.701432/1</f>
        <v>0.42085919999993626</v>
      </c>
      <c r="P382" s="38">
        <f t="shared" ref="P382" si="514">+N382*0.01019716/1</f>
        <v>6.238826431199055E-4</v>
      </c>
      <c r="R382" s="40">
        <f t="shared" ref="R382" si="515">+$O$11*(M382-I382)</f>
        <v>61.699999999999818</v>
      </c>
      <c r="S382" s="40">
        <f t="shared" ref="S382" si="516">M382/R382</f>
        <v>9.7244732576970954E-3</v>
      </c>
    </row>
    <row r="383" spans="2:19" ht="15.6" x14ac:dyDescent="0.3">
      <c r="B383" s="100">
        <v>369</v>
      </c>
      <c r="C383" s="101"/>
      <c r="D383" s="80">
        <v>45580</v>
      </c>
      <c r="E383" s="79"/>
      <c r="F383" s="53">
        <f t="shared" ref="F383" si="517">G$16</f>
        <v>2420</v>
      </c>
      <c r="G383" s="52">
        <f t="shared" ref="G383" si="518">G$16-E$12</f>
        <v>2389.75</v>
      </c>
      <c r="H383" s="99"/>
      <c r="I383" s="42">
        <v>-30.27</v>
      </c>
      <c r="J383" s="59">
        <f t="shared" ref="J383" si="519">(G$16+E$13)+I383</f>
        <v>2390.33</v>
      </c>
      <c r="K383" s="92"/>
      <c r="M383" s="38">
        <f t="shared" si="268"/>
        <v>0.57999999999992724</v>
      </c>
      <c r="N383" s="42">
        <f t="shared" ref="N383" si="520">M383*0.10197/1</f>
        <v>5.9142599999992586E-2</v>
      </c>
      <c r="O383" s="38">
        <f t="shared" ref="O383" si="521">M383*0.701432/1</f>
        <v>0.40683055999994899</v>
      </c>
      <c r="P383" s="38">
        <f t="shared" ref="P383" si="522">+N383*0.01019716/1</f>
        <v>6.0308655501592446E-4</v>
      </c>
      <c r="R383" s="40">
        <f t="shared" ref="R383" si="523">+$O$11*(M383-I383)</f>
        <v>61.699999999999854</v>
      </c>
      <c r="S383" s="40">
        <f t="shared" ref="S383" si="524">M383/R383</f>
        <v>9.4003241491074328E-3</v>
      </c>
    </row>
    <row r="384" spans="2:19" ht="15.6" x14ac:dyDescent="0.3">
      <c r="B384" s="100">
        <v>370</v>
      </c>
      <c r="C384" s="101"/>
      <c r="D384" s="80">
        <v>45593</v>
      </c>
      <c r="E384" s="79"/>
      <c r="F384" s="53">
        <f t="shared" ref="F384" si="525">G$16</f>
        <v>2420</v>
      </c>
      <c r="G384" s="52">
        <f t="shared" ref="G384" si="526">G$16-E$12</f>
        <v>2389.75</v>
      </c>
      <c r="H384" s="99"/>
      <c r="I384" s="42">
        <v>-30.28</v>
      </c>
      <c r="J384" s="59">
        <f t="shared" ref="J384" si="527">(G$16+E$13)+I384</f>
        <v>2390.3199999999997</v>
      </c>
      <c r="K384" s="92"/>
      <c r="M384" s="38">
        <f t="shared" si="268"/>
        <v>0.56999999999970896</v>
      </c>
      <c r="N384" s="42">
        <f t="shared" ref="N384" si="528">M384*0.10197/1</f>
        <v>5.8122899999970327E-2</v>
      </c>
      <c r="O384" s="38">
        <f t="shared" ref="O384" si="529">M384*0.701432/1</f>
        <v>0.39981623999979587</v>
      </c>
      <c r="P384" s="38">
        <f t="shared" ref="P384" si="530">+N384*0.01019716/1</f>
        <v>5.9268851096369742E-4</v>
      </c>
      <c r="R384" s="40">
        <f t="shared" ref="R384" si="531">+$O$11*(M384-I384)</f>
        <v>61.69999999999942</v>
      </c>
      <c r="S384" s="40">
        <f t="shared" ref="S384" si="532">M384/R384</f>
        <v>9.2382495948089838E-3</v>
      </c>
    </row>
    <row r="385" spans="2:19" ht="15.6" x14ac:dyDescent="0.3">
      <c r="B385" s="100">
        <v>371</v>
      </c>
      <c r="C385" s="101"/>
      <c r="D385" s="80">
        <v>45611</v>
      </c>
      <c r="E385" s="79"/>
      <c r="F385" s="53">
        <f t="shared" ref="F385" si="533">G$16</f>
        <v>2420</v>
      </c>
      <c r="G385" s="52">
        <f t="shared" ref="G385" si="534">G$16-E$12</f>
        <v>2389.75</v>
      </c>
      <c r="H385" s="99"/>
      <c r="I385" s="42">
        <v>-30.32</v>
      </c>
      <c r="J385" s="59">
        <f t="shared" ref="J385" si="535">(G$16+E$13)+I385</f>
        <v>2390.2799999999997</v>
      </c>
      <c r="K385" s="92"/>
      <c r="M385" s="38">
        <f t="shared" si="268"/>
        <v>0.52999999999974534</v>
      </c>
      <c r="N385" s="42">
        <f t="shared" ref="N385" si="536">M385*0.10197/1</f>
        <v>5.4044099999974032E-2</v>
      </c>
      <c r="O385" s="38">
        <f t="shared" ref="O385" si="537">M385*0.701432/1</f>
        <v>0.37175895999982139</v>
      </c>
      <c r="P385" s="38">
        <f t="shared" ref="P385" si="538">+N385*0.01019716/1</f>
        <v>5.5109633475573523E-4</v>
      </c>
      <c r="R385" s="40">
        <f t="shared" ref="R385" si="539">+$O$11*(M385-I385)</f>
        <v>61.699999999999491</v>
      </c>
      <c r="S385" s="40">
        <f t="shared" ref="S385" si="540">M385/R385</f>
        <v>8.5899513776296552E-3</v>
      </c>
    </row>
    <row r="386" spans="2:19" ht="15.6" x14ac:dyDescent="0.3">
      <c r="B386" s="100">
        <v>372</v>
      </c>
      <c r="C386" s="101"/>
      <c r="D386" s="80">
        <v>45619</v>
      </c>
      <c r="E386" s="79"/>
      <c r="F386" s="53">
        <f t="shared" ref="F386" si="541">G$16</f>
        <v>2420</v>
      </c>
      <c r="G386" s="52">
        <f t="shared" ref="G386" si="542">G$16-E$12</f>
        <v>2389.75</v>
      </c>
      <c r="H386" s="99"/>
      <c r="I386" s="42">
        <v>-30.37</v>
      </c>
      <c r="J386" s="59">
        <f t="shared" ref="J386" si="543">(G$16+E$13)+I386</f>
        <v>2390.23</v>
      </c>
      <c r="K386" s="92"/>
      <c r="M386" s="38">
        <f t="shared" si="268"/>
        <v>0.48000000000001819</v>
      </c>
      <c r="N386" s="42">
        <f t="shared" ref="N386" si="544">M386*0.10197/1</f>
        <v>4.8945600000001858E-2</v>
      </c>
      <c r="O386" s="38">
        <f t="shared" ref="O386" si="545">M386*0.701432/1</f>
        <v>0.33668736000001276</v>
      </c>
      <c r="P386" s="38">
        <f t="shared" ref="P386" si="546">+N386*0.01019716/1</f>
        <v>4.9910611449601892E-4</v>
      </c>
      <c r="R386" s="40">
        <f t="shared" ref="R386" si="547">+$O$11*(M386-I386)</f>
        <v>61.700000000000038</v>
      </c>
      <c r="S386" s="40">
        <f t="shared" ref="S386" si="548">M386/R386</f>
        <v>7.7795786061591234E-3</v>
      </c>
    </row>
    <row r="387" spans="2:19" ht="15.6" x14ac:dyDescent="0.3">
      <c r="B387" s="100">
        <v>373</v>
      </c>
      <c r="C387" s="101"/>
      <c r="D387" s="80">
        <v>45625</v>
      </c>
      <c r="E387" s="79"/>
      <c r="F387" s="53">
        <f t="shared" ref="F387:F388" si="549">G$16</f>
        <v>2420</v>
      </c>
      <c r="G387" s="52">
        <f t="shared" ref="G387:G388" si="550">G$16-E$12</f>
        <v>2389.75</v>
      </c>
      <c r="H387" s="99"/>
      <c r="I387" s="42">
        <v>-30.43</v>
      </c>
      <c r="J387" s="59">
        <f t="shared" ref="J387:J388" si="551">(G$16+E$13)+I387</f>
        <v>2390.17</v>
      </c>
      <c r="K387" s="92"/>
      <c r="M387" s="38">
        <f t="shared" si="268"/>
        <v>0.42000000000007276</v>
      </c>
      <c r="N387" s="42">
        <f t="shared" ref="N387:N388" si="552">M387*0.10197/1</f>
        <v>4.2827400000007419E-2</v>
      </c>
      <c r="O387" s="38">
        <f t="shared" ref="O387:O388" si="553">M387*0.701432/1</f>
        <v>0.29460144000005106</v>
      </c>
      <c r="P387" s="38">
        <f t="shared" ref="P387:P388" si="554">+N387*0.01019716/1</f>
        <v>4.3671785018407569E-4</v>
      </c>
      <c r="R387" s="40">
        <f t="shared" ref="R387:R388" si="555">+$O$11*(M387-I387)</f>
        <v>61.700000000000145</v>
      </c>
      <c r="S387" s="40">
        <f t="shared" ref="S387:S388" si="556">M387/R387</f>
        <v>6.8071312803901418E-3</v>
      </c>
    </row>
    <row r="388" spans="2:19" ht="15.6" x14ac:dyDescent="0.3">
      <c r="B388" s="100">
        <v>374</v>
      </c>
      <c r="C388" s="101"/>
      <c r="D388" s="80">
        <v>45631</v>
      </c>
      <c r="E388" s="79"/>
      <c r="F388" s="53">
        <f t="shared" si="549"/>
        <v>2420</v>
      </c>
      <c r="G388" s="52">
        <f t="shared" si="550"/>
        <v>2389.75</v>
      </c>
      <c r="H388" s="99"/>
      <c r="I388" s="42">
        <v>-30.47</v>
      </c>
      <c r="J388" s="59">
        <f t="shared" si="551"/>
        <v>2390.13</v>
      </c>
      <c r="K388" s="92"/>
      <c r="M388" s="38">
        <f t="shared" si="268"/>
        <v>0.38000000000010914</v>
      </c>
      <c r="N388" s="42">
        <f t="shared" si="552"/>
        <v>3.8748600000011131E-2</v>
      </c>
      <c r="O388" s="38">
        <f t="shared" si="553"/>
        <v>0.26654416000007658</v>
      </c>
      <c r="P388" s="38">
        <f t="shared" si="554"/>
        <v>3.9512567397611349E-4</v>
      </c>
      <c r="R388" s="40">
        <f t="shared" si="555"/>
        <v>61.700000000000216</v>
      </c>
      <c r="S388" s="40">
        <f t="shared" si="556"/>
        <v>6.1588330632108236E-3</v>
      </c>
    </row>
    <row r="389" spans="2:19" ht="15.6" x14ac:dyDescent="0.3">
      <c r="B389" s="100">
        <v>375</v>
      </c>
      <c r="C389" s="101"/>
      <c r="D389" s="80">
        <v>45637</v>
      </c>
      <c r="E389" s="79"/>
      <c r="F389" s="53">
        <f t="shared" ref="F389" si="557">G$16</f>
        <v>2420</v>
      </c>
      <c r="G389" s="52">
        <f t="shared" ref="G389" si="558">G$16-E$12</f>
        <v>2389.75</v>
      </c>
      <c r="H389" s="99"/>
      <c r="I389" s="42">
        <v>-30.56</v>
      </c>
      <c r="J389" s="59">
        <f t="shared" ref="J389" si="559">(G$16+E$13)+I389</f>
        <v>2390.04</v>
      </c>
      <c r="K389" s="92"/>
      <c r="M389" s="38">
        <f t="shared" si="268"/>
        <v>0.28999999999996362</v>
      </c>
      <c r="N389" s="42">
        <f t="shared" ref="N389" si="560">M389*0.10197/1</f>
        <v>2.9571299999996293E-2</v>
      </c>
      <c r="O389" s="38">
        <f t="shared" ref="O389" si="561">M389*0.701432/1</f>
        <v>0.2034152799999745</v>
      </c>
      <c r="P389" s="38">
        <f t="shared" ref="P389" si="562">+N389*0.01019716/1</f>
        <v>3.0154327750796223E-4</v>
      </c>
      <c r="R389" s="40">
        <f t="shared" ref="R389" si="563">+$O$11*(M389-I389)</f>
        <v>61.699999999999925</v>
      </c>
      <c r="S389" s="40">
        <f t="shared" ref="S389" si="564">M389/R389</f>
        <v>4.7001620745537112E-3</v>
      </c>
    </row>
    <row r="390" spans="2:19" ht="15.6" x14ac:dyDescent="0.3">
      <c r="B390" s="100">
        <v>376</v>
      </c>
      <c r="C390" s="101"/>
      <c r="D390" s="80">
        <v>45647</v>
      </c>
      <c r="E390" s="79"/>
      <c r="F390" s="53">
        <f t="shared" ref="F390" si="565">G$16</f>
        <v>2420</v>
      </c>
      <c r="G390" s="52">
        <f t="shared" ref="G390" si="566">G$16-E$12</f>
        <v>2389.75</v>
      </c>
      <c r="H390" s="99"/>
      <c r="I390" s="42">
        <v>-30.6</v>
      </c>
      <c r="J390" s="59">
        <f t="shared" ref="J390" si="567">(G$16+E$13)+I390</f>
        <v>2390</v>
      </c>
      <c r="K390" s="92"/>
      <c r="M390" s="38">
        <f t="shared" si="268"/>
        <v>0.25</v>
      </c>
      <c r="N390" s="42">
        <f t="shared" ref="N390" si="568">M390*0.10197/1</f>
        <v>2.5492500000000001E-2</v>
      </c>
      <c r="O390" s="38">
        <f t="shared" ref="O390" si="569">M390*0.701432/1</f>
        <v>0.17535800000000001</v>
      </c>
      <c r="P390" s="38">
        <f t="shared" ref="P390" si="570">+N390*0.01019716/1</f>
        <v>2.5995110130000004E-4</v>
      </c>
      <c r="R390" s="40">
        <f t="shared" ref="R390" si="571">+$O$11*(M390-I390)</f>
        <v>61.7</v>
      </c>
      <c r="S390" s="40">
        <f t="shared" ref="S390" si="572">M390/R390</f>
        <v>4.0518638573743921E-3</v>
      </c>
    </row>
    <row r="391" spans="2:19" ht="15.6" x14ac:dyDescent="0.3">
      <c r="B391" s="100">
        <v>377</v>
      </c>
      <c r="C391" s="101"/>
      <c r="D391" s="80">
        <v>45654</v>
      </c>
      <c r="E391" s="79"/>
      <c r="F391" s="53">
        <f t="shared" ref="F391" si="573">G$16</f>
        <v>2420</v>
      </c>
      <c r="G391" s="52">
        <f t="shared" ref="G391" si="574">G$16-E$12</f>
        <v>2389.75</v>
      </c>
      <c r="H391" s="99"/>
      <c r="I391" s="42">
        <v>-30.64</v>
      </c>
      <c r="J391" s="59">
        <f t="shared" ref="J391:J392" si="575">(G$16+E$13)+I391</f>
        <v>2389.96</v>
      </c>
      <c r="K391" s="92"/>
      <c r="M391" s="38">
        <f t="shared" si="268"/>
        <v>0.21000000000003638</v>
      </c>
      <c r="N391" s="42">
        <f t="shared" ref="N391:N392" si="576">M391*0.10197/1</f>
        <v>2.141370000000371E-2</v>
      </c>
      <c r="O391" s="38">
        <f t="shared" ref="O391:O392" si="577">M391*0.701432/1</f>
        <v>0.14730072000002553</v>
      </c>
      <c r="P391" s="38">
        <f t="shared" ref="P391:P392" si="578">+N391*0.01019716/1</f>
        <v>2.1835892509203784E-4</v>
      </c>
      <c r="R391" s="40">
        <f t="shared" ref="R391:R392" si="579">+$O$11*(M391-I391)</f>
        <v>61.700000000000074</v>
      </c>
      <c r="S391" s="40">
        <f t="shared" ref="S391:S392" si="580">M391/R391</f>
        <v>3.4035656401950752E-3</v>
      </c>
    </row>
    <row r="392" spans="2:19" ht="15.6" x14ac:dyDescent="0.3">
      <c r="B392" s="100">
        <v>378</v>
      </c>
      <c r="C392" s="101"/>
      <c r="D392" s="80">
        <v>45659</v>
      </c>
      <c r="E392" s="79"/>
      <c r="F392" s="53">
        <f t="shared" ref="F392" si="581">G$16</f>
        <v>2420</v>
      </c>
      <c r="G392" s="52">
        <f t="shared" ref="G392" si="582">G$16-E$12</f>
        <v>2389.75</v>
      </c>
      <c r="H392" s="99"/>
      <c r="I392" s="42">
        <v>-30.65</v>
      </c>
      <c r="J392" s="59">
        <f t="shared" si="575"/>
        <v>2389.9499999999998</v>
      </c>
      <c r="K392" s="92"/>
      <c r="M392" s="38">
        <f t="shared" si="268"/>
        <v>0.1999999999998181</v>
      </c>
      <c r="N392" s="42">
        <f t="shared" si="576"/>
        <v>2.0393999999981451E-2</v>
      </c>
      <c r="O392" s="38">
        <f t="shared" si="577"/>
        <v>0.14028639999987241</v>
      </c>
      <c r="P392" s="38">
        <f t="shared" si="578"/>
        <v>2.0796088103981086E-4</v>
      </c>
      <c r="R392" s="40">
        <f t="shared" si="579"/>
        <v>61.699999999999633</v>
      </c>
      <c r="S392" s="40">
        <f t="shared" si="580"/>
        <v>3.241491085896585E-3</v>
      </c>
    </row>
    <row r="393" spans="2:19" ht="15.6" x14ac:dyDescent="0.3">
      <c r="B393" s="100">
        <v>379</v>
      </c>
      <c r="C393" s="101"/>
      <c r="D393" s="80">
        <v>45682</v>
      </c>
      <c r="E393" s="79"/>
      <c r="F393" s="53">
        <f t="shared" ref="F393" si="583">G$16</f>
        <v>2420</v>
      </c>
      <c r="G393" s="52">
        <f t="shared" ref="G393" si="584">G$16-E$12</f>
        <v>2389.75</v>
      </c>
      <c r="H393" s="99"/>
      <c r="I393" s="42">
        <v>-30.67</v>
      </c>
      <c r="J393" s="59">
        <f t="shared" ref="J393" si="585">(G$16+E$13)+I393</f>
        <v>2389.9299999999998</v>
      </c>
      <c r="K393" s="92"/>
      <c r="M393" s="38">
        <f t="shared" si="268"/>
        <v>0.17999999999983629</v>
      </c>
      <c r="N393" s="42">
        <f t="shared" ref="N393" si="586">M393*0.10197/1</f>
        <v>1.8354599999983307E-2</v>
      </c>
      <c r="O393" s="38">
        <f t="shared" ref="O393" si="587">M393*0.701432/1</f>
        <v>0.12625775999988517</v>
      </c>
      <c r="P393" s="38">
        <f t="shared" ref="P393" si="588">+N393*0.01019716/1</f>
        <v>1.8716479293582979E-4</v>
      </c>
      <c r="R393" s="40">
        <f t="shared" ref="R393" si="589">+$O$11*(M393-I393)</f>
        <v>61.699999999999676</v>
      </c>
      <c r="S393" s="40">
        <f t="shared" ref="S393" si="590">M393/R393</f>
        <v>2.9173419773069246E-3</v>
      </c>
    </row>
    <row r="394" spans="2:19" ht="15.6" x14ac:dyDescent="0.3">
      <c r="B394" s="100">
        <v>380</v>
      </c>
      <c r="C394" s="101"/>
      <c r="D394" s="80">
        <v>45701</v>
      </c>
      <c r="E394" s="79"/>
      <c r="F394" s="53">
        <f t="shared" ref="F394" si="591">G$16</f>
        <v>2420</v>
      </c>
      <c r="G394" s="52">
        <f t="shared" ref="G394" si="592">G$16-E$12</f>
        <v>2389.75</v>
      </c>
      <c r="H394" s="99"/>
      <c r="I394" s="42">
        <v>-30.6</v>
      </c>
      <c r="J394" s="59">
        <f t="shared" ref="J394" si="593">(G$16+E$13)+I394</f>
        <v>2390</v>
      </c>
      <c r="K394" s="92"/>
      <c r="M394" s="38">
        <f t="shared" si="268"/>
        <v>0.25</v>
      </c>
      <c r="N394" s="42">
        <f t="shared" ref="N394" si="594">M394*0.10197/1</f>
        <v>2.5492500000000001E-2</v>
      </c>
      <c r="O394" s="38">
        <f t="shared" ref="O394" si="595">M394*0.701432/1</f>
        <v>0.17535800000000001</v>
      </c>
      <c r="P394" s="38">
        <f t="shared" ref="P394" si="596">+N394*0.01019716/1</f>
        <v>2.5995110130000004E-4</v>
      </c>
      <c r="R394" s="40">
        <f t="shared" ref="R394" si="597">+$O$11*(M394-I394)</f>
        <v>61.7</v>
      </c>
      <c r="S394" s="40">
        <f t="shared" ref="S394" si="598">M394/R394</f>
        <v>4.0518638573743921E-3</v>
      </c>
    </row>
    <row r="395" spans="2:19" ht="15.6" x14ac:dyDescent="0.3">
      <c r="B395" s="100">
        <v>381</v>
      </c>
      <c r="C395" s="101"/>
      <c r="D395" s="80">
        <v>45706</v>
      </c>
      <c r="E395" s="79"/>
      <c r="F395" s="53">
        <f t="shared" ref="F395" si="599">G$16</f>
        <v>2420</v>
      </c>
      <c r="G395" s="52">
        <f t="shared" ref="G395" si="600">G$16-E$12</f>
        <v>2389.75</v>
      </c>
      <c r="H395" s="99"/>
      <c r="I395" s="42">
        <v>-30.57</v>
      </c>
      <c r="J395" s="59">
        <f t="shared" ref="J395" si="601">(G$16+E$13)+I395</f>
        <v>2390.0299999999997</v>
      </c>
      <c r="K395" s="92"/>
      <c r="M395" s="38">
        <f t="shared" si="268"/>
        <v>0.27999999999974534</v>
      </c>
      <c r="N395" s="42">
        <f t="shared" ref="N395" si="602">M395*0.10197/1</f>
        <v>2.8551599999974035E-2</v>
      </c>
      <c r="O395" s="38">
        <f t="shared" ref="O395" si="603">M395*0.701432/1</f>
        <v>0.19640095999982138</v>
      </c>
      <c r="P395" s="38">
        <f t="shared" ref="P395" si="604">+N395*0.01019716/1</f>
        <v>2.9114523345573524E-4</v>
      </c>
      <c r="R395" s="40">
        <f t="shared" ref="R395" si="605">+$O$11*(M395-I395)</f>
        <v>61.699999999999491</v>
      </c>
      <c r="S395" s="40">
        <f t="shared" ref="S395" si="606">M395/R395</f>
        <v>4.5380875202552292E-3</v>
      </c>
    </row>
  </sheetData>
  <dataConsolidate link="1"/>
  <mergeCells count="386">
    <mergeCell ref="B394:C394"/>
    <mergeCell ref="B395:C395"/>
    <mergeCell ref="B330:C330"/>
    <mergeCell ref="B331:C331"/>
    <mergeCell ref="B332:C332"/>
    <mergeCell ref="B333:C333"/>
    <mergeCell ref="B336:C336"/>
    <mergeCell ref="B365:C365"/>
    <mergeCell ref="B363:C363"/>
    <mergeCell ref="B361:C361"/>
    <mergeCell ref="B360:C360"/>
    <mergeCell ref="B358:C358"/>
    <mergeCell ref="B356:C356"/>
    <mergeCell ref="B364:C364"/>
    <mergeCell ref="B343:C343"/>
    <mergeCell ref="B340:C340"/>
    <mergeCell ref="B345:C345"/>
    <mergeCell ref="B344:C344"/>
    <mergeCell ref="B339:C339"/>
    <mergeCell ref="B338:C338"/>
    <mergeCell ref="B349:C349"/>
    <mergeCell ref="B362:C362"/>
    <mergeCell ref="B380:C380"/>
    <mergeCell ref="B371:C371"/>
    <mergeCell ref="B276:C276"/>
    <mergeCell ref="B309:C309"/>
    <mergeCell ref="B310:C310"/>
    <mergeCell ref="B311:C311"/>
    <mergeCell ref="B337:C337"/>
    <mergeCell ref="B327:C327"/>
    <mergeCell ref="B328:C328"/>
    <mergeCell ref="B329:C329"/>
    <mergeCell ref="B321:C321"/>
    <mergeCell ref="B322:C322"/>
    <mergeCell ref="B323:C323"/>
    <mergeCell ref="B324:C324"/>
    <mergeCell ref="B335:C335"/>
    <mergeCell ref="B334:C334"/>
    <mergeCell ref="B326:C326"/>
    <mergeCell ref="B297:C297"/>
    <mergeCell ref="B298:C298"/>
    <mergeCell ref="B303:C303"/>
    <mergeCell ref="B304:C304"/>
    <mergeCell ref="B281:C281"/>
    <mergeCell ref="B282:C282"/>
    <mergeCell ref="B283:C283"/>
    <mergeCell ref="B325:C325"/>
    <mergeCell ref="B295:C295"/>
    <mergeCell ref="B195:C195"/>
    <mergeCell ref="B196:C196"/>
    <mergeCell ref="B197:C197"/>
    <mergeCell ref="B198:C198"/>
    <mergeCell ref="B199:C199"/>
    <mergeCell ref="B200:C200"/>
    <mergeCell ref="B201:C201"/>
    <mergeCell ref="B274:C274"/>
    <mergeCell ref="B275:C275"/>
    <mergeCell ref="B232:C232"/>
    <mergeCell ref="B253:C253"/>
    <mergeCell ref="B254:C254"/>
    <mergeCell ref="B251:C251"/>
    <mergeCell ref="B252:C252"/>
    <mergeCell ref="B202:C202"/>
    <mergeCell ref="B249:C249"/>
    <mergeCell ref="B255:C255"/>
    <mergeCell ref="B256:C256"/>
    <mergeCell ref="B257:C257"/>
    <mergeCell ref="B259:C259"/>
    <mergeCell ref="B264:C264"/>
    <mergeCell ref="B270:C270"/>
    <mergeCell ref="B272:C272"/>
    <mergeCell ref="B233:C233"/>
    <mergeCell ref="B234:C234"/>
    <mergeCell ref="B235:C235"/>
    <mergeCell ref="B217:C217"/>
    <mergeCell ref="B218:C218"/>
    <mergeCell ref="B219:C219"/>
    <mergeCell ref="B231:C231"/>
    <mergeCell ref="B221:C221"/>
    <mergeCell ref="B222:C222"/>
    <mergeCell ref="B223:C223"/>
    <mergeCell ref="B224:C224"/>
    <mergeCell ref="B225:C225"/>
    <mergeCell ref="B226:C226"/>
    <mergeCell ref="B230:C230"/>
    <mergeCell ref="B227:C227"/>
    <mergeCell ref="B228:C228"/>
    <mergeCell ref="B229:C229"/>
    <mergeCell ref="B208:C208"/>
    <mergeCell ref="B209:C209"/>
    <mergeCell ref="B210:C210"/>
    <mergeCell ref="B211:C211"/>
    <mergeCell ref="B170:C170"/>
    <mergeCell ref="B185:C185"/>
    <mergeCell ref="B186:C186"/>
    <mergeCell ref="B187:C187"/>
    <mergeCell ref="B188:C188"/>
    <mergeCell ref="B189:C189"/>
    <mergeCell ref="B203:C203"/>
    <mergeCell ref="B190:C190"/>
    <mergeCell ref="B178:C178"/>
    <mergeCell ref="B179:C179"/>
    <mergeCell ref="B180:C180"/>
    <mergeCell ref="B181:C181"/>
    <mergeCell ref="B182:C182"/>
    <mergeCell ref="B183:C183"/>
    <mergeCell ref="B184:C184"/>
    <mergeCell ref="B174:C174"/>
    <mergeCell ref="B191:C191"/>
    <mergeCell ref="B192:C192"/>
    <mergeCell ref="B193:C193"/>
    <mergeCell ref="B194:C194"/>
    <mergeCell ref="B213:C213"/>
    <mergeCell ref="B214:C214"/>
    <mergeCell ref="B215:C215"/>
    <mergeCell ref="B216:C216"/>
    <mergeCell ref="B158:C158"/>
    <mergeCell ref="B161:C161"/>
    <mergeCell ref="B162:C162"/>
    <mergeCell ref="B163:C163"/>
    <mergeCell ref="B165:C165"/>
    <mergeCell ref="B166:C166"/>
    <mergeCell ref="B171:C171"/>
    <mergeCell ref="B172:C172"/>
    <mergeCell ref="B173:C173"/>
    <mergeCell ref="B164:C164"/>
    <mergeCell ref="B159:C159"/>
    <mergeCell ref="B160:C160"/>
    <mergeCell ref="B167:C167"/>
    <mergeCell ref="B168:C168"/>
    <mergeCell ref="B169:C169"/>
    <mergeCell ref="B212:C212"/>
    <mergeCell ref="B204:C204"/>
    <mergeCell ref="B205:C205"/>
    <mergeCell ref="B206:C206"/>
    <mergeCell ref="B207:C207"/>
    <mergeCell ref="B119:C119"/>
    <mergeCell ref="B120:C120"/>
    <mergeCell ref="B121:C121"/>
    <mergeCell ref="B122:C122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4:C64"/>
    <mergeCell ref="B65:C65"/>
    <mergeCell ref="B66:C66"/>
    <mergeCell ref="B67:C67"/>
    <mergeCell ref="B68:C68"/>
    <mergeCell ref="B46:C46"/>
    <mergeCell ref="B47:C47"/>
    <mergeCell ref="B48:C48"/>
    <mergeCell ref="B153:C153"/>
    <mergeCell ref="B72:C72"/>
    <mergeCell ref="B49:C49"/>
    <mergeCell ref="B69:C69"/>
    <mergeCell ref="B70:C70"/>
    <mergeCell ref="B71:C71"/>
    <mergeCell ref="B108:C108"/>
    <mergeCell ref="B109:C109"/>
    <mergeCell ref="B123:C123"/>
    <mergeCell ref="B148:C148"/>
    <mergeCell ref="B133:C133"/>
    <mergeCell ref="B134:C134"/>
    <mergeCell ref="B135:C135"/>
    <mergeCell ref="B136:C136"/>
    <mergeCell ref="B137:C137"/>
    <mergeCell ref="B138:C138"/>
    <mergeCell ref="B50:C50"/>
    <mergeCell ref="B115:C115"/>
    <mergeCell ref="B116:C116"/>
    <mergeCell ref="B117:C117"/>
    <mergeCell ref="B118:C118"/>
    <mergeCell ref="E2:K5"/>
    <mergeCell ref="B19:C21"/>
    <mergeCell ref="D19:D21"/>
    <mergeCell ref="E19:E21"/>
    <mergeCell ref="F19:F20"/>
    <mergeCell ref="G19:G20"/>
    <mergeCell ref="I19:I20"/>
    <mergeCell ref="J19:J20"/>
    <mergeCell ref="K19:K21"/>
    <mergeCell ref="M19:P20"/>
    <mergeCell ref="R19:R21"/>
    <mergeCell ref="S19:S21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25:C25"/>
    <mergeCell ref="B22:C22"/>
    <mergeCell ref="B23:C23"/>
    <mergeCell ref="B24:C24"/>
    <mergeCell ref="B38:C38"/>
    <mergeCell ref="B39:C39"/>
    <mergeCell ref="B40:C40"/>
    <mergeCell ref="B101:C101"/>
    <mergeCell ref="B61:C61"/>
    <mergeCell ref="B84:C84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73:C73"/>
    <mergeCell ref="B62:C62"/>
    <mergeCell ref="B63:C63"/>
    <mergeCell ref="B41:C41"/>
    <mergeCell ref="B42:C42"/>
    <mergeCell ref="B43:C43"/>
    <mergeCell ref="B44:C44"/>
    <mergeCell ref="B45:C45"/>
    <mergeCell ref="B246:C246"/>
    <mergeCell ref="B247:C247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102:C102"/>
    <mergeCell ref="B103:C103"/>
    <mergeCell ref="B105:C105"/>
    <mergeCell ref="B104:C104"/>
    <mergeCell ref="B106:C106"/>
    <mergeCell ref="B107:C107"/>
    <mergeCell ref="B94:C94"/>
    <mergeCell ref="B95:C95"/>
    <mergeCell ref="B96:C96"/>
    <mergeCell ref="B97:C97"/>
    <mergeCell ref="B98:C98"/>
    <mergeCell ref="B99:C99"/>
    <mergeCell ref="B100:C100"/>
    <mergeCell ref="B236:C236"/>
    <mergeCell ref="B241:C241"/>
    <mergeCell ref="B243:C243"/>
    <mergeCell ref="B244:C244"/>
    <mergeCell ref="B237:C237"/>
    <mergeCell ref="B238:C238"/>
    <mergeCell ref="B239:C239"/>
    <mergeCell ref="B240:C240"/>
    <mergeCell ref="B245:C245"/>
    <mergeCell ref="B242:C242"/>
    <mergeCell ref="B176:C176"/>
    <mergeCell ref="B177:C177"/>
    <mergeCell ref="B149:C149"/>
    <mergeCell ref="B150:C150"/>
    <mergeCell ref="B151:C151"/>
    <mergeCell ref="B152:C152"/>
    <mergeCell ref="B124:C124"/>
    <mergeCell ref="B125:C125"/>
    <mergeCell ref="B126:C126"/>
    <mergeCell ref="B127:C127"/>
    <mergeCell ref="B128:C128"/>
    <mergeCell ref="B154:C154"/>
    <mergeCell ref="B155:C155"/>
    <mergeCell ref="B156:C156"/>
    <mergeCell ref="B157:C157"/>
    <mergeCell ref="B139:C139"/>
    <mergeCell ref="B175:C175"/>
    <mergeCell ref="B292:C292"/>
    <mergeCell ref="B293:C293"/>
    <mergeCell ref="B294:C294"/>
    <mergeCell ref="B110:C110"/>
    <mergeCell ref="B111:C111"/>
    <mergeCell ref="B112:C112"/>
    <mergeCell ref="B113:C113"/>
    <mergeCell ref="B114:C114"/>
    <mergeCell ref="B220:C220"/>
    <mergeCell ref="B129:C129"/>
    <mergeCell ref="B130:C130"/>
    <mergeCell ref="B131:C131"/>
    <mergeCell ref="B132:C132"/>
    <mergeCell ref="B141:C141"/>
    <mergeCell ref="B142:C142"/>
    <mergeCell ref="B143:C143"/>
    <mergeCell ref="B144:C144"/>
    <mergeCell ref="B145:C145"/>
    <mergeCell ref="B146:C146"/>
    <mergeCell ref="B147:C147"/>
    <mergeCell ref="B265:C265"/>
    <mergeCell ref="B266:C266"/>
    <mergeCell ref="B248:C248"/>
    <mergeCell ref="B140:C140"/>
    <mergeCell ref="B296:C296"/>
    <mergeCell ref="B250:C250"/>
    <mergeCell ref="B263:C263"/>
    <mergeCell ref="B278:C278"/>
    <mergeCell ref="B267:C267"/>
    <mergeCell ref="B268:C268"/>
    <mergeCell ref="B269:C269"/>
    <mergeCell ref="B261:C261"/>
    <mergeCell ref="B291:C291"/>
    <mergeCell ref="B273:C273"/>
    <mergeCell ref="B277:C277"/>
    <mergeCell ref="B290:C290"/>
    <mergeCell ref="B284:C284"/>
    <mergeCell ref="B285:C285"/>
    <mergeCell ref="B289:C289"/>
    <mergeCell ref="B286:C286"/>
    <mergeCell ref="B287:C287"/>
    <mergeCell ref="B288:C288"/>
    <mergeCell ref="B279:C279"/>
    <mergeCell ref="B280:C280"/>
    <mergeCell ref="B271:C271"/>
    <mergeCell ref="B258:C258"/>
    <mergeCell ref="B262:C262"/>
    <mergeCell ref="B260:C260"/>
    <mergeCell ref="B299:C299"/>
    <mergeCell ref="B300:C300"/>
    <mergeCell ref="B301:C301"/>
    <mergeCell ref="B302:C302"/>
    <mergeCell ref="B316:C316"/>
    <mergeCell ref="B317:C317"/>
    <mergeCell ref="B318:C318"/>
    <mergeCell ref="B312:C312"/>
    <mergeCell ref="B306:C306"/>
    <mergeCell ref="B307:C307"/>
    <mergeCell ref="B308:C308"/>
    <mergeCell ref="B314:C314"/>
    <mergeCell ref="B315:C315"/>
    <mergeCell ref="B313:C313"/>
    <mergeCell ref="B305:C305"/>
    <mergeCell ref="B319:C319"/>
    <mergeCell ref="B320:C320"/>
    <mergeCell ref="B355:C355"/>
    <mergeCell ref="B382:C382"/>
    <mergeCell ref="B383:C383"/>
    <mergeCell ref="B370:C370"/>
    <mergeCell ref="B369:C369"/>
    <mergeCell ref="B368:C368"/>
    <mergeCell ref="B367:C367"/>
    <mergeCell ref="B346:C346"/>
    <mergeCell ref="B341:C341"/>
    <mergeCell ref="B342:C342"/>
    <mergeCell ref="B366:C366"/>
    <mergeCell ref="B351:C351"/>
    <mergeCell ref="B350:C350"/>
    <mergeCell ref="B347:C347"/>
    <mergeCell ref="B348:C348"/>
    <mergeCell ref="B359:C359"/>
    <mergeCell ref="B357:C357"/>
    <mergeCell ref="B354:C354"/>
    <mergeCell ref="B353:C353"/>
    <mergeCell ref="B352:C352"/>
    <mergeCell ref="B376:C376"/>
    <mergeCell ref="B377:C377"/>
    <mergeCell ref="B393:C393"/>
    <mergeCell ref="B391:C391"/>
    <mergeCell ref="B390:C390"/>
    <mergeCell ref="B389:C389"/>
    <mergeCell ref="B387:C387"/>
    <mergeCell ref="B388:C388"/>
    <mergeCell ref="B386:C386"/>
    <mergeCell ref="B384:C384"/>
    <mergeCell ref="B372:C372"/>
    <mergeCell ref="B373:C373"/>
    <mergeCell ref="B374:C374"/>
    <mergeCell ref="B375:C375"/>
    <mergeCell ref="B385:C385"/>
    <mergeCell ref="B381:C381"/>
    <mergeCell ref="B378:C378"/>
    <mergeCell ref="B379:C379"/>
    <mergeCell ref="B392:C392"/>
  </mergeCells>
  <pageMargins left="0.7" right="0.7" top="0.75" bottom="0.75" header="0.3" footer="0.3"/>
  <pageSetup paperSize="9" scale="31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EC77-A4D8-47DE-840E-A7C3708B8D87}">
  <sheetPr>
    <tabColor rgb="FF0070C0"/>
    <pageSetUpPr fitToPage="1"/>
  </sheetPr>
  <dimension ref="B1:BG31"/>
  <sheetViews>
    <sheetView zoomScale="85" zoomScaleNormal="85" workbookViewId="0">
      <pane ySplit="21" topLeftCell="A22" activePane="bottomLeft" state="frozen"/>
      <selection pane="bottomLeft" activeCell="H16" sqref="H16"/>
    </sheetView>
  </sheetViews>
  <sheetFormatPr baseColWidth="10" defaultRowHeight="14.4" x14ac:dyDescent="0.3"/>
  <cols>
    <col min="1" max="1" width="1.109375" customWidth="1"/>
    <col min="2" max="3" width="4.6640625" customWidth="1"/>
    <col min="4" max="4" width="20.6640625" customWidth="1"/>
    <col min="5" max="6" width="15.6640625" customWidth="1"/>
    <col min="7" max="8" width="15.6640625" style="64" customWidth="1"/>
    <col min="9" max="10" width="15.6640625" customWidth="1"/>
    <col min="11" max="11" width="20.6640625" customWidth="1"/>
    <col min="12" max="12" width="1.109375" customWidth="1"/>
    <col min="13" max="16" width="10.6640625" customWidth="1"/>
    <col min="17" max="17" width="1.109375" customWidth="1"/>
    <col min="18" max="19" width="10.6640625" customWidth="1"/>
    <col min="21" max="21" width="13" style="14" bestFit="1" customWidth="1"/>
    <col min="22" max="22" width="13" style="16" bestFit="1" customWidth="1"/>
  </cols>
  <sheetData>
    <row r="1" spans="2:21" ht="6" customHeight="1" thickBot="1" x14ac:dyDescent="0.35"/>
    <row r="2" spans="2:21" ht="21" customHeight="1" x14ac:dyDescent="0.3">
      <c r="B2" s="70"/>
      <c r="C2" s="71"/>
      <c r="D2" s="72"/>
      <c r="E2" s="113" t="s">
        <v>48</v>
      </c>
      <c r="F2" s="114"/>
      <c r="G2" s="114"/>
      <c r="H2" s="114"/>
      <c r="I2" s="114"/>
      <c r="J2" s="114"/>
      <c r="K2" s="115"/>
    </row>
    <row r="3" spans="2:21" ht="21" customHeight="1" x14ac:dyDescent="0.3">
      <c r="B3" s="73"/>
      <c r="C3" s="74"/>
      <c r="D3" s="75"/>
      <c r="E3" s="116"/>
      <c r="F3" s="117"/>
      <c r="G3" s="117"/>
      <c r="H3" s="117"/>
      <c r="I3" s="117"/>
      <c r="J3" s="117"/>
      <c r="K3" s="118"/>
    </row>
    <row r="4" spans="2:21" ht="21" customHeight="1" x14ac:dyDescent="0.3">
      <c r="B4" s="73"/>
      <c r="C4" s="74"/>
      <c r="D4" s="75"/>
      <c r="E4" s="116"/>
      <c r="F4" s="117"/>
      <c r="G4" s="117"/>
      <c r="H4" s="117"/>
      <c r="I4" s="117"/>
      <c r="J4" s="117"/>
      <c r="K4" s="118"/>
    </row>
    <row r="5" spans="2:21" ht="21" customHeight="1" thickBot="1" x14ac:dyDescent="0.35">
      <c r="B5" s="76"/>
      <c r="C5" s="77"/>
      <c r="D5" s="78"/>
      <c r="E5" s="119"/>
      <c r="F5" s="120"/>
      <c r="G5" s="120"/>
      <c r="H5" s="120"/>
      <c r="I5" s="120"/>
      <c r="J5" s="120"/>
      <c r="K5" s="121"/>
    </row>
    <row r="6" spans="2:21" ht="15" customHeight="1" x14ac:dyDescent="0.3">
      <c r="B6" s="8"/>
      <c r="C6" s="7"/>
      <c r="D6" s="7"/>
      <c r="E6" s="6"/>
      <c r="F6" s="6"/>
      <c r="G6" s="65"/>
      <c r="H6" s="65"/>
      <c r="I6" s="6"/>
      <c r="J6" s="11"/>
      <c r="K6" s="47"/>
    </row>
    <row r="7" spans="2:21" ht="15" customHeight="1" x14ac:dyDescent="0.3">
      <c r="B7" s="5"/>
      <c r="C7" s="30" t="s">
        <v>7</v>
      </c>
      <c r="D7" s="21"/>
      <c r="E7" s="50" t="s">
        <v>55</v>
      </c>
      <c r="F7" s="31"/>
      <c r="G7" s="50"/>
      <c r="H7" s="50"/>
      <c r="I7" s="32"/>
      <c r="J7" s="32"/>
      <c r="K7" s="47"/>
    </row>
    <row r="8" spans="2:21" ht="15" customHeight="1" x14ac:dyDescent="0.3">
      <c r="B8" s="5"/>
      <c r="C8" s="30" t="s">
        <v>6</v>
      </c>
      <c r="D8" s="21"/>
      <c r="E8" s="50" t="s">
        <v>49</v>
      </c>
      <c r="F8" s="31"/>
      <c r="G8" s="50"/>
      <c r="H8" s="50"/>
      <c r="I8" s="48"/>
      <c r="J8" s="48"/>
      <c r="K8" s="47"/>
    </row>
    <row r="9" spans="2:21" ht="15" customHeight="1" x14ac:dyDescent="0.3">
      <c r="B9" s="5"/>
      <c r="C9" s="30"/>
      <c r="D9" s="21"/>
      <c r="E9" s="32"/>
      <c r="F9" s="32"/>
      <c r="G9" s="66"/>
      <c r="H9" s="66"/>
      <c r="I9" s="21"/>
      <c r="J9" s="21"/>
      <c r="K9" s="47"/>
      <c r="S9" s="90">
        <f>E12+E13</f>
        <v>30.61</v>
      </c>
    </row>
    <row r="10" spans="2:21" ht="15" customHeight="1" x14ac:dyDescent="0.3">
      <c r="B10" s="5"/>
      <c r="C10" s="30" t="s">
        <v>8</v>
      </c>
      <c r="D10" s="21"/>
      <c r="E10" s="51" t="s">
        <v>50</v>
      </c>
      <c r="F10" s="11"/>
      <c r="G10" s="50"/>
      <c r="H10" s="50"/>
      <c r="I10" s="21"/>
      <c r="J10" s="21"/>
      <c r="K10" s="47"/>
      <c r="N10" s="29" t="s">
        <v>21</v>
      </c>
      <c r="O10" s="56" t="s">
        <v>29</v>
      </c>
    </row>
    <row r="11" spans="2:21" ht="15" customHeight="1" x14ac:dyDescent="0.3">
      <c r="B11" s="5"/>
      <c r="C11" s="30" t="s">
        <v>0</v>
      </c>
      <c r="D11" s="21"/>
      <c r="E11" s="51" t="s">
        <v>50</v>
      </c>
      <c r="F11" s="11"/>
      <c r="G11" s="50"/>
      <c r="H11" s="50"/>
      <c r="I11" s="21"/>
      <c r="J11" s="21"/>
      <c r="K11" s="47"/>
      <c r="N11" s="29" t="s">
        <v>22</v>
      </c>
      <c r="O11" s="81">
        <v>2</v>
      </c>
      <c r="P11" s="29" t="s">
        <v>23</v>
      </c>
    </row>
    <row r="12" spans="2:21" ht="15" customHeight="1" x14ac:dyDescent="0.3">
      <c r="B12" s="5"/>
      <c r="C12" s="30" t="s">
        <v>10</v>
      </c>
      <c r="D12" s="21"/>
      <c r="E12" s="85">
        <v>29.72</v>
      </c>
      <c r="F12" s="43" t="s">
        <v>26</v>
      </c>
      <c r="G12" s="43"/>
      <c r="H12" s="43"/>
      <c r="I12" s="21"/>
      <c r="J12" s="21"/>
      <c r="K12" s="47"/>
      <c r="O12" s="49"/>
      <c r="U12" s="90"/>
    </row>
    <row r="13" spans="2:21" ht="15" customHeight="1" x14ac:dyDescent="0.3">
      <c r="B13" s="5"/>
      <c r="C13" s="30" t="s">
        <v>13</v>
      </c>
      <c r="D13" s="21"/>
      <c r="E13" s="85">
        <v>0.89</v>
      </c>
      <c r="F13" s="43" t="s">
        <v>26</v>
      </c>
      <c r="G13" s="43"/>
      <c r="H13" s="43"/>
      <c r="I13" s="21"/>
      <c r="J13" s="21"/>
      <c r="K13" s="47"/>
    </row>
    <row r="14" spans="2:21" ht="15" customHeight="1" x14ac:dyDescent="0.3">
      <c r="B14" s="5"/>
      <c r="C14" s="30"/>
      <c r="D14" s="21"/>
      <c r="E14" s="32"/>
      <c r="F14" s="32"/>
      <c r="G14" s="66"/>
      <c r="H14" s="66"/>
      <c r="I14" s="21"/>
      <c r="J14" s="21"/>
      <c r="K14" s="47"/>
    </row>
    <row r="15" spans="2:21" ht="15" customHeight="1" x14ac:dyDescent="0.3">
      <c r="B15" s="5"/>
      <c r="C15" s="32"/>
      <c r="D15" s="21"/>
      <c r="E15" s="4" t="s">
        <v>5</v>
      </c>
      <c r="F15" s="4" t="s">
        <v>4</v>
      </c>
      <c r="G15" s="3" t="s">
        <v>11</v>
      </c>
      <c r="H15" s="3"/>
      <c r="I15" s="67" t="s">
        <v>12</v>
      </c>
      <c r="J15" s="58"/>
      <c r="K15" s="47"/>
    </row>
    <row r="16" spans="2:21" ht="15" customHeight="1" x14ac:dyDescent="0.3">
      <c r="B16" s="5"/>
      <c r="C16" s="33" t="s">
        <v>3</v>
      </c>
      <c r="D16" s="1"/>
      <c r="E16" s="45">
        <v>810358.71499999997</v>
      </c>
      <c r="F16" s="45">
        <v>9157399.8289999999</v>
      </c>
      <c r="G16" s="46">
        <v>2534.2310000000002</v>
      </c>
      <c r="H16" s="46">
        <f>G16-E12</f>
        <v>2504.5110000000004</v>
      </c>
      <c r="J16" s="69"/>
      <c r="K16" s="47"/>
    </row>
    <row r="17" spans="2:59" ht="16.2" thickBot="1" x14ac:dyDescent="0.35">
      <c r="B17" s="22"/>
      <c r="C17" s="23"/>
      <c r="D17" s="23"/>
      <c r="E17" s="23"/>
      <c r="F17" s="23"/>
      <c r="G17" s="68"/>
      <c r="H17" s="68"/>
      <c r="I17" s="23"/>
      <c r="J17" s="23"/>
      <c r="K17" s="2"/>
    </row>
    <row r="18" spans="2:59" ht="6" customHeight="1" thickBot="1" x14ac:dyDescent="0.35">
      <c r="B18" s="25"/>
      <c r="C18" s="25"/>
      <c r="D18" s="25"/>
      <c r="E18" s="25"/>
      <c r="F18" s="25"/>
      <c r="G18" s="19"/>
      <c r="H18" s="19"/>
      <c r="I18" s="25"/>
      <c r="J18" s="25"/>
      <c r="K18" s="63"/>
    </row>
    <row r="19" spans="2:59" ht="15.75" customHeight="1" x14ac:dyDescent="0.3">
      <c r="B19" s="106" t="s">
        <v>2</v>
      </c>
      <c r="C19" s="130"/>
      <c r="D19" s="135" t="s">
        <v>1</v>
      </c>
      <c r="E19" s="135" t="s">
        <v>31</v>
      </c>
      <c r="F19" s="106" t="s">
        <v>32</v>
      </c>
      <c r="G19" s="106" t="s">
        <v>27</v>
      </c>
      <c r="H19" s="96"/>
      <c r="I19" s="104" t="s">
        <v>9</v>
      </c>
      <c r="J19" s="111" t="s">
        <v>28</v>
      </c>
      <c r="K19" s="138" t="s">
        <v>30</v>
      </c>
      <c r="L19" s="19"/>
      <c r="M19" s="124" t="s">
        <v>20</v>
      </c>
      <c r="N19" s="125"/>
      <c r="O19" s="125"/>
      <c r="P19" s="126"/>
      <c r="R19" s="104" t="s">
        <v>24</v>
      </c>
      <c r="S19" s="108" t="s">
        <v>25</v>
      </c>
      <c r="U19"/>
      <c r="V19" s="14"/>
      <c r="W19" s="16"/>
    </row>
    <row r="20" spans="2:59" ht="16.2" thickBot="1" x14ac:dyDescent="0.35">
      <c r="B20" s="131"/>
      <c r="C20" s="132"/>
      <c r="D20" s="136"/>
      <c r="E20" s="136"/>
      <c r="F20" s="107"/>
      <c r="G20" s="107"/>
      <c r="H20" s="97"/>
      <c r="I20" s="105"/>
      <c r="J20" s="112"/>
      <c r="K20" s="139"/>
      <c r="L20" s="12"/>
      <c r="M20" s="127"/>
      <c r="N20" s="128"/>
      <c r="O20" s="128"/>
      <c r="P20" s="129"/>
      <c r="R20" s="122"/>
      <c r="S20" s="109"/>
      <c r="U20"/>
      <c r="V20" s="14"/>
      <c r="W20" s="16"/>
    </row>
    <row r="21" spans="2:59" ht="16.2" thickBot="1" x14ac:dyDescent="0.35">
      <c r="B21" s="133"/>
      <c r="C21" s="134"/>
      <c r="D21" s="137"/>
      <c r="E21" s="137"/>
      <c r="F21" s="55" t="s">
        <v>14</v>
      </c>
      <c r="G21" s="18" t="s">
        <v>14</v>
      </c>
      <c r="H21" s="18"/>
      <c r="I21" s="24" t="s">
        <v>14</v>
      </c>
      <c r="J21" s="60" t="s">
        <v>15</v>
      </c>
      <c r="K21" s="140"/>
      <c r="L21" s="13"/>
      <c r="M21" s="34" t="s">
        <v>16</v>
      </c>
      <c r="N21" s="36" t="s">
        <v>17</v>
      </c>
      <c r="O21" s="35" t="s">
        <v>18</v>
      </c>
      <c r="P21" s="36" t="s">
        <v>19</v>
      </c>
      <c r="R21" s="123"/>
      <c r="S21" s="110"/>
      <c r="U21"/>
      <c r="V21" s="14"/>
      <c r="W21" s="16"/>
    </row>
    <row r="22" spans="2:59" ht="15.6" x14ac:dyDescent="0.3">
      <c r="B22" s="141">
        <v>1</v>
      </c>
      <c r="C22" s="142"/>
      <c r="D22" s="80">
        <v>45628</v>
      </c>
      <c r="E22" s="79"/>
      <c r="F22" s="54">
        <f>$G$16</f>
        <v>2534.2310000000002</v>
      </c>
      <c r="G22" s="52">
        <f t="shared" ref="G22:G31" si="0">$H$16</f>
        <v>2504.5110000000004</v>
      </c>
      <c r="H22" s="98"/>
      <c r="I22" s="41">
        <v>-30.515000000000001</v>
      </c>
      <c r="J22" s="61">
        <f>$G$16+$E$13+I22</f>
        <v>2504.6060000000002</v>
      </c>
      <c r="K22" s="62"/>
      <c r="L22" s="20"/>
      <c r="M22" s="37">
        <f t="shared" ref="M22:M31" si="1">+J22-$H$16</f>
        <v>9.4999999999799911E-2</v>
      </c>
      <c r="N22" s="41">
        <f t="shared" ref="N22:N31" si="2">M22*0.10197/1</f>
        <v>9.6871499999795982E-3</v>
      </c>
      <c r="O22" s="37">
        <f t="shared" ref="O22:O31" si="3">M22*0.701432/1</f>
        <v>6.6636039999859661E-2</v>
      </c>
      <c r="P22" s="37">
        <f t="shared" ref="P22:P31" si="4">+N22*0.01019716/1</f>
        <v>9.8781418493791963E-5</v>
      </c>
      <c r="R22" s="57">
        <f t="shared" ref="R22:R31" si="5">+$O$11*(M22-I22)</f>
        <v>61.219999999999601</v>
      </c>
      <c r="S22" s="39">
        <f t="shared" ref="S22:S31" si="6">M22/R22</f>
        <v>1.5517804638974278E-3</v>
      </c>
      <c r="T22" s="9"/>
      <c r="U22" s="10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2:59" ht="15.6" x14ac:dyDescent="0.3">
      <c r="B23" s="100">
        <v>2</v>
      </c>
      <c r="C23" s="101"/>
      <c r="D23" s="80">
        <v>45637</v>
      </c>
      <c r="E23" s="79"/>
      <c r="F23" s="54">
        <f t="shared" ref="F23:F31" si="7">$G$16</f>
        <v>2534.2310000000002</v>
      </c>
      <c r="G23" s="52">
        <f t="shared" si="0"/>
        <v>2504.5110000000004</v>
      </c>
      <c r="H23" s="99"/>
      <c r="I23" s="42">
        <v>-30.62</v>
      </c>
      <c r="J23" s="59">
        <f>$G$16+$E$13+I23</f>
        <v>2504.5010000000002</v>
      </c>
      <c r="K23" s="62"/>
      <c r="L23" s="20"/>
      <c r="M23" s="38">
        <f t="shared" si="1"/>
        <v>-1.0000000000218279E-2</v>
      </c>
      <c r="N23" s="42">
        <f t="shared" si="2"/>
        <v>-1.0197000000222579E-3</v>
      </c>
      <c r="O23" s="38">
        <f t="shared" si="3"/>
        <v>-7.0143200001531085E-3</v>
      </c>
      <c r="P23" s="38">
        <f t="shared" si="4"/>
        <v>-1.0398044052226967E-5</v>
      </c>
      <c r="R23" s="40">
        <f t="shared" si="5"/>
        <v>61.219999999999565</v>
      </c>
      <c r="S23" s="40">
        <f t="shared" si="6"/>
        <v>-1.6334531199311254E-4</v>
      </c>
      <c r="T23" s="9"/>
      <c r="U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2:59" ht="15.6" x14ac:dyDescent="0.3">
      <c r="B24" s="100">
        <v>3</v>
      </c>
      <c r="C24" s="101"/>
      <c r="D24" s="80">
        <v>45647</v>
      </c>
      <c r="E24" s="79"/>
      <c r="F24" s="54">
        <f t="shared" si="7"/>
        <v>2534.2310000000002</v>
      </c>
      <c r="G24" s="52">
        <f t="shared" si="0"/>
        <v>2504.5110000000004</v>
      </c>
      <c r="H24" s="99"/>
      <c r="I24" s="42">
        <v>-30.59</v>
      </c>
      <c r="J24" s="59">
        <f>$G$16+$E$13+I24</f>
        <v>2504.5309999999999</v>
      </c>
      <c r="K24" s="62"/>
      <c r="L24" s="20"/>
      <c r="M24" s="38">
        <f t="shared" si="1"/>
        <v>1.9999999999527063E-2</v>
      </c>
      <c r="N24" s="42">
        <f t="shared" si="2"/>
        <v>2.0393999999517745E-3</v>
      </c>
      <c r="O24" s="38">
        <f t="shared" si="3"/>
        <v>1.4028639999668267E-2</v>
      </c>
      <c r="P24" s="38">
        <f t="shared" si="4"/>
        <v>2.0796088103508239E-5</v>
      </c>
      <c r="Q24" s="1"/>
      <c r="R24" s="40">
        <f t="shared" si="5"/>
        <v>61.219999999999054</v>
      </c>
      <c r="S24" s="40">
        <f t="shared" si="6"/>
        <v>3.2669062397137162E-4</v>
      </c>
      <c r="T24" s="9"/>
      <c r="U24" s="10"/>
      <c r="V24" s="15"/>
      <c r="W24" s="17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 spans="2:59" ht="15.6" x14ac:dyDescent="0.3">
      <c r="B25" s="100">
        <v>4</v>
      </c>
      <c r="C25" s="101"/>
      <c r="D25" s="80">
        <v>45654</v>
      </c>
      <c r="E25" s="79"/>
      <c r="F25" s="54">
        <f t="shared" si="7"/>
        <v>2534.2310000000002</v>
      </c>
      <c r="G25" s="52">
        <f t="shared" si="0"/>
        <v>2504.5110000000004</v>
      </c>
      <c r="H25" s="99"/>
      <c r="I25" s="42">
        <v>-30.7</v>
      </c>
      <c r="J25" s="59">
        <f t="shared" ref="J25:J31" si="8">$G$16+$E$13+I25</f>
        <v>2504.4210000000003</v>
      </c>
      <c r="K25" s="62"/>
      <c r="L25" s="20"/>
      <c r="M25" s="38">
        <f t="shared" si="1"/>
        <v>-9.0000000000145519E-2</v>
      </c>
      <c r="N25" s="42">
        <f t="shared" si="2"/>
        <v>-9.1773000000148399E-3</v>
      </c>
      <c r="O25" s="38">
        <f t="shared" si="3"/>
        <v>-6.3128880000102083E-2</v>
      </c>
      <c r="P25" s="38">
        <f t="shared" si="4"/>
        <v>-9.3582396468151332E-5</v>
      </c>
      <c r="Q25" s="1"/>
      <c r="R25" s="40">
        <f t="shared" si="5"/>
        <v>61.219999999999708</v>
      </c>
      <c r="S25" s="40">
        <f t="shared" si="6"/>
        <v>-1.4701078079082971E-3</v>
      </c>
      <c r="T25" s="9"/>
      <c r="U25" s="10"/>
      <c r="V25" s="26"/>
      <c r="W25" s="27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2:59" ht="15.6" x14ac:dyDescent="0.3">
      <c r="B26" s="100">
        <v>5</v>
      </c>
      <c r="C26" s="101"/>
      <c r="D26" s="80"/>
      <c r="E26" s="79"/>
      <c r="F26" s="54">
        <f t="shared" si="7"/>
        <v>2534.2310000000002</v>
      </c>
      <c r="G26" s="52">
        <f t="shared" si="0"/>
        <v>2504.5110000000004</v>
      </c>
      <c r="H26" s="99"/>
      <c r="I26" s="42"/>
      <c r="J26" s="59">
        <f t="shared" si="8"/>
        <v>2535.1210000000001</v>
      </c>
      <c r="K26" s="62"/>
      <c r="L26" s="20"/>
      <c r="M26" s="38">
        <f t="shared" si="1"/>
        <v>30.609999999999673</v>
      </c>
      <c r="N26" s="42">
        <f t="shared" si="2"/>
        <v>3.1213016999999668</v>
      </c>
      <c r="O26" s="38">
        <f t="shared" si="3"/>
        <v>21.470833519999772</v>
      </c>
      <c r="P26" s="38">
        <f t="shared" si="4"/>
        <v>3.1828412843171665E-2</v>
      </c>
      <c r="Q26" s="1"/>
      <c r="R26" s="40">
        <f t="shared" si="5"/>
        <v>61.219999999999345</v>
      </c>
      <c r="S26" s="40">
        <f t="shared" si="6"/>
        <v>0.5</v>
      </c>
      <c r="T26" s="9"/>
      <c r="U26" s="10"/>
      <c r="V26" s="26"/>
      <c r="W26" s="27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 spans="2:59" ht="15.6" x14ac:dyDescent="0.3">
      <c r="B27" s="100">
        <v>6</v>
      </c>
      <c r="C27" s="101"/>
      <c r="D27" s="80"/>
      <c r="E27" s="79"/>
      <c r="F27" s="54">
        <f t="shared" si="7"/>
        <v>2534.2310000000002</v>
      </c>
      <c r="G27" s="52">
        <f t="shared" si="0"/>
        <v>2504.5110000000004</v>
      </c>
      <c r="H27" s="99"/>
      <c r="I27" s="42"/>
      <c r="J27" s="59">
        <f t="shared" si="8"/>
        <v>2535.1210000000001</v>
      </c>
      <c r="K27" s="62"/>
      <c r="L27" s="20"/>
      <c r="M27" s="38">
        <f t="shared" si="1"/>
        <v>30.609999999999673</v>
      </c>
      <c r="N27" s="42">
        <f t="shared" si="2"/>
        <v>3.1213016999999668</v>
      </c>
      <c r="O27" s="38">
        <f t="shared" si="3"/>
        <v>21.470833519999772</v>
      </c>
      <c r="P27" s="38">
        <f t="shared" si="4"/>
        <v>3.1828412843171665E-2</v>
      </c>
      <c r="Q27" s="1"/>
      <c r="R27" s="40">
        <f t="shared" si="5"/>
        <v>61.219999999999345</v>
      </c>
      <c r="S27" s="40">
        <f t="shared" si="6"/>
        <v>0.5</v>
      </c>
      <c r="T27" s="9"/>
      <c r="U27" s="10"/>
      <c r="V27" s="15"/>
      <c r="W27" s="17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spans="2:59" ht="15.6" x14ac:dyDescent="0.3">
      <c r="B28" s="100">
        <v>7</v>
      </c>
      <c r="C28" s="101"/>
      <c r="D28" s="80"/>
      <c r="E28" s="79"/>
      <c r="F28" s="54">
        <f t="shared" si="7"/>
        <v>2534.2310000000002</v>
      </c>
      <c r="G28" s="52">
        <f t="shared" si="0"/>
        <v>2504.5110000000004</v>
      </c>
      <c r="H28" s="99"/>
      <c r="I28" s="42"/>
      <c r="J28" s="59">
        <f t="shared" si="8"/>
        <v>2535.1210000000001</v>
      </c>
      <c r="K28" s="62"/>
      <c r="L28" s="20"/>
      <c r="M28" s="38">
        <f t="shared" si="1"/>
        <v>30.609999999999673</v>
      </c>
      <c r="N28" s="42">
        <f t="shared" si="2"/>
        <v>3.1213016999999668</v>
      </c>
      <c r="O28" s="38">
        <f t="shared" si="3"/>
        <v>21.470833519999772</v>
      </c>
      <c r="P28" s="38">
        <f t="shared" si="4"/>
        <v>3.1828412843171665E-2</v>
      </c>
      <c r="Q28" s="1"/>
      <c r="R28" s="40">
        <f t="shared" si="5"/>
        <v>61.219999999999345</v>
      </c>
      <c r="S28" s="40">
        <f t="shared" si="6"/>
        <v>0.5</v>
      </c>
      <c r="T28" s="9"/>
      <c r="U28" s="10"/>
      <c r="V28" s="15"/>
      <c r="W28" s="17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 spans="2:59" ht="15.6" x14ac:dyDescent="0.3">
      <c r="B29" s="100">
        <v>8</v>
      </c>
      <c r="C29" s="101"/>
      <c r="D29" s="80"/>
      <c r="E29" s="79"/>
      <c r="F29" s="54">
        <f t="shared" si="7"/>
        <v>2534.2310000000002</v>
      </c>
      <c r="G29" s="52">
        <f t="shared" si="0"/>
        <v>2504.5110000000004</v>
      </c>
      <c r="H29" s="99"/>
      <c r="I29" s="42"/>
      <c r="J29" s="59">
        <f t="shared" si="8"/>
        <v>2535.1210000000001</v>
      </c>
      <c r="K29" s="62"/>
      <c r="L29" s="20"/>
      <c r="M29" s="38">
        <f t="shared" si="1"/>
        <v>30.609999999999673</v>
      </c>
      <c r="N29" s="42">
        <f t="shared" si="2"/>
        <v>3.1213016999999668</v>
      </c>
      <c r="O29" s="38">
        <f t="shared" si="3"/>
        <v>21.470833519999772</v>
      </c>
      <c r="P29" s="38">
        <f t="shared" si="4"/>
        <v>3.1828412843171665E-2</v>
      </c>
      <c r="Q29" s="1"/>
      <c r="R29" s="40">
        <f t="shared" si="5"/>
        <v>61.219999999999345</v>
      </c>
      <c r="S29" s="40">
        <f t="shared" si="6"/>
        <v>0.5</v>
      </c>
      <c r="T29" s="9"/>
      <c r="U29" s="10"/>
      <c r="V29" s="15"/>
      <c r="W29" s="17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 spans="2:59" ht="15.6" x14ac:dyDescent="0.3">
      <c r="B30" s="100">
        <v>9</v>
      </c>
      <c r="C30" s="101"/>
      <c r="D30" s="80"/>
      <c r="E30" s="79"/>
      <c r="F30" s="54">
        <f t="shared" si="7"/>
        <v>2534.2310000000002</v>
      </c>
      <c r="G30" s="52">
        <f t="shared" si="0"/>
        <v>2504.5110000000004</v>
      </c>
      <c r="H30" s="99"/>
      <c r="I30" s="42"/>
      <c r="J30" s="59">
        <f t="shared" si="8"/>
        <v>2535.1210000000001</v>
      </c>
      <c r="K30" s="62"/>
      <c r="L30" s="20"/>
      <c r="M30" s="38">
        <f t="shared" si="1"/>
        <v>30.609999999999673</v>
      </c>
      <c r="N30" s="42">
        <f t="shared" si="2"/>
        <v>3.1213016999999668</v>
      </c>
      <c r="O30" s="38">
        <f t="shared" si="3"/>
        <v>21.470833519999772</v>
      </c>
      <c r="P30" s="38">
        <f t="shared" si="4"/>
        <v>3.1828412843171665E-2</v>
      </c>
      <c r="Q30" s="1"/>
      <c r="R30" s="40">
        <f t="shared" si="5"/>
        <v>61.219999999999345</v>
      </c>
      <c r="S30" s="40">
        <f t="shared" si="6"/>
        <v>0.5</v>
      </c>
      <c r="T30" s="9"/>
      <c r="U30" s="10"/>
      <c r="V30" s="15"/>
      <c r="W30" s="17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spans="2:59" ht="15.6" x14ac:dyDescent="0.3">
      <c r="B31" s="100">
        <v>10</v>
      </c>
      <c r="C31" s="101"/>
      <c r="D31" s="80"/>
      <c r="E31" s="79"/>
      <c r="F31" s="54">
        <f t="shared" si="7"/>
        <v>2534.2310000000002</v>
      </c>
      <c r="G31" s="52">
        <f t="shared" si="0"/>
        <v>2504.5110000000004</v>
      </c>
      <c r="H31" s="99"/>
      <c r="I31" s="42"/>
      <c r="J31" s="59">
        <f t="shared" si="8"/>
        <v>2535.1210000000001</v>
      </c>
      <c r="K31" s="62"/>
      <c r="L31" s="1"/>
      <c r="M31" s="38">
        <f t="shared" si="1"/>
        <v>30.609999999999673</v>
      </c>
      <c r="N31" s="42">
        <f t="shared" si="2"/>
        <v>3.1213016999999668</v>
      </c>
      <c r="O31" s="38">
        <f t="shared" si="3"/>
        <v>21.470833519999772</v>
      </c>
      <c r="P31" s="38">
        <f t="shared" si="4"/>
        <v>3.1828412843171665E-2</v>
      </c>
      <c r="Q31" s="1"/>
      <c r="R31" s="40">
        <f t="shared" si="5"/>
        <v>61.219999999999345</v>
      </c>
      <c r="S31" s="40">
        <f t="shared" si="6"/>
        <v>0.5</v>
      </c>
      <c r="T31" s="9"/>
      <c r="U31" s="10"/>
      <c r="V31" s="15"/>
      <c r="W31" s="17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</sheetData>
  <dataConsolidate link="1"/>
  <mergeCells count="22">
    <mergeCell ref="B31:C31"/>
    <mergeCell ref="B25:C25"/>
    <mergeCell ref="B26:C26"/>
    <mergeCell ref="B27:C27"/>
    <mergeCell ref="B28:C28"/>
    <mergeCell ref="B29:C29"/>
    <mergeCell ref="B30:C30"/>
    <mergeCell ref="M19:P20"/>
    <mergeCell ref="R19:R21"/>
    <mergeCell ref="S19:S21"/>
    <mergeCell ref="B22:C22"/>
    <mergeCell ref="B23:C23"/>
    <mergeCell ref="B24:C24"/>
    <mergeCell ref="E2:K5"/>
    <mergeCell ref="B19:C21"/>
    <mergeCell ref="D19:D21"/>
    <mergeCell ref="E19:E21"/>
    <mergeCell ref="F19:F20"/>
    <mergeCell ref="G19:G20"/>
    <mergeCell ref="I19:I20"/>
    <mergeCell ref="J19:J20"/>
    <mergeCell ref="K19:K21"/>
  </mergeCells>
  <pageMargins left="0.7" right="0.7" top="0.75" bottom="0.75" header="0.3" footer="0.3"/>
  <pageSetup paperSize="9" scale="31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B210-98F4-47BD-9117-BD83BDC0FFE1}">
  <sheetPr>
    <tabColor rgb="FF0070C0"/>
    <pageSetUpPr fitToPage="1"/>
  </sheetPr>
  <dimension ref="B1:BG31"/>
  <sheetViews>
    <sheetView zoomScale="85" zoomScaleNormal="85" workbookViewId="0">
      <pane ySplit="21" topLeftCell="A22" activePane="bottomLeft" state="frozen"/>
      <selection activeCell="O37" sqref="O37"/>
      <selection pane="bottomLeft" activeCell="H16" sqref="H16"/>
    </sheetView>
  </sheetViews>
  <sheetFormatPr baseColWidth="10" defaultRowHeight="14.4" x14ac:dyDescent="0.3"/>
  <cols>
    <col min="1" max="1" width="1.109375" customWidth="1"/>
    <col min="2" max="3" width="4.6640625" customWidth="1"/>
    <col min="4" max="4" width="20.6640625" customWidth="1"/>
    <col min="5" max="6" width="15.6640625" customWidth="1"/>
    <col min="7" max="8" width="15.6640625" style="64" customWidth="1"/>
    <col min="9" max="10" width="15.6640625" customWidth="1"/>
    <col min="11" max="11" width="20.6640625" customWidth="1"/>
    <col min="12" max="12" width="1.109375" customWidth="1"/>
    <col min="13" max="16" width="10.6640625" customWidth="1"/>
    <col min="17" max="17" width="1.109375" customWidth="1"/>
    <col min="18" max="19" width="10.6640625" customWidth="1"/>
    <col min="21" max="21" width="13" style="14" bestFit="1" customWidth="1"/>
    <col min="22" max="22" width="13" style="16" bestFit="1" customWidth="1"/>
  </cols>
  <sheetData>
    <row r="1" spans="2:21" ht="6" customHeight="1" thickBot="1" x14ac:dyDescent="0.35"/>
    <row r="2" spans="2:21" ht="21" customHeight="1" x14ac:dyDescent="0.3">
      <c r="B2" s="70"/>
      <c r="C2" s="71"/>
      <c r="D2" s="72"/>
      <c r="E2" s="113" t="s">
        <v>52</v>
      </c>
      <c r="F2" s="114"/>
      <c r="G2" s="114"/>
      <c r="H2" s="114"/>
      <c r="I2" s="114"/>
      <c r="J2" s="114"/>
      <c r="K2" s="115"/>
    </row>
    <row r="3" spans="2:21" ht="21" customHeight="1" x14ac:dyDescent="0.3">
      <c r="B3" s="73"/>
      <c r="C3" s="74"/>
      <c r="D3" s="75"/>
      <c r="E3" s="116"/>
      <c r="F3" s="117"/>
      <c r="G3" s="117"/>
      <c r="H3" s="117"/>
      <c r="I3" s="117"/>
      <c r="J3" s="117"/>
      <c r="K3" s="118"/>
    </row>
    <row r="4" spans="2:21" ht="21" customHeight="1" x14ac:dyDescent="0.3">
      <c r="B4" s="73"/>
      <c r="C4" s="74"/>
      <c r="D4" s="75"/>
      <c r="E4" s="116"/>
      <c r="F4" s="117"/>
      <c r="G4" s="117"/>
      <c r="H4" s="117"/>
      <c r="I4" s="117"/>
      <c r="J4" s="117"/>
      <c r="K4" s="118"/>
    </row>
    <row r="5" spans="2:21" ht="21" customHeight="1" thickBot="1" x14ac:dyDescent="0.35">
      <c r="B5" s="76"/>
      <c r="C5" s="77"/>
      <c r="D5" s="78"/>
      <c r="E5" s="119"/>
      <c r="F5" s="120"/>
      <c r="G5" s="120"/>
      <c r="H5" s="120"/>
      <c r="I5" s="120"/>
      <c r="J5" s="120"/>
      <c r="K5" s="121"/>
    </row>
    <row r="6" spans="2:21" ht="15" customHeight="1" x14ac:dyDescent="0.3">
      <c r="B6" s="8"/>
      <c r="C6" s="7"/>
      <c r="D6" s="7"/>
      <c r="E6" s="6"/>
      <c r="F6" s="6"/>
      <c r="G6" s="65"/>
      <c r="H6" s="65"/>
      <c r="I6" s="6"/>
      <c r="J6" s="11"/>
      <c r="K6" s="47"/>
    </row>
    <row r="7" spans="2:21" ht="15" customHeight="1" x14ac:dyDescent="0.3">
      <c r="B7" s="5"/>
      <c r="C7" s="30" t="s">
        <v>7</v>
      </c>
      <c r="D7" s="21"/>
      <c r="E7" s="50" t="s">
        <v>55</v>
      </c>
      <c r="F7" s="31"/>
      <c r="G7" s="50"/>
      <c r="H7" s="50"/>
      <c r="I7" s="32"/>
      <c r="J7" s="32"/>
      <c r="K7" s="47"/>
    </row>
    <row r="8" spans="2:21" ht="15" customHeight="1" x14ac:dyDescent="0.3">
      <c r="B8" s="5"/>
      <c r="C8" s="30" t="s">
        <v>6</v>
      </c>
      <c r="D8" s="21"/>
      <c r="E8" s="50" t="s">
        <v>49</v>
      </c>
      <c r="F8" s="31"/>
      <c r="G8" s="50"/>
      <c r="H8" s="50"/>
      <c r="I8" s="48"/>
      <c r="J8" s="48"/>
      <c r="K8" s="47"/>
    </row>
    <row r="9" spans="2:21" ht="15" customHeight="1" x14ac:dyDescent="0.3">
      <c r="B9" s="5"/>
      <c r="C9" s="30"/>
      <c r="D9" s="21"/>
      <c r="E9" s="32"/>
      <c r="F9" s="32"/>
      <c r="G9" s="66"/>
      <c r="H9" s="66"/>
      <c r="I9" s="21"/>
      <c r="J9" s="21"/>
      <c r="K9" s="47"/>
    </row>
    <row r="10" spans="2:21" ht="15" customHeight="1" x14ac:dyDescent="0.3">
      <c r="B10" s="5"/>
      <c r="C10" s="30" t="s">
        <v>8</v>
      </c>
      <c r="D10" s="21"/>
      <c r="E10" s="51" t="s">
        <v>53</v>
      </c>
      <c r="F10" s="11"/>
      <c r="G10" s="50"/>
      <c r="H10" s="50"/>
      <c r="I10" s="21"/>
      <c r="J10" s="21"/>
      <c r="K10" s="47"/>
      <c r="N10" s="29" t="s">
        <v>21</v>
      </c>
      <c r="O10" s="56" t="s">
        <v>29</v>
      </c>
    </row>
    <row r="11" spans="2:21" ht="15" customHeight="1" x14ac:dyDescent="0.3">
      <c r="B11" s="5"/>
      <c r="C11" s="30" t="s">
        <v>0</v>
      </c>
      <c r="D11" s="21"/>
      <c r="E11" s="51" t="s">
        <v>53</v>
      </c>
      <c r="F11" s="11"/>
      <c r="G11" s="50"/>
      <c r="H11" s="50"/>
      <c r="I11" s="21"/>
      <c r="J11" s="21"/>
      <c r="K11" s="47"/>
      <c r="N11" s="29" t="s">
        <v>22</v>
      </c>
      <c r="O11" s="81">
        <v>2</v>
      </c>
      <c r="P11" s="29" t="s">
        <v>23</v>
      </c>
    </row>
    <row r="12" spans="2:21" ht="15" customHeight="1" x14ac:dyDescent="0.3">
      <c r="B12" s="5"/>
      <c r="C12" s="30" t="s">
        <v>10</v>
      </c>
      <c r="D12" s="21"/>
      <c r="E12" s="85">
        <v>14.717000000000001</v>
      </c>
      <c r="F12" s="43" t="s">
        <v>26</v>
      </c>
      <c r="G12" s="43"/>
      <c r="H12" s="43"/>
      <c r="I12" s="21"/>
      <c r="J12" s="21"/>
      <c r="K12" s="47"/>
      <c r="O12" s="49"/>
      <c r="U12" s="90"/>
    </row>
    <row r="13" spans="2:21" ht="15" customHeight="1" x14ac:dyDescent="0.3">
      <c r="B13" s="5"/>
      <c r="C13" s="30" t="s">
        <v>13</v>
      </c>
      <c r="D13" s="21"/>
      <c r="E13" s="85">
        <v>0.84299999999999997</v>
      </c>
      <c r="F13" s="43" t="s">
        <v>26</v>
      </c>
      <c r="G13" s="43"/>
      <c r="H13" s="43"/>
      <c r="I13" s="21"/>
      <c r="J13" s="21"/>
      <c r="K13" s="47"/>
    </row>
    <row r="14" spans="2:21" ht="15" customHeight="1" x14ac:dyDescent="0.3">
      <c r="B14" s="5"/>
      <c r="C14" s="30"/>
      <c r="D14" s="21"/>
      <c r="E14" s="32"/>
      <c r="F14" s="32"/>
      <c r="G14" s="66"/>
      <c r="H14" s="66"/>
      <c r="I14" s="21"/>
      <c r="J14" s="21"/>
      <c r="K14" s="47"/>
    </row>
    <row r="15" spans="2:21" ht="15" customHeight="1" x14ac:dyDescent="0.3">
      <c r="B15" s="5"/>
      <c r="C15" s="32"/>
      <c r="D15" s="21"/>
      <c r="E15" s="4" t="s">
        <v>5</v>
      </c>
      <c r="F15" s="4" t="s">
        <v>4</v>
      </c>
      <c r="G15" s="3" t="s">
        <v>11</v>
      </c>
      <c r="H15" s="3"/>
      <c r="I15" s="67" t="s">
        <v>12</v>
      </c>
      <c r="J15" s="58"/>
      <c r="K15" s="47"/>
    </row>
    <row r="16" spans="2:21" ht="15" customHeight="1" x14ac:dyDescent="0.3">
      <c r="B16" s="5"/>
      <c r="C16" s="33" t="s">
        <v>3</v>
      </c>
      <c r="D16" s="1"/>
      <c r="E16" s="45">
        <v>810353.397</v>
      </c>
      <c r="F16" s="45">
        <v>9157469.9130000006</v>
      </c>
      <c r="G16" s="46">
        <v>2532.335</v>
      </c>
      <c r="H16" s="46">
        <f>G16-E12</f>
        <v>2517.6179999999999</v>
      </c>
      <c r="J16" s="69"/>
      <c r="K16" s="47"/>
    </row>
    <row r="17" spans="2:59" ht="16.2" thickBot="1" x14ac:dyDescent="0.35">
      <c r="B17" s="22"/>
      <c r="C17" s="23"/>
      <c r="D17" s="23"/>
      <c r="E17" s="23"/>
      <c r="F17" s="23"/>
      <c r="G17" s="68"/>
      <c r="H17" s="68"/>
      <c r="I17" s="23"/>
      <c r="J17" s="23"/>
      <c r="K17" s="2"/>
    </row>
    <row r="18" spans="2:59" ht="6" customHeight="1" thickBot="1" x14ac:dyDescent="0.35">
      <c r="B18" s="25"/>
      <c r="C18" s="25"/>
      <c r="D18" s="25"/>
      <c r="E18" s="25"/>
      <c r="F18" s="25"/>
      <c r="G18" s="19"/>
      <c r="H18" s="19"/>
      <c r="I18" s="25"/>
      <c r="J18" s="25"/>
      <c r="K18" s="63"/>
    </row>
    <row r="19" spans="2:59" ht="15.75" customHeight="1" x14ac:dyDescent="0.3">
      <c r="B19" s="106" t="s">
        <v>2</v>
      </c>
      <c r="C19" s="130"/>
      <c r="D19" s="135" t="s">
        <v>1</v>
      </c>
      <c r="E19" s="135" t="s">
        <v>31</v>
      </c>
      <c r="F19" s="106" t="s">
        <v>32</v>
      </c>
      <c r="G19" s="106" t="s">
        <v>27</v>
      </c>
      <c r="H19" s="96"/>
      <c r="I19" s="104" t="s">
        <v>9</v>
      </c>
      <c r="J19" s="111" t="s">
        <v>28</v>
      </c>
      <c r="K19" s="138" t="s">
        <v>30</v>
      </c>
      <c r="L19" s="19"/>
      <c r="M19" s="124" t="s">
        <v>20</v>
      </c>
      <c r="N19" s="125"/>
      <c r="O19" s="125"/>
      <c r="P19" s="126"/>
      <c r="R19" s="104" t="s">
        <v>24</v>
      </c>
      <c r="S19" s="108" t="s">
        <v>25</v>
      </c>
      <c r="U19"/>
      <c r="V19" s="14"/>
      <c r="W19" s="16"/>
    </row>
    <row r="20" spans="2:59" ht="16.2" thickBot="1" x14ac:dyDescent="0.35">
      <c r="B20" s="131"/>
      <c r="C20" s="132"/>
      <c r="D20" s="136"/>
      <c r="E20" s="136"/>
      <c r="F20" s="107"/>
      <c r="G20" s="107"/>
      <c r="H20" s="97"/>
      <c r="I20" s="105"/>
      <c r="J20" s="112"/>
      <c r="K20" s="139"/>
      <c r="L20" s="12"/>
      <c r="M20" s="127"/>
      <c r="N20" s="128"/>
      <c r="O20" s="128"/>
      <c r="P20" s="129"/>
      <c r="R20" s="122"/>
      <c r="S20" s="109"/>
      <c r="U20"/>
      <c r="V20" s="14"/>
      <c r="W20" s="16"/>
    </row>
    <row r="21" spans="2:59" ht="16.2" thickBot="1" x14ac:dyDescent="0.35">
      <c r="B21" s="133"/>
      <c r="C21" s="134"/>
      <c r="D21" s="137"/>
      <c r="E21" s="137"/>
      <c r="F21" s="55" t="s">
        <v>14</v>
      </c>
      <c r="G21" s="18" t="s">
        <v>14</v>
      </c>
      <c r="H21" s="18"/>
      <c r="I21" s="24" t="s">
        <v>14</v>
      </c>
      <c r="J21" s="60" t="s">
        <v>15</v>
      </c>
      <c r="K21" s="140"/>
      <c r="L21" s="13"/>
      <c r="M21" s="34" t="s">
        <v>16</v>
      </c>
      <c r="N21" s="36" t="s">
        <v>17</v>
      </c>
      <c r="O21" s="35" t="s">
        <v>18</v>
      </c>
      <c r="P21" s="36" t="s">
        <v>19</v>
      </c>
      <c r="R21" s="123"/>
      <c r="S21" s="110"/>
      <c r="U21"/>
      <c r="V21" s="14"/>
      <c r="W21" s="16"/>
    </row>
    <row r="22" spans="2:59" ht="15.6" x14ac:dyDescent="0.3">
      <c r="B22" s="141">
        <v>1</v>
      </c>
      <c r="C22" s="142"/>
      <c r="D22" s="80">
        <v>45628</v>
      </c>
      <c r="E22" s="79"/>
      <c r="F22" s="54">
        <f>$G$16</f>
        <v>2532.335</v>
      </c>
      <c r="G22" s="52">
        <f t="shared" ref="G22:G31" si="0">$H$16</f>
        <v>2517.6179999999999</v>
      </c>
      <c r="H22" s="98"/>
      <c r="I22" s="41">
        <v>-15.56</v>
      </c>
      <c r="J22" s="61">
        <f>$G$16+$E$13+I22</f>
        <v>2517.6179999999999</v>
      </c>
      <c r="K22" s="62" t="s">
        <v>51</v>
      </c>
      <c r="L22" s="20"/>
      <c r="M22" s="37">
        <f t="shared" ref="M22:M31" si="1">+J22-$H$16</f>
        <v>0</v>
      </c>
      <c r="N22" s="41">
        <f t="shared" ref="N22:N31" si="2">M22*0.10197/1</f>
        <v>0</v>
      </c>
      <c r="O22" s="37">
        <f t="shared" ref="O22:O31" si="3">M22*0.701432/1</f>
        <v>0</v>
      </c>
      <c r="P22" s="37">
        <f t="shared" ref="P22:P31" si="4">+N22*0.01019716/1</f>
        <v>0</v>
      </c>
      <c r="R22" s="57">
        <f t="shared" ref="R22:R31" si="5">+$O$11*(M22-I22)</f>
        <v>31.12</v>
      </c>
      <c r="S22" s="39">
        <f t="shared" ref="S22:S31" si="6">M22/R22</f>
        <v>0</v>
      </c>
      <c r="T22" s="9"/>
      <c r="U22" s="10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2:59" ht="15.6" x14ac:dyDescent="0.3">
      <c r="B23" s="100">
        <v>2</v>
      </c>
      <c r="C23" s="101"/>
      <c r="D23" s="80">
        <v>45637</v>
      </c>
      <c r="E23" s="79"/>
      <c r="F23" s="54">
        <f t="shared" ref="F23:F31" si="7">$G$16</f>
        <v>2532.335</v>
      </c>
      <c r="G23" s="52">
        <f t="shared" si="0"/>
        <v>2517.6179999999999</v>
      </c>
      <c r="H23" s="98"/>
      <c r="I23" s="41">
        <v>-15.56</v>
      </c>
      <c r="J23" s="59">
        <f>$G$16+$E$13+I23</f>
        <v>2517.6179999999999</v>
      </c>
      <c r="K23" s="62" t="s">
        <v>51</v>
      </c>
      <c r="L23" s="20"/>
      <c r="M23" s="38">
        <f t="shared" si="1"/>
        <v>0</v>
      </c>
      <c r="N23" s="42">
        <f t="shared" si="2"/>
        <v>0</v>
      </c>
      <c r="O23" s="38">
        <f t="shared" si="3"/>
        <v>0</v>
      </c>
      <c r="P23" s="38">
        <f t="shared" si="4"/>
        <v>0</v>
      </c>
      <c r="R23" s="40">
        <f t="shared" si="5"/>
        <v>31.12</v>
      </c>
      <c r="S23" s="40">
        <f t="shared" si="6"/>
        <v>0</v>
      </c>
      <c r="T23" s="9"/>
      <c r="U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2:59" ht="15.6" x14ac:dyDescent="0.3">
      <c r="B24" s="100">
        <v>3</v>
      </c>
      <c r="C24" s="101"/>
      <c r="D24" s="80">
        <v>45647</v>
      </c>
      <c r="E24" s="79"/>
      <c r="F24" s="54">
        <f t="shared" si="7"/>
        <v>2532.335</v>
      </c>
      <c r="G24" s="52">
        <f t="shared" si="0"/>
        <v>2517.6179999999999</v>
      </c>
      <c r="H24" s="98"/>
      <c r="I24" s="41">
        <v>-15.56</v>
      </c>
      <c r="J24" s="59">
        <f t="shared" ref="J24:J31" si="8">$G$16+$E$13+I24</f>
        <v>2517.6179999999999</v>
      </c>
      <c r="K24" s="62" t="s">
        <v>51</v>
      </c>
      <c r="L24" s="20"/>
      <c r="M24" s="38">
        <f t="shared" si="1"/>
        <v>0</v>
      </c>
      <c r="N24" s="42">
        <f t="shared" si="2"/>
        <v>0</v>
      </c>
      <c r="O24" s="38">
        <f t="shared" si="3"/>
        <v>0</v>
      </c>
      <c r="P24" s="38">
        <f t="shared" si="4"/>
        <v>0</v>
      </c>
      <c r="Q24" s="1"/>
      <c r="R24" s="40">
        <f t="shared" si="5"/>
        <v>31.12</v>
      </c>
      <c r="S24" s="40">
        <f t="shared" si="6"/>
        <v>0</v>
      </c>
      <c r="T24" s="9"/>
      <c r="U24" s="10"/>
      <c r="V24" s="15"/>
      <c r="W24" s="17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 spans="2:59" ht="15.6" x14ac:dyDescent="0.3">
      <c r="B25" s="100">
        <v>4</v>
      </c>
      <c r="C25" s="101"/>
      <c r="D25" s="80">
        <v>45654</v>
      </c>
      <c r="E25" s="79"/>
      <c r="F25" s="54">
        <f t="shared" si="7"/>
        <v>2532.335</v>
      </c>
      <c r="G25" s="52">
        <f t="shared" si="0"/>
        <v>2517.6179999999999</v>
      </c>
      <c r="H25" s="98"/>
      <c r="I25" s="41">
        <v>-15.56</v>
      </c>
      <c r="J25" s="59">
        <f t="shared" ref="J25" si="9">$G$16+$E$13+I25</f>
        <v>2517.6179999999999</v>
      </c>
      <c r="K25" s="62" t="s">
        <v>51</v>
      </c>
      <c r="L25" s="20"/>
      <c r="M25" s="38">
        <f t="shared" si="1"/>
        <v>0</v>
      </c>
      <c r="N25" s="42">
        <f t="shared" si="2"/>
        <v>0</v>
      </c>
      <c r="O25" s="38">
        <f t="shared" si="3"/>
        <v>0</v>
      </c>
      <c r="P25" s="38">
        <f t="shared" si="4"/>
        <v>0</v>
      </c>
      <c r="Q25" s="1"/>
      <c r="R25" s="40">
        <f t="shared" si="5"/>
        <v>31.12</v>
      </c>
      <c r="S25" s="40">
        <f t="shared" si="6"/>
        <v>0</v>
      </c>
      <c r="T25" s="9"/>
      <c r="U25" s="10"/>
      <c r="V25" s="26"/>
      <c r="W25" s="27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2:59" ht="15.6" x14ac:dyDescent="0.3">
      <c r="B26" s="100">
        <v>5</v>
      </c>
      <c r="C26" s="101"/>
      <c r="D26" s="80"/>
      <c r="E26" s="79"/>
      <c r="F26" s="54">
        <f t="shared" si="7"/>
        <v>2532.335</v>
      </c>
      <c r="G26" s="52">
        <f t="shared" si="0"/>
        <v>2517.6179999999999</v>
      </c>
      <c r="H26" s="99"/>
      <c r="I26" s="42"/>
      <c r="J26" s="59">
        <f t="shared" si="8"/>
        <v>2533.1779999999999</v>
      </c>
      <c r="K26" s="62"/>
      <c r="L26" s="20"/>
      <c r="M26" s="38">
        <f t="shared" si="1"/>
        <v>15.559999999999945</v>
      </c>
      <c r="N26" s="42">
        <f t="shared" si="2"/>
        <v>1.5866531999999944</v>
      </c>
      <c r="O26" s="38">
        <f t="shared" si="3"/>
        <v>10.914281919999963</v>
      </c>
      <c r="P26" s="38">
        <f t="shared" si="4"/>
        <v>1.6179356544911944E-2</v>
      </c>
      <c r="Q26" s="1"/>
      <c r="R26" s="40">
        <f t="shared" si="5"/>
        <v>31.119999999999891</v>
      </c>
      <c r="S26" s="40">
        <f t="shared" si="6"/>
        <v>0.5</v>
      </c>
      <c r="T26" s="9"/>
      <c r="U26" s="10"/>
      <c r="V26" s="26"/>
      <c r="W26" s="27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 spans="2:59" ht="15.6" x14ac:dyDescent="0.3">
      <c r="B27" s="100">
        <v>6</v>
      </c>
      <c r="C27" s="101"/>
      <c r="D27" s="80"/>
      <c r="E27" s="79"/>
      <c r="F27" s="54">
        <f t="shared" si="7"/>
        <v>2532.335</v>
      </c>
      <c r="G27" s="52">
        <f t="shared" si="0"/>
        <v>2517.6179999999999</v>
      </c>
      <c r="H27" s="99"/>
      <c r="I27" s="42"/>
      <c r="J27" s="59">
        <f t="shared" si="8"/>
        <v>2533.1779999999999</v>
      </c>
      <c r="K27" s="62"/>
      <c r="L27" s="20"/>
      <c r="M27" s="38">
        <f t="shared" si="1"/>
        <v>15.559999999999945</v>
      </c>
      <c r="N27" s="42">
        <f t="shared" si="2"/>
        <v>1.5866531999999944</v>
      </c>
      <c r="O27" s="38">
        <f t="shared" si="3"/>
        <v>10.914281919999963</v>
      </c>
      <c r="P27" s="38">
        <f t="shared" si="4"/>
        <v>1.6179356544911944E-2</v>
      </c>
      <c r="Q27" s="1"/>
      <c r="R27" s="40">
        <f t="shared" si="5"/>
        <v>31.119999999999891</v>
      </c>
      <c r="S27" s="40">
        <f t="shared" si="6"/>
        <v>0.5</v>
      </c>
      <c r="T27" s="9"/>
      <c r="U27" s="10"/>
      <c r="V27" s="15"/>
      <c r="W27" s="17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spans="2:59" ht="15.6" x14ac:dyDescent="0.3">
      <c r="B28" s="100">
        <v>7</v>
      </c>
      <c r="C28" s="101"/>
      <c r="D28" s="80"/>
      <c r="E28" s="79"/>
      <c r="F28" s="54">
        <f t="shared" si="7"/>
        <v>2532.335</v>
      </c>
      <c r="G28" s="52">
        <f t="shared" si="0"/>
        <v>2517.6179999999999</v>
      </c>
      <c r="H28" s="99"/>
      <c r="I28" s="42"/>
      <c r="J28" s="59">
        <f t="shared" si="8"/>
        <v>2533.1779999999999</v>
      </c>
      <c r="K28" s="62"/>
      <c r="L28" s="20"/>
      <c r="M28" s="38">
        <f t="shared" si="1"/>
        <v>15.559999999999945</v>
      </c>
      <c r="N28" s="42">
        <f t="shared" si="2"/>
        <v>1.5866531999999944</v>
      </c>
      <c r="O28" s="38">
        <f t="shared" si="3"/>
        <v>10.914281919999963</v>
      </c>
      <c r="P28" s="38">
        <f t="shared" si="4"/>
        <v>1.6179356544911944E-2</v>
      </c>
      <c r="Q28" s="1"/>
      <c r="R28" s="40">
        <f t="shared" si="5"/>
        <v>31.119999999999891</v>
      </c>
      <c r="S28" s="40">
        <f t="shared" si="6"/>
        <v>0.5</v>
      </c>
      <c r="T28" s="9"/>
      <c r="U28" s="10"/>
      <c r="V28" s="15"/>
      <c r="W28" s="17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 spans="2:59" ht="15.6" x14ac:dyDescent="0.3">
      <c r="B29" s="100">
        <v>8</v>
      </c>
      <c r="C29" s="101"/>
      <c r="D29" s="80"/>
      <c r="E29" s="79"/>
      <c r="F29" s="54">
        <f t="shared" si="7"/>
        <v>2532.335</v>
      </c>
      <c r="G29" s="52">
        <f t="shared" si="0"/>
        <v>2517.6179999999999</v>
      </c>
      <c r="H29" s="99"/>
      <c r="I29" s="42"/>
      <c r="J29" s="59">
        <f t="shared" si="8"/>
        <v>2533.1779999999999</v>
      </c>
      <c r="K29" s="62"/>
      <c r="L29" s="20"/>
      <c r="M29" s="38">
        <f t="shared" si="1"/>
        <v>15.559999999999945</v>
      </c>
      <c r="N29" s="42">
        <f t="shared" si="2"/>
        <v>1.5866531999999944</v>
      </c>
      <c r="O29" s="38">
        <f t="shared" si="3"/>
        <v>10.914281919999963</v>
      </c>
      <c r="P29" s="38">
        <f t="shared" si="4"/>
        <v>1.6179356544911944E-2</v>
      </c>
      <c r="Q29" s="1"/>
      <c r="R29" s="40">
        <f t="shared" si="5"/>
        <v>31.119999999999891</v>
      </c>
      <c r="S29" s="40">
        <f t="shared" si="6"/>
        <v>0.5</v>
      </c>
      <c r="T29" s="9"/>
      <c r="U29" s="10"/>
      <c r="V29" s="15"/>
      <c r="W29" s="17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 spans="2:59" ht="15.6" x14ac:dyDescent="0.3">
      <c r="B30" s="100">
        <v>9</v>
      </c>
      <c r="C30" s="101"/>
      <c r="D30" s="80"/>
      <c r="E30" s="79"/>
      <c r="F30" s="54">
        <f t="shared" si="7"/>
        <v>2532.335</v>
      </c>
      <c r="G30" s="52">
        <f t="shared" si="0"/>
        <v>2517.6179999999999</v>
      </c>
      <c r="H30" s="99"/>
      <c r="I30" s="42"/>
      <c r="J30" s="59">
        <f t="shared" si="8"/>
        <v>2533.1779999999999</v>
      </c>
      <c r="K30" s="62"/>
      <c r="L30" s="20"/>
      <c r="M30" s="38">
        <f t="shared" si="1"/>
        <v>15.559999999999945</v>
      </c>
      <c r="N30" s="42">
        <f t="shared" si="2"/>
        <v>1.5866531999999944</v>
      </c>
      <c r="O30" s="38">
        <f t="shared" si="3"/>
        <v>10.914281919999963</v>
      </c>
      <c r="P30" s="38">
        <f t="shared" si="4"/>
        <v>1.6179356544911944E-2</v>
      </c>
      <c r="Q30" s="1"/>
      <c r="R30" s="40">
        <f t="shared" si="5"/>
        <v>31.119999999999891</v>
      </c>
      <c r="S30" s="40">
        <f t="shared" si="6"/>
        <v>0.5</v>
      </c>
      <c r="T30" s="9"/>
      <c r="U30" s="10"/>
      <c r="V30" s="15"/>
      <c r="W30" s="17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spans="2:59" ht="15.6" x14ac:dyDescent="0.3">
      <c r="B31" s="100">
        <v>10</v>
      </c>
      <c r="C31" s="101"/>
      <c r="D31" s="80"/>
      <c r="E31" s="79"/>
      <c r="F31" s="54">
        <f t="shared" si="7"/>
        <v>2532.335</v>
      </c>
      <c r="G31" s="52">
        <f t="shared" si="0"/>
        <v>2517.6179999999999</v>
      </c>
      <c r="H31" s="99"/>
      <c r="I31" s="42"/>
      <c r="J31" s="59">
        <f t="shared" si="8"/>
        <v>2533.1779999999999</v>
      </c>
      <c r="K31" s="62"/>
      <c r="L31" s="1"/>
      <c r="M31" s="38">
        <f t="shared" si="1"/>
        <v>15.559999999999945</v>
      </c>
      <c r="N31" s="42">
        <f t="shared" si="2"/>
        <v>1.5866531999999944</v>
      </c>
      <c r="O31" s="38">
        <f t="shared" si="3"/>
        <v>10.914281919999963</v>
      </c>
      <c r="P31" s="38">
        <f t="shared" si="4"/>
        <v>1.6179356544911944E-2</v>
      </c>
      <c r="Q31" s="1"/>
      <c r="R31" s="40">
        <f t="shared" si="5"/>
        <v>31.119999999999891</v>
      </c>
      <c r="S31" s="40">
        <f t="shared" si="6"/>
        <v>0.5</v>
      </c>
      <c r="T31" s="9"/>
      <c r="U31" s="10"/>
      <c r="V31" s="15"/>
      <c r="W31" s="17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</sheetData>
  <dataConsolidate link="1"/>
  <mergeCells count="22">
    <mergeCell ref="B31:C31"/>
    <mergeCell ref="B25:C25"/>
    <mergeCell ref="B26:C26"/>
    <mergeCell ref="B27:C27"/>
    <mergeCell ref="B28:C28"/>
    <mergeCell ref="B29:C29"/>
    <mergeCell ref="B30:C30"/>
    <mergeCell ref="M19:P20"/>
    <mergeCell ref="R19:R21"/>
    <mergeCell ref="S19:S21"/>
    <mergeCell ref="B22:C22"/>
    <mergeCell ref="B23:C23"/>
    <mergeCell ref="B24:C24"/>
    <mergeCell ref="E2:K5"/>
    <mergeCell ref="B19:C21"/>
    <mergeCell ref="D19:D21"/>
    <mergeCell ref="E19:E21"/>
    <mergeCell ref="F19:F20"/>
    <mergeCell ref="G19:G20"/>
    <mergeCell ref="I19:I20"/>
    <mergeCell ref="J19:J20"/>
    <mergeCell ref="K19:K21"/>
  </mergeCells>
  <pageMargins left="0.7" right="0.7" top="0.75" bottom="0.75" header="0.3" footer="0.3"/>
  <pageSetup paperSize="9" scale="31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74D4F-B9B3-4AB5-8823-59BC1551C0D7}">
  <sheetPr>
    <tabColor rgb="FF0070C0"/>
    <pageSetUpPr fitToPage="1"/>
  </sheetPr>
  <dimension ref="B1:BG31"/>
  <sheetViews>
    <sheetView zoomScale="85" zoomScaleNormal="85" workbookViewId="0">
      <pane ySplit="21" topLeftCell="A22" activePane="bottomLeft" state="frozen"/>
      <selection activeCell="O37" sqref="O37"/>
      <selection pane="bottomLeft" activeCell="G27" sqref="G27"/>
    </sheetView>
  </sheetViews>
  <sheetFormatPr baseColWidth="10" defaultRowHeight="14.4" x14ac:dyDescent="0.3"/>
  <cols>
    <col min="1" max="1" width="1.109375" customWidth="1"/>
    <col min="2" max="3" width="4.6640625" customWidth="1"/>
    <col min="4" max="4" width="20.6640625" customWidth="1"/>
    <col min="5" max="6" width="15.6640625" customWidth="1"/>
    <col min="7" max="8" width="15.6640625" style="64" customWidth="1"/>
    <col min="9" max="10" width="15.6640625" customWidth="1"/>
    <col min="11" max="11" width="20.6640625" customWidth="1"/>
    <col min="12" max="12" width="1.109375" customWidth="1"/>
    <col min="13" max="16" width="10.6640625" customWidth="1"/>
    <col min="17" max="17" width="1.109375" customWidth="1"/>
    <col min="18" max="19" width="10.6640625" customWidth="1"/>
    <col min="21" max="21" width="13" style="14" bestFit="1" customWidth="1"/>
    <col min="22" max="22" width="13" style="16" bestFit="1" customWidth="1"/>
  </cols>
  <sheetData>
    <row r="1" spans="2:21" ht="6" customHeight="1" thickBot="1" x14ac:dyDescent="0.35"/>
    <row r="2" spans="2:21" ht="21" customHeight="1" x14ac:dyDescent="0.3">
      <c r="B2" s="70"/>
      <c r="C2" s="71"/>
      <c r="D2" s="72"/>
      <c r="E2" s="113" t="s">
        <v>56</v>
      </c>
      <c r="F2" s="114"/>
      <c r="G2" s="114"/>
      <c r="H2" s="114"/>
      <c r="I2" s="114"/>
      <c r="J2" s="114"/>
      <c r="K2" s="115"/>
    </row>
    <row r="3" spans="2:21" ht="21" customHeight="1" x14ac:dyDescent="0.3">
      <c r="B3" s="73"/>
      <c r="C3" s="74"/>
      <c r="D3" s="75"/>
      <c r="E3" s="116"/>
      <c r="F3" s="117"/>
      <c r="G3" s="117"/>
      <c r="H3" s="117"/>
      <c r="I3" s="117"/>
      <c r="J3" s="117"/>
      <c r="K3" s="118"/>
    </row>
    <row r="4" spans="2:21" ht="21" customHeight="1" x14ac:dyDescent="0.3">
      <c r="B4" s="73"/>
      <c r="C4" s="74"/>
      <c r="D4" s="75"/>
      <c r="E4" s="116"/>
      <c r="F4" s="117"/>
      <c r="G4" s="117"/>
      <c r="H4" s="117"/>
      <c r="I4" s="117"/>
      <c r="J4" s="117"/>
      <c r="K4" s="118"/>
    </row>
    <row r="5" spans="2:21" ht="21" customHeight="1" thickBot="1" x14ac:dyDescent="0.35">
      <c r="B5" s="76"/>
      <c r="C5" s="77"/>
      <c r="D5" s="78"/>
      <c r="E5" s="119"/>
      <c r="F5" s="120"/>
      <c r="G5" s="120"/>
      <c r="H5" s="120"/>
      <c r="I5" s="120"/>
      <c r="J5" s="120"/>
      <c r="K5" s="121"/>
    </row>
    <row r="6" spans="2:21" ht="15" customHeight="1" x14ac:dyDescent="0.3">
      <c r="B6" s="8"/>
      <c r="C6" s="7"/>
      <c r="D6" s="7"/>
      <c r="E6" s="6"/>
      <c r="F6" s="6"/>
      <c r="G6" s="65"/>
      <c r="H6" s="65"/>
      <c r="I6" s="6"/>
      <c r="J6" s="11"/>
      <c r="K6" s="47"/>
    </row>
    <row r="7" spans="2:21" ht="15" customHeight="1" x14ac:dyDescent="0.3">
      <c r="B7" s="5"/>
      <c r="C7" s="30" t="s">
        <v>7</v>
      </c>
      <c r="D7" s="21"/>
      <c r="E7" s="50" t="s">
        <v>55</v>
      </c>
      <c r="F7" s="31"/>
      <c r="G7" s="50"/>
      <c r="H7" s="50"/>
      <c r="I7" s="32"/>
      <c r="J7" s="32"/>
      <c r="K7" s="47"/>
    </row>
    <row r="8" spans="2:21" ht="15" customHeight="1" x14ac:dyDescent="0.3">
      <c r="B8" s="5"/>
      <c r="C8" s="30" t="s">
        <v>6</v>
      </c>
      <c r="D8" s="21"/>
      <c r="E8" s="50" t="s">
        <v>54</v>
      </c>
      <c r="F8" s="31"/>
      <c r="G8" s="50"/>
      <c r="H8" s="50"/>
      <c r="I8" s="48"/>
      <c r="J8" s="48"/>
      <c r="K8" s="47"/>
    </row>
    <row r="9" spans="2:21" ht="15" customHeight="1" x14ac:dyDescent="0.3">
      <c r="B9" s="5"/>
      <c r="C9" s="30"/>
      <c r="D9" s="21"/>
      <c r="E9" s="32"/>
      <c r="F9" s="32"/>
      <c r="G9" s="66"/>
      <c r="H9" s="66"/>
      <c r="I9" s="21"/>
      <c r="J9" s="21"/>
      <c r="K9" s="47"/>
    </row>
    <row r="10" spans="2:21" ht="15" customHeight="1" x14ac:dyDescent="0.3">
      <c r="B10" s="5"/>
      <c r="C10" s="30" t="s">
        <v>8</v>
      </c>
      <c r="D10" s="21"/>
      <c r="E10" s="51" t="s">
        <v>53</v>
      </c>
      <c r="F10" s="11"/>
      <c r="G10" s="50"/>
      <c r="H10" s="50"/>
      <c r="I10" s="21"/>
      <c r="J10" s="21"/>
      <c r="K10" s="47"/>
      <c r="N10" s="29" t="s">
        <v>21</v>
      </c>
      <c r="O10" s="56" t="s">
        <v>29</v>
      </c>
    </row>
    <row r="11" spans="2:21" ht="15" customHeight="1" x14ac:dyDescent="0.3">
      <c r="B11" s="5"/>
      <c r="C11" s="30" t="s">
        <v>0</v>
      </c>
      <c r="D11" s="21"/>
      <c r="E11" s="51" t="s">
        <v>53</v>
      </c>
      <c r="F11" s="11"/>
      <c r="G11" s="50"/>
      <c r="H11" s="50"/>
      <c r="I11" s="21"/>
      <c r="J11" s="21"/>
      <c r="K11" s="47"/>
      <c r="N11" s="29" t="s">
        <v>22</v>
      </c>
      <c r="O11" s="81">
        <v>2</v>
      </c>
      <c r="P11" s="29" t="s">
        <v>23</v>
      </c>
    </row>
    <row r="12" spans="2:21" ht="15" customHeight="1" x14ac:dyDescent="0.3">
      <c r="B12" s="5"/>
      <c r="C12" s="30" t="s">
        <v>10</v>
      </c>
      <c r="D12" s="21"/>
      <c r="E12" s="85">
        <v>23.300999999999998</v>
      </c>
      <c r="F12" s="43" t="s">
        <v>26</v>
      </c>
      <c r="G12" s="43"/>
      <c r="H12" s="43"/>
      <c r="I12" s="21"/>
      <c r="J12" s="21"/>
      <c r="K12" s="47"/>
      <c r="O12" s="49"/>
      <c r="U12" s="90"/>
    </row>
    <row r="13" spans="2:21" ht="15" customHeight="1" x14ac:dyDescent="0.3">
      <c r="B13" s="5"/>
      <c r="C13" s="30" t="s">
        <v>13</v>
      </c>
      <c r="D13" s="21"/>
      <c r="E13" s="85">
        <v>0.98899999999999999</v>
      </c>
      <c r="F13" s="43" t="s">
        <v>26</v>
      </c>
      <c r="G13" s="43"/>
      <c r="H13" s="43"/>
      <c r="I13" s="21"/>
      <c r="J13" s="21"/>
      <c r="K13" s="47"/>
    </row>
    <row r="14" spans="2:21" ht="15" customHeight="1" x14ac:dyDescent="0.3">
      <c r="B14" s="5"/>
      <c r="C14" s="30"/>
      <c r="D14" s="21"/>
      <c r="E14" s="32"/>
      <c r="F14" s="32"/>
      <c r="G14" s="66"/>
      <c r="H14" s="66"/>
      <c r="I14" s="21"/>
      <c r="J14" s="21"/>
      <c r="K14" s="47"/>
    </row>
    <row r="15" spans="2:21" ht="15" customHeight="1" x14ac:dyDescent="0.3">
      <c r="B15" s="5"/>
      <c r="C15" s="32"/>
      <c r="D15" s="21"/>
      <c r="E15" s="4" t="s">
        <v>5</v>
      </c>
      <c r="F15" s="4" t="s">
        <v>4</v>
      </c>
      <c r="G15" s="3" t="s">
        <v>11</v>
      </c>
      <c r="H15" s="3"/>
      <c r="I15" s="67" t="s">
        <v>12</v>
      </c>
      <c r="J15" s="58"/>
      <c r="K15" s="47"/>
    </row>
    <row r="16" spans="2:21" ht="15" customHeight="1" x14ac:dyDescent="0.3">
      <c r="B16" s="5"/>
      <c r="C16" s="33" t="s">
        <v>3</v>
      </c>
      <c r="D16" s="1"/>
      <c r="E16" s="45">
        <v>810344.66200000001</v>
      </c>
      <c r="F16" s="45">
        <v>9157645.2019999996</v>
      </c>
      <c r="G16" s="46">
        <v>2524.6329999999998</v>
      </c>
      <c r="H16" s="46">
        <f>G16-E12</f>
        <v>2501.3319999999999</v>
      </c>
      <c r="J16" s="69"/>
      <c r="K16" s="47"/>
    </row>
    <row r="17" spans="2:59" ht="16.2" thickBot="1" x14ac:dyDescent="0.35">
      <c r="B17" s="22"/>
      <c r="C17" s="23"/>
      <c r="D17" s="23"/>
      <c r="E17" s="23"/>
      <c r="F17" s="23"/>
      <c r="G17" s="68"/>
      <c r="H17" s="68"/>
      <c r="I17" s="23"/>
      <c r="J17" s="23"/>
      <c r="K17" s="2"/>
    </row>
    <row r="18" spans="2:59" ht="6" customHeight="1" thickBot="1" x14ac:dyDescent="0.35">
      <c r="B18" s="25"/>
      <c r="C18" s="25"/>
      <c r="D18" s="25"/>
      <c r="E18" s="25"/>
      <c r="F18" s="25"/>
      <c r="G18" s="19"/>
      <c r="H18" s="19"/>
      <c r="I18" s="25"/>
      <c r="J18" s="25"/>
      <c r="K18" s="63"/>
    </row>
    <row r="19" spans="2:59" ht="15.75" customHeight="1" x14ac:dyDescent="0.3">
      <c r="B19" s="106" t="s">
        <v>2</v>
      </c>
      <c r="C19" s="130"/>
      <c r="D19" s="135" t="s">
        <v>1</v>
      </c>
      <c r="E19" s="135" t="s">
        <v>31</v>
      </c>
      <c r="F19" s="106" t="s">
        <v>32</v>
      </c>
      <c r="G19" s="106" t="s">
        <v>27</v>
      </c>
      <c r="H19" s="96"/>
      <c r="I19" s="104" t="s">
        <v>9</v>
      </c>
      <c r="J19" s="111" t="s">
        <v>28</v>
      </c>
      <c r="K19" s="138" t="s">
        <v>30</v>
      </c>
      <c r="L19" s="19"/>
      <c r="M19" s="124" t="s">
        <v>20</v>
      </c>
      <c r="N19" s="125"/>
      <c r="O19" s="125"/>
      <c r="P19" s="126"/>
      <c r="R19" s="104" t="s">
        <v>24</v>
      </c>
      <c r="S19" s="108" t="s">
        <v>25</v>
      </c>
      <c r="U19"/>
      <c r="V19" s="14"/>
      <c r="W19" s="16"/>
    </row>
    <row r="20" spans="2:59" ht="16.2" thickBot="1" x14ac:dyDescent="0.35">
      <c r="B20" s="131"/>
      <c r="C20" s="132"/>
      <c r="D20" s="136"/>
      <c r="E20" s="136"/>
      <c r="F20" s="107"/>
      <c r="G20" s="107"/>
      <c r="H20" s="97"/>
      <c r="I20" s="105"/>
      <c r="J20" s="112"/>
      <c r="K20" s="139"/>
      <c r="L20" s="12"/>
      <c r="M20" s="127"/>
      <c r="N20" s="128"/>
      <c r="O20" s="128"/>
      <c r="P20" s="129"/>
      <c r="R20" s="122"/>
      <c r="S20" s="109"/>
      <c r="U20"/>
      <c r="V20" s="14"/>
      <c r="W20" s="16"/>
    </row>
    <row r="21" spans="2:59" ht="16.2" thickBot="1" x14ac:dyDescent="0.35">
      <c r="B21" s="133"/>
      <c r="C21" s="134"/>
      <c r="D21" s="137"/>
      <c r="E21" s="137"/>
      <c r="F21" s="55" t="s">
        <v>14</v>
      </c>
      <c r="G21" s="18" t="s">
        <v>14</v>
      </c>
      <c r="H21" s="18"/>
      <c r="I21" s="24" t="s">
        <v>14</v>
      </c>
      <c r="J21" s="60" t="s">
        <v>15</v>
      </c>
      <c r="K21" s="140"/>
      <c r="L21" s="13"/>
      <c r="M21" s="34" t="s">
        <v>16</v>
      </c>
      <c r="N21" s="36" t="s">
        <v>17</v>
      </c>
      <c r="O21" s="35" t="s">
        <v>18</v>
      </c>
      <c r="P21" s="36" t="s">
        <v>19</v>
      </c>
      <c r="R21" s="123"/>
      <c r="S21" s="110"/>
      <c r="U21"/>
      <c r="V21" s="14"/>
      <c r="W21" s="16"/>
    </row>
    <row r="22" spans="2:59" ht="15.6" x14ac:dyDescent="0.3">
      <c r="B22" s="141">
        <v>1</v>
      </c>
      <c r="C22" s="142"/>
      <c r="D22" s="80">
        <v>45628</v>
      </c>
      <c r="E22" s="79"/>
      <c r="F22" s="54">
        <f>$G$16</f>
        <v>2524.6329999999998</v>
      </c>
      <c r="G22" s="52">
        <f t="shared" ref="G22:G31" si="0">$H$16</f>
        <v>2501.3319999999999</v>
      </c>
      <c r="H22" s="98"/>
      <c r="I22" s="41">
        <v>-24.29</v>
      </c>
      <c r="J22" s="61">
        <f>$G$16+$E$13+I22</f>
        <v>2501.3319999999999</v>
      </c>
      <c r="K22" s="62" t="s">
        <v>51</v>
      </c>
      <c r="L22" s="20"/>
      <c r="M22" s="37">
        <f t="shared" ref="M22:M31" si="1">+J22-$H$16</f>
        <v>0</v>
      </c>
      <c r="N22" s="41">
        <f t="shared" ref="N22:N31" si="2">M22*0.10197/1</f>
        <v>0</v>
      </c>
      <c r="O22" s="37">
        <f t="shared" ref="O22:O31" si="3">M22*0.701432/1</f>
        <v>0</v>
      </c>
      <c r="P22" s="37">
        <f t="shared" ref="P22:P31" si="4">+N22*0.01019716/1</f>
        <v>0</v>
      </c>
      <c r="R22" s="57">
        <f t="shared" ref="R22:R31" si="5">+$O$11*(M22-I22)</f>
        <v>48.58</v>
      </c>
      <c r="S22" s="39">
        <f t="shared" ref="S22:S31" si="6">M22/R22</f>
        <v>0</v>
      </c>
      <c r="T22" s="9"/>
      <c r="U22" s="10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2:59" ht="15.6" x14ac:dyDescent="0.3">
      <c r="B23" s="100">
        <v>2</v>
      </c>
      <c r="C23" s="101"/>
      <c r="D23" s="80">
        <v>45637</v>
      </c>
      <c r="E23" s="79"/>
      <c r="F23" s="54">
        <f t="shared" ref="F23:F31" si="7">$G$16</f>
        <v>2524.6329999999998</v>
      </c>
      <c r="G23" s="52">
        <f t="shared" si="0"/>
        <v>2501.3319999999999</v>
      </c>
      <c r="H23" s="98"/>
      <c r="I23" s="41">
        <v>-24.84</v>
      </c>
      <c r="J23" s="59">
        <f>$G$16+$E$13+I23</f>
        <v>2500.7819999999997</v>
      </c>
      <c r="K23" s="62"/>
      <c r="L23" s="20"/>
      <c r="M23" s="38">
        <f t="shared" si="1"/>
        <v>-0.5500000000001819</v>
      </c>
      <c r="N23" s="42">
        <f t="shared" si="2"/>
        <v>-5.6083500000018549E-2</v>
      </c>
      <c r="O23" s="38">
        <f t="shared" si="3"/>
        <v>-0.38578760000012763</v>
      </c>
      <c r="P23" s="38">
        <f t="shared" si="4"/>
        <v>-5.718924228601892E-4</v>
      </c>
      <c r="R23" s="40">
        <f t="shared" si="5"/>
        <v>48.579999999999636</v>
      </c>
      <c r="S23" s="40">
        <f t="shared" si="6"/>
        <v>-1.1321531494445987E-2</v>
      </c>
      <c r="T23" s="9"/>
      <c r="U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2:59" ht="15.6" x14ac:dyDescent="0.3">
      <c r="B24" s="100">
        <v>3</v>
      </c>
      <c r="C24" s="101"/>
      <c r="D24" s="80">
        <v>45647</v>
      </c>
      <c r="E24" s="79"/>
      <c r="F24" s="54">
        <f t="shared" si="7"/>
        <v>2524.6329999999998</v>
      </c>
      <c r="G24" s="52">
        <f t="shared" si="0"/>
        <v>2501.3319999999999</v>
      </c>
      <c r="H24" s="99"/>
      <c r="I24" s="42">
        <v>-24.29</v>
      </c>
      <c r="J24" s="59">
        <f t="shared" ref="J24:J31" si="8">$G$16+$E$13+I24</f>
        <v>2501.3319999999999</v>
      </c>
      <c r="K24" s="62"/>
      <c r="L24" s="20"/>
      <c r="M24" s="38">
        <f t="shared" si="1"/>
        <v>0</v>
      </c>
      <c r="N24" s="42">
        <f t="shared" si="2"/>
        <v>0</v>
      </c>
      <c r="O24" s="38">
        <f t="shared" si="3"/>
        <v>0</v>
      </c>
      <c r="P24" s="38">
        <f t="shared" si="4"/>
        <v>0</v>
      </c>
      <c r="Q24" s="1"/>
      <c r="R24" s="40">
        <f t="shared" si="5"/>
        <v>48.58</v>
      </c>
      <c r="S24" s="40">
        <f t="shared" si="6"/>
        <v>0</v>
      </c>
      <c r="T24" s="9"/>
      <c r="U24" s="10"/>
      <c r="V24" s="15"/>
      <c r="W24" s="17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 spans="2:59" ht="15.6" x14ac:dyDescent="0.3">
      <c r="B25" s="100">
        <v>4</v>
      </c>
      <c r="C25" s="101"/>
      <c r="D25" s="80"/>
      <c r="E25" s="79"/>
      <c r="F25" s="54">
        <f t="shared" si="7"/>
        <v>2524.6329999999998</v>
      </c>
      <c r="G25" s="52">
        <f t="shared" si="0"/>
        <v>2501.3319999999999</v>
      </c>
      <c r="H25" s="99"/>
      <c r="I25" s="42"/>
      <c r="J25" s="59">
        <f t="shared" si="8"/>
        <v>2525.6219999999998</v>
      </c>
      <c r="K25" s="62"/>
      <c r="L25" s="20"/>
      <c r="M25" s="38">
        <f t="shared" si="1"/>
        <v>24.289999999999964</v>
      </c>
      <c r="N25" s="42">
        <f t="shared" si="2"/>
        <v>2.4768512999999963</v>
      </c>
      <c r="O25" s="38">
        <f t="shared" si="3"/>
        <v>17.037783279999974</v>
      </c>
      <c r="P25" s="38">
        <f t="shared" si="4"/>
        <v>2.5256849002307964E-2</v>
      </c>
      <c r="Q25" s="1"/>
      <c r="R25" s="40">
        <f t="shared" si="5"/>
        <v>48.579999999999927</v>
      </c>
      <c r="S25" s="40">
        <f t="shared" si="6"/>
        <v>0.5</v>
      </c>
      <c r="T25" s="9"/>
      <c r="U25" s="10"/>
      <c r="V25" s="26"/>
      <c r="W25" s="27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2:59" ht="15.6" x14ac:dyDescent="0.3">
      <c r="B26" s="100">
        <v>5</v>
      </c>
      <c r="C26" s="101"/>
      <c r="D26" s="80"/>
      <c r="E26" s="79"/>
      <c r="F26" s="54">
        <f t="shared" si="7"/>
        <v>2524.6329999999998</v>
      </c>
      <c r="G26" s="52">
        <f t="shared" si="0"/>
        <v>2501.3319999999999</v>
      </c>
      <c r="H26" s="99"/>
      <c r="I26" s="42"/>
      <c r="J26" s="59">
        <f t="shared" si="8"/>
        <v>2525.6219999999998</v>
      </c>
      <c r="K26" s="62"/>
      <c r="L26" s="20"/>
      <c r="M26" s="38">
        <f t="shared" si="1"/>
        <v>24.289999999999964</v>
      </c>
      <c r="N26" s="42">
        <f t="shared" si="2"/>
        <v>2.4768512999999963</v>
      </c>
      <c r="O26" s="38">
        <f t="shared" si="3"/>
        <v>17.037783279999974</v>
      </c>
      <c r="P26" s="38">
        <f t="shared" si="4"/>
        <v>2.5256849002307964E-2</v>
      </c>
      <c r="Q26" s="1"/>
      <c r="R26" s="40">
        <f t="shared" si="5"/>
        <v>48.579999999999927</v>
      </c>
      <c r="S26" s="40">
        <f t="shared" si="6"/>
        <v>0.5</v>
      </c>
      <c r="T26" s="9"/>
      <c r="U26" s="10"/>
      <c r="V26" s="26"/>
      <c r="W26" s="27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 spans="2:59" ht="15.6" x14ac:dyDescent="0.3">
      <c r="B27" s="100">
        <v>6</v>
      </c>
      <c r="C27" s="101"/>
      <c r="D27" s="80"/>
      <c r="E27" s="79"/>
      <c r="F27" s="54">
        <f t="shared" si="7"/>
        <v>2524.6329999999998</v>
      </c>
      <c r="G27" s="52">
        <f t="shared" si="0"/>
        <v>2501.3319999999999</v>
      </c>
      <c r="H27" s="99"/>
      <c r="I27" s="42"/>
      <c r="J27" s="59">
        <f t="shared" si="8"/>
        <v>2525.6219999999998</v>
      </c>
      <c r="K27" s="62"/>
      <c r="L27" s="20"/>
      <c r="M27" s="38">
        <f t="shared" si="1"/>
        <v>24.289999999999964</v>
      </c>
      <c r="N27" s="42">
        <f t="shared" si="2"/>
        <v>2.4768512999999963</v>
      </c>
      <c r="O27" s="38">
        <f t="shared" si="3"/>
        <v>17.037783279999974</v>
      </c>
      <c r="P27" s="38">
        <f t="shared" si="4"/>
        <v>2.5256849002307964E-2</v>
      </c>
      <c r="Q27" s="1"/>
      <c r="R27" s="40">
        <f t="shared" si="5"/>
        <v>48.579999999999927</v>
      </c>
      <c r="S27" s="40">
        <f t="shared" si="6"/>
        <v>0.5</v>
      </c>
      <c r="T27" s="9"/>
      <c r="U27" s="10"/>
      <c r="V27" s="15"/>
      <c r="W27" s="17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spans="2:59" ht="15.6" x14ac:dyDescent="0.3">
      <c r="B28" s="100">
        <v>7</v>
      </c>
      <c r="C28" s="101"/>
      <c r="D28" s="80"/>
      <c r="E28" s="79"/>
      <c r="F28" s="54">
        <f t="shared" si="7"/>
        <v>2524.6329999999998</v>
      </c>
      <c r="G28" s="52">
        <f t="shared" si="0"/>
        <v>2501.3319999999999</v>
      </c>
      <c r="H28" s="99"/>
      <c r="I28" s="42"/>
      <c r="J28" s="59">
        <f t="shared" si="8"/>
        <v>2525.6219999999998</v>
      </c>
      <c r="K28" s="62"/>
      <c r="L28" s="20"/>
      <c r="M28" s="38">
        <f t="shared" si="1"/>
        <v>24.289999999999964</v>
      </c>
      <c r="N28" s="42">
        <f t="shared" si="2"/>
        <v>2.4768512999999963</v>
      </c>
      <c r="O28" s="38">
        <f t="shared" si="3"/>
        <v>17.037783279999974</v>
      </c>
      <c r="P28" s="38">
        <f t="shared" si="4"/>
        <v>2.5256849002307964E-2</v>
      </c>
      <c r="Q28" s="1"/>
      <c r="R28" s="40">
        <f t="shared" si="5"/>
        <v>48.579999999999927</v>
      </c>
      <c r="S28" s="40">
        <f t="shared" si="6"/>
        <v>0.5</v>
      </c>
      <c r="T28" s="9"/>
      <c r="U28" s="10"/>
      <c r="V28" s="15"/>
      <c r="W28" s="17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 spans="2:59" ht="15.6" x14ac:dyDescent="0.3">
      <c r="B29" s="100">
        <v>8</v>
      </c>
      <c r="C29" s="101"/>
      <c r="D29" s="80"/>
      <c r="E29" s="79"/>
      <c r="F29" s="54">
        <f t="shared" si="7"/>
        <v>2524.6329999999998</v>
      </c>
      <c r="G29" s="52">
        <f t="shared" si="0"/>
        <v>2501.3319999999999</v>
      </c>
      <c r="H29" s="99"/>
      <c r="I29" s="42"/>
      <c r="J29" s="59">
        <f t="shared" si="8"/>
        <v>2525.6219999999998</v>
      </c>
      <c r="K29" s="62"/>
      <c r="L29" s="20"/>
      <c r="M29" s="38">
        <f t="shared" si="1"/>
        <v>24.289999999999964</v>
      </c>
      <c r="N29" s="42">
        <f t="shared" si="2"/>
        <v>2.4768512999999963</v>
      </c>
      <c r="O29" s="38">
        <f t="shared" si="3"/>
        <v>17.037783279999974</v>
      </c>
      <c r="P29" s="38">
        <f t="shared" si="4"/>
        <v>2.5256849002307964E-2</v>
      </c>
      <c r="Q29" s="1"/>
      <c r="R29" s="40">
        <f t="shared" si="5"/>
        <v>48.579999999999927</v>
      </c>
      <c r="S29" s="40">
        <f t="shared" si="6"/>
        <v>0.5</v>
      </c>
      <c r="T29" s="9"/>
      <c r="U29" s="10"/>
      <c r="V29" s="15"/>
      <c r="W29" s="17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 spans="2:59" ht="15.6" x14ac:dyDescent="0.3">
      <c r="B30" s="100">
        <v>9</v>
      </c>
      <c r="C30" s="101"/>
      <c r="D30" s="80"/>
      <c r="E30" s="79"/>
      <c r="F30" s="54">
        <f t="shared" si="7"/>
        <v>2524.6329999999998</v>
      </c>
      <c r="G30" s="52">
        <f t="shared" si="0"/>
        <v>2501.3319999999999</v>
      </c>
      <c r="H30" s="99"/>
      <c r="I30" s="42"/>
      <c r="J30" s="59">
        <f t="shared" si="8"/>
        <v>2525.6219999999998</v>
      </c>
      <c r="K30" s="62"/>
      <c r="L30" s="20"/>
      <c r="M30" s="38">
        <f t="shared" si="1"/>
        <v>24.289999999999964</v>
      </c>
      <c r="N30" s="42">
        <f t="shared" si="2"/>
        <v>2.4768512999999963</v>
      </c>
      <c r="O30" s="38">
        <f t="shared" si="3"/>
        <v>17.037783279999974</v>
      </c>
      <c r="P30" s="38">
        <f t="shared" si="4"/>
        <v>2.5256849002307964E-2</v>
      </c>
      <c r="Q30" s="1"/>
      <c r="R30" s="40">
        <f t="shared" si="5"/>
        <v>48.579999999999927</v>
      </c>
      <c r="S30" s="40">
        <f t="shared" si="6"/>
        <v>0.5</v>
      </c>
      <c r="T30" s="9"/>
      <c r="U30" s="10"/>
      <c r="V30" s="15"/>
      <c r="W30" s="17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spans="2:59" ht="15.6" x14ac:dyDescent="0.3">
      <c r="B31" s="100">
        <v>10</v>
      </c>
      <c r="C31" s="101"/>
      <c r="D31" s="80"/>
      <c r="E31" s="79"/>
      <c r="F31" s="54">
        <f t="shared" si="7"/>
        <v>2524.6329999999998</v>
      </c>
      <c r="G31" s="52">
        <f t="shared" si="0"/>
        <v>2501.3319999999999</v>
      </c>
      <c r="H31" s="99"/>
      <c r="I31" s="42"/>
      <c r="J31" s="59">
        <f t="shared" si="8"/>
        <v>2525.6219999999998</v>
      </c>
      <c r="K31" s="62"/>
      <c r="L31" s="1"/>
      <c r="M31" s="38">
        <f t="shared" si="1"/>
        <v>24.289999999999964</v>
      </c>
      <c r="N31" s="42">
        <f t="shared" si="2"/>
        <v>2.4768512999999963</v>
      </c>
      <c r="O31" s="38">
        <f t="shared" si="3"/>
        <v>17.037783279999974</v>
      </c>
      <c r="P31" s="38">
        <f t="shared" si="4"/>
        <v>2.5256849002307964E-2</v>
      </c>
      <c r="Q31" s="1"/>
      <c r="R31" s="40">
        <f t="shared" si="5"/>
        <v>48.579999999999927</v>
      </c>
      <c r="S31" s="40">
        <f t="shared" si="6"/>
        <v>0.5</v>
      </c>
      <c r="T31" s="9"/>
      <c r="U31" s="10"/>
      <c r="V31" s="15"/>
      <c r="W31" s="17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</sheetData>
  <dataConsolidate link="1"/>
  <mergeCells count="22">
    <mergeCell ref="B31:C31"/>
    <mergeCell ref="B25:C25"/>
    <mergeCell ref="B26:C26"/>
    <mergeCell ref="B27:C27"/>
    <mergeCell ref="B28:C28"/>
    <mergeCell ref="B29:C29"/>
    <mergeCell ref="B30:C30"/>
    <mergeCell ref="M19:P20"/>
    <mergeCell ref="R19:R21"/>
    <mergeCell ref="S19:S21"/>
    <mergeCell ref="B22:C22"/>
    <mergeCell ref="B23:C23"/>
    <mergeCell ref="B24:C24"/>
    <mergeCell ref="E2:K5"/>
    <mergeCell ref="B19:C21"/>
    <mergeCell ref="D19:D21"/>
    <mergeCell ref="E19:E21"/>
    <mergeCell ref="F19:F20"/>
    <mergeCell ref="G19:G20"/>
    <mergeCell ref="I19:I20"/>
    <mergeCell ref="J19:J20"/>
    <mergeCell ref="K19:K21"/>
  </mergeCells>
  <pageMargins left="0.7" right="0.7" top="0.75" bottom="0.75" header="0.3" footer="0.3"/>
  <pageSetup paperSize="9" scale="31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7FEDBBCC902489CE5F46C1D7F82C8" ma:contentTypeVersion="1" ma:contentTypeDescription="Create a new document." ma:contentTypeScope="" ma:versionID="abd01137ca22cd963c56b2889471921c">
  <xsd:schema xmlns:xsd="http://www.w3.org/2001/XMLSchema" xmlns:xs="http://www.w3.org/2001/XMLSchema" xmlns:p="http://schemas.microsoft.com/office/2006/metadata/properties" xmlns:ns3="6cf801a5-b6ce-423c-b1f8-88ce99fb8a73" targetNamespace="http://schemas.microsoft.com/office/2006/metadata/properties" ma:root="true" ma:fieldsID="ed3a8eee7b977e3b7c80825c6af9e703" ns3:_="">
    <xsd:import namespace="6cf801a5-b6ce-423c-b1f8-88ce99fb8a73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801a5-b6ce-423c-b1f8-88ce99fb8a73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W E D z V N n p l + m l A A A A 9 g A A A B I A H A B D b 2 5 m a W c v U G F j a 2 F n Z S 5 4 b W w g o h g A K K A U A A A A A A A A A A A A A A A A A A A A A A A A A A A A h Y 8 x D o I w G I W v Q r r T F j C G k J 8 y G D d J S E y M a 1 M q N E A x t F j u 5 u C R v I I Y R d 0 c 3 / e + 4 b 3 7 9 Q b Z 1 L X e R Q 5 G 9 T p F A a b I k 1 r 0 p d J V i k Z 7 8 m O U M S i 4 a H g l v V n W J p l M m a L a 2 n N C i H M O u w j 3 Q 0 V C S g N y z H d 7 U c u O o 4 + s / s u + 0 s Z y L S R i c H i N Y S E O 6 B q v 4 g h T I A u E X O m v E M 5 7 n + 0 P h M 3 Y 2 n G Q T B q / 2 A J Z I p D 3 B / Y A U E s D B B Q A A g A I A F h A 8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Q P N U K I p H u A 4 A A A A R A A A A E w A c A E Z v c m 1 1 b G F z L 1 N l Y 3 R p b 2 4 x L m 0 g o h g A K K A U A A A A A A A A A A A A A A A A A A A A A A A A A A A A K 0 5 N L s n M z 1 M I h t C G 1 g B Q S w E C L Q A U A A I A C A B Y Q P N U 2 e m X 6 a U A A A D 2 A A A A E g A A A A A A A A A A A A A A A A A A A A A A Q 2 9 u Z m l n L 1 B h Y 2 t h Z 2 U u e G 1 s U E s B A i 0 A F A A C A A g A W E D z V A / K 6 a u k A A A A 6 Q A A A B M A A A A A A A A A A A A A A A A A 8 Q A A A F t D b 2 5 0 Z W 5 0 X 1 R 5 c G V z X S 5 4 b W x Q S w E C L Q A U A A I A C A B Y Q P N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e 9 m X j M F Y r 0 + T b W l r / 6 I i p g A A A A A C A A A A A A A D Z g A A w A A A A B A A A A C q z r H 9 j F g a q c j H 5 m a n z k W j A A A A A A S A A A C g A A A A E A A A A A q N N E r F E 1 5 Z K + x F R O W 4 + B t Q A A A A P 9 I N T 6 7 7 V 2 e S f B + a c f i r J I 8 E F 9 h L g s o 2 h H R v v 7 D a b P 4 e A q W V E C A q x f n s j O d S e W w r B J S z a T 2 h P J 5 G w n J C g q Y H Q W d w V j Z N l d d 5 d H f d Q 8 d E 8 B 4 U A A A A 4 o Q N r I H y n q O G R C y C h f L a 2 K l 9 N U Q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59B604-C9CD-40F6-945B-BE59886AC2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801a5-b6ce-423c-b1f8-88ce99fb8a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66B322-9751-4D15-8040-F2C6A8DA78D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7D807AF-8EE1-4657-9B6F-3E9D699508EB}">
  <ds:schemaRefs>
    <ds:schemaRef ds:uri="http://schemas.microsoft.com/office/2006/metadata/properties"/>
    <ds:schemaRef ds:uri="http://www.w3.org/XML/1998/namespace"/>
    <ds:schemaRef ds:uri="http://purl.org/dc/elements/1.1/"/>
    <ds:schemaRef ds:uri="6cf801a5-b6ce-423c-b1f8-88ce99fb8a73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3461FD95-503D-4701-A8C6-809AE65D5D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PH-SH16-01</vt:lpstr>
      <vt:lpstr>PH-SH16-02</vt:lpstr>
      <vt:lpstr>PH-SH16-03</vt:lpstr>
      <vt:lpstr>PTA-SH19-201</vt:lpstr>
      <vt:lpstr>PTA-SH19-202</vt:lpstr>
      <vt:lpstr>PTA-SH19-203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Joel Alarcon</cp:lastModifiedBy>
  <cp:lastPrinted>2023-02-24T02:42:11Z</cp:lastPrinted>
  <dcterms:created xsi:type="dcterms:W3CDTF">2021-11-24T00:37:39Z</dcterms:created>
  <dcterms:modified xsi:type="dcterms:W3CDTF">2025-03-23T19:47:34Z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0x0101007447FEDBBCC902489CE5F46C1D7F82C8</vt:lpwstr>
  </property>
</Properties>
</file>