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ukebyrne/Code/trading/option-pricing-model/docs/"/>
    </mc:Choice>
  </mc:AlternateContent>
  <xr:revisionPtr revIDLastSave="0" documentId="13_ncr:1_{A6CA5FC7-836E-A947-8B53-78BF6E540E33}" xr6:coauthVersionLast="47" xr6:coauthVersionMax="47" xr10:uidLastSave="{00000000-0000-0000-0000-000000000000}"/>
  <bookViews>
    <workbookView xWindow="200" yWindow="700" windowWidth="25360" windowHeight="27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div1">Sheet1!$H$1</definedName>
    <definedName name="_div10">Sheet1!$H$10</definedName>
    <definedName name="_div2">Sheet1!$H$2</definedName>
    <definedName name="_div3">Sheet1!$H$3</definedName>
    <definedName name="_div4">Sheet1!$H$4</definedName>
    <definedName name="_div5">Sheet1!$H$5</definedName>
    <definedName name="_div6">Sheet1!$H$6</definedName>
    <definedName name="_div7">Sheet1!$H$7</definedName>
    <definedName name="_div8">Sheet1!$H$8</definedName>
    <definedName name="_div9">Sheet1!$H$9</definedName>
    <definedName name="div">Sheet1!$H$1:$J$10</definedName>
    <definedName name="expiry">Sheet1!$E$4</definedName>
    <definedName name="ir">Sheet1!$E$6</definedName>
    <definedName name="p">Sheet1!$B$5</definedName>
    <definedName name="S">Sheet1!$B$8</definedName>
    <definedName name="t">Sheet1!$B$6</definedName>
    <definedName name="type">Sheet1!$A$1</definedName>
    <definedName name="v">Sheet1!$E$5</definedName>
    <definedName name="x">Sheet1!$E$2</definedName>
  </definedNames>
  <calcPr calcId="191029" calcOnSave="0"/>
  <customWorkbookViews>
    <customWorkbookView name="Dean Stockwell - Personal View" guid="{E1684F1A-A390-4550-A962-7D58EBB9C097}" mergeInterval="0" personalView="1" xWindow="-21" yWindow="74" windowWidth="1643" windowHeight="1426" activeSheetId="1"/>
    <customWorkbookView name="Dean - Personal View" guid="{D55F9FF1-E471-456F-9B38-A0F5AFABCB7F}" mergeInterval="0" personalView="1" maximized="1" xWindow="1912" yWindow="-8" windowWidth="1936" windowHeight="11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D13" i="1"/>
  <c r="B7" i="1" l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B6" i="1" l="1"/>
  <c r="T13" i="1" s="1"/>
  <c r="CJ13" i="1" l="1"/>
  <c r="BU13" i="1"/>
  <c r="BO13" i="1"/>
  <c r="J13" i="1"/>
  <c r="BL13" i="1"/>
  <c r="AZ13" i="1"/>
  <c r="CT13" i="1"/>
  <c r="AK13" i="1"/>
  <c r="BS13" i="1"/>
  <c r="CC13" i="1"/>
  <c r="AM13" i="1"/>
  <c r="BI13" i="1"/>
  <c r="AW13" i="1"/>
  <c r="U13" i="1"/>
  <c r="V13" i="1"/>
  <c r="AA13" i="1"/>
  <c r="CE13" i="1"/>
  <c r="CL13" i="1"/>
  <c r="CH13" i="1"/>
  <c r="BN13" i="1"/>
  <c r="AI13" i="1"/>
  <c r="CR13" i="1"/>
  <c r="AX13" i="1"/>
  <c r="K13" i="1"/>
  <c r="CN13" i="1"/>
  <c r="L13" i="1"/>
  <c r="CQ13" i="1"/>
  <c r="CO13" i="1"/>
  <c r="AN13" i="1"/>
  <c r="Y13" i="1"/>
  <c r="M13" i="1"/>
  <c r="P13" i="1"/>
  <c r="BJ13" i="1"/>
  <c r="CU13" i="1"/>
  <c r="AD13" i="1"/>
  <c r="CD13" i="1"/>
  <c r="CB13" i="1"/>
  <c r="Q13" i="1"/>
  <c r="AF13" i="1"/>
  <c r="BX13" i="1"/>
  <c r="O13" i="1"/>
  <c r="BZ13" i="1"/>
  <c r="BG13" i="1"/>
  <c r="AB13" i="1"/>
  <c r="I13" i="1"/>
  <c r="AP13" i="1"/>
  <c r="BA13" i="1"/>
  <c r="AL13" i="1"/>
  <c r="CY13" i="1"/>
  <c r="Z13" i="1"/>
  <c r="BR13" i="1"/>
  <c r="AE13" i="1"/>
  <c r="AJ13" i="1"/>
  <c r="BD13" i="1"/>
  <c r="CX13" i="1"/>
  <c r="AS13" i="1"/>
  <c r="BV13" i="1"/>
  <c r="BB13" i="1"/>
  <c r="W13" i="1"/>
  <c r="CF13" i="1"/>
  <c r="CI13" i="1"/>
  <c r="BT13" i="1"/>
  <c r="R13" i="1"/>
  <c r="BW13" i="1"/>
  <c r="BH13" i="1"/>
  <c r="BP13" i="1"/>
  <c r="F13" i="1"/>
  <c r="BK13" i="1"/>
  <c r="N13" i="1"/>
  <c r="BF13" i="1"/>
  <c r="CK13" i="1"/>
  <c r="CV13" i="1"/>
  <c r="AY13" i="1"/>
  <c r="CG13" i="1"/>
  <c r="X13" i="1"/>
  <c r="AH13" i="1"/>
  <c r="AR13" i="1"/>
  <c r="AU13" i="1"/>
  <c r="BQ13" i="1"/>
  <c r="CZ13" i="1"/>
  <c r="BE13" i="1"/>
  <c r="H13" i="1"/>
  <c r="CS13" i="1"/>
  <c r="AV13" i="1"/>
  <c r="CP13" i="1"/>
  <c r="AG13" i="1"/>
  <c r="E13" i="1"/>
  <c r="G13" i="1"/>
  <c r="AT13" i="1"/>
  <c r="S13" i="1"/>
  <c r="BY13" i="1"/>
  <c r="AC13" i="1"/>
  <c r="AO13" i="1"/>
  <c r="BM13" i="1"/>
  <c r="AQ13" i="1"/>
  <c r="BC13" i="1"/>
  <c r="CA13" i="1"/>
  <c r="CM13" i="1"/>
  <c r="CW13" i="1"/>
  <c r="CZ18" i="1" l="1"/>
  <c r="CY18" i="1" s="1"/>
  <c r="CX18" i="1" s="1"/>
  <c r="CW18" i="1" s="1"/>
  <c r="CV18" i="1" s="1"/>
  <c r="CU18" i="1" s="1"/>
  <c r="CT18" i="1" s="1"/>
  <c r="CS18" i="1" s="1"/>
  <c r="CR18" i="1" s="1"/>
  <c r="CQ18" i="1" s="1"/>
  <c r="CP18" i="1" s="1"/>
  <c r="CO18" i="1" s="1"/>
  <c r="CN18" i="1" s="1"/>
  <c r="CM18" i="1" s="1"/>
  <c r="CL18" i="1" s="1"/>
  <c r="CK18" i="1" s="1"/>
  <c r="CJ18" i="1" s="1"/>
  <c r="CI18" i="1" s="1"/>
  <c r="CH18" i="1" s="1"/>
  <c r="CG18" i="1" s="1"/>
  <c r="CF18" i="1" s="1"/>
  <c r="CE18" i="1" s="1"/>
  <c r="CD18" i="1" s="1"/>
  <c r="CC18" i="1" s="1"/>
  <c r="CB18" i="1" s="1"/>
  <c r="CA18" i="1" s="1"/>
  <c r="BZ18" i="1" s="1"/>
  <c r="BY18" i="1" s="1"/>
  <c r="BX18" i="1" s="1"/>
  <c r="BW18" i="1" s="1"/>
  <c r="BV18" i="1" s="1"/>
  <c r="BU18" i="1" s="1"/>
  <c r="BT18" i="1" s="1"/>
  <c r="BS18" i="1" s="1"/>
  <c r="BR18" i="1" s="1"/>
  <c r="BQ18" i="1" s="1"/>
  <c r="BP18" i="1" s="1"/>
  <c r="BO18" i="1" s="1"/>
  <c r="BN18" i="1" s="1"/>
  <c r="BM18" i="1" s="1"/>
  <c r="BL18" i="1" s="1"/>
  <c r="BK18" i="1" s="1"/>
  <c r="BJ18" i="1" s="1"/>
  <c r="BI18" i="1" s="1"/>
  <c r="BH18" i="1" s="1"/>
  <c r="BG18" i="1" s="1"/>
  <c r="BF18" i="1" s="1"/>
  <c r="BE18" i="1" s="1"/>
  <c r="BD18" i="1" s="1"/>
  <c r="BC18" i="1" s="1"/>
  <c r="BB18" i="1" s="1"/>
  <c r="BA18" i="1" s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CZ20" i="1"/>
  <c r="CY20" i="1" s="1"/>
  <c r="CX20" i="1" s="1"/>
  <c r="CW20" i="1" s="1"/>
  <c r="CV20" i="1" s="1"/>
  <c r="CU20" i="1" s="1"/>
  <c r="CT20" i="1" s="1"/>
  <c r="CS20" i="1" s="1"/>
  <c r="CR20" i="1" s="1"/>
  <c r="CQ20" i="1" s="1"/>
  <c r="CP20" i="1" s="1"/>
  <c r="CO20" i="1" s="1"/>
  <c r="CN20" i="1" s="1"/>
  <c r="CM20" i="1" s="1"/>
  <c r="CL20" i="1" s="1"/>
  <c r="CK20" i="1" s="1"/>
  <c r="CJ20" i="1" s="1"/>
  <c r="CI20" i="1" s="1"/>
  <c r="CH20" i="1" s="1"/>
  <c r="CG20" i="1" s="1"/>
  <c r="CF20" i="1" s="1"/>
  <c r="CE20" i="1" s="1"/>
  <c r="CD20" i="1" s="1"/>
  <c r="CC20" i="1" s="1"/>
  <c r="CB20" i="1" s="1"/>
  <c r="CA20" i="1" s="1"/>
  <c r="BZ20" i="1" s="1"/>
  <c r="BY20" i="1" s="1"/>
  <c r="BX20" i="1" s="1"/>
  <c r="BW20" i="1" s="1"/>
  <c r="BV20" i="1" s="1"/>
  <c r="BU20" i="1" s="1"/>
  <c r="BT20" i="1" s="1"/>
  <c r="BS20" i="1" s="1"/>
  <c r="BR20" i="1" s="1"/>
  <c r="BQ20" i="1" s="1"/>
  <c r="BP20" i="1" s="1"/>
  <c r="BO20" i="1" s="1"/>
  <c r="BN20" i="1" s="1"/>
  <c r="BM20" i="1" s="1"/>
  <c r="BL20" i="1" s="1"/>
  <c r="BK20" i="1" s="1"/>
  <c r="BJ20" i="1" s="1"/>
  <c r="BI20" i="1" s="1"/>
  <c r="BH20" i="1" s="1"/>
  <c r="BG20" i="1" s="1"/>
  <c r="BF20" i="1" s="1"/>
  <c r="BE20" i="1" s="1"/>
  <c r="BD20" i="1" s="1"/>
  <c r="BC20" i="1" s="1"/>
  <c r="BB20" i="1" s="1"/>
  <c r="BA20" i="1" s="1"/>
  <c r="AZ20" i="1" s="1"/>
  <c r="AY20" i="1" s="1"/>
  <c r="AX20" i="1" s="1"/>
  <c r="AW20" i="1" s="1"/>
  <c r="AV20" i="1" s="1"/>
  <c r="AU20" i="1" s="1"/>
  <c r="AT20" i="1" s="1"/>
  <c r="AS20" i="1" s="1"/>
  <c r="AR20" i="1" s="1"/>
  <c r="AQ20" i="1" s="1"/>
  <c r="AP20" i="1" s="1"/>
  <c r="AO20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CZ22" i="1"/>
  <c r="CY22" i="1" s="1"/>
  <c r="CX22" i="1" s="1"/>
  <c r="CW22" i="1" s="1"/>
  <c r="CV22" i="1" s="1"/>
  <c r="CU22" i="1" s="1"/>
  <c r="CT22" i="1" s="1"/>
  <c r="CS22" i="1" s="1"/>
  <c r="CR22" i="1" s="1"/>
  <c r="CQ22" i="1" s="1"/>
  <c r="CP22" i="1" s="1"/>
  <c r="CO22" i="1" s="1"/>
  <c r="CN22" i="1" s="1"/>
  <c r="CM22" i="1" s="1"/>
  <c r="CL22" i="1" s="1"/>
  <c r="CK22" i="1" s="1"/>
  <c r="CJ22" i="1" s="1"/>
  <c r="CI22" i="1" s="1"/>
  <c r="CH22" i="1" s="1"/>
  <c r="CG22" i="1" s="1"/>
  <c r="CF22" i="1" s="1"/>
  <c r="CE22" i="1" s="1"/>
  <c r="CD22" i="1" s="1"/>
  <c r="CC22" i="1" s="1"/>
  <c r="CB22" i="1" s="1"/>
  <c r="CA22" i="1" s="1"/>
  <c r="BZ22" i="1" s="1"/>
  <c r="BY22" i="1" s="1"/>
  <c r="BX22" i="1" s="1"/>
  <c r="BW22" i="1" s="1"/>
  <c r="BV22" i="1" s="1"/>
  <c r="BU22" i="1" s="1"/>
  <c r="BT22" i="1" s="1"/>
  <c r="BS22" i="1" s="1"/>
  <c r="BR22" i="1" s="1"/>
  <c r="BQ22" i="1" s="1"/>
  <c r="BP22" i="1" s="1"/>
  <c r="BO22" i="1" s="1"/>
  <c r="BN22" i="1" s="1"/>
  <c r="BM22" i="1" s="1"/>
  <c r="BL22" i="1" s="1"/>
  <c r="BK22" i="1" s="1"/>
  <c r="BJ22" i="1" s="1"/>
  <c r="BI22" i="1" s="1"/>
  <c r="BH22" i="1" s="1"/>
  <c r="BG22" i="1" s="1"/>
  <c r="BF22" i="1" s="1"/>
  <c r="BE22" i="1" s="1"/>
  <c r="BD22" i="1" s="1"/>
  <c r="BC22" i="1" s="1"/>
  <c r="BB22" i="1" s="1"/>
  <c r="BA22" i="1" s="1"/>
  <c r="AZ22" i="1" s="1"/>
  <c r="AY22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CZ19" i="1"/>
  <c r="CY19" i="1" s="1"/>
  <c r="CX19" i="1" s="1"/>
  <c r="CW19" i="1" s="1"/>
  <c r="CV19" i="1" s="1"/>
  <c r="CU19" i="1" s="1"/>
  <c r="CT19" i="1" s="1"/>
  <c r="CS19" i="1" s="1"/>
  <c r="CR19" i="1" s="1"/>
  <c r="CQ19" i="1" s="1"/>
  <c r="CP19" i="1" s="1"/>
  <c r="CO19" i="1" s="1"/>
  <c r="CN19" i="1" s="1"/>
  <c r="CM19" i="1" s="1"/>
  <c r="CL19" i="1" s="1"/>
  <c r="CK19" i="1" s="1"/>
  <c r="CJ19" i="1" s="1"/>
  <c r="CI19" i="1" s="1"/>
  <c r="CH19" i="1" s="1"/>
  <c r="CG19" i="1" s="1"/>
  <c r="CF19" i="1" s="1"/>
  <c r="CE19" i="1" s="1"/>
  <c r="CD19" i="1" s="1"/>
  <c r="CC19" i="1" s="1"/>
  <c r="CB19" i="1" s="1"/>
  <c r="CA19" i="1" s="1"/>
  <c r="BZ19" i="1" s="1"/>
  <c r="BY19" i="1" s="1"/>
  <c r="BX19" i="1" s="1"/>
  <c r="BW19" i="1" s="1"/>
  <c r="BV19" i="1" s="1"/>
  <c r="BU19" i="1" s="1"/>
  <c r="BT19" i="1" s="1"/>
  <c r="BS19" i="1" s="1"/>
  <c r="BR19" i="1" s="1"/>
  <c r="BQ19" i="1" s="1"/>
  <c r="BP19" i="1" s="1"/>
  <c r="BO19" i="1" s="1"/>
  <c r="BN19" i="1" s="1"/>
  <c r="BM19" i="1" s="1"/>
  <c r="BL19" i="1" s="1"/>
  <c r="BK19" i="1" s="1"/>
  <c r="BJ19" i="1" s="1"/>
  <c r="BI19" i="1" s="1"/>
  <c r="BH19" i="1" s="1"/>
  <c r="BG19" i="1" s="1"/>
  <c r="BF19" i="1" s="1"/>
  <c r="BE19" i="1" s="1"/>
  <c r="BD19" i="1" s="1"/>
  <c r="BC19" i="1" s="1"/>
  <c r="BB19" i="1" s="1"/>
  <c r="BA19" i="1" s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P19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CZ21" i="1"/>
  <c r="CY21" i="1" s="1"/>
  <c r="CX21" i="1" s="1"/>
  <c r="CW21" i="1" s="1"/>
  <c r="CV21" i="1" s="1"/>
  <c r="CU21" i="1" s="1"/>
  <c r="CT21" i="1" s="1"/>
  <c r="CS21" i="1" s="1"/>
  <c r="CR21" i="1" s="1"/>
  <c r="CQ21" i="1" s="1"/>
  <c r="CP21" i="1" s="1"/>
  <c r="CO21" i="1" s="1"/>
  <c r="CN21" i="1" s="1"/>
  <c r="CM21" i="1" s="1"/>
  <c r="CL21" i="1" s="1"/>
  <c r="CK21" i="1" s="1"/>
  <c r="CJ21" i="1" s="1"/>
  <c r="CI21" i="1" s="1"/>
  <c r="CH21" i="1" s="1"/>
  <c r="CG21" i="1" s="1"/>
  <c r="CF21" i="1" s="1"/>
  <c r="CE21" i="1" s="1"/>
  <c r="CD21" i="1" s="1"/>
  <c r="CC21" i="1" s="1"/>
  <c r="CB21" i="1" s="1"/>
  <c r="CA21" i="1" s="1"/>
  <c r="BZ21" i="1" s="1"/>
  <c r="BY21" i="1" s="1"/>
  <c r="BX21" i="1" s="1"/>
  <c r="BW21" i="1" s="1"/>
  <c r="BV21" i="1" s="1"/>
  <c r="BU21" i="1" s="1"/>
  <c r="BT21" i="1" s="1"/>
  <c r="BS21" i="1" s="1"/>
  <c r="BR21" i="1" s="1"/>
  <c r="BQ21" i="1" s="1"/>
  <c r="BP21" i="1" s="1"/>
  <c r="BO21" i="1" s="1"/>
  <c r="BN21" i="1" s="1"/>
  <c r="BM21" i="1" s="1"/>
  <c r="BL21" i="1" s="1"/>
  <c r="BK21" i="1" s="1"/>
  <c r="BJ21" i="1" s="1"/>
  <c r="BI21" i="1" s="1"/>
  <c r="BH21" i="1" s="1"/>
  <c r="BG21" i="1" s="1"/>
  <c r="BF21" i="1" s="1"/>
  <c r="BE21" i="1" s="1"/>
  <c r="BD21" i="1" s="1"/>
  <c r="BC21" i="1" s="1"/>
  <c r="BB21" i="1" s="1"/>
  <c r="BA21" i="1" s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P21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CZ23" i="1"/>
  <c r="CY23" i="1" s="1"/>
  <c r="CX23" i="1" s="1"/>
  <c r="CW23" i="1" s="1"/>
  <c r="CV23" i="1" s="1"/>
  <c r="CU23" i="1" s="1"/>
  <c r="CT23" i="1" s="1"/>
  <c r="CS23" i="1" s="1"/>
  <c r="CR23" i="1" s="1"/>
  <c r="CQ23" i="1" s="1"/>
  <c r="CP23" i="1" s="1"/>
  <c r="CO23" i="1" s="1"/>
  <c r="CN23" i="1" s="1"/>
  <c r="CM23" i="1" s="1"/>
  <c r="CL23" i="1" s="1"/>
  <c r="CK23" i="1" s="1"/>
  <c r="CJ23" i="1" s="1"/>
  <c r="CI23" i="1" s="1"/>
  <c r="CH23" i="1" s="1"/>
  <c r="CG23" i="1" s="1"/>
  <c r="CF23" i="1" s="1"/>
  <c r="CE23" i="1" s="1"/>
  <c r="CD23" i="1" s="1"/>
  <c r="CC23" i="1" s="1"/>
  <c r="CB23" i="1" s="1"/>
  <c r="CA23" i="1" s="1"/>
  <c r="BZ23" i="1" s="1"/>
  <c r="BY23" i="1" s="1"/>
  <c r="BX23" i="1" s="1"/>
  <c r="BW23" i="1" s="1"/>
  <c r="BV23" i="1" s="1"/>
  <c r="BU23" i="1" s="1"/>
  <c r="BT23" i="1" s="1"/>
  <c r="BS23" i="1" s="1"/>
  <c r="BR23" i="1" s="1"/>
  <c r="BQ23" i="1" s="1"/>
  <c r="BP23" i="1" s="1"/>
  <c r="BO23" i="1" s="1"/>
  <c r="BN23" i="1" s="1"/>
  <c r="BM23" i="1" s="1"/>
  <c r="BL23" i="1" s="1"/>
  <c r="BK23" i="1" s="1"/>
  <c r="BJ23" i="1" s="1"/>
  <c r="BI23" i="1" s="1"/>
  <c r="BH23" i="1" s="1"/>
  <c r="BG23" i="1" s="1"/>
  <c r="BF23" i="1" s="1"/>
  <c r="BE23" i="1" s="1"/>
  <c r="BD23" i="1" s="1"/>
  <c r="BC23" i="1" s="1"/>
  <c r="BB23" i="1" s="1"/>
  <c r="BA23" i="1" s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3" i="1" s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CZ16" i="1"/>
  <c r="CY16" i="1" s="1"/>
  <c r="CX16" i="1" s="1"/>
  <c r="CW16" i="1" s="1"/>
  <c r="CV16" i="1" s="1"/>
  <c r="CU16" i="1" s="1"/>
  <c r="CT16" i="1" s="1"/>
  <c r="CS16" i="1" s="1"/>
  <c r="CR16" i="1" s="1"/>
  <c r="CQ16" i="1" s="1"/>
  <c r="CP16" i="1" s="1"/>
  <c r="CO16" i="1" s="1"/>
  <c r="CN16" i="1" s="1"/>
  <c r="CM16" i="1" s="1"/>
  <c r="CL16" i="1" s="1"/>
  <c r="CK16" i="1" s="1"/>
  <c r="CJ16" i="1" s="1"/>
  <c r="CI16" i="1" s="1"/>
  <c r="CH16" i="1" s="1"/>
  <c r="CG16" i="1" s="1"/>
  <c r="CF16" i="1" s="1"/>
  <c r="CE16" i="1" s="1"/>
  <c r="CD16" i="1" s="1"/>
  <c r="CC16" i="1" s="1"/>
  <c r="CB16" i="1" s="1"/>
  <c r="CA16" i="1" s="1"/>
  <c r="BZ16" i="1" s="1"/>
  <c r="BY16" i="1" s="1"/>
  <c r="BX16" i="1" s="1"/>
  <c r="BW16" i="1" s="1"/>
  <c r="BV16" i="1" s="1"/>
  <c r="BU16" i="1" s="1"/>
  <c r="BT16" i="1" s="1"/>
  <c r="BS16" i="1" s="1"/>
  <c r="BR16" i="1" s="1"/>
  <c r="BQ16" i="1" s="1"/>
  <c r="BP16" i="1" s="1"/>
  <c r="BO16" i="1" s="1"/>
  <c r="BN16" i="1" s="1"/>
  <c r="BM16" i="1" s="1"/>
  <c r="BL16" i="1" s="1"/>
  <c r="BK16" i="1" s="1"/>
  <c r="BJ16" i="1" s="1"/>
  <c r="BI16" i="1" s="1"/>
  <c r="BH16" i="1" s="1"/>
  <c r="BG16" i="1" s="1"/>
  <c r="BF16" i="1" s="1"/>
  <c r="BE16" i="1" s="1"/>
  <c r="BD16" i="1" s="1"/>
  <c r="BC16" i="1" s="1"/>
  <c r="BB16" i="1" s="1"/>
  <c r="BA16" i="1" s="1"/>
  <c r="AZ16" i="1" s="1"/>
  <c r="AY16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CZ15" i="1"/>
  <c r="CY15" i="1" s="1"/>
  <c r="CX15" i="1" s="1"/>
  <c r="CW15" i="1" s="1"/>
  <c r="CV15" i="1" s="1"/>
  <c r="CU15" i="1" s="1"/>
  <c r="CT15" i="1" s="1"/>
  <c r="CS15" i="1" s="1"/>
  <c r="CR15" i="1" s="1"/>
  <c r="CQ15" i="1" s="1"/>
  <c r="CP15" i="1" s="1"/>
  <c r="CO15" i="1" s="1"/>
  <c r="CN15" i="1" s="1"/>
  <c r="CM15" i="1" s="1"/>
  <c r="CL15" i="1" s="1"/>
  <c r="CK15" i="1" s="1"/>
  <c r="CJ15" i="1" s="1"/>
  <c r="CI15" i="1" s="1"/>
  <c r="CH15" i="1" s="1"/>
  <c r="CG15" i="1" s="1"/>
  <c r="CF15" i="1" s="1"/>
  <c r="CE15" i="1" s="1"/>
  <c r="CD15" i="1" s="1"/>
  <c r="CC15" i="1" s="1"/>
  <c r="CB15" i="1" s="1"/>
  <c r="CA15" i="1" s="1"/>
  <c r="BZ15" i="1" s="1"/>
  <c r="BY15" i="1" s="1"/>
  <c r="BX15" i="1" s="1"/>
  <c r="BW15" i="1" s="1"/>
  <c r="BV15" i="1" s="1"/>
  <c r="BU15" i="1" s="1"/>
  <c r="BT15" i="1" s="1"/>
  <c r="BS15" i="1" s="1"/>
  <c r="BR15" i="1" s="1"/>
  <c r="BQ15" i="1" s="1"/>
  <c r="BP15" i="1" s="1"/>
  <c r="BO15" i="1" s="1"/>
  <c r="BN15" i="1" s="1"/>
  <c r="BM15" i="1" s="1"/>
  <c r="BL15" i="1" s="1"/>
  <c r="BK15" i="1" s="1"/>
  <c r="BJ15" i="1" s="1"/>
  <c r="BI15" i="1" s="1"/>
  <c r="BH15" i="1" s="1"/>
  <c r="BG15" i="1" s="1"/>
  <c r="BF15" i="1" s="1"/>
  <c r="BE15" i="1" s="1"/>
  <c r="BD15" i="1" s="1"/>
  <c r="BC15" i="1" s="1"/>
  <c r="BB15" i="1" s="1"/>
  <c r="BA15" i="1" s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CZ17" i="1"/>
  <c r="CY17" i="1" s="1"/>
  <c r="CX17" i="1" s="1"/>
  <c r="CW17" i="1" s="1"/>
  <c r="CV17" i="1" s="1"/>
  <c r="CU17" i="1" s="1"/>
  <c r="CT17" i="1" s="1"/>
  <c r="CS17" i="1" s="1"/>
  <c r="CR17" i="1" s="1"/>
  <c r="CQ17" i="1" s="1"/>
  <c r="CP17" i="1" s="1"/>
  <c r="CO17" i="1" s="1"/>
  <c r="CN17" i="1" s="1"/>
  <c r="CM17" i="1" s="1"/>
  <c r="CL17" i="1" s="1"/>
  <c r="CK17" i="1" s="1"/>
  <c r="CJ17" i="1" s="1"/>
  <c r="CI17" i="1" s="1"/>
  <c r="CH17" i="1" s="1"/>
  <c r="CG17" i="1" s="1"/>
  <c r="CF17" i="1" s="1"/>
  <c r="CE17" i="1" s="1"/>
  <c r="CD17" i="1" s="1"/>
  <c r="CC17" i="1" s="1"/>
  <c r="CB17" i="1" s="1"/>
  <c r="CA17" i="1" s="1"/>
  <c r="BZ17" i="1" s="1"/>
  <c r="BY17" i="1" s="1"/>
  <c r="BX17" i="1" s="1"/>
  <c r="BW17" i="1" s="1"/>
  <c r="BV17" i="1" s="1"/>
  <c r="BU17" i="1" s="1"/>
  <c r="BT17" i="1" s="1"/>
  <c r="BS17" i="1" s="1"/>
  <c r="BR17" i="1" s="1"/>
  <c r="BQ17" i="1" s="1"/>
  <c r="BP17" i="1" s="1"/>
  <c r="BO17" i="1" s="1"/>
  <c r="BN17" i="1" s="1"/>
  <c r="BM17" i="1" s="1"/>
  <c r="BL17" i="1" s="1"/>
  <c r="BK17" i="1" s="1"/>
  <c r="BJ17" i="1" s="1"/>
  <c r="BI17" i="1" s="1"/>
  <c r="BH17" i="1" s="1"/>
  <c r="BG17" i="1" s="1"/>
  <c r="BF17" i="1" s="1"/>
  <c r="BE17" i="1" s="1"/>
  <c r="BD17" i="1" s="1"/>
  <c r="BC17" i="1" s="1"/>
  <c r="BB17" i="1" s="1"/>
  <c r="BA17" i="1" s="1"/>
  <c r="AZ17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CZ14" i="1"/>
  <c r="CY14" i="1" s="1"/>
  <c r="CX14" i="1" s="1"/>
  <c r="CW14" i="1" s="1"/>
  <c r="CV14" i="1" s="1"/>
  <c r="CU14" i="1" s="1"/>
  <c r="CT14" i="1" s="1"/>
  <c r="CS14" i="1" s="1"/>
  <c r="CR14" i="1" s="1"/>
  <c r="CQ14" i="1" s="1"/>
  <c r="CP14" i="1" s="1"/>
  <c r="CO14" i="1" s="1"/>
  <c r="CN14" i="1" s="1"/>
  <c r="CM14" i="1" s="1"/>
  <c r="CL14" i="1" s="1"/>
  <c r="CK14" i="1" s="1"/>
  <c r="CJ14" i="1" s="1"/>
  <c r="CI14" i="1" s="1"/>
  <c r="CH14" i="1" s="1"/>
  <c r="CG14" i="1" s="1"/>
  <c r="CF14" i="1" s="1"/>
  <c r="CE14" i="1" s="1"/>
  <c r="CD14" i="1" s="1"/>
  <c r="CC14" i="1" s="1"/>
  <c r="CB14" i="1" s="1"/>
  <c r="CA14" i="1" s="1"/>
  <c r="BZ14" i="1" s="1"/>
  <c r="BY14" i="1" s="1"/>
  <c r="BX14" i="1" s="1"/>
  <c r="BW14" i="1" s="1"/>
  <c r="BV14" i="1" s="1"/>
  <c r="BU14" i="1" s="1"/>
  <c r="BT14" i="1" s="1"/>
  <c r="BS14" i="1" s="1"/>
  <c r="BR14" i="1" s="1"/>
  <c r="BQ14" i="1" s="1"/>
  <c r="BP14" i="1" s="1"/>
  <c r="BO14" i="1" s="1"/>
  <c r="BN14" i="1" s="1"/>
  <c r="BM14" i="1" s="1"/>
  <c r="BL14" i="1" s="1"/>
  <c r="BK14" i="1" s="1"/>
  <c r="BJ14" i="1" s="1"/>
  <c r="BI14" i="1" s="1"/>
  <c r="BH14" i="1" s="1"/>
  <c r="BG14" i="1" s="1"/>
  <c r="BF14" i="1" s="1"/>
  <c r="BE14" i="1" s="1"/>
  <c r="BD14" i="1" s="1"/>
  <c r="BC14" i="1" s="1"/>
  <c r="BB14" i="1" s="1"/>
  <c r="BA14" i="1" s="1"/>
  <c r="AZ14" i="1" s="1"/>
  <c r="AY14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CZ24" i="1"/>
  <c r="CY24" i="1" l="1"/>
  <c r="CX24" i="1"/>
  <c r="CW24" i="1" l="1"/>
  <c r="CV24" i="1" l="1"/>
  <c r="CU24" i="1" l="1"/>
  <c r="CT24" i="1" l="1"/>
  <c r="CS24" i="1" l="1"/>
  <c r="CR24" i="1" l="1"/>
  <c r="CQ24" i="1" l="1"/>
  <c r="CP24" i="1" l="1"/>
  <c r="CO24" i="1" l="1"/>
  <c r="CN24" i="1" l="1"/>
  <c r="CM24" i="1" l="1"/>
  <c r="CL24" i="1" l="1"/>
  <c r="CK24" i="1" l="1"/>
  <c r="CJ24" i="1" l="1"/>
  <c r="CI24" i="1" l="1"/>
  <c r="CH24" i="1" l="1"/>
  <c r="CG24" i="1" l="1"/>
  <c r="CF24" i="1" l="1"/>
  <c r="CE24" i="1" l="1"/>
  <c r="CD24" i="1" l="1"/>
  <c r="CC24" i="1" l="1"/>
  <c r="CB24" i="1" l="1"/>
  <c r="CA24" i="1" l="1"/>
  <c r="BZ24" i="1" l="1"/>
  <c r="BY24" i="1" l="1"/>
  <c r="BX24" i="1" l="1"/>
  <c r="BW24" i="1" l="1"/>
  <c r="BV24" i="1" l="1"/>
  <c r="BU24" i="1" l="1"/>
  <c r="BT24" i="1" l="1"/>
  <c r="BS24" i="1" l="1"/>
  <c r="BR24" i="1" l="1"/>
  <c r="BQ24" i="1" l="1"/>
  <c r="BP24" i="1" l="1"/>
  <c r="BO24" i="1" l="1"/>
  <c r="BN24" i="1" l="1"/>
  <c r="BM24" i="1" l="1"/>
  <c r="BL24" i="1" l="1"/>
  <c r="BK24" i="1" l="1"/>
  <c r="BJ24" i="1" l="1"/>
  <c r="BI24" i="1" l="1"/>
  <c r="BH24" i="1" l="1"/>
  <c r="BG24" i="1" l="1"/>
  <c r="BF24" i="1" l="1"/>
  <c r="BE24" i="1" l="1"/>
  <c r="BD24" i="1" l="1"/>
  <c r="BC24" i="1" l="1"/>
  <c r="BB24" i="1" l="1"/>
  <c r="BA24" i="1" l="1"/>
  <c r="AZ24" i="1" l="1"/>
  <c r="AY24" i="1" l="1"/>
  <c r="AX24" i="1" l="1"/>
  <c r="AW24" i="1" l="1"/>
  <c r="AV24" i="1" l="1"/>
  <c r="AU24" i="1" l="1"/>
  <c r="AT24" i="1" l="1"/>
  <c r="AS24" i="1" l="1"/>
  <c r="AR24" i="1" l="1"/>
  <c r="AQ24" i="1" l="1"/>
  <c r="AP24" i="1" l="1"/>
  <c r="AO24" i="1" l="1"/>
  <c r="AN24" i="1" l="1"/>
  <c r="AM24" i="1" l="1"/>
  <c r="AL24" i="1" l="1"/>
  <c r="AK24" i="1" l="1"/>
  <c r="AJ24" i="1" l="1"/>
  <c r="AI24" i="1" l="1"/>
  <c r="AH24" i="1" l="1"/>
  <c r="AG24" i="1" l="1"/>
  <c r="AF24" i="1" l="1"/>
  <c r="AE24" i="1" l="1"/>
  <c r="AD24" i="1" l="1"/>
  <c r="AC24" i="1" l="1"/>
  <c r="AB24" i="1" l="1"/>
  <c r="AA24" i="1" l="1"/>
  <c r="Z24" i="1" l="1"/>
  <c r="Y24" i="1" l="1"/>
  <c r="X24" i="1" l="1"/>
  <c r="W24" i="1" l="1"/>
  <c r="V24" i="1" l="1"/>
  <c r="U24" i="1" l="1"/>
  <c r="T24" i="1" l="1"/>
  <c r="S24" i="1" l="1"/>
  <c r="R24" i="1" l="1"/>
  <c r="Q24" i="1" l="1"/>
  <c r="P24" i="1" l="1"/>
  <c r="O24" i="1" l="1"/>
  <c r="N24" i="1" l="1"/>
  <c r="M24" i="1" l="1"/>
  <c r="L24" i="1" l="1"/>
  <c r="K24" i="1" l="1"/>
  <c r="J24" i="1" l="1"/>
  <c r="I24" i="1" l="1"/>
  <c r="H24" i="1" l="1"/>
  <c r="G24" i="1" l="1"/>
  <c r="F24" i="1" l="1"/>
  <c r="E24" i="1" l="1"/>
  <c r="D24" i="1"/>
  <c r="B8" i="1" l="1"/>
  <c r="J10" i="1"/>
  <c r="J9" i="1"/>
  <c r="J5" i="1"/>
  <c r="J8" i="1"/>
  <c r="J1" i="1"/>
  <c r="J7" i="1"/>
  <c r="J3" i="1"/>
  <c r="J6" i="1"/>
  <c r="J2" i="1"/>
  <c r="CZ25" i="1" s="1"/>
  <c r="J4" i="1"/>
  <c r="O25" i="1" l="1"/>
  <c r="AA25" i="1"/>
  <c r="AA26" i="1" s="1"/>
  <c r="AM25" i="1"/>
  <c r="AY25" i="1"/>
  <c r="AY26" i="1" s="1"/>
  <c r="BK25" i="1"/>
  <c r="BK27" i="1" s="1"/>
  <c r="BW25" i="1"/>
  <c r="BW26" i="1" s="1"/>
  <c r="CI25" i="1"/>
  <c r="CI27" i="1" s="1"/>
  <c r="CU25" i="1"/>
  <c r="CU26" i="1" s="1"/>
  <c r="BA25" i="1"/>
  <c r="BA27" i="1" s="1"/>
  <c r="BM25" i="1"/>
  <c r="BM26" i="1" s="1"/>
  <c r="CW25" i="1"/>
  <c r="CW27" i="1" s="1"/>
  <c r="BB25" i="1"/>
  <c r="BB27" i="1" s="1"/>
  <c r="CM25" i="1"/>
  <c r="BH25" i="1"/>
  <c r="D25" i="1"/>
  <c r="P25" i="1"/>
  <c r="P26" i="1" s="1"/>
  <c r="AB25" i="1"/>
  <c r="AB26" i="1" s="1"/>
  <c r="AN25" i="1"/>
  <c r="AN26" i="1" s="1"/>
  <c r="AZ25" i="1"/>
  <c r="AZ26" i="1" s="1"/>
  <c r="BL25" i="1"/>
  <c r="BL27" i="1" s="1"/>
  <c r="BX25" i="1"/>
  <c r="BX27" i="1" s="1"/>
  <c r="CJ25" i="1"/>
  <c r="CJ26" i="1" s="1"/>
  <c r="CV25" i="1"/>
  <c r="CV27" i="1" s="1"/>
  <c r="AC25" i="1"/>
  <c r="AC26" i="1" s="1"/>
  <c r="CK25" i="1"/>
  <c r="AD25" i="1"/>
  <c r="BZ25" i="1"/>
  <c r="CP25" i="1"/>
  <c r="CP27" i="1" s="1"/>
  <c r="E25" i="1"/>
  <c r="E26" i="1" s="1"/>
  <c r="Q25" i="1"/>
  <c r="Q27" i="1" s="1"/>
  <c r="AO25" i="1"/>
  <c r="AO27" i="1" s="1"/>
  <c r="BY25" i="1"/>
  <c r="BY26" i="1" s="1"/>
  <c r="BN25" i="1"/>
  <c r="BN26" i="1" s="1"/>
  <c r="F25" i="1"/>
  <c r="F26" i="1" s="1"/>
  <c r="R25" i="1"/>
  <c r="R26" i="1" s="1"/>
  <c r="CL25" i="1"/>
  <c r="CL26" i="1" s="1"/>
  <c r="CF25" i="1"/>
  <c r="G25" i="1"/>
  <c r="S25" i="1"/>
  <c r="AE25" i="1"/>
  <c r="AE27" i="1" s="1"/>
  <c r="AQ25" i="1"/>
  <c r="BC25" i="1"/>
  <c r="BC27" i="1" s="1"/>
  <c r="BO25" i="1"/>
  <c r="BO26" i="1" s="1"/>
  <c r="CA25" i="1"/>
  <c r="CA27" i="1" s="1"/>
  <c r="CY25" i="1"/>
  <c r="CY26" i="1" s="1"/>
  <c r="CR25" i="1"/>
  <c r="CR26" i="1" s="1"/>
  <c r="H25" i="1"/>
  <c r="H26" i="1" s="1"/>
  <c r="T25" i="1"/>
  <c r="T26" i="1" s="1"/>
  <c r="AF25" i="1"/>
  <c r="AR25" i="1"/>
  <c r="AR26" i="1" s="1"/>
  <c r="BD25" i="1"/>
  <c r="BP25" i="1"/>
  <c r="BP27" i="1" s="1"/>
  <c r="CB25" i="1"/>
  <c r="CB26" i="1" s="1"/>
  <c r="CN25" i="1"/>
  <c r="CN27" i="1" s="1"/>
  <c r="I25" i="1"/>
  <c r="I26" i="1" s="1"/>
  <c r="U25" i="1"/>
  <c r="U27" i="1" s="1"/>
  <c r="AG25" i="1"/>
  <c r="AG27" i="1" s="1"/>
  <c r="AS25" i="1"/>
  <c r="AS27" i="1" s="1"/>
  <c r="BE25" i="1"/>
  <c r="BE27" i="1" s="1"/>
  <c r="BQ25" i="1"/>
  <c r="BQ27" i="1" s="1"/>
  <c r="CC25" i="1"/>
  <c r="CO25" i="1"/>
  <c r="CO27" i="1" s="1"/>
  <c r="J25" i="1"/>
  <c r="V25" i="1"/>
  <c r="V27" i="1" s="1"/>
  <c r="AH25" i="1"/>
  <c r="AH26" i="1" s="1"/>
  <c r="AT25" i="1"/>
  <c r="AT26" i="1" s="1"/>
  <c r="BF25" i="1"/>
  <c r="BF26" i="1" s="1"/>
  <c r="BR25" i="1"/>
  <c r="BR26" i="1" s="1"/>
  <c r="BT25" i="1"/>
  <c r="BT27" i="1" s="1"/>
  <c r="K25" i="1"/>
  <c r="K27" i="1" s="1"/>
  <c r="W25" i="1"/>
  <c r="W27" i="1" s="1"/>
  <c r="AI25" i="1"/>
  <c r="AI27" i="1" s="1"/>
  <c r="AU25" i="1"/>
  <c r="BG25" i="1"/>
  <c r="BG27" i="1" s="1"/>
  <c r="BS25" i="1"/>
  <c r="BS26" i="1" s="1"/>
  <c r="CE25" i="1"/>
  <c r="CE26" i="1" s="1"/>
  <c r="CQ25" i="1"/>
  <c r="CQ26" i="1" s="1"/>
  <c r="L25" i="1"/>
  <c r="L27" i="1" s="1"/>
  <c r="X25" i="1"/>
  <c r="X26" i="1" s="1"/>
  <c r="AJ25" i="1"/>
  <c r="AJ27" i="1" s="1"/>
  <c r="AV25" i="1"/>
  <c r="AV26" i="1" s="1"/>
  <c r="M25" i="1"/>
  <c r="M26" i="1" s="1"/>
  <c r="Y25" i="1"/>
  <c r="Y27" i="1" s="1"/>
  <c r="AK25" i="1"/>
  <c r="AK26" i="1" s="1"/>
  <c r="AW25" i="1"/>
  <c r="BI25" i="1"/>
  <c r="BI26" i="1" s="1"/>
  <c r="BU25" i="1"/>
  <c r="CG25" i="1"/>
  <c r="CG27" i="1" s="1"/>
  <c r="CS25" i="1"/>
  <c r="CS27" i="1" s="1"/>
  <c r="N25" i="1"/>
  <c r="N26" i="1" s="1"/>
  <c r="Z25" i="1"/>
  <c r="Z27" i="1" s="1"/>
  <c r="AL25" i="1"/>
  <c r="AL27" i="1" s="1"/>
  <c r="AX25" i="1"/>
  <c r="AX27" i="1" s="1"/>
  <c r="BJ25" i="1"/>
  <c r="BJ26" i="1" s="1"/>
  <c r="BV25" i="1"/>
  <c r="BV26" i="1" s="1"/>
  <c r="CH25" i="1"/>
  <c r="CH27" i="1" s="1"/>
  <c r="CT25" i="1"/>
  <c r="CT27" i="1" s="1"/>
  <c r="AP25" i="1"/>
  <c r="AP26" i="1" s="1"/>
  <c r="CX25" i="1"/>
  <c r="CX27" i="1" s="1"/>
  <c r="CD25" i="1"/>
  <c r="CD27" i="1" s="1"/>
  <c r="D27" i="1"/>
  <c r="D26" i="1"/>
  <c r="CM26" i="1"/>
  <c r="CM27" i="1"/>
  <c r="CZ27" i="1"/>
  <c r="CZ26" i="1"/>
  <c r="CT26" i="1"/>
  <c r="CF26" i="1"/>
  <c r="CF27" i="1"/>
  <c r="CK26" i="1"/>
  <c r="CK27" i="1"/>
  <c r="AQ26" i="1"/>
  <c r="AQ27" i="1"/>
  <c r="AW26" i="1"/>
  <c r="AW27" i="1"/>
  <c r="AY27" i="1"/>
  <c r="CC26" i="1"/>
  <c r="CC27" i="1"/>
  <c r="AU27" i="1"/>
  <c r="AU26" i="1"/>
  <c r="AR27" i="1"/>
  <c r="BH27" i="1"/>
  <c r="BH26" i="1"/>
  <c r="BU27" i="1"/>
  <c r="BU26" i="1"/>
  <c r="BD27" i="1"/>
  <c r="BD26" i="1"/>
  <c r="BI27" i="1"/>
  <c r="BZ27" i="1"/>
  <c r="BZ26" i="1"/>
  <c r="O26" i="1"/>
  <c r="O27" i="1"/>
  <c r="AM26" i="1"/>
  <c r="AM27" i="1"/>
  <c r="J26" i="1"/>
  <c r="J27" i="1"/>
  <c r="AB27" i="1"/>
  <c r="E27" i="1"/>
  <c r="P27" i="1"/>
  <c r="S26" i="1"/>
  <c r="S27" i="1"/>
  <c r="AA27" i="1"/>
  <c r="G27" i="1"/>
  <c r="G26" i="1"/>
  <c r="AF27" i="1"/>
  <c r="AF26" i="1"/>
  <c r="AD26" i="1"/>
  <c r="AD27" i="1"/>
  <c r="CU27" i="1" l="1"/>
  <c r="BK26" i="1"/>
  <c r="CO26" i="1"/>
  <c r="Q26" i="1"/>
  <c r="CI26" i="1"/>
  <c r="CE27" i="1"/>
  <c r="BC26" i="1"/>
  <c r="BS27" i="1"/>
  <c r="BP26" i="1"/>
  <c r="BP88" i="1" s="1"/>
  <c r="AT27" i="1"/>
  <c r="AT31" i="1" s="1"/>
  <c r="BW27" i="1"/>
  <c r="BW86" i="1" s="1"/>
  <c r="AN27" i="1"/>
  <c r="AN61" i="1" s="1"/>
  <c r="L26" i="1"/>
  <c r="L31" i="1" s="1"/>
  <c r="CB27" i="1"/>
  <c r="BF27" i="1"/>
  <c r="CA26" i="1"/>
  <c r="V26" i="1"/>
  <c r="I27" i="1"/>
  <c r="BA26" i="1"/>
  <c r="U26" i="1"/>
  <c r="AZ27" i="1"/>
  <c r="AZ59" i="1" s="1"/>
  <c r="AP27" i="1"/>
  <c r="AP38" i="1" s="1"/>
  <c r="N27" i="1"/>
  <c r="N31" i="1" s="1"/>
  <c r="AO26" i="1"/>
  <c r="AO62" i="1" s="1"/>
  <c r="X27" i="1"/>
  <c r="X46" i="1" s="1"/>
  <c r="BR27" i="1"/>
  <c r="BR85" i="1" s="1"/>
  <c r="BG26" i="1"/>
  <c r="BG76" i="1" s="1"/>
  <c r="Z26" i="1"/>
  <c r="Z29" i="1" s="1"/>
  <c r="BY27" i="1"/>
  <c r="BY90" i="1" s="1"/>
  <c r="BL26" i="1"/>
  <c r="AH27" i="1"/>
  <c r="CP26" i="1"/>
  <c r="CP97" i="1" s="1"/>
  <c r="AE26" i="1"/>
  <c r="BO27" i="1"/>
  <c r="BO88" i="1" s="1"/>
  <c r="AJ26" i="1"/>
  <c r="AJ58" i="1" s="1"/>
  <c r="BX26" i="1"/>
  <c r="BX68" i="1" s="1"/>
  <c r="AL26" i="1"/>
  <c r="AL30" i="1" s="1"/>
  <c r="CD26" i="1"/>
  <c r="CD89" i="1" s="1"/>
  <c r="BM27" i="1"/>
  <c r="BM80" i="1" s="1"/>
  <c r="CN26" i="1"/>
  <c r="CN75" i="1" s="1"/>
  <c r="CQ27" i="1"/>
  <c r="CQ88" i="1" s="1"/>
  <c r="AV27" i="1"/>
  <c r="F27" i="1"/>
  <c r="K26" i="1"/>
  <c r="K32" i="1" s="1"/>
  <c r="AS26" i="1"/>
  <c r="BJ27" i="1"/>
  <c r="BJ74" i="1" s="1"/>
  <c r="CJ27" i="1"/>
  <c r="CJ100" i="1" s="1"/>
  <c r="CR27" i="1"/>
  <c r="CR120" i="1" s="1"/>
  <c r="M27" i="1"/>
  <c r="M29" i="1" s="1"/>
  <c r="CX26" i="1"/>
  <c r="CX100" i="1" s="1"/>
  <c r="BT26" i="1"/>
  <c r="BT87" i="1" s="1"/>
  <c r="Y26" i="1"/>
  <c r="Y43" i="1" s="1"/>
  <c r="CY27" i="1"/>
  <c r="CY106" i="1" s="1"/>
  <c r="AG26" i="1"/>
  <c r="CS26" i="1"/>
  <c r="CS83" i="1" s="1"/>
  <c r="BN27" i="1"/>
  <c r="BN76" i="1" s="1"/>
  <c r="W26" i="1"/>
  <c r="AX26" i="1"/>
  <c r="AX63" i="1" s="1"/>
  <c r="BE26" i="1"/>
  <c r="BE82" i="1" s="1"/>
  <c r="R27" i="1"/>
  <c r="R32" i="1" s="1"/>
  <c r="BV27" i="1"/>
  <c r="BV82" i="1" s="1"/>
  <c r="CV26" i="1"/>
  <c r="CV104" i="1" s="1"/>
  <c r="H27" i="1"/>
  <c r="H33" i="1" s="1"/>
  <c r="CW26" i="1"/>
  <c r="CW104" i="1" s="1"/>
  <c r="AI26" i="1"/>
  <c r="AI32" i="1" s="1"/>
  <c r="AK27" i="1"/>
  <c r="CH26" i="1"/>
  <c r="BB26" i="1"/>
  <c r="BB76" i="1" s="1"/>
  <c r="AC27" i="1"/>
  <c r="T27" i="1"/>
  <c r="T34" i="1" s="1"/>
  <c r="CL27" i="1"/>
  <c r="CL103" i="1" s="1"/>
  <c r="BQ26" i="1"/>
  <c r="BQ75" i="1" s="1"/>
  <c r="CG26" i="1"/>
  <c r="CG79" i="1" s="1"/>
  <c r="AU51" i="1"/>
  <c r="AU69" i="1"/>
  <c r="AU60" i="1"/>
  <c r="AU40" i="1"/>
  <c r="AU31" i="1"/>
  <c r="AU34" i="1"/>
  <c r="AU37" i="1"/>
  <c r="AU48" i="1"/>
  <c r="AU52" i="1"/>
  <c r="AU43" i="1"/>
  <c r="AU46" i="1"/>
  <c r="AU49" i="1"/>
  <c r="AU64" i="1"/>
  <c r="AU55" i="1"/>
  <c r="AU58" i="1"/>
  <c r="AU61" i="1"/>
  <c r="AU72" i="1"/>
  <c r="AU67" i="1"/>
  <c r="AU70" i="1"/>
  <c r="AU38" i="1"/>
  <c r="AU41" i="1"/>
  <c r="AU32" i="1"/>
  <c r="AU39" i="1"/>
  <c r="AU50" i="1"/>
  <c r="AU53" i="1"/>
  <c r="AU44" i="1"/>
  <c r="AU35" i="1"/>
  <c r="AU62" i="1"/>
  <c r="AU66" i="1"/>
  <c r="AU65" i="1"/>
  <c r="AU56" i="1"/>
  <c r="AU47" i="1"/>
  <c r="AU63" i="1"/>
  <c r="AU30" i="1"/>
  <c r="AU68" i="1"/>
  <c r="AU59" i="1"/>
  <c r="AU42" i="1"/>
  <c r="AU33" i="1"/>
  <c r="AU71" i="1"/>
  <c r="AU57" i="1"/>
  <c r="AU54" i="1"/>
  <c r="AU45" i="1"/>
  <c r="AU36" i="1"/>
  <c r="CS69" i="1"/>
  <c r="CS40" i="1"/>
  <c r="CU119" i="1"/>
  <c r="CU104" i="1"/>
  <c r="CU91" i="1"/>
  <c r="CU76" i="1"/>
  <c r="CU82" i="1"/>
  <c r="CU78" i="1"/>
  <c r="CU53" i="1"/>
  <c r="CU46" i="1"/>
  <c r="CU93" i="1"/>
  <c r="CU107" i="1"/>
  <c r="CU112" i="1"/>
  <c r="CU81" i="1"/>
  <c r="CU88" i="1"/>
  <c r="CU67" i="1"/>
  <c r="CU113" i="1"/>
  <c r="CU103" i="1"/>
  <c r="CU101" i="1"/>
  <c r="CU80" i="1"/>
  <c r="CU87" i="1"/>
  <c r="CU61" i="1"/>
  <c r="CU66" i="1"/>
  <c r="CU72" i="1"/>
  <c r="CU55" i="1"/>
  <c r="CU51" i="1"/>
  <c r="CU95" i="1"/>
  <c r="CU79" i="1"/>
  <c r="CU86" i="1"/>
  <c r="CU75" i="1"/>
  <c r="CU64" i="1"/>
  <c r="CU97" i="1"/>
  <c r="CU118" i="1"/>
  <c r="CU114" i="1"/>
  <c r="CU100" i="1"/>
  <c r="CU90" i="1"/>
  <c r="CU121" i="1"/>
  <c r="CU60" i="1"/>
  <c r="CU102" i="1"/>
  <c r="CU84" i="1"/>
  <c r="CU124" i="1"/>
  <c r="CU120" i="1"/>
  <c r="CU108" i="1"/>
  <c r="CU92" i="1"/>
  <c r="CU83" i="1"/>
  <c r="CU111" i="1"/>
  <c r="CU109" i="1"/>
  <c r="CU94" i="1"/>
  <c r="CU74" i="1"/>
  <c r="CU115" i="1"/>
  <c r="CU63" i="1"/>
  <c r="CU96" i="1"/>
  <c r="CU99" i="1"/>
  <c r="CU117" i="1"/>
  <c r="CU68" i="1"/>
  <c r="CU70" i="1"/>
  <c r="CU122" i="1"/>
  <c r="CU110" i="1"/>
  <c r="CU69" i="1"/>
  <c r="CU73" i="1"/>
  <c r="CU77" i="1"/>
  <c r="CU49" i="1"/>
  <c r="CU54" i="1"/>
  <c r="CU39" i="1"/>
  <c r="CU44" i="1"/>
  <c r="CU41" i="1"/>
  <c r="CU34" i="1"/>
  <c r="CU29" i="1"/>
  <c r="CU71" i="1"/>
  <c r="CU52" i="1"/>
  <c r="CU50" i="1"/>
  <c r="CU32" i="1"/>
  <c r="CU105" i="1"/>
  <c r="CU42" i="1"/>
  <c r="CU45" i="1"/>
  <c r="CU35" i="1"/>
  <c r="CU98" i="1"/>
  <c r="CU37" i="1"/>
  <c r="CU47" i="1"/>
  <c r="CU33" i="1"/>
  <c r="CU31" i="1"/>
  <c r="CU56" i="1"/>
  <c r="CU65" i="1"/>
  <c r="CU59" i="1"/>
  <c r="CU38" i="1"/>
  <c r="CU123" i="1"/>
  <c r="CU62" i="1"/>
  <c r="CU58" i="1"/>
  <c r="CU30" i="1"/>
  <c r="CU116" i="1"/>
  <c r="CU85" i="1"/>
  <c r="CU57" i="1"/>
  <c r="CU36" i="1"/>
  <c r="CU89" i="1"/>
  <c r="CU48" i="1"/>
  <c r="CU106" i="1"/>
  <c r="CU43" i="1"/>
  <c r="CU40" i="1"/>
  <c r="CZ43" i="1"/>
  <c r="CZ68" i="1"/>
  <c r="CZ93" i="1"/>
  <c r="CZ94" i="1"/>
  <c r="CZ71" i="1"/>
  <c r="CZ120" i="1"/>
  <c r="CZ98" i="1"/>
  <c r="CZ88" i="1"/>
  <c r="CZ54" i="1"/>
  <c r="CZ55" i="1"/>
  <c r="CZ80" i="1"/>
  <c r="CZ105" i="1"/>
  <c r="CZ106" i="1"/>
  <c r="CZ83" i="1"/>
  <c r="CZ37" i="1"/>
  <c r="CZ110" i="1"/>
  <c r="CZ39" i="1"/>
  <c r="CZ100" i="1"/>
  <c r="CZ66" i="1"/>
  <c r="CZ67" i="1"/>
  <c r="CZ92" i="1"/>
  <c r="CZ117" i="1"/>
  <c r="CZ118" i="1"/>
  <c r="CZ95" i="1"/>
  <c r="CZ49" i="1"/>
  <c r="CZ122" i="1"/>
  <c r="CZ51" i="1"/>
  <c r="CZ112" i="1"/>
  <c r="CZ78" i="1"/>
  <c r="CZ89" i="1"/>
  <c r="CZ101" i="1"/>
  <c r="CZ79" i="1"/>
  <c r="CZ104" i="1"/>
  <c r="CZ30" i="1"/>
  <c r="CZ31" i="1"/>
  <c r="CZ107" i="1"/>
  <c r="CZ61" i="1"/>
  <c r="CZ63" i="1"/>
  <c r="CZ124" i="1"/>
  <c r="CZ90" i="1"/>
  <c r="CZ91" i="1"/>
  <c r="CZ116" i="1"/>
  <c r="CZ119" i="1"/>
  <c r="CZ73" i="1"/>
  <c r="CZ75" i="1"/>
  <c r="CZ102" i="1"/>
  <c r="CZ77" i="1"/>
  <c r="CZ103" i="1"/>
  <c r="CZ128" i="1"/>
  <c r="CZ29" i="1"/>
  <c r="CZ36" i="1"/>
  <c r="CZ85" i="1"/>
  <c r="CZ87" i="1"/>
  <c r="CZ114" i="1"/>
  <c r="CZ115" i="1"/>
  <c r="CZ48" i="1"/>
  <c r="CZ97" i="1"/>
  <c r="CZ99" i="1"/>
  <c r="CZ126" i="1"/>
  <c r="CZ127" i="1"/>
  <c r="CZ33" i="1"/>
  <c r="CZ34" i="1"/>
  <c r="CZ60" i="1"/>
  <c r="CZ109" i="1"/>
  <c r="CZ38" i="1"/>
  <c r="CZ111" i="1"/>
  <c r="CZ125" i="1"/>
  <c r="CZ45" i="1"/>
  <c r="CZ46" i="1"/>
  <c r="CZ72" i="1"/>
  <c r="CZ121" i="1"/>
  <c r="CZ50" i="1"/>
  <c r="CZ123" i="1"/>
  <c r="CZ40" i="1"/>
  <c r="CZ41" i="1"/>
  <c r="CZ32" i="1"/>
  <c r="CZ57" i="1"/>
  <c r="CZ58" i="1"/>
  <c r="CZ35" i="1"/>
  <c r="CZ84" i="1"/>
  <c r="CZ62" i="1"/>
  <c r="CZ52" i="1"/>
  <c r="CZ113" i="1"/>
  <c r="CZ42" i="1"/>
  <c r="CZ53" i="1"/>
  <c r="CZ69" i="1"/>
  <c r="CZ96" i="1"/>
  <c r="CZ81" i="1"/>
  <c r="CZ108" i="1"/>
  <c r="CZ74" i="1"/>
  <c r="CZ65" i="1"/>
  <c r="CZ86" i="1"/>
  <c r="CZ44" i="1"/>
  <c r="CZ47" i="1"/>
  <c r="CZ64" i="1"/>
  <c r="CZ56" i="1"/>
  <c r="CZ59" i="1"/>
  <c r="CZ76" i="1"/>
  <c r="CZ70" i="1"/>
  <c r="CZ129" i="1"/>
  <c r="CZ82" i="1"/>
  <c r="CQ78" i="1"/>
  <c r="CQ82" i="1"/>
  <c r="CQ86" i="1"/>
  <c r="CQ94" i="1"/>
  <c r="CQ80" i="1"/>
  <c r="CQ111" i="1"/>
  <c r="CQ87" i="1"/>
  <c r="CQ74" i="1"/>
  <c r="CQ37" i="1"/>
  <c r="CQ66" i="1"/>
  <c r="CQ33" i="1"/>
  <c r="CQ34" i="1"/>
  <c r="CQ65" i="1"/>
  <c r="CQ90" i="1"/>
  <c r="CM94" i="1"/>
  <c r="CM98" i="1"/>
  <c r="CM74" i="1"/>
  <c r="CM52" i="1"/>
  <c r="CM101" i="1"/>
  <c r="CM83" i="1"/>
  <c r="CM70" i="1"/>
  <c r="CM59" i="1"/>
  <c r="CM106" i="1"/>
  <c r="CM96" i="1"/>
  <c r="CM87" i="1"/>
  <c r="CM64" i="1"/>
  <c r="CM61" i="1"/>
  <c r="CM105" i="1"/>
  <c r="CM89" i="1"/>
  <c r="CM79" i="1"/>
  <c r="CM77" i="1"/>
  <c r="CM102" i="1"/>
  <c r="CM112" i="1"/>
  <c r="CM91" i="1"/>
  <c r="CM100" i="1"/>
  <c r="CM71" i="1"/>
  <c r="CM108" i="1"/>
  <c r="CM115" i="1"/>
  <c r="CM104" i="1"/>
  <c r="CM85" i="1"/>
  <c r="CM49" i="1"/>
  <c r="CM42" i="1"/>
  <c r="CM103" i="1"/>
  <c r="CM110" i="1"/>
  <c r="CM114" i="1"/>
  <c r="CM109" i="1"/>
  <c r="CM113" i="1"/>
  <c r="CM93" i="1"/>
  <c r="CM84" i="1"/>
  <c r="CM69" i="1"/>
  <c r="CM95" i="1"/>
  <c r="CM78" i="1"/>
  <c r="CM57" i="1"/>
  <c r="CM62" i="1"/>
  <c r="CM67" i="1"/>
  <c r="CM72" i="1"/>
  <c r="CM99" i="1"/>
  <c r="CM97" i="1"/>
  <c r="CM88" i="1"/>
  <c r="CM116" i="1"/>
  <c r="CM76" i="1"/>
  <c r="CM60" i="1"/>
  <c r="CM81" i="1"/>
  <c r="CM86" i="1"/>
  <c r="CM39" i="1"/>
  <c r="CM32" i="1"/>
  <c r="CM33" i="1"/>
  <c r="CM47" i="1"/>
  <c r="CM111" i="1"/>
  <c r="CM73" i="1"/>
  <c r="CM54" i="1"/>
  <c r="CM56" i="1"/>
  <c r="CM82" i="1"/>
  <c r="CM38" i="1"/>
  <c r="CM65" i="1"/>
  <c r="CM51" i="1"/>
  <c r="CM36" i="1"/>
  <c r="CM68" i="1"/>
  <c r="CM45" i="1"/>
  <c r="CM50" i="1"/>
  <c r="CM35" i="1"/>
  <c r="CM30" i="1"/>
  <c r="CM29" i="1"/>
  <c r="CM43" i="1"/>
  <c r="CM107" i="1"/>
  <c r="CM53" i="1"/>
  <c r="CM40" i="1"/>
  <c r="CM66" i="1"/>
  <c r="CM55" i="1"/>
  <c r="CM63" i="1"/>
  <c r="CM31" i="1"/>
  <c r="CM37" i="1"/>
  <c r="CM41" i="1"/>
  <c r="CM48" i="1"/>
  <c r="CM44" i="1"/>
  <c r="CM90" i="1"/>
  <c r="CM58" i="1"/>
  <c r="CM92" i="1"/>
  <c r="CM80" i="1"/>
  <c r="CM75" i="1"/>
  <c r="CM34" i="1"/>
  <c r="CM46" i="1"/>
  <c r="CO107" i="1"/>
  <c r="CO106" i="1"/>
  <c r="CO71" i="1"/>
  <c r="CO89" i="1"/>
  <c r="CO81" i="1"/>
  <c r="CO100" i="1"/>
  <c r="CO113" i="1"/>
  <c r="CO63" i="1"/>
  <c r="CO91" i="1"/>
  <c r="CO115" i="1"/>
  <c r="CO69" i="1"/>
  <c r="CO50" i="1"/>
  <c r="CO101" i="1"/>
  <c r="CO73" i="1"/>
  <c r="CO57" i="1"/>
  <c r="CO109" i="1"/>
  <c r="CO78" i="1"/>
  <c r="CO62" i="1"/>
  <c r="CO112" i="1"/>
  <c r="CO88" i="1"/>
  <c r="CO77" i="1"/>
  <c r="CO93" i="1"/>
  <c r="CO90" i="1"/>
  <c r="CO114" i="1"/>
  <c r="CO86" i="1"/>
  <c r="CO102" i="1"/>
  <c r="CO95" i="1"/>
  <c r="CO75" i="1"/>
  <c r="CO87" i="1"/>
  <c r="CO97" i="1"/>
  <c r="CO108" i="1"/>
  <c r="CO96" i="1"/>
  <c r="CO82" i="1"/>
  <c r="CO70" i="1"/>
  <c r="CO67" i="1"/>
  <c r="CO110" i="1"/>
  <c r="CO111" i="1"/>
  <c r="CO83" i="1"/>
  <c r="CO76" i="1"/>
  <c r="CO72" i="1"/>
  <c r="CO60" i="1"/>
  <c r="CO65" i="1"/>
  <c r="CO117" i="1"/>
  <c r="CO59" i="1"/>
  <c r="CO31" i="1"/>
  <c r="CO29" i="1"/>
  <c r="CO94" i="1"/>
  <c r="CO116" i="1"/>
  <c r="CO53" i="1"/>
  <c r="CO32" i="1"/>
  <c r="CO44" i="1"/>
  <c r="CO40" i="1"/>
  <c r="CO37" i="1"/>
  <c r="CO98" i="1"/>
  <c r="CO68" i="1"/>
  <c r="CO52" i="1"/>
  <c r="CO54" i="1"/>
  <c r="CO41" i="1"/>
  <c r="CO56" i="1"/>
  <c r="CO99" i="1"/>
  <c r="CO84" i="1"/>
  <c r="CO30" i="1"/>
  <c r="CO103" i="1"/>
  <c r="CO66" i="1"/>
  <c r="CO36" i="1"/>
  <c r="CO46" i="1"/>
  <c r="CO45" i="1"/>
  <c r="CO85" i="1"/>
  <c r="CO48" i="1"/>
  <c r="CO34" i="1"/>
  <c r="CO58" i="1"/>
  <c r="CO43" i="1"/>
  <c r="CO33" i="1"/>
  <c r="CO92" i="1"/>
  <c r="CO47" i="1"/>
  <c r="CO38" i="1"/>
  <c r="CO49" i="1"/>
  <c r="CO35" i="1"/>
  <c r="CO105" i="1"/>
  <c r="CO118" i="1"/>
  <c r="CO61" i="1"/>
  <c r="CO64" i="1"/>
  <c r="CO42" i="1"/>
  <c r="CO104" i="1"/>
  <c r="CO79" i="1"/>
  <c r="CO74" i="1"/>
  <c r="CO80" i="1"/>
  <c r="CO55" i="1"/>
  <c r="CO51" i="1"/>
  <c r="CO39" i="1"/>
  <c r="CP91" i="1"/>
  <c r="CP74" i="1"/>
  <c r="CP73" i="1"/>
  <c r="CP48" i="1"/>
  <c r="CT105" i="1"/>
  <c r="CT93" i="1"/>
  <c r="CT118" i="1"/>
  <c r="CT79" i="1"/>
  <c r="CT108" i="1"/>
  <c r="CT64" i="1"/>
  <c r="CT104" i="1"/>
  <c r="CT97" i="1"/>
  <c r="CT81" i="1"/>
  <c r="CT77" i="1"/>
  <c r="CT56" i="1"/>
  <c r="CT51" i="1"/>
  <c r="CT95" i="1"/>
  <c r="CT99" i="1"/>
  <c r="CT87" i="1"/>
  <c r="CT74" i="1"/>
  <c r="CT80" i="1"/>
  <c r="CT83" i="1"/>
  <c r="CT58" i="1"/>
  <c r="CT49" i="1"/>
  <c r="CT114" i="1"/>
  <c r="CT90" i="1"/>
  <c r="CT110" i="1"/>
  <c r="CT115" i="1"/>
  <c r="CT63" i="1"/>
  <c r="CT113" i="1"/>
  <c r="CT123" i="1"/>
  <c r="CT94" i="1"/>
  <c r="CT92" i="1"/>
  <c r="CT84" i="1"/>
  <c r="CT70" i="1"/>
  <c r="CT67" i="1"/>
  <c r="CT53" i="1"/>
  <c r="CT111" i="1"/>
  <c r="CT100" i="1"/>
  <c r="CT107" i="1"/>
  <c r="CT98" i="1"/>
  <c r="CT109" i="1"/>
  <c r="CT106" i="1"/>
  <c r="CT91" i="1"/>
  <c r="CT78" i="1"/>
  <c r="CT68" i="1"/>
  <c r="CT89" i="1"/>
  <c r="CT122" i="1"/>
  <c r="CT112" i="1"/>
  <c r="CT61" i="1"/>
  <c r="CT66" i="1"/>
  <c r="CT120" i="1"/>
  <c r="CT96" i="1"/>
  <c r="CT76" i="1"/>
  <c r="CT85" i="1"/>
  <c r="CT82" i="1"/>
  <c r="CT88" i="1"/>
  <c r="CT59" i="1"/>
  <c r="CT116" i="1"/>
  <c r="CT54" i="1"/>
  <c r="CT45" i="1"/>
  <c r="CT33" i="1"/>
  <c r="CT30" i="1"/>
  <c r="CT121" i="1"/>
  <c r="CT69" i="1"/>
  <c r="CT57" i="1"/>
  <c r="CT52" i="1"/>
  <c r="CT38" i="1"/>
  <c r="CT72" i="1"/>
  <c r="CT86" i="1"/>
  <c r="CT55" i="1"/>
  <c r="CT47" i="1"/>
  <c r="CT75" i="1"/>
  <c r="CT37" i="1"/>
  <c r="CT40" i="1"/>
  <c r="CT41" i="1"/>
  <c r="CT117" i="1"/>
  <c r="CT50" i="1"/>
  <c r="CT46" i="1"/>
  <c r="CT35" i="1"/>
  <c r="CT43" i="1"/>
  <c r="CT103" i="1"/>
  <c r="CT44" i="1"/>
  <c r="CT73" i="1"/>
  <c r="CT34" i="1"/>
  <c r="CT48" i="1"/>
  <c r="CT65" i="1"/>
  <c r="CT39" i="1"/>
  <c r="CT29" i="1"/>
  <c r="CT36" i="1"/>
  <c r="CT119" i="1"/>
  <c r="CT101" i="1"/>
  <c r="CT62" i="1"/>
  <c r="CT102" i="1"/>
  <c r="CT60" i="1"/>
  <c r="CT42" i="1"/>
  <c r="CT71" i="1"/>
  <c r="CT32" i="1"/>
  <c r="CT31" i="1"/>
  <c r="BP52" i="1"/>
  <c r="BP69" i="1"/>
  <c r="AT35" i="1"/>
  <c r="AT58" i="1"/>
  <c r="AU29" i="1"/>
  <c r="BI84" i="1"/>
  <c r="BI78" i="1"/>
  <c r="BI85" i="1"/>
  <c r="BI74" i="1"/>
  <c r="BI76" i="1"/>
  <c r="BI83" i="1"/>
  <c r="BI77" i="1"/>
  <c r="BI81" i="1"/>
  <c r="BI82" i="1"/>
  <c r="BI79" i="1"/>
  <c r="BI71" i="1"/>
  <c r="BI80" i="1"/>
  <c r="BI61" i="1"/>
  <c r="BI48" i="1"/>
  <c r="BI75" i="1"/>
  <c r="BI63" i="1"/>
  <c r="BI70" i="1"/>
  <c r="BI60" i="1"/>
  <c r="BI65" i="1"/>
  <c r="BI64" i="1"/>
  <c r="BI72" i="1"/>
  <c r="BI59" i="1"/>
  <c r="BI66" i="1"/>
  <c r="BI73" i="1"/>
  <c r="BI55" i="1"/>
  <c r="BI68" i="1"/>
  <c r="BI40" i="1"/>
  <c r="BI62" i="1"/>
  <c r="BI45" i="1"/>
  <c r="BI51" i="1"/>
  <c r="BI52" i="1"/>
  <c r="BI39" i="1"/>
  <c r="BI42" i="1"/>
  <c r="BI58" i="1"/>
  <c r="BI46" i="1"/>
  <c r="BI50" i="1"/>
  <c r="BI69" i="1"/>
  <c r="BI53" i="1"/>
  <c r="BI54" i="1"/>
  <c r="BI56" i="1"/>
  <c r="BI34" i="1"/>
  <c r="BI33" i="1"/>
  <c r="BI67" i="1"/>
  <c r="BI57" i="1"/>
  <c r="BI31" i="1"/>
  <c r="BI29" i="1"/>
  <c r="BI49" i="1"/>
  <c r="BI41" i="1"/>
  <c r="BI38" i="1"/>
  <c r="BI36" i="1"/>
  <c r="BI47" i="1"/>
  <c r="BI32" i="1"/>
  <c r="BI37" i="1"/>
  <c r="BI44" i="1"/>
  <c r="BI35" i="1"/>
  <c r="BI30" i="1"/>
  <c r="BI43" i="1"/>
  <c r="BG53" i="1"/>
  <c r="CH102" i="1"/>
  <c r="CH82" i="1"/>
  <c r="CH79" i="1"/>
  <c r="CH111" i="1"/>
  <c r="CH93" i="1"/>
  <c r="CH84" i="1"/>
  <c r="CH85" i="1"/>
  <c r="CH95" i="1"/>
  <c r="CH98" i="1"/>
  <c r="CH106" i="1"/>
  <c r="CH97" i="1"/>
  <c r="CH74" i="1"/>
  <c r="CH80" i="1"/>
  <c r="CH109" i="1"/>
  <c r="CH96" i="1"/>
  <c r="CH87" i="1"/>
  <c r="CH72" i="1"/>
  <c r="CH89" i="1"/>
  <c r="CH86" i="1"/>
  <c r="CH99" i="1"/>
  <c r="CH91" i="1"/>
  <c r="CH101" i="1"/>
  <c r="CH88" i="1"/>
  <c r="CH105" i="1"/>
  <c r="CH90" i="1"/>
  <c r="CH103" i="1"/>
  <c r="CH110" i="1"/>
  <c r="CH78" i="1"/>
  <c r="CH77" i="1"/>
  <c r="CH104" i="1"/>
  <c r="CH92" i="1"/>
  <c r="CH100" i="1"/>
  <c r="CH94" i="1"/>
  <c r="CH81" i="1"/>
  <c r="CH68" i="1"/>
  <c r="CH107" i="1"/>
  <c r="CH108" i="1"/>
  <c r="CH58" i="1"/>
  <c r="CH75" i="1"/>
  <c r="CH59" i="1"/>
  <c r="CH48" i="1"/>
  <c r="CH61" i="1"/>
  <c r="CH69" i="1"/>
  <c r="CH70" i="1"/>
  <c r="CH83" i="1"/>
  <c r="CH73" i="1"/>
  <c r="CH64" i="1"/>
  <c r="CH71" i="1"/>
  <c r="CH76" i="1"/>
  <c r="CH63" i="1"/>
  <c r="CH49" i="1"/>
  <c r="CH44" i="1"/>
  <c r="CH37" i="1"/>
  <c r="CH55" i="1"/>
  <c r="CH54" i="1"/>
  <c r="CH34" i="1"/>
  <c r="CH43" i="1"/>
  <c r="CH66" i="1"/>
  <c r="CH57" i="1"/>
  <c r="CH65" i="1"/>
  <c r="CH46" i="1"/>
  <c r="CH33" i="1"/>
  <c r="CH60" i="1"/>
  <c r="CH50" i="1"/>
  <c r="CH62" i="1"/>
  <c r="CH32" i="1"/>
  <c r="CH53" i="1"/>
  <c r="CH39" i="1"/>
  <c r="CH40" i="1"/>
  <c r="CH35" i="1"/>
  <c r="CH38" i="1"/>
  <c r="CH42" i="1"/>
  <c r="CH41" i="1"/>
  <c r="CH31" i="1"/>
  <c r="CH30" i="1"/>
  <c r="CH29" i="1"/>
  <c r="CH56" i="1"/>
  <c r="CH36" i="1"/>
  <c r="CH51" i="1"/>
  <c r="CH47" i="1"/>
  <c r="CH67" i="1"/>
  <c r="CH45" i="1"/>
  <c r="CH52" i="1"/>
  <c r="AZ74" i="1"/>
  <c r="AZ75" i="1"/>
  <c r="AZ32" i="1"/>
  <c r="AZ49" i="1"/>
  <c r="AZ47" i="1"/>
  <c r="AZ43" i="1"/>
  <c r="BU95" i="1"/>
  <c r="BU74" i="1"/>
  <c r="BU76" i="1"/>
  <c r="BU91" i="1"/>
  <c r="BU96" i="1"/>
  <c r="BU94" i="1"/>
  <c r="BU84" i="1"/>
  <c r="BU83" i="1"/>
  <c r="BU89" i="1"/>
  <c r="BU75" i="1"/>
  <c r="BU98" i="1"/>
  <c r="BU77" i="1"/>
  <c r="BU81" i="1"/>
  <c r="BU82" i="1"/>
  <c r="BU79" i="1"/>
  <c r="BU65" i="1"/>
  <c r="BU97" i="1"/>
  <c r="BU87" i="1"/>
  <c r="BU92" i="1"/>
  <c r="BU71" i="1"/>
  <c r="BU88" i="1"/>
  <c r="BU80" i="1"/>
  <c r="BU93" i="1"/>
  <c r="BU90" i="1"/>
  <c r="BU85" i="1"/>
  <c r="BU78" i="1"/>
  <c r="BU63" i="1"/>
  <c r="BU69" i="1"/>
  <c r="BU67" i="1"/>
  <c r="BU62" i="1"/>
  <c r="BU51" i="1"/>
  <c r="BU55" i="1"/>
  <c r="BU64" i="1"/>
  <c r="BU72" i="1"/>
  <c r="BU86" i="1"/>
  <c r="BU70" i="1"/>
  <c r="BU59" i="1"/>
  <c r="BU60" i="1"/>
  <c r="BU73" i="1"/>
  <c r="BU66" i="1"/>
  <c r="BU68" i="1"/>
  <c r="BU58" i="1"/>
  <c r="BU61" i="1"/>
  <c r="BU48" i="1"/>
  <c r="BU52" i="1"/>
  <c r="BU43" i="1"/>
  <c r="BU44" i="1"/>
  <c r="BU39" i="1"/>
  <c r="BU46" i="1"/>
  <c r="BU37" i="1"/>
  <c r="BU53" i="1"/>
  <c r="BU57" i="1"/>
  <c r="BU54" i="1"/>
  <c r="BU56" i="1"/>
  <c r="BU49" i="1"/>
  <c r="BU45" i="1"/>
  <c r="BU41" i="1"/>
  <c r="BU34" i="1"/>
  <c r="BU35" i="1"/>
  <c r="BU29" i="1"/>
  <c r="BU33" i="1"/>
  <c r="BU40" i="1"/>
  <c r="BU38" i="1"/>
  <c r="BU31" i="1"/>
  <c r="BU47" i="1"/>
  <c r="BU32" i="1"/>
  <c r="BU42" i="1"/>
  <c r="BU36" i="1"/>
  <c r="BU30" i="1"/>
  <c r="BU50" i="1"/>
  <c r="AY75" i="1"/>
  <c r="AY74" i="1"/>
  <c r="AY76" i="1"/>
  <c r="AY70" i="1"/>
  <c r="AY71" i="1"/>
  <c r="AY51" i="1"/>
  <c r="AY60" i="1"/>
  <c r="AY68" i="1"/>
  <c r="AY62" i="1"/>
  <c r="AY64" i="1"/>
  <c r="AY66" i="1"/>
  <c r="AY73" i="1"/>
  <c r="AY72" i="1"/>
  <c r="AY69" i="1"/>
  <c r="AY46" i="1"/>
  <c r="AY55" i="1"/>
  <c r="AY40" i="1"/>
  <c r="AY43" i="1"/>
  <c r="AY61" i="1"/>
  <c r="AY35" i="1"/>
  <c r="AY44" i="1"/>
  <c r="AY65" i="1"/>
  <c r="AY52" i="1"/>
  <c r="AY50" i="1"/>
  <c r="AY53" i="1"/>
  <c r="AY58" i="1"/>
  <c r="AY57" i="1"/>
  <c r="AY42" i="1"/>
  <c r="AY59" i="1"/>
  <c r="AY39" i="1"/>
  <c r="AY32" i="1"/>
  <c r="AY67" i="1"/>
  <c r="AY54" i="1"/>
  <c r="AY48" i="1"/>
  <c r="AY38" i="1"/>
  <c r="AY41" i="1"/>
  <c r="AY45" i="1"/>
  <c r="AY49" i="1"/>
  <c r="AY31" i="1"/>
  <c r="AY29" i="1"/>
  <c r="AY34" i="1"/>
  <c r="AY36" i="1"/>
  <c r="AY30" i="1"/>
  <c r="AY33" i="1"/>
  <c r="AY63" i="1"/>
  <c r="AY37" i="1"/>
  <c r="AY47" i="1"/>
  <c r="AY56" i="1"/>
  <c r="AV51" i="1"/>
  <c r="AV60" i="1"/>
  <c r="AV71" i="1"/>
  <c r="AV31" i="1"/>
  <c r="AV48" i="1"/>
  <c r="AV59" i="1"/>
  <c r="AV43" i="1"/>
  <c r="AV69" i="1"/>
  <c r="AV39" i="1"/>
  <c r="AV61" i="1"/>
  <c r="AV54" i="1"/>
  <c r="AV36" i="1"/>
  <c r="AV47" i="1"/>
  <c r="AV57" i="1"/>
  <c r="AV30" i="1"/>
  <c r="AV62" i="1"/>
  <c r="AV35" i="1"/>
  <c r="AV66" i="1"/>
  <c r="AV45" i="1"/>
  <c r="AV68" i="1"/>
  <c r="AV29" i="1"/>
  <c r="AV49" i="1"/>
  <c r="AV50" i="1"/>
  <c r="AV33" i="1"/>
  <c r="AV56" i="1"/>
  <c r="AV44" i="1"/>
  <c r="AV63" i="1"/>
  <c r="AV38" i="1"/>
  <c r="AV70" i="1"/>
  <c r="AV64" i="1"/>
  <c r="AV58" i="1"/>
  <c r="AV32" i="1"/>
  <c r="AV53" i="1"/>
  <c r="AV67" i="1"/>
  <c r="AV52" i="1"/>
  <c r="AV73" i="1"/>
  <c r="AV46" i="1"/>
  <c r="AV41" i="1"/>
  <c r="AV72" i="1"/>
  <c r="AV40" i="1"/>
  <c r="AV42" i="1"/>
  <c r="AV55" i="1"/>
  <c r="AV34" i="1"/>
  <c r="AV37" i="1"/>
  <c r="AV65" i="1"/>
  <c r="BA75" i="1"/>
  <c r="BA77" i="1"/>
  <c r="BA76" i="1"/>
  <c r="BA69" i="1"/>
  <c r="BA60" i="1"/>
  <c r="BA70" i="1"/>
  <c r="BA57" i="1"/>
  <c r="BA78" i="1"/>
  <c r="BA62" i="1"/>
  <c r="BA51" i="1"/>
  <c r="BA56" i="1"/>
  <c r="BA58" i="1"/>
  <c r="BA64" i="1"/>
  <c r="BA74" i="1"/>
  <c r="BA61" i="1"/>
  <c r="BA73" i="1"/>
  <c r="BA54" i="1"/>
  <c r="BA67" i="1"/>
  <c r="BA59" i="1"/>
  <c r="BA49" i="1"/>
  <c r="BA72" i="1"/>
  <c r="BA63" i="1"/>
  <c r="BA33" i="1"/>
  <c r="BA71" i="1"/>
  <c r="BA55" i="1"/>
  <c r="BA65" i="1"/>
  <c r="BA44" i="1"/>
  <c r="BA42" i="1"/>
  <c r="BA43" i="1"/>
  <c r="BA41" i="1"/>
  <c r="BA52" i="1"/>
  <c r="BA46" i="1"/>
  <c r="BA40" i="1"/>
  <c r="BA66" i="1"/>
  <c r="BA37" i="1"/>
  <c r="BA47" i="1"/>
  <c r="BA53" i="1"/>
  <c r="BA50" i="1"/>
  <c r="BA38" i="1"/>
  <c r="BA35" i="1"/>
  <c r="BA48" i="1"/>
  <c r="BA30" i="1"/>
  <c r="BA36" i="1"/>
  <c r="BA31" i="1"/>
  <c r="BA29" i="1"/>
  <c r="BA34" i="1"/>
  <c r="BA32" i="1"/>
  <c r="BA39" i="1"/>
  <c r="BA68" i="1"/>
  <c r="BA45" i="1"/>
  <c r="BF77" i="1"/>
  <c r="BF81" i="1"/>
  <c r="BF75" i="1"/>
  <c r="BF74" i="1"/>
  <c r="BF80" i="1"/>
  <c r="BF83" i="1"/>
  <c r="BF76" i="1"/>
  <c r="BF65" i="1"/>
  <c r="BF73" i="1"/>
  <c r="BF71" i="1"/>
  <c r="BF72" i="1"/>
  <c r="BF69" i="1"/>
  <c r="BF68" i="1"/>
  <c r="BF62" i="1"/>
  <c r="BF60" i="1"/>
  <c r="BF66" i="1"/>
  <c r="BF64" i="1"/>
  <c r="BF48" i="1"/>
  <c r="BF59" i="1"/>
  <c r="BF50" i="1"/>
  <c r="BF70" i="1"/>
  <c r="BF67" i="1"/>
  <c r="BF61" i="1"/>
  <c r="BF78" i="1"/>
  <c r="BF82" i="1"/>
  <c r="BF79" i="1"/>
  <c r="BF57" i="1"/>
  <c r="BF55" i="1"/>
  <c r="BF53" i="1"/>
  <c r="BF46" i="1"/>
  <c r="BF38" i="1"/>
  <c r="BF31" i="1"/>
  <c r="BF43" i="1"/>
  <c r="BF54" i="1"/>
  <c r="BF39" i="1"/>
  <c r="BF58" i="1"/>
  <c r="BF36" i="1"/>
  <c r="BF44" i="1"/>
  <c r="BF63" i="1"/>
  <c r="BF52" i="1"/>
  <c r="BF56" i="1"/>
  <c r="BF51" i="1"/>
  <c r="BF30" i="1"/>
  <c r="BF37" i="1"/>
  <c r="BF35" i="1"/>
  <c r="BF29" i="1"/>
  <c r="BF45" i="1"/>
  <c r="BF34" i="1"/>
  <c r="BF47" i="1"/>
  <c r="BF42" i="1"/>
  <c r="BF33" i="1"/>
  <c r="BF49" i="1"/>
  <c r="BF40" i="1"/>
  <c r="BF32" i="1"/>
  <c r="BF41" i="1"/>
  <c r="AQ68" i="1"/>
  <c r="AQ57" i="1"/>
  <c r="AQ53" i="1"/>
  <c r="AQ59" i="1"/>
  <c r="AQ38" i="1"/>
  <c r="AQ39" i="1"/>
  <c r="AQ40" i="1"/>
  <c r="AQ50" i="1"/>
  <c r="AQ51" i="1"/>
  <c r="AQ52" i="1"/>
  <c r="AQ29" i="1"/>
  <c r="AQ30" i="1"/>
  <c r="AQ65" i="1"/>
  <c r="AQ47" i="1"/>
  <c r="AQ62" i="1"/>
  <c r="AQ63" i="1"/>
  <c r="AQ64" i="1"/>
  <c r="AQ34" i="1"/>
  <c r="AQ36" i="1"/>
  <c r="AQ60" i="1"/>
  <c r="AQ54" i="1"/>
  <c r="AQ41" i="1"/>
  <c r="AQ66" i="1"/>
  <c r="AQ42" i="1"/>
  <c r="AQ31" i="1"/>
  <c r="AQ58" i="1"/>
  <c r="AQ43" i="1"/>
  <c r="AQ55" i="1"/>
  <c r="AQ32" i="1"/>
  <c r="AQ49" i="1"/>
  <c r="AQ56" i="1"/>
  <c r="AQ67" i="1"/>
  <c r="AQ44" i="1"/>
  <c r="AQ33" i="1"/>
  <c r="AQ35" i="1"/>
  <c r="AQ37" i="1"/>
  <c r="AQ48" i="1"/>
  <c r="AQ45" i="1"/>
  <c r="AQ61" i="1"/>
  <c r="AQ46" i="1"/>
  <c r="CF101" i="1"/>
  <c r="CF95" i="1"/>
  <c r="CF90" i="1"/>
  <c r="CF80" i="1"/>
  <c r="CF88" i="1"/>
  <c r="CF98" i="1"/>
  <c r="CF109" i="1"/>
  <c r="CF104" i="1"/>
  <c r="CF99" i="1"/>
  <c r="CF94" i="1"/>
  <c r="CF87" i="1"/>
  <c r="CF85" i="1"/>
  <c r="CF89" i="1"/>
  <c r="CF93" i="1"/>
  <c r="CF106" i="1"/>
  <c r="CF60" i="1"/>
  <c r="CF77" i="1"/>
  <c r="CF82" i="1"/>
  <c r="CF102" i="1"/>
  <c r="CF100" i="1"/>
  <c r="CF92" i="1"/>
  <c r="CF96" i="1"/>
  <c r="CF107" i="1"/>
  <c r="CF74" i="1"/>
  <c r="CF76" i="1"/>
  <c r="CF81" i="1"/>
  <c r="CF108" i="1"/>
  <c r="CF103" i="1"/>
  <c r="CF91" i="1"/>
  <c r="CF105" i="1"/>
  <c r="CF84" i="1"/>
  <c r="CF75" i="1"/>
  <c r="CF51" i="1"/>
  <c r="CF65" i="1"/>
  <c r="CF68" i="1"/>
  <c r="CF59" i="1"/>
  <c r="CF70" i="1"/>
  <c r="CF71" i="1"/>
  <c r="CF79" i="1"/>
  <c r="CF97" i="1"/>
  <c r="CF73" i="1"/>
  <c r="CF67" i="1"/>
  <c r="CF86" i="1"/>
  <c r="CF61" i="1"/>
  <c r="CF50" i="1"/>
  <c r="CF63" i="1"/>
  <c r="CF78" i="1"/>
  <c r="CF66" i="1"/>
  <c r="CF43" i="1"/>
  <c r="CF58" i="1"/>
  <c r="CF64" i="1"/>
  <c r="CF62" i="1"/>
  <c r="CF56" i="1"/>
  <c r="CF34" i="1"/>
  <c r="CF41" i="1"/>
  <c r="CF83" i="1"/>
  <c r="CF53" i="1"/>
  <c r="CF57" i="1"/>
  <c r="CF42" i="1"/>
  <c r="CF47" i="1"/>
  <c r="CF39" i="1"/>
  <c r="CF48" i="1"/>
  <c r="CF36" i="1"/>
  <c r="CF46" i="1"/>
  <c r="CF69" i="1"/>
  <c r="CF44" i="1"/>
  <c r="CF35" i="1"/>
  <c r="CF72" i="1"/>
  <c r="CF45" i="1"/>
  <c r="CF55" i="1"/>
  <c r="CF52" i="1"/>
  <c r="CF29" i="1"/>
  <c r="CF38" i="1"/>
  <c r="CF32" i="1"/>
  <c r="CF37" i="1"/>
  <c r="CF31" i="1"/>
  <c r="CF40" i="1"/>
  <c r="CF49" i="1"/>
  <c r="CF33" i="1"/>
  <c r="CF54" i="1"/>
  <c r="CF30" i="1"/>
  <c r="BD78" i="1"/>
  <c r="BD64" i="1"/>
  <c r="BD74" i="1"/>
  <c r="BD75" i="1"/>
  <c r="BD77" i="1"/>
  <c r="BD73" i="1"/>
  <c r="BD79" i="1"/>
  <c r="BD80" i="1"/>
  <c r="BD76" i="1"/>
  <c r="BD58" i="1"/>
  <c r="BD65" i="1"/>
  <c r="BD67" i="1"/>
  <c r="BD57" i="1"/>
  <c r="BD72" i="1"/>
  <c r="BD81" i="1"/>
  <c r="BD60" i="1"/>
  <c r="BD62" i="1"/>
  <c r="BD68" i="1"/>
  <c r="BD66" i="1"/>
  <c r="BD70" i="1"/>
  <c r="BD69" i="1"/>
  <c r="BD71" i="1"/>
  <c r="BD63" i="1"/>
  <c r="BD53" i="1"/>
  <c r="BD46" i="1"/>
  <c r="BD61" i="1"/>
  <c r="BD54" i="1"/>
  <c r="BD59" i="1"/>
  <c r="BD40" i="1"/>
  <c r="BD33" i="1"/>
  <c r="BD45" i="1"/>
  <c r="BD34" i="1"/>
  <c r="BD47" i="1"/>
  <c r="BD55" i="1"/>
  <c r="BD48" i="1"/>
  <c r="BD50" i="1"/>
  <c r="BD42" i="1"/>
  <c r="BD43" i="1"/>
  <c r="BD49" i="1"/>
  <c r="BD51" i="1"/>
  <c r="BD38" i="1"/>
  <c r="BD56" i="1"/>
  <c r="BD52" i="1"/>
  <c r="BD36" i="1"/>
  <c r="BD30" i="1"/>
  <c r="BD29" i="1"/>
  <c r="BD44" i="1"/>
  <c r="BD39" i="1"/>
  <c r="BD35" i="1"/>
  <c r="BD37" i="1"/>
  <c r="BD32" i="1"/>
  <c r="BD41" i="1"/>
  <c r="BD31" i="1"/>
  <c r="CI103" i="1"/>
  <c r="CI99" i="1"/>
  <c r="CI97" i="1"/>
  <c r="CI92" i="1"/>
  <c r="CI89" i="1"/>
  <c r="CI83" i="1"/>
  <c r="CI77" i="1"/>
  <c r="CI109" i="1"/>
  <c r="CI91" i="1"/>
  <c r="CI85" i="1"/>
  <c r="CI86" i="1"/>
  <c r="CI111" i="1"/>
  <c r="CI102" i="1"/>
  <c r="CI96" i="1"/>
  <c r="CI106" i="1"/>
  <c r="CI112" i="1"/>
  <c r="CI108" i="1"/>
  <c r="CI74" i="1"/>
  <c r="CI76" i="1"/>
  <c r="CI80" i="1"/>
  <c r="CI84" i="1"/>
  <c r="CI98" i="1"/>
  <c r="CI107" i="1"/>
  <c r="CI95" i="1"/>
  <c r="CI82" i="1"/>
  <c r="CI79" i="1"/>
  <c r="CI94" i="1"/>
  <c r="CI101" i="1"/>
  <c r="CI78" i="1"/>
  <c r="CI105" i="1"/>
  <c r="CI75" i="1"/>
  <c r="CI100" i="1"/>
  <c r="CI90" i="1"/>
  <c r="CI104" i="1"/>
  <c r="CI73" i="1"/>
  <c r="CI62" i="1"/>
  <c r="CI110" i="1"/>
  <c r="CI88" i="1"/>
  <c r="CI57" i="1"/>
  <c r="CI87" i="1"/>
  <c r="CI59" i="1"/>
  <c r="CI64" i="1"/>
  <c r="CI53" i="1"/>
  <c r="CI81" i="1"/>
  <c r="CI66" i="1"/>
  <c r="CI56" i="1"/>
  <c r="CI69" i="1"/>
  <c r="CI93" i="1"/>
  <c r="CI61" i="1"/>
  <c r="CI51" i="1"/>
  <c r="CI63" i="1"/>
  <c r="CI72" i="1"/>
  <c r="CI35" i="1"/>
  <c r="CI70" i="1"/>
  <c r="CI43" i="1"/>
  <c r="CI52" i="1"/>
  <c r="CI68" i="1"/>
  <c r="CI65" i="1"/>
  <c r="CI58" i="1"/>
  <c r="CI44" i="1"/>
  <c r="CI39" i="1"/>
  <c r="CI32" i="1"/>
  <c r="CI46" i="1"/>
  <c r="CI54" i="1"/>
  <c r="CI48" i="1"/>
  <c r="CI71" i="1"/>
  <c r="CI67" i="1"/>
  <c r="CI49" i="1"/>
  <c r="CI40" i="1"/>
  <c r="CI50" i="1"/>
  <c r="CI37" i="1"/>
  <c r="CI60" i="1"/>
  <c r="CI41" i="1"/>
  <c r="CI29" i="1"/>
  <c r="CI31" i="1"/>
  <c r="CI47" i="1"/>
  <c r="CI34" i="1"/>
  <c r="CI55" i="1"/>
  <c r="CI38" i="1"/>
  <c r="CI42" i="1"/>
  <c r="CI30" i="1"/>
  <c r="CI45" i="1"/>
  <c r="CI36" i="1"/>
  <c r="CI33" i="1"/>
  <c r="CE98" i="1"/>
  <c r="CE89" i="1"/>
  <c r="CE103" i="1"/>
  <c r="CE76" i="1"/>
  <c r="CE96" i="1"/>
  <c r="CE55" i="1"/>
  <c r="CE100" i="1"/>
  <c r="CE92" i="1"/>
  <c r="CE74" i="1"/>
  <c r="CE108" i="1"/>
  <c r="CE105" i="1"/>
  <c r="CE107" i="1"/>
  <c r="CE82" i="1"/>
  <c r="CE79" i="1"/>
  <c r="CE75" i="1"/>
  <c r="CE106" i="1"/>
  <c r="CE84" i="1"/>
  <c r="CE99" i="1"/>
  <c r="CE85" i="1"/>
  <c r="CE101" i="1"/>
  <c r="CE104" i="1"/>
  <c r="CE95" i="1"/>
  <c r="CE81" i="1"/>
  <c r="CE83" i="1"/>
  <c r="CE94" i="1"/>
  <c r="CE73" i="1"/>
  <c r="CE93" i="1"/>
  <c r="CE90" i="1"/>
  <c r="CE91" i="1"/>
  <c r="CE87" i="1"/>
  <c r="CE78" i="1"/>
  <c r="CE60" i="1"/>
  <c r="CE70" i="1"/>
  <c r="CE80" i="1"/>
  <c r="CE63" i="1"/>
  <c r="CE65" i="1"/>
  <c r="CE88" i="1"/>
  <c r="CE97" i="1"/>
  <c r="CE86" i="1"/>
  <c r="CE72" i="1"/>
  <c r="CE77" i="1"/>
  <c r="CE58" i="1"/>
  <c r="CE66" i="1"/>
  <c r="CE102" i="1"/>
  <c r="CE61" i="1"/>
  <c r="CE67" i="1"/>
  <c r="CE68" i="1"/>
  <c r="CE36" i="1"/>
  <c r="CE37" i="1"/>
  <c r="CE59" i="1"/>
  <c r="CE54" i="1"/>
  <c r="CE41" i="1"/>
  <c r="CE69" i="1"/>
  <c r="CE51" i="1"/>
  <c r="CE62" i="1"/>
  <c r="CE49" i="1"/>
  <c r="CE39" i="1"/>
  <c r="CE50" i="1"/>
  <c r="CE31" i="1"/>
  <c r="CE56" i="1"/>
  <c r="CE53" i="1"/>
  <c r="CE71" i="1"/>
  <c r="CE48" i="1"/>
  <c r="CE42" i="1"/>
  <c r="CE46" i="1"/>
  <c r="CE32" i="1"/>
  <c r="CE44" i="1"/>
  <c r="CE47" i="1"/>
  <c r="CE35" i="1"/>
  <c r="CE40" i="1"/>
  <c r="CE34" i="1"/>
  <c r="CE45" i="1"/>
  <c r="CE64" i="1"/>
  <c r="CE43" i="1"/>
  <c r="CE52" i="1"/>
  <c r="CE29" i="1"/>
  <c r="CE57" i="1"/>
  <c r="CE30" i="1"/>
  <c r="CE38" i="1"/>
  <c r="CE33" i="1"/>
  <c r="BL82" i="1"/>
  <c r="BL79" i="1"/>
  <c r="BL56" i="1"/>
  <c r="BL77" i="1"/>
  <c r="BL84" i="1"/>
  <c r="BL85" i="1"/>
  <c r="BL89" i="1"/>
  <c r="BL78" i="1"/>
  <c r="BL74" i="1"/>
  <c r="BL81" i="1"/>
  <c r="BL75" i="1"/>
  <c r="BL87" i="1"/>
  <c r="BL86" i="1"/>
  <c r="BL83" i="1"/>
  <c r="BL76" i="1"/>
  <c r="BL80" i="1"/>
  <c r="BL70" i="1"/>
  <c r="BL71" i="1"/>
  <c r="BL59" i="1"/>
  <c r="BL73" i="1"/>
  <c r="BL67" i="1"/>
  <c r="BL49" i="1"/>
  <c r="BL72" i="1"/>
  <c r="BL62" i="1"/>
  <c r="BL88" i="1"/>
  <c r="BL68" i="1"/>
  <c r="BL69" i="1"/>
  <c r="BL61" i="1"/>
  <c r="BL64" i="1"/>
  <c r="BL51" i="1"/>
  <c r="BL65" i="1"/>
  <c r="BL46" i="1"/>
  <c r="BL55" i="1"/>
  <c r="BL52" i="1"/>
  <c r="BL40" i="1"/>
  <c r="BL32" i="1"/>
  <c r="BL57" i="1"/>
  <c r="BL54" i="1"/>
  <c r="BL66" i="1"/>
  <c r="BL60" i="1"/>
  <c r="BL47" i="1"/>
  <c r="BL30" i="1"/>
  <c r="BL58" i="1"/>
  <c r="BL63" i="1"/>
  <c r="BL37" i="1"/>
  <c r="BL48" i="1"/>
  <c r="BL38" i="1"/>
  <c r="BL53" i="1"/>
  <c r="BL29" i="1"/>
  <c r="BL31" i="1"/>
  <c r="BL42" i="1"/>
  <c r="BL44" i="1"/>
  <c r="BL41" i="1"/>
  <c r="BL39" i="1"/>
  <c r="BL45" i="1"/>
  <c r="BL35" i="1"/>
  <c r="BL43" i="1"/>
  <c r="BL36" i="1"/>
  <c r="BL33" i="1"/>
  <c r="BL50" i="1"/>
  <c r="BL34" i="1"/>
  <c r="BK84" i="1"/>
  <c r="BK81" i="1"/>
  <c r="BK63" i="1"/>
  <c r="BK85" i="1"/>
  <c r="BK88" i="1"/>
  <c r="BK87" i="1"/>
  <c r="BK74" i="1"/>
  <c r="BK76" i="1"/>
  <c r="BK80" i="1"/>
  <c r="BK82" i="1"/>
  <c r="BK79" i="1"/>
  <c r="BK78" i="1"/>
  <c r="BK75" i="1"/>
  <c r="BK83" i="1"/>
  <c r="BK54" i="1"/>
  <c r="BK68" i="1"/>
  <c r="BK71" i="1"/>
  <c r="BK62" i="1"/>
  <c r="BK57" i="1"/>
  <c r="BK77" i="1"/>
  <c r="BK70" i="1"/>
  <c r="BK73" i="1"/>
  <c r="BK64" i="1"/>
  <c r="BK53" i="1"/>
  <c r="BK58" i="1"/>
  <c r="BK66" i="1"/>
  <c r="BK86" i="1"/>
  <c r="BK69" i="1"/>
  <c r="BK46" i="1"/>
  <c r="BK61" i="1"/>
  <c r="BK67" i="1"/>
  <c r="BK65" i="1"/>
  <c r="BK51" i="1"/>
  <c r="BK37" i="1"/>
  <c r="BK47" i="1"/>
  <c r="BK60" i="1"/>
  <c r="BK52" i="1"/>
  <c r="BK59" i="1"/>
  <c r="BK43" i="1"/>
  <c r="BK45" i="1"/>
  <c r="BK39" i="1"/>
  <c r="BK32" i="1"/>
  <c r="BK72" i="1"/>
  <c r="BK48" i="1"/>
  <c r="BK38" i="1"/>
  <c r="BK49" i="1"/>
  <c r="BK56" i="1"/>
  <c r="BK44" i="1"/>
  <c r="BK41" i="1"/>
  <c r="BK29" i="1"/>
  <c r="BK36" i="1"/>
  <c r="BK31" i="1"/>
  <c r="BK40" i="1"/>
  <c r="BK42" i="1"/>
  <c r="BK30" i="1"/>
  <c r="BK35" i="1"/>
  <c r="BK34" i="1"/>
  <c r="BK55" i="1"/>
  <c r="BK50" i="1"/>
  <c r="BK33" i="1"/>
  <c r="CA94" i="1"/>
  <c r="CA81" i="1"/>
  <c r="CA98" i="1"/>
  <c r="CA93" i="1"/>
  <c r="CA73" i="1"/>
  <c r="CA88" i="1"/>
  <c r="CA71" i="1"/>
  <c r="CA97" i="1"/>
  <c r="CA80" i="1"/>
  <c r="CA85" i="1"/>
  <c r="CA96" i="1"/>
  <c r="CA95" i="1"/>
  <c r="CA78" i="1"/>
  <c r="CA102" i="1"/>
  <c r="CA75" i="1"/>
  <c r="CA103" i="1"/>
  <c r="CA91" i="1"/>
  <c r="CA82" i="1"/>
  <c r="CA79" i="1"/>
  <c r="CA77" i="1"/>
  <c r="CA104" i="1"/>
  <c r="CA83" i="1"/>
  <c r="CA84" i="1"/>
  <c r="CA100" i="1"/>
  <c r="CA89" i="1"/>
  <c r="CA62" i="1"/>
  <c r="CA101" i="1"/>
  <c r="CA76" i="1"/>
  <c r="CA65" i="1"/>
  <c r="CA57" i="1"/>
  <c r="CA63" i="1"/>
  <c r="CA61" i="1"/>
  <c r="CA45" i="1"/>
  <c r="CA72" i="1"/>
  <c r="CA87" i="1"/>
  <c r="CA86" i="1"/>
  <c r="CA64" i="1"/>
  <c r="CA90" i="1"/>
  <c r="CA67" i="1"/>
  <c r="CA58" i="1"/>
  <c r="CA92" i="1"/>
  <c r="CA69" i="1"/>
  <c r="CA74" i="1"/>
  <c r="CA70" i="1"/>
  <c r="CA60" i="1"/>
  <c r="CA55" i="1"/>
  <c r="CA35" i="1"/>
  <c r="CA66" i="1"/>
  <c r="CA51" i="1"/>
  <c r="CA48" i="1"/>
  <c r="CA36" i="1"/>
  <c r="CA59" i="1"/>
  <c r="CA49" i="1"/>
  <c r="CA33" i="1"/>
  <c r="CA40" i="1"/>
  <c r="CA41" i="1"/>
  <c r="CA54" i="1"/>
  <c r="CA42" i="1"/>
  <c r="CA52" i="1"/>
  <c r="CA68" i="1"/>
  <c r="CA99" i="1"/>
  <c r="CA56" i="1"/>
  <c r="CA53" i="1"/>
  <c r="CA50" i="1"/>
  <c r="CA43" i="1"/>
  <c r="CA39" i="1"/>
  <c r="CA44" i="1"/>
  <c r="CA29" i="1"/>
  <c r="CA46" i="1"/>
  <c r="CA47" i="1"/>
  <c r="CA30" i="1"/>
  <c r="CA32" i="1"/>
  <c r="CA31" i="1"/>
  <c r="CA38" i="1"/>
  <c r="CA34" i="1"/>
  <c r="CA37" i="1"/>
  <c r="BN84" i="1"/>
  <c r="BN83" i="1"/>
  <c r="BN87" i="1"/>
  <c r="BN74" i="1"/>
  <c r="BN69" i="1"/>
  <c r="BN47" i="1"/>
  <c r="BN55" i="1"/>
  <c r="BN68" i="1"/>
  <c r="BN40" i="1"/>
  <c r="BN39" i="1"/>
  <c r="BN44" i="1"/>
  <c r="AW71" i="1"/>
  <c r="AW58" i="1"/>
  <c r="AW74" i="1"/>
  <c r="AW61" i="1"/>
  <c r="AW63" i="1"/>
  <c r="AW69" i="1"/>
  <c r="AW53" i="1"/>
  <c r="AW65" i="1"/>
  <c r="AW70" i="1"/>
  <c r="AW72" i="1"/>
  <c r="AW73" i="1"/>
  <c r="AW64" i="1"/>
  <c r="AW59" i="1"/>
  <c r="AW66" i="1"/>
  <c r="AW55" i="1"/>
  <c r="AW67" i="1"/>
  <c r="AW41" i="1"/>
  <c r="AW34" i="1"/>
  <c r="AW56" i="1"/>
  <c r="AW35" i="1"/>
  <c r="AW62" i="1"/>
  <c r="AW48" i="1"/>
  <c r="AW42" i="1"/>
  <c r="AW68" i="1"/>
  <c r="AW51" i="1"/>
  <c r="AW52" i="1"/>
  <c r="AW39" i="1"/>
  <c r="AW47" i="1"/>
  <c r="AW57" i="1"/>
  <c r="AW37" i="1"/>
  <c r="AW54" i="1"/>
  <c r="AW45" i="1"/>
  <c r="AW33" i="1"/>
  <c r="AW49" i="1"/>
  <c r="AW43" i="1"/>
  <c r="AW32" i="1"/>
  <c r="AW60" i="1"/>
  <c r="AW40" i="1"/>
  <c r="AW44" i="1"/>
  <c r="AW29" i="1"/>
  <c r="AW38" i="1"/>
  <c r="AW31" i="1"/>
  <c r="AW36" i="1"/>
  <c r="AW30" i="1"/>
  <c r="AW46" i="1"/>
  <c r="AW50" i="1"/>
  <c r="CB103" i="1"/>
  <c r="CB70" i="1"/>
  <c r="CB71" i="1"/>
  <c r="CB99" i="1"/>
  <c r="CB94" i="1"/>
  <c r="CB73" i="1"/>
  <c r="CB77" i="1"/>
  <c r="CB101" i="1"/>
  <c r="CB90" i="1"/>
  <c r="CB102" i="1"/>
  <c r="CB86" i="1"/>
  <c r="CB84" i="1"/>
  <c r="CB97" i="1"/>
  <c r="CB92" i="1"/>
  <c r="CB100" i="1"/>
  <c r="CB82" i="1"/>
  <c r="CB79" i="1"/>
  <c r="CB96" i="1"/>
  <c r="CB105" i="1"/>
  <c r="CB80" i="1"/>
  <c r="CB98" i="1"/>
  <c r="CB78" i="1"/>
  <c r="CB87" i="1"/>
  <c r="CB91" i="1"/>
  <c r="CB95" i="1"/>
  <c r="CB75" i="1"/>
  <c r="CB104" i="1"/>
  <c r="CB65" i="1"/>
  <c r="CB54" i="1"/>
  <c r="CB88" i="1"/>
  <c r="CB67" i="1"/>
  <c r="CB57" i="1"/>
  <c r="CB74" i="1"/>
  <c r="CB76" i="1"/>
  <c r="CB60" i="1"/>
  <c r="CB47" i="1"/>
  <c r="CB81" i="1"/>
  <c r="CB62" i="1"/>
  <c r="CB68" i="1"/>
  <c r="CB66" i="1"/>
  <c r="CB50" i="1"/>
  <c r="CB69" i="1"/>
  <c r="CB89" i="1"/>
  <c r="CB64" i="1"/>
  <c r="CB72" i="1"/>
  <c r="CB63" i="1"/>
  <c r="CB93" i="1"/>
  <c r="CB85" i="1"/>
  <c r="CB83" i="1"/>
  <c r="CB58" i="1"/>
  <c r="CB55" i="1"/>
  <c r="CB56" i="1"/>
  <c r="CB40" i="1"/>
  <c r="CB33" i="1"/>
  <c r="CB59" i="1"/>
  <c r="CB39" i="1"/>
  <c r="CB51" i="1"/>
  <c r="CB38" i="1"/>
  <c r="CB49" i="1"/>
  <c r="CB61" i="1"/>
  <c r="CB52" i="1"/>
  <c r="CB43" i="1"/>
  <c r="CB53" i="1"/>
  <c r="CB46" i="1"/>
  <c r="CB30" i="1"/>
  <c r="CB32" i="1"/>
  <c r="CB48" i="1"/>
  <c r="CB35" i="1"/>
  <c r="CB42" i="1"/>
  <c r="CB31" i="1"/>
  <c r="CB37" i="1"/>
  <c r="CB36" i="1"/>
  <c r="CB41" i="1"/>
  <c r="CB34" i="1"/>
  <c r="CB44" i="1"/>
  <c r="CB45" i="1"/>
  <c r="CB29" i="1"/>
  <c r="BH60" i="1"/>
  <c r="BH77" i="1"/>
  <c r="BH74" i="1"/>
  <c r="BH76" i="1"/>
  <c r="BH81" i="1"/>
  <c r="BH58" i="1"/>
  <c r="BH64" i="1"/>
  <c r="BH62" i="1"/>
  <c r="BH46" i="1"/>
  <c r="BH84" i="1"/>
  <c r="BH83" i="1"/>
  <c r="BH65" i="1"/>
  <c r="BH71" i="1"/>
  <c r="BH68" i="1"/>
  <c r="BH59" i="1"/>
  <c r="BH55" i="1"/>
  <c r="BH80" i="1"/>
  <c r="BH79" i="1"/>
  <c r="BH85" i="1"/>
  <c r="BH69" i="1"/>
  <c r="BH70" i="1"/>
  <c r="BH61" i="1"/>
  <c r="BH82" i="1"/>
  <c r="BH75" i="1"/>
  <c r="BH63" i="1"/>
  <c r="BH72" i="1"/>
  <c r="BH52" i="1"/>
  <c r="BH50" i="1"/>
  <c r="BH73" i="1"/>
  <c r="BH34" i="1"/>
  <c r="BH66" i="1"/>
  <c r="BH41" i="1"/>
  <c r="BH43" i="1"/>
  <c r="BH32" i="1"/>
  <c r="BH53" i="1"/>
  <c r="BH67" i="1"/>
  <c r="BH57" i="1"/>
  <c r="BH51" i="1"/>
  <c r="BH56" i="1"/>
  <c r="BH45" i="1"/>
  <c r="BH78" i="1"/>
  <c r="BH47" i="1"/>
  <c r="BH36" i="1"/>
  <c r="BH42" i="1"/>
  <c r="BH48" i="1"/>
  <c r="BH31" i="1"/>
  <c r="BH39" i="1"/>
  <c r="BH35" i="1"/>
  <c r="BH54" i="1"/>
  <c r="BH29" i="1"/>
  <c r="BH37" i="1"/>
  <c r="BH38" i="1"/>
  <c r="BH40" i="1"/>
  <c r="BH49" i="1"/>
  <c r="BH30" i="1"/>
  <c r="BH33" i="1"/>
  <c r="BH44" i="1"/>
  <c r="BR94" i="1"/>
  <c r="BR36" i="1"/>
  <c r="CK90" i="1"/>
  <c r="CK108" i="1"/>
  <c r="CK109" i="1"/>
  <c r="CK75" i="1"/>
  <c r="CK104" i="1"/>
  <c r="CK80" i="1"/>
  <c r="CK82" i="1"/>
  <c r="CK79" i="1"/>
  <c r="CK91" i="1"/>
  <c r="CK83" i="1"/>
  <c r="CK87" i="1"/>
  <c r="CK93" i="1"/>
  <c r="CK103" i="1"/>
  <c r="CK107" i="1"/>
  <c r="CK98" i="1"/>
  <c r="CK112" i="1"/>
  <c r="CK111" i="1"/>
  <c r="CK100" i="1"/>
  <c r="CK114" i="1"/>
  <c r="CK89" i="1"/>
  <c r="CK94" i="1"/>
  <c r="CK92" i="1"/>
  <c r="CK86" i="1"/>
  <c r="CK96" i="1"/>
  <c r="CK76" i="1"/>
  <c r="CK88" i="1"/>
  <c r="CK99" i="1"/>
  <c r="CK81" i="1"/>
  <c r="CK113" i="1"/>
  <c r="CK106" i="1"/>
  <c r="CK105" i="1"/>
  <c r="CK110" i="1"/>
  <c r="CK97" i="1"/>
  <c r="CK95" i="1"/>
  <c r="CK85" i="1"/>
  <c r="CK78" i="1"/>
  <c r="CK84" i="1"/>
  <c r="CK61" i="1"/>
  <c r="CK102" i="1"/>
  <c r="CK71" i="1"/>
  <c r="CK62" i="1"/>
  <c r="CK64" i="1"/>
  <c r="CK70" i="1"/>
  <c r="CK54" i="1"/>
  <c r="CK67" i="1"/>
  <c r="CK44" i="1"/>
  <c r="CK59" i="1"/>
  <c r="CK65" i="1"/>
  <c r="CK74" i="1"/>
  <c r="CK49" i="1"/>
  <c r="CK73" i="1"/>
  <c r="CK72" i="1"/>
  <c r="CK101" i="1"/>
  <c r="CK66" i="1"/>
  <c r="CK77" i="1"/>
  <c r="CK69" i="1"/>
  <c r="CK60" i="1"/>
  <c r="CK58" i="1"/>
  <c r="CK57" i="1"/>
  <c r="CK48" i="1"/>
  <c r="CK45" i="1"/>
  <c r="CK41" i="1"/>
  <c r="CK68" i="1"/>
  <c r="CK52" i="1"/>
  <c r="CK46" i="1"/>
  <c r="CK37" i="1"/>
  <c r="CK30" i="1"/>
  <c r="CK47" i="1"/>
  <c r="CK56" i="1"/>
  <c r="CK53" i="1"/>
  <c r="CK38" i="1"/>
  <c r="CK35" i="1"/>
  <c r="CK55" i="1"/>
  <c r="CK33" i="1"/>
  <c r="CK63" i="1"/>
  <c r="CK51" i="1"/>
  <c r="CK39" i="1"/>
  <c r="CK40" i="1"/>
  <c r="CK36" i="1"/>
  <c r="CK31" i="1"/>
  <c r="CK42" i="1"/>
  <c r="CK43" i="1"/>
  <c r="CK29" i="1"/>
  <c r="CK50" i="1"/>
  <c r="CK34" i="1"/>
  <c r="CK32" i="1"/>
  <c r="CC105" i="1"/>
  <c r="CC92" i="1"/>
  <c r="CC78" i="1"/>
  <c r="CC84" i="1"/>
  <c r="CC98" i="1"/>
  <c r="CC106" i="1"/>
  <c r="CC103" i="1"/>
  <c r="CC99" i="1"/>
  <c r="CC95" i="1"/>
  <c r="CC100" i="1"/>
  <c r="CC83" i="1"/>
  <c r="CC87" i="1"/>
  <c r="CC97" i="1"/>
  <c r="CC88" i="1"/>
  <c r="CC101" i="1"/>
  <c r="CC76" i="1"/>
  <c r="CC57" i="1"/>
  <c r="CC77" i="1"/>
  <c r="CC73" i="1"/>
  <c r="CC96" i="1"/>
  <c r="CC86" i="1"/>
  <c r="CC90" i="1"/>
  <c r="CC89" i="1"/>
  <c r="CC85" i="1"/>
  <c r="CC102" i="1"/>
  <c r="CC91" i="1"/>
  <c r="CC71" i="1"/>
  <c r="CC80" i="1"/>
  <c r="CC69" i="1"/>
  <c r="CC74" i="1"/>
  <c r="CC94" i="1"/>
  <c r="CC61" i="1"/>
  <c r="CC43" i="1"/>
  <c r="CC82" i="1"/>
  <c r="CC62" i="1"/>
  <c r="CC65" i="1"/>
  <c r="CC52" i="1"/>
  <c r="CC67" i="1"/>
  <c r="CC81" i="1"/>
  <c r="CC79" i="1"/>
  <c r="CC60" i="1"/>
  <c r="CC68" i="1"/>
  <c r="CC75" i="1"/>
  <c r="CC72" i="1"/>
  <c r="CC93" i="1"/>
  <c r="CC66" i="1"/>
  <c r="CC49" i="1"/>
  <c r="CC104" i="1"/>
  <c r="CC31" i="1"/>
  <c r="CC50" i="1"/>
  <c r="CC38" i="1"/>
  <c r="CC39" i="1"/>
  <c r="CC55" i="1"/>
  <c r="CC70" i="1"/>
  <c r="CC58" i="1"/>
  <c r="CC48" i="1"/>
  <c r="CC44" i="1"/>
  <c r="CC63" i="1"/>
  <c r="CC59" i="1"/>
  <c r="CC64" i="1"/>
  <c r="CC53" i="1"/>
  <c r="CC41" i="1"/>
  <c r="CC54" i="1"/>
  <c r="CC47" i="1"/>
  <c r="CC56" i="1"/>
  <c r="CC33" i="1"/>
  <c r="CC40" i="1"/>
  <c r="CC36" i="1"/>
  <c r="CC32" i="1"/>
  <c r="CC29" i="1"/>
  <c r="CC34" i="1"/>
  <c r="CC35" i="1"/>
  <c r="CC46" i="1"/>
  <c r="CC37" i="1"/>
  <c r="CC30" i="1"/>
  <c r="CC51" i="1"/>
  <c r="CC42" i="1"/>
  <c r="CC45" i="1"/>
  <c r="BZ96" i="1"/>
  <c r="BZ81" i="1"/>
  <c r="BZ100" i="1"/>
  <c r="BZ97" i="1"/>
  <c r="BZ72" i="1"/>
  <c r="BZ78" i="1"/>
  <c r="BZ87" i="1"/>
  <c r="BZ103" i="1"/>
  <c r="BZ102" i="1"/>
  <c r="BZ98" i="1"/>
  <c r="BZ88" i="1"/>
  <c r="BZ75" i="1"/>
  <c r="BZ70" i="1"/>
  <c r="BZ90" i="1"/>
  <c r="BZ92" i="1"/>
  <c r="BZ80" i="1"/>
  <c r="BZ82" i="1"/>
  <c r="BZ79" i="1"/>
  <c r="BZ91" i="1"/>
  <c r="BZ83" i="1"/>
  <c r="BZ101" i="1"/>
  <c r="BZ93" i="1"/>
  <c r="BZ95" i="1"/>
  <c r="BZ99" i="1"/>
  <c r="BZ94" i="1"/>
  <c r="BZ85" i="1"/>
  <c r="BZ86" i="1"/>
  <c r="BZ84" i="1"/>
  <c r="BZ89" i="1"/>
  <c r="BZ47" i="1"/>
  <c r="BZ66" i="1"/>
  <c r="BZ60" i="1"/>
  <c r="BZ73" i="1"/>
  <c r="BZ71" i="1"/>
  <c r="BZ67" i="1"/>
  <c r="BZ69" i="1"/>
  <c r="BZ74" i="1"/>
  <c r="BZ59" i="1"/>
  <c r="BZ76" i="1"/>
  <c r="BZ62" i="1"/>
  <c r="BZ49" i="1"/>
  <c r="BZ64" i="1"/>
  <c r="BZ77" i="1"/>
  <c r="BZ63" i="1"/>
  <c r="BZ30" i="1"/>
  <c r="BZ51" i="1"/>
  <c r="BZ54" i="1"/>
  <c r="BZ57" i="1"/>
  <c r="BZ31" i="1"/>
  <c r="BZ35" i="1"/>
  <c r="BZ65" i="1"/>
  <c r="BZ41" i="1"/>
  <c r="BZ68" i="1"/>
  <c r="BZ56" i="1"/>
  <c r="BZ53" i="1"/>
  <c r="BZ40" i="1"/>
  <c r="BZ58" i="1"/>
  <c r="BZ50" i="1"/>
  <c r="BZ61" i="1"/>
  <c r="BZ43" i="1"/>
  <c r="BZ52" i="1"/>
  <c r="BZ33" i="1"/>
  <c r="BZ37" i="1"/>
  <c r="BZ38" i="1"/>
  <c r="BZ36" i="1"/>
  <c r="BZ44" i="1"/>
  <c r="BZ42" i="1"/>
  <c r="BZ55" i="1"/>
  <c r="BZ39" i="1"/>
  <c r="BZ34" i="1"/>
  <c r="BZ29" i="1"/>
  <c r="BZ48" i="1"/>
  <c r="BZ46" i="1"/>
  <c r="BZ32" i="1"/>
  <c r="BZ45" i="1"/>
  <c r="AS41" i="1"/>
  <c r="AS63" i="1"/>
  <c r="AS31" i="1"/>
  <c r="AS67" i="1"/>
  <c r="AS55" i="1"/>
  <c r="AS37" i="1"/>
  <c r="AS36" i="1"/>
  <c r="AS49" i="1"/>
  <c r="AS47" i="1"/>
  <c r="AS45" i="1"/>
  <c r="AS29" i="1"/>
  <c r="AS61" i="1"/>
  <c r="AS40" i="1"/>
  <c r="AS46" i="1"/>
  <c r="AS53" i="1"/>
  <c r="AS58" i="1"/>
  <c r="AS52" i="1"/>
  <c r="AS38" i="1"/>
  <c r="AS65" i="1"/>
  <c r="AS59" i="1"/>
  <c r="AS50" i="1"/>
  <c r="AS68" i="1"/>
  <c r="AS30" i="1"/>
  <c r="AS35" i="1"/>
  <c r="AS57" i="1"/>
  <c r="AS62" i="1"/>
  <c r="AS48" i="1"/>
  <c r="AS42" i="1"/>
  <c r="AS32" i="1"/>
  <c r="AS51" i="1"/>
  <c r="AS34" i="1"/>
  <c r="AS33" i="1"/>
  <c r="AS54" i="1"/>
  <c r="AS44" i="1"/>
  <c r="AS60" i="1"/>
  <c r="AS64" i="1"/>
  <c r="AS43" i="1"/>
  <c r="AS70" i="1"/>
  <c r="AS39" i="1"/>
  <c r="AS66" i="1"/>
  <c r="AS56" i="1"/>
  <c r="AS69" i="1"/>
  <c r="AR54" i="1"/>
  <c r="AR55" i="1"/>
  <c r="AR56" i="1"/>
  <c r="AR32" i="1"/>
  <c r="AR66" i="1"/>
  <c r="AR67" i="1"/>
  <c r="AR68" i="1"/>
  <c r="AR33" i="1"/>
  <c r="AR42" i="1"/>
  <c r="AR34" i="1"/>
  <c r="AR43" i="1"/>
  <c r="AR46" i="1"/>
  <c r="AR41" i="1"/>
  <c r="AR50" i="1"/>
  <c r="AR39" i="1"/>
  <c r="AR48" i="1"/>
  <c r="AR49" i="1"/>
  <c r="AR58" i="1"/>
  <c r="AR35" i="1"/>
  <c r="AR52" i="1"/>
  <c r="AR57" i="1"/>
  <c r="AR47" i="1"/>
  <c r="AR29" i="1"/>
  <c r="AR37" i="1"/>
  <c r="AR60" i="1"/>
  <c r="AR59" i="1"/>
  <c r="AR36" i="1"/>
  <c r="AR65" i="1"/>
  <c r="AR44" i="1"/>
  <c r="AR64" i="1"/>
  <c r="AR63" i="1"/>
  <c r="AR61" i="1"/>
  <c r="AR45" i="1"/>
  <c r="AR51" i="1"/>
  <c r="AR30" i="1"/>
  <c r="AR38" i="1"/>
  <c r="AR40" i="1"/>
  <c r="AR53" i="1"/>
  <c r="AR62" i="1"/>
  <c r="AR31" i="1"/>
  <c r="AR69" i="1"/>
  <c r="BS87" i="1"/>
  <c r="BS86" i="1"/>
  <c r="BS90" i="1"/>
  <c r="BS95" i="1"/>
  <c r="BS77" i="1"/>
  <c r="BS84" i="1"/>
  <c r="BS89" i="1"/>
  <c r="BS85" i="1"/>
  <c r="BS91" i="1"/>
  <c r="BS74" i="1"/>
  <c r="BS78" i="1"/>
  <c r="BS92" i="1"/>
  <c r="BS93" i="1"/>
  <c r="BS88" i="1"/>
  <c r="BS96" i="1"/>
  <c r="BS94" i="1"/>
  <c r="BS73" i="1"/>
  <c r="BS82" i="1"/>
  <c r="BS55" i="1"/>
  <c r="BS60" i="1"/>
  <c r="BS80" i="1"/>
  <c r="BS63" i="1"/>
  <c r="BS65" i="1"/>
  <c r="BS69" i="1"/>
  <c r="BS53" i="1"/>
  <c r="BS70" i="1"/>
  <c r="BS56" i="1"/>
  <c r="BS76" i="1"/>
  <c r="BS79" i="1"/>
  <c r="BS58" i="1"/>
  <c r="BS66" i="1"/>
  <c r="BS75" i="1"/>
  <c r="BS61" i="1"/>
  <c r="BS71" i="1"/>
  <c r="BS67" i="1"/>
  <c r="BS72" i="1"/>
  <c r="BS68" i="1"/>
  <c r="BS62" i="1"/>
  <c r="BS36" i="1"/>
  <c r="BS81" i="1"/>
  <c r="BS49" i="1"/>
  <c r="BS45" i="1"/>
  <c r="BS54" i="1"/>
  <c r="BS41" i="1"/>
  <c r="BS83" i="1"/>
  <c r="BS51" i="1"/>
  <c r="BS43" i="1"/>
  <c r="BS34" i="1"/>
  <c r="BS57" i="1"/>
  <c r="BS52" i="1"/>
  <c r="BS50" i="1"/>
  <c r="BS31" i="1"/>
  <c r="BS48" i="1"/>
  <c r="BS44" i="1"/>
  <c r="BS39" i="1"/>
  <c r="BS64" i="1"/>
  <c r="BS42" i="1"/>
  <c r="BS37" i="1"/>
  <c r="BS46" i="1"/>
  <c r="BS35" i="1"/>
  <c r="BS38" i="1"/>
  <c r="BS59" i="1"/>
  <c r="BS40" i="1"/>
  <c r="BS30" i="1"/>
  <c r="BS33" i="1"/>
  <c r="BS29" i="1"/>
  <c r="BS47" i="1"/>
  <c r="BS32" i="1"/>
  <c r="BC73" i="1"/>
  <c r="BC80" i="1"/>
  <c r="BC78" i="1"/>
  <c r="BC75" i="1"/>
  <c r="BC79" i="1"/>
  <c r="BC77" i="1"/>
  <c r="BC59" i="1"/>
  <c r="BC66" i="1"/>
  <c r="BC60" i="1"/>
  <c r="BC62" i="1"/>
  <c r="BC74" i="1"/>
  <c r="BC52" i="1"/>
  <c r="BC55" i="1"/>
  <c r="BC65" i="1"/>
  <c r="BC42" i="1"/>
  <c r="BC71" i="1"/>
  <c r="BC72" i="1"/>
  <c r="BC64" i="1"/>
  <c r="BC67" i="1"/>
  <c r="BC76" i="1"/>
  <c r="BC58" i="1"/>
  <c r="BC70" i="1"/>
  <c r="BC54" i="1"/>
  <c r="BC56" i="1"/>
  <c r="BC69" i="1"/>
  <c r="BC50" i="1"/>
  <c r="BC39" i="1"/>
  <c r="BC45" i="1"/>
  <c r="BC68" i="1"/>
  <c r="BC35" i="1"/>
  <c r="BC61" i="1"/>
  <c r="BC49" i="1"/>
  <c r="BC57" i="1"/>
  <c r="BC51" i="1"/>
  <c r="BC36" i="1"/>
  <c r="BC63" i="1"/>
  <c r="BC33" i="1"/>
  <c r="BC40" i="1"/>
  <c r="BC43" i="1"/>
  <c r="BC48" i="1"/>
  <c r="BC44" i="1"/>
  <c r="BC31" i="1"/>
  <c r="BC29" i="1"/>
  <c r="BC41" i="1"/>
  <c r="BC46" i="1"/>
  <c r="BC37" i="1"/>
  <c r="BC32" i="1"/>
  <c r="BC53" i="1"/>
  <c r="BC47" i="1"/>
  <c r="BC30" i="1"/>
  <c r="BC38" i="1"/>
  <c r="BC34" i="1"/>
  <c r="BY95" i="1"/>
  <c r="BY78" i="1"/>
  <c r="BY61" i="1"/>
  <c r="BY87" i="1"/>
  <c r="BY98" i="1"/>
  <c r="BY100" i="1"/>
  <c r="BY82" i="1"/>
  <c r="BY74" i="1"/>
  <c r="BY70" i="1"/>
  <c r="BY65" i="1"/>
  <c r="BY66" i="1"/>
  <c r="BY72" i="1"/>
  <c r="BY49" i="1"/>
  <c r="BY47" i="1"/>
  <c r="BY45" i="1"/>
  <c r="BY31" i="1"/>
  <c r="BY42" i="1"/>
  <c r="BY36" i="1"/>
  <c r="BY57" i="1"/>
  <c r="O30" i="1"/>
  <c r="D29" i="1"/>
  <c r="AM64" i="1"/>
  <c r="W32" i="1"/>
  <c r="J30" i="1"/>
  <c r="AE40" i="1"/>
  <c r="AE42" i="1"/>
  <c r="AE33" i="1"/>
  <c r="AE44" i="1"/>
  <c r="AE32" i="1"/>
  <c r="AE43" i="1"/>
  <c r="AE41" i="1"/>
  <c r="AE48" i="1"/>
  <c r="AE49" i="1"/>
  <c r="AE29" i="1"/>
  <c r="AE37" i="1"/>
  <c r="AE30" i="1"/>
  <c r="AE34" i="1"/>
  <c r="AE47" i="1"/>
  <c r="AE53" i="1"/>
  <c r="AE55" i="1"/>
  <c r="AE51" i="1"/>
  <c r="AE52" i="1"/>
  <c r="AE31" i="1"/>
  <c r="AE35" i="1"/>
  <c r="AE36" i="1"/>
  <c r="AE56" i="1"/>
  <c r="AE38" i="1"/>
  <c r="AE39" i="1"/>
  <c r="AE45" i="1"/>
  <c r="AE46" i="1"/>
  <c r="AE54" i="1"/>
  <c r="AE50" i="1"/>
  <c r="AN57" i="1"/>
  <c r="AN32" i="1"/>
  <c r="AD34" i="1"/>
  <c r="AD48" i="1"/>
  <c r="AD50" i="1"/>
  <c r="AD38" i="1"/>
  <c r="AD54" i="1"/>
  <c r="AD45" i="1"/>
  <c r="AD44" i="1"/>
  <c r="AD31" i="1"/>
  <c r="AD52" i="1"/>
  <c r="AD55" i="1"/>
  <c r="AD30" i="1"/>
  <c r="AD32" i="1"/>
  <c r="AD49" i="1"/>
  <c r="AD47" i="1"/>
  <c r="AD36" i="1"/>
  <c r="AD33" i="1"/>
  <c r="AD53" i="1"/>
  <c r="AD43" i="1"/>
  <c r="AD35" i="1"/>
  <c r="AD37" i="1"/>
  <c r="AD51" i="1"/>
  <c r="AD29" i="1"/>
  <c r="AD42" i="1"/>
  <c r="AD46" i="1"/>
  <c r="AD39" i="1"/>
  <c r="AD41" i="1"/>
  <c r="AD40" i="1"/>
  <c r="AK31" i="1"/>
  <c r="AK58" i="1"/>
  <c r="AK44" i="1"/>
  <c r="AK46" i="1"/>
  <c r="AK62" i="1"/>
  <c r="AK50" i="1"/>
  <c r="AK54" i="1"/>
  <c r="AK61" i="1"/>
  <c r="AK40" i="1"/>
  <c r="AK56" i="1"/>
  <c r="AK60" i="1"/>
  <c r="AK38" i="1"/>
  <c r="AK37" i="1"/>
  <c r="AK30" i="1"/>
  <c r="AK32" i="1"/>
  <c r="AK34" i="1"/>
  <c r="AK36" i="1"/>
  <c r="AK59" i="1"/>
  <c r="AK43" i="1"/>
  <c r="AK57" i="1"/>
  <c r="AK49" i="1"/>
  <c r="AK41" i="1"/>
  <c r="AK52" i="1"/>
  <c r="AK42" i="1"/>
  <c r="AK29" i="1"/>
  <c r="AK53" i="1"/>
  <c r="AK39" i="1"/>
  <c r="AK48" i="1"/>
  <c r="AK47" i="1"/>
  <c r="AK55" i="1"/>
  <c r="AK35" i="1"/>
  <c r="AK45" i="1"/>
  <c r="AK51" i="1"/>
  <c r="AK33" i="1"/>
  <c r="AA47" i="1"/>
  <c r="AA50" i="1"/>
  <c r="AA52" i="1"/>
  <c r="AA49" i="1"/>
  <c r="AA33" i="1"/>
  <c r="AA39" i="1"/>
  <c r="AA41" i="1"/>
  <c r="AA43" i="1"/>
  <c r="AA42" i="1"/>
  <c r="AA37" i="1"/>
  <c r="AA35" i="1"/>
  <c r="AA38" i="1"/>
  <c r="AA29" i="1"/>
  <c r="AA36" i="1"/>
  <c r="AA51" i="1"/>
  <c r="AA44" i="1"/>
  <c r="AA30" i="1"/>
  <c r="AA40" i="1"/>
  <c r="AA34" i="1"/>
  <c r="AA32" i="1"/>
  <c r="AA45" i="1"/>
  <c r="AA46" i="1"/>
  <c r="AA31" i="1"/>
  <c r="AA48" i="1"/>
  <c r="V36" i="1"/>
  <c r="V38" i="1"/>
  <c r="V42" i="1"/>
  <c r="V40" i="1"/>
  <c r="V46" i="1"/>
  <c r="V43" i="1"/>
  <c r="V31" i="1"/>
  <c r="V47" i="1"/>
  <c r="V29" i="1"/>
  <c r="V41" i="1"/>
  <c r="V45" i="1"/>
  <c r="V39" i="1"/>
  <c r="V30" i="1"/>
  <c r="V44" i="1"/>
  <c r="V34" i="1"/>
  <c r="V37" i="1"/>
  <c r="V33" i="1"/>
  <c r="V35" i="1"/>
  <c r="V32" i="1"/>
  <c r="AG40" i="1"/>
  <c r="AG41" i="1"/>
  <c r="AG45" i="1"/>
  <c r="AG39" i="1"/>
  <c r="AG58" i="1"/>
  <c r="AG51" i="1"/>
  <c r="AG31" i="1"/>
  <c r="AG56" i="1"/>
  <c r="AG34" i="1"/>
  <c r="AG48" i="1"/>
  <c r="AG50" i="1"/>
  <c r="AG52" i="1"/>
  <c r="AG54" i="1"/>
  <c r="AG55" i="1"/>
  <c r="AG57" i="1"/>
  <c r="AG33" i="1"/>
  <c r="AG32" i="1"/>
  <c r="AG37" i="1"/>
  <c r="AG53" i="1"/>
  <c r="AG36" i="1"/>
  <c r="AG43" i="1"/>
  <c r="AG29" i="1"/>
  <c r="AG49" i="1"/>
  <c r="AG42" i="1"/>
  <c r="AG30" i="1"/>
  <c r="AG46" i="1"/>
  <c r="AG47" i="1"/>
  <c r="AG35" i="1"/>
  <c r="AG44" i="1"/>
  <c r="AG38" i="1"/>
  <c r="O37" i="1"/>
  <c r="O33" i="1"/>
  <c r="O38" i="1"/>
  <c r="O31" i="1"/>
  <c r="O36" i="1"/>
  <c r="O39" i="1"/>
  <c r="O35" i="1"/>
  <c r="O34" i="1"/>
  <c r="O40" i="1"/>
  <c r="O32" i="1"/>
  <c r="O29" i="1"/>
  <c r="AB34" i="1"/>
  <c r="AB49" i="1"/>
  <c r="AB47" i="1"/>
  <c r="AB50" i="1"/>
  <c r="AB32" i="1"/>
  <c r="AB40" i="1"/>
  <c r="AB30" i="1"/>
  <c r="AB43" i="1"/>
  <c r="AB53" i="1"/>
  <c r="AB42" i="1"/>
  <c r="AB37" i="1"/>
  <c r="AB29" i="1"/>
  <c r="AB41" i="1"/>
  <c r="AB44" i="1"/>
  <c r="AB45" i="1"/>
  <c r="AB48" i="1"/>
  <c r="AB35" i="1"/>
  <c r="AB46" i="1"/>
  <c r="AB51" i="1"/>
  <c r="AB39" i="1"/>
  <c r="AB38" i="1"/>
  <c r="AB33" i="1"/>
  <c r="AB52" i="1"/>
  <c r="AB36" i="1"/>
  <c r="AB31" i="1"/>
  <c r="G29" i="1"/>
  <c r="G31" i="1"/>
  <c r="G30" i="1"/>
  <c r="G32" i="1"/>
  <c r="S29" i="1"/>
  <c r="S41" i="1"/>
  <c r="S31" i="1"/>
  <c r="S35" i="1"/>
  <c r="S36" i="1"/>
  <c r="S30" i="1"/>
  <c r="S40" i="1"/>
  <c r="S38" i="1"/>
  <c r="S33" i="1"/>
  <c r="S39" i="1"/>
  <c r="S43" i="1"/>
  <c r="S44" i="1"/>
  <c r="S32" i="1"/>
  <c r="S34" i="1"/>
  <c r="S37" i="1"/>
  <c r="S42" i="1"/>
  <c r="AM30" i="1"/>
  <c r="AM54" i="1"/>
  <c r="AM35" i="1"/>
  <c r="AM37" i="1"/>
  <c r="AM31" i="1"/>
  <c r="AM62" i="1"/>
  <c r="AM51" i="1"/>
  <c r="AM58" i="1"/>
  <c r="AM46" i="1"/>
  <c r="AM32" i="1"/>
  <c r="AM38" i="1"/>
  <c r="AM48" i="1"/>
  <c r="AM40" i="1"/>
  <c r="AM44" i="1"/>
  <c r="AM53" i="1"/>
  <c r="AM60" i="1"/>
  <c r="AM36" i="1"/>
  <c r="AM50" i="1"/>
  <c r="AM57" i="1"/>
  <c r="AM45" i="1"/>
  <c r="AM49" i="1"/>
  <c r="AM34" i="1"/>
  <c r="AM63" i="1"/>
  <c r="AM29" i="1"/>
  <c r="AM39" i="1"/>
  <c r="AM43" i="1"/>
  <c r="AM56" i="1"/>
  <c r="AM59" i="1"/>
  <c r="AM47" i="1"/>
  <c r="AM55" i="1"/>
  <c r="AM33" i="1"/>
  <c r="AM41" i="1"/>
  <c r="AM52" i="1"/>
  <c r="AM42" i="1"/>
  <c r="AM61" i="1"/>
  <c r="AF44" i="1"/>
  <c r="AF51" i="1"/>
  <c r="AF39" i="1"/>
  <c r="AF34" i="1"/>
  <c r="AF43" i="1"/>
  <c r="AF50" i="1"/>
  <c r="AF45" i="1"/>
  <c r="AF47" i="1"/>
  <c r="AF49" i="1"/>
  <c r="AF53" i="1"/>
  <c r="AF48" i="1"/>
  <c r="AF56" i="1"/>
  <c r="AF52" i="1"/>
  <c r="AF54" i="1"/>
  <c r="AF55" i="1"/>
  <c r="AF32" i="1"/>
  <c r="AF38" i="1"/>
  <c r="AF30" i="1"/>
  <c r="AF41" i="1"/>
  <c r="AF31" i="1"/>
  <c r="AF37" i="1"/>
  <c r="AF36" i="1"/>
  <c r="AF57" i="1"/>
  <c r="AF46" i="1"/>
  <c r="AF40" i="1"/>
  <c r="AF42" i="1"/>
  <c r="AF29" i="1"/>
  <c r="AF33" i="1"/>
  <c r="AF35" i="1"/>
  <c r="P40" i="1"/>
  <c r="P29" i="1"/>
  <c r="P33" i="1"/>
  <c r="P37" i="1"/>
  <c r="P30" i="1"/>
  <c r="P34" i="1"/>
  <c r="P36" i="1"/>
  <c r="P38" i="1"/>
  <c r="P39" i="1"/>
  <c r="P35" i="1"/>
  <c r="P31" i="1"/>
  <c r="P41" i="1"/>
  <c r="P32" i="1"/>
  <c r="AH49" i="1"/>
  <c r="AH48" i="1"/>
  <c r="AH50" i="1"/>
  <c r="AH52" i="1"/>
  <c r="AH42" i="1"/>
  <c r="AH44" i="1"/>
  <c r="AH36" i="1"/>
  <c r="AH53" i="1"/>
  <c r="AH47" i="1"/>
  <c r="AH32" i="1"/>
  <c r="AH51" i="1"/>
  <c r="AH40" i="1"/>
  <c r="AH30" i="1"/>
  <c r="AH35" i="1"/>
  <c r="AH37" i="1"/>
  <c r="AH58" i="1"/>
  <c r="AH45" i="1"/>
  <c r="AH46" i="1"/>
  <c r="AH54" i="1"/>
  <c r="AH59" i="1"/>
  <c r="AH33" i="1"/>
  <c r="AH34" i="1"/>
  <c r="AH29" i="1"/>
  <c r="AH43" i="1"/>
  <c r="AH41" i="1"/>
  <c r="AH39" i="1"/>
  <c r="AH56" i="1"/>
  <c r="AH38" i="1"/>
  <c r="AH55" i="1"/>
  <c r="AH31" i="1"/>
  <c r="AH57" i="1"/>
  <c r="J32" i="1"/>
  <c r="J29" i="1"/>
  <c r="J35" i="1"/>
  <c r="J34" i="1"/>
  <c r="J31" i="1"/>
  <c r="J33" i="1"/>
  <c r="AC48" i="1"/>
  <c r="AC47" i="1"/>
  <c r="AC30" i="1"/>
  <c r="AC51" i="1"/>
  <c r="AC32" i="1"/>
  <c r="AC44" i="1"/>
  <c r="AC34" i="1"/>
  <c r="AC41" i="1"/>
  <c r="AC33" i="1"/>
  <c r="AC50" i="1"/>
  <c r="AC43" i="1"/>
  <c r="AC31" i="1"/>
  <c r="AC40" i="1"/>
  <c r="AC39" i="1"/>
  <c r="AC29" i="1"/>
  <c r="AC37" i="1"/>
  <c r="AC49" i="1"/>
  <c r="AC42" i="1"/>
  <c r="AC36" i="1"/>
  <c r="AC45" i="1"/>
  <c r="AC35" i="1"/>
  <c r="AC53" i="1"/>
  <c r="AC38" i="1"/>
  <c r="AC52" i="1"/>
  <c r="AC54" i="1"/>
  <c r="AC46" i="1"/>
  <c r="U45" i="1"/>
  <c r="U35" i="1"/>
  <c r="U40" i="1"/>
  <c r="U33" i="1"/>
  <c r="U30" i="1"/>
  <c r="U37" i="1"/>
  <c r="U42" i="1"/>
  <c r="U46" i="1"/>
  <c r="U43" i="1"/>
  <c r="U31" i="1"/>
  <c r="U39" i="1"/>
  <c r="U34" i="1"/>
  <c r="U36" i="1"/>
  <c r="U32" i="1"/>
  <c r="U41" i="1"/>
  <c r="U38" i="1"/>
  <c r="U44" i="1"/>
  <c r="U29" i="1"/>
  <c r="Q41" i="1"/>
  <c r="Q29" i="1"/>
  <c r="Q42" i="1"/>
  <c r="Q33" i="1"/>
  <c r="Q38" i="1"/>
  <c r="Q34" i="1"/>
  <c r="Q31" i="1"/>
  <c r="Q40" i="1"/>
  <c r="Q37" i="1"/>
  <c r="Q39" i="1"/>
  <c r="Q36" i="1"/>
  <c r="Q30" i="1"/>
  <c r="Q32" i="1"/>
  <c r="Q35" i="1"/>
  <c r="F31" i="1"/>
  <c r="F30" i="1"/>
  <c r="F29" i="1"/>
  <c r="E29" i="1"/>
  <c r="E30" i="1"/>
  <c r="W41" i="1"/>
  <c r="W45" i="1"/>
  <c r="W46" i="1"/>
  <c r="W34" i="1"/>
  <c r="W33" i="1"/>
  <c r="W35" i="1"/>
  <c r="W37" i="1"/>
  <c r="W47" i="1"/>
  <c r="W44" i="1"/>
  <c r="W43" i="1"/>
  <c r="W31" i="1"/>
  <c r="W40" i="1"/>
  <c r="W48" i="1"/>
  <c r="W36" i="1"/>
  <c r="W38" i="1"/>
  <c r="W42" i="1"/>
  <c r="W30" i="1"/>
  <c r="W29" i="1"/>
  <c r="W39" i="1"/>
  <c r="I31" i="1"/>
  <c r="I34" i="1"/>
  <c r="I33" i="1"/>
  <c r="I30" i="1"/>
  <c r="I32" i="1"/>
  <c r="I29" i="1"/>
  <c r="AN43" i="1" l="1"/>
  <c r="AN50" i="1"/>
  <c r="AZ41" i="1"/>
  <c r="BB73" i="1"/>
  <c r="CP106" i="1"/>
  <c r="AN55" i="1"/>
  <c r="AN35" i="1"/>
  <c r="AN49" i="1"/>
  <c r="AZ50" i="1"/>
  <c r="BP60" i="1"/>
  <c r="CP65" i="1"/>
  <c r="AN59" i="1"/>
  <c r="AN37" i="1"/>
  <c r="AZ42" i="1"/>
  <c r="BP76" i="1"/>
  <c r="CP72" i="1"/>
  <c r="AZ65" i="1"/>
  <c r="BP84" i="1"/>
  <c r="CP34" i="1"/>
  <c r="CP79" i="1"/>
  <c r="AN64" i="1"/>
  <c r="AZ61" i="1"/>
  <c r="CP59" i="1"/>
  <c r="CP88" i="1"/>
  <c r="AN36" i="1"/>
  <c r="AN56" i="1"/>
  <c r="AZ30" i="1"/>
  <c r="AZ54" i="1"/>
  <c r="CP50" i="1"/>
  <c r="AN58" i="1"/>
  <c r="AN39" i="1"/>
  <c r="AZ39" i="1"/>
  <c r="AZ66" i="1"/>
  <c r="CP67" i="1"/>
  <c r="AN30" i="1"/>
  <c r="AN47" i="1"/>
  <c r="AN60" i="1"/>
  <c r="AN41" i="1"/>
  <c r="AN62" i="1"/>
  <c r="AZ44" i="1"/>
  <c r="AZ72" i="1"/>
  <c r="CP38" i="1"/>
  <c r="AN63" i="1"/>
  <c r="AN34" i="1"/>
  <c r="AN29" i="1"/>
  <c r="AN42" i="1"/>
  <c r="L37" i="1"/>
  <c r="AN53" i="1"/>
  <c r="AN31" i="1"/>
  <c r="AN65" i="1"/>
  <c r="BX85" i="1"/>
  <c r="AN45" i="1"/>
  <c r="AN51" i="1"/>
  <c r="AN52" i="1"/>
  <c r="AN44" i="1"/>
  <c r="AN38" i="1"/>
  <c r="AN40" i="1"/>
  <c r="AN46" i="1"/>
  <c r="AN33" i="1"/>
  <c r="AT37" i="1"/>
  <c r="CQ61" i="1"/>
  <c r="BW85" i="1"/>
  <c r="BW63" i="1"/>
  <c r="AT39" i="1"/>
  <c r="BP83" i="1"/>
  <c r="AT66" i="1"/>
  <c r="BP89" i="1"/>
  <c r="BP86" i="1"/>
  <c r="BW30" i="1"/>
  <c r="BP36" i="1"/>
  <c r="AZ51" i="1"/>
  <c r="AZ68" i="1"/>
  <c r="BW50" i="1"/>
  <c r="BP38" i="1"/>
  <c r="AZ52" i="1"/>
  <c r="BW44" i="1"/>
  <c r="BP46" i="1"/>
  <c r="AZ55" i="1"/>
  <c r="BW32" i="1"/>
  <c r="BP51" i="1"/>
  <c r="BW39" i="1"/>
  <c r="BW70" i="1"/>
  <c r="BW71" i="1"/>
  <c r="BW89" i="1"/>
  <c r="BW62" i="1"/>
  <c r="BW76" i="1"/>
  <c r="BW96" i="1"/>
  <c r="BW40" i="1"/>
  <c r="BW57" i="1"/>
  <c r="BW74" i="1"/>
  <c r="BP56" i="1"/>
  <c r="BP80" i="1"/>
  <c r="BP93" i="1"/>
  <c r="BW36" i="1"/>
  <c r="BW60" i="1"/>
  <c r="BW75" i="1"/>
  <c r="BW77" i="1"/>
  <c r="BP71" i="1"/>
  <c r="BP57" i="1"/>
  <c r="BP70" i="1"/>
  <c r="BW33" i="1"/>
  <c r="BW45" i="1"/>
  <c r="BW68" i="1"/>
  <c r="BW99" i="1"/>
  <c r="BP48" i="1"/>
  <c r="BP33" i="1"/>
  <c r="BP78" i="1"/>
  <c r="BP72" i="1"/>
  <c r="BW55" i="1"/>
  <c r="BW59" i="1"/>
  <c r="BW87" i="1"/>
  <c r="AT60" i="1"/>
  <c r="BP53" i="1"/>
  <c r="BP40" i="1"/>
  <c r="BP90" i="1"/>
  <c r="BP75" i="1"/>
  <c r="BW42" i="1"/>
  <c r="BW49" i="1"/>
  <c r="BW90" i="1"/>
  <c r="AT69" i="1"/>
  <c r="BP37" i="1"/>
  <c r="BP61" i="1"/>
  <c r="BP92" i="1"/>
  <c r="AZ38" i="1"/>
  <c r="AZ46" i="1"/>
  <c r="BW41" i="1"/>
  <c r="BW65" i="1"/>
  <c r="BW95" i="1"/>
  <c r="AT30" i="1"/>
  <c r="BP31" i="1"/>
  <c r="BP43" i="1"/>
  <c r="BP79" i="1"/>
  <c r="AZ37" i="1"/>
  <c r="AZ73" i="1"/>
  <c r="BW58" i="1"/>
  <c r="BW67" i="1"/>
  <c r="BW98" i="1"/>
  <c r="AT50" i="1"/>
  <c r="BP32" i="1"/>
  <c r="BP54" i="1"/>
  <c r="BP82" i="1"/>
  <c r="AZ64" i="1"/>
  <c r="AZ77" i="1"/>
  <c r="BW51" i="1"/>
  <c r="BW61" i="1"/>
  <c r="BW80" i="1"/>
  <c r="AT33" i="1"/>
  <c r="BP45" i="1"/>
  <c r="BP66" i="1"/>
  <c r="BP87" i="1"/>
  <c r="AT64" i="1"/>
  <c r="AT49" i="1"/>
  <c r="AT59" i="1"/>
  <c r="AZ33" i="1"/>
  <c r="AZ63" i="1"/>
  <c r="AZ56" i="1"/>
  <c r="BW38" i="1"/>
  <c r="BW54" i="1"/>
  <c r="BW84" i="1"/>
  <c r="BW79" i="1"/>
  <c r="BW81" i="1"/>
  <c r="AT41" i="1"/>
  <c r="BP44" i="1"/>
  <c r="BP55" i="1"/>
  <c r="BP68" i="1"/>
  <c r="BP91" i="1"/>
  <c r="AZ29" i="1"/>
  <c r="AZ57" i="1"/>
  <c r="AZ71" i="1"/>
  <c r="BW47" i="1"/>
  <c r="BW46" i="1"/>
  <c r="BW69" i="1"/>
  <c r="BW82" i="1"/>
  <c r="BW93" i="1"/>
  <c r="AT51" i="1"/>
  <c r="BP59" i="1"/>
  <c r="BP49" i="1"/>
  <c r="BP62" i="1"/>
  <c r="BP81" i="1"/>
  <c r="AZ48" i="1"/>
  <c r="AZ60" i="1"/>
  <c r="AZ69" i="1"/>
  <c r="BW34" i="1"/>
  <c r="BW73" i="1"/>
  <c r="BW72" i="1"/>
  <c r="BW91" i="1"/>
  <c r="BW97" i="1"/>
  <c r="AT67" i="1"/>
  <c r="BP29" i="1"/>
  <c r="BP34" i="1"/>
  <c r="BP47" i="1"/>
  <c r="BP77" i="1"/>
  <c r="AZ53" i="1"/>
  <c r="AZ40" i="1"/>
  <c r="AZ62" i="1"/>
  <c r="AZ70" i="1"/>
  <c r="AP55" i="1"/>
  <c r="AT56" i="1"/>
  <c r="AT46" i="1"/>
  <c r="BP30" i="1"/>
  <c r="BP74" i="1"/>
  <c r="BP58" i="1"/>
  <c r="BP67" i="1"/>
  <c r="BP73" i="1"/>
  <c r="AZ45" i="1"/>
  <c r="AZ34" i="1"/>
  <c r="AZ58" i="1"/>
  <c r="AZ67" i="1"/>
  <c r="AZ76" i="1"/>
  <c r="AT54" i="1"/>
  <c r="AT55" i="1"/>
  <c r="BP35" i="1"/>
  <c r="BP41" i="1"/>
  <c r="BP42" i="1"/>
  <c r="BP65" i="1"/>
  <c r="BP85" i="1"/>
  <c r="AZ31" i="1"/>
  <c r="AZ36" i="1"/>
  <c r="AZ35" i="1"/>
  <c r="AT38" i="1"/>
  <c r="AT71" i="1"/>
  <c r="BP39" i="1"/>
  <c r="BP50" i="1"/>
  <c r="BP63" i="1"/>
  <c r="BP64" i="1"/>
  <c r="X32" i="1"/>
  <c r="L36" i="1"/>
  <c r="L32" i="1"/>
  <c r="L29" i="1"/>
  <c r="L30" i="1"/>
  <c r="L34" i="1"/>
  <c r="L33" i="1"/>
  <c r="AT62" i="1"/>
  <c r="AT65" i="1"/>
  <c r="AT40" i="1"/>
  <c r="L35" i="1"/>
  <c r="AO65" i="1"/>
  <c r="AT48" i="1"/>
  <c r="AT32" i="1"/>
  <c r="AT34" i="1"/>
  <c r="AN48" i="1"/>
  <c r="AN54" i="1"/>
  <c r="BX86" i="1"/>
  <c r="AO61" i="1"/>
  <c r="AP50" i="1"/>
  <c r="AT68" i="1"/>
  <c r="AT47" i="1"/>
  <c r="AT43" i="1"/>
  <c r="BW35" i="1"/>
  <c r="BW29" i="1"/>
  <c r="BW53" i="1"/>
  <c r="BW56" i="1"/>
  <c r="BW100" i="1"/>
  <c r="BW92" i="1"/>
  <c r="AT42" i="1"/>
  <c r="AT61" i="1"/>
  <c r="AT57" i="1"/>
  <c r="AT52" i="1"/>
  <c r="BW31" i="1"/>
  <c r="BW43" i="1"/>
  <c r="BW52" i="1"/>
  <c r="BW66" i="1"/>
  <c r="BW78" i="1"/>
  <c r="BW88" i="1"/>
  <c r="AT63" i="1"/>
  <c r="AT44" i="1"/>
  <c r="AT36" i="1"/>
  <c r="AT45" i="1"/>
  <c r="BW37" i="1"/>
  <c r="BW48" i="1"/>
  <c r="BW83" i="1"/>
  <c r="BW64" i="1"/>
  <c r="BW94" i="1"/>
  <c r="AT53" i="1"/>
  <c r="AT70" i="1"/>
  <c r="AT29" i="1"/>
  <c r="CS113" i="1"/>
  <c r="CS39" i="1"/>
  <c r="CS95" i="1"/>
  <c r="CS82" i="1"/>
  <c r="CS105" i="1"/>
  <c r="CS119" i="1"/>
  <c r="CS88" i="1"/>
  <c r="CS51" i="1"/>
  <c r="CS66" i="1"/>
  <c r="CS55" i="1"/>
  <c r="CS61" i="1"/>
  <c r="CS108" i="1"/>
  <c r="CS90" i="1"/>
  <c r="CS80" i="1"/>
  <c r="CS110" i="1"/>
  <c r="CS91" i="1"/>
  <c r="CS60" i="1"/>
  <c r="CS57" i="1"/>
  <c r="CS76" i="1"/>
  <c r="CS45" i="1"/>
  <c r="CS79" i="1"/>
  <c r="CS121" i="1"/>
  <c r="CS41" i="1"/>
  <c r="CS34" i="1"/>
  <c r="CS96" i="1"/>
  <c r="CS38" i="1"/>
  <c r="CS52" i="1"/>
  <c r="CS122" i="1"/>
  <c r="CS49" i="1"/>
  <c r="CS54" i="1"/>
  <c r="CS87" i="1"/>
  <c r="CS64" i="1"/>
  <c r="CS94" i="1"/>
  <c r="CS73" i="1"/>
  <c r="CS81" i="1"/>
  <c r="CS99" i="1"/>
  <c r="CS86" i="1"/>
  <c r="CS59" i="1"/>
  <c r="CS44" i="1"/>
  <c r="CS42" i="1"/>
  <c r="CS84" i="1"/>
  <c r="CS115" i="1"/>
  <c r="CS48" i="1"/>
  <c r="CS46" i="1"/>
  <c r="CS71" i="1"/>
  <c r="CS106" i="1"/>
  <c r="CS31" i="1"/>
  <c r="CS35" i="1"/>
  <c r="CS101" i="1"/>
  <c r="CS70" i="1"/>
  <c r="CS77" i="1"/>
  <c r="AO44" i="1"/>
  <c r="BX41" i="1"/>
  <c r="BX54" i="1"/>
  <c r="BX71" i="1"/>
  <c r="BX87" i="1"/>
  <c r="N32" i="1"/>
  <c r="X49" i="1"/>
  <c r="X45" i="1"/>
  <c r="X44" i="1"/>
  <c r="X37" i="1"/>
  <c r="X48" i="1"/>
  <c r="N29" i="1"/>
  <c r="N35" i="1"/>
  <c r="N37" i="1"/>
  <c r="N30" i="1"/>
  <c r="N39" i="1"/>
  <c r="N38" i="1"/>
  <c r="N34" i="1"/>
  <c r="N33" i="1"/>
  <c r="N36" i="1"/>
  <c r="BR30" i="1"/>
  <c r="AP48" i="1"/>
  <c r="BR40" i="1"/>
  <c r="AP65" i="1"/>
  <c r="BR42" i="1"/>
  <c r="AP53" i="1"/>
  <c r="BO30" i="1"/>
  <c r="BR57" i="1"/>
  <c r="BR52" i="1"/>
  <c r="BR62" i="1"/>
  <c r="BR91" i="1"/>
  <c r="BR69" i="1"/>
  <c r="BR89" i="1"/>
  <c r="AP31" i="1"/>
  <c r="BR78" i="1"/>
  <c r="AP51" i="1"/>
  <c r="BX29" i="1"/>
  <c r="BX64" i="1"/>
  <c r="BX83" i="1"/>
  <c r="BX77" i="1"/>
  <c r="AO56" i="1"/>
  <c r="AP32" i="1"/>
  <c r="AP43" i="1"/>
  <c r="AP33" i="1"/>
  <c r="BX33" i="1"/>
  <c r="BX67" i="1"/>
  <c r="AO45" i="1"/>
  <c r="AO49" i="1"/>
  <c r="BX35" i="1"/>
  <c r="BX63" i="1"/>
  <c r="BX90" i="1"/>
  <c r="BX59" i="1"/>
  <c r="BX88" i="1"/>
  <c r="BX100" i="1"/>
  <c r="AO35" i="1"/>
  <c r="AO52" i="1"/>
  <c r="AO31" i="1"/>
  <c r="AP56" i="1"/>
  <c r="AP54" i="1"/>
  <c r="AP57" i="1"/>
  <c r="BO81" i="1"/>
  <c r="BX47" i="1"/>
  <c r="BX65" i="1"/>
  <c r="BX61" i="1"/>
  <c r="BX57" i="1"/>
  <c r="BX99" i="1"/>
  <c r="BX89" i="1"/>
  <c r="AO60" i="1"/>
  <c r="AO53" i="1"/>
  <c r="AO66" i="1"/>
  <c r="AO50" i="1"/>
  <c r="AP40" i="1"/>
  <c r="AP49" i="1"/>
  <c r="AP42" i="1"/>
  <c r="AP52" i="1"/>
  <c r="BX40" i="1"/>
  <c r="BX55" i="1"/>
  <c r="BX58" i="1"/>
  <c r="BX72" i="1"/>
  <c r="BX79" i="1"/>
  <c r="BX81" i="1"/>
  <c r="AO58" i="1"/>
  <c r="AO36" i="1"/>
  <c r="AO57" i="1"/>
  <c r="AP39" i="1"/>
  <c r="AP47" i="1"/>
  <c r="AP62" i="1"/>
  <c r="AP67" i="1"/>
  <c r="BX32" i="1"/>
  <c r="AO64" i="1"/>
  <c r="BX44" i="1"/>
  <c r="BX42" i="1"/>
  <c r="BX53" i="1"/>
  <c r="BX94" i="1"/>
  <c r="BX82" i="1"/>
  <c r="BX74" i="1"/>
  <c r="AO37" i="1"/>
  <c r="AO30" i="1"/>
  <c r="AO55" i="1"/>
  <c r="AP61" i="1"/>
  <c r="AP29" i="1"/>
  <c r="AP46" i="1"/>
  <c r="BX38" i="1"/>
  <c r="BX56" i="1"/>
  <c r="BX50" i="1"/>
  <c r="BX73" i="1"/>
  <c r="BX36" i="1"/>
  <c r="BX84" i="1"/>
  <c r="BX95" i="1"/>
  <c r="BX101" i="1"/>
  <c r="AO48" i="1"/>
  <c r="AO43" i="1"/>
  <c r="AO29" i="1"/>
  <c r="AP59" i="1"/>
  <c r="AP63" i="1"/>
  <c r="AP44" i="1"/>
  <c r="BX45" i="1"/>
  <c r="BX98" i="1"/>
  <c r="AO59" i="1"/>
  <c r="BX34" i="1"/>
  <c r="BX37" i="1"/>
  <c r="BX48" i="1"/>
  <c r="BX62" i="1"/>
  <c r="BX80" i="1"/>
  <c r="BX97" i="1"/>
  <c r="AO47" i="1"/>
  <c r="AO41" i="1"/>
  <c r="AO42" i="1"/>
  <c r="AP45" i="1"/>
  <c r="AP37" i="1"/>
  <c r="AP30" i="1"/>
  <c r="BX75" i="1"/>
  <c r="AO51" i="1"/>
  <c r="BX31" i="1"/>
  <c r="BX60" i="1"/>
  <c r="BX46" i="1"/>
  <c r="BX70" i="1"/>
  <c r="BX76" i="1"/>
  <c r="BX93" i="1"/>
  <c r="AO46" i="1"/>
  <c r="AO32" i="1"/>
  <c r="AO33" i="1"/>
  <c r="AP58" i="1"/>
  <c r="AP35" i="1"/>
  <c r="AP41" i="1"/>
  <c r="BX43" i="1"/>
  <c r="BX30" i="1"/>
  <c r="BX66" i="1"/>
  <c r="BX52" i="1"/>
  <c r="BX91" i="1"/>
  <c r="BX78" i="1"/>
  <c r="AO34" i="1"/>
  <c r="AO40" i="1"/>
  <c r="AO39" i="1"/>
  <c r="AP60" i="1"/>
  <c r="AP66" i="1"/>
  <c r="AP64" i="1"/>
  <c r="BX69" i="1"/>
  <c r="AO38" i="1"/>
  <c r="BX39" i="1"/>
  <c r="BX92" i="1"/>
  <c r="BX51" i="1"/>
  <c r="BX49" i="1"/>
  <c r="BX96" i="1"/>
  <c r="AO54" i="1"/>
  <c r="AO63" i="1"/>
  <c r="AP34" i="1"/>
  <c r="AP36" i="1"/>
  <c r="BR46" i="1"/>
  <c r="BR49" i="1"/>
  <c r="BR63" i="1"/>
  <c r="BR70" i="1"/>
  <c r="BR92" i="1"/>
  <c r="BR73" i="1"/>
  <c r="BG78" i="1"/>
  <c r="BG75" i="1"/>
  <c r="BR32" i="1"/>
  <c r="BR39" i="1"/>
  <c r="BR61" i="1"/>
  <c r="BR68" i="1"/>
  <c r="BR88" i="1"/>
  <c r="CD30" i="1"/>
  <c r="BG68" i="1"/>
  <c r="BR44" i="1"/>
  <c r="BR54" i="1"/>
  <c r="BR84" i="1"/>
  <c r="BR79" i="1"/>
  <c r="BR76" i="1"/>
  <c r="CD100" i="1"/>
  <c r="BG38" i="1"/>
  <c r="BG73" i="1"/>
  <c r="BR41" i="1"/>
  <c r="BR58" i="1"/>
  <c r="BR67" i="1"/>
  <c r="BR55" i="1"/>
  <c r="BR86" i="1"/>
  <c r="CD76" i="1"/>
  <c r="BG37" i="1"/>
  <c r="BR45" i="1"/>
  <c r="BR48" i="1"/>
  <c r="BR53" i="1"/>
  <c r="BR82" i="1"/>
  <c r="BR90" i="1"/>
  <c r="BG55" i="1"/>
  <c r="BR43" i="1"/>
  <c r="BR56" i="1"/>
  <c r="BR71" i="1"/>
  <c r="BR75" i="1"/>
  <c r="BR83" i="1"/>
  <c r="BG67" i="1"/>
  <c r="BR29" i="1"/>
  <c r="BR51" i="1"/>
  <c r="BR31" i="1"/>
  <c r="BR50" i="1"/>
  <c r="BR81" i="1"/>
  <c r="BR93" i="1"/>
  <c r="BG52" i="1"/>
  <c r="BR35" i="1"/>
  <c r="BR64" i="1"/>
  <c r="BR38" i="1"/>
  <c r="BR72" i="1"/>
  <c r="BR74" i="1"/>
  <c r="BR87" i="1"/>
  <c r="BG36" i="1"/>
  <c r="BR37" i="1"/>
  <c r="BR65" i="1"/>
  <c r="BR47" i="1"/>
  <c r="BR66" i="1"/>
  <c r="BR77" i="1"/>
  <c r="BR80" i="1"/>
  <c r="BG66" i="1"/>
  <c r="BR33" i="1"/>
  <c r="BR34" i="1"/>
  <c r="BR59" i="1"/>
  <c r="BR60" i="1"/>
  <c r="BR95" i="1"/>
  <c r="BG79" i="1"/>
  <c r="Z47" i="1"/>
  <c r="Z49" i="1"/>
  <c r="Z42" i="1"/>
  <c r="Z40" i="1"/>
  <c r="CN30" i="1"/>
  <c r="CN43" i="1"/>
  <c r="CN83" i="1"/>
  <c r="CN79" i="1"/>
  <c r="Z50" i="1"/>
  <c r="Z38" i="1"/>
  <c r="CN46" i="1"/>
  <c r="CN32" i="1"/>
  <c r="CN87" i="1"/>
  <c r="Z32" i="1"/>
  <c r="Z36" i="1"/>
  <c r="CN96" i="1"/>
  <c r="CN49" i="1"/>
  <c r="CN104" i="1"/>
  <c r="Z48" i="1"/>
  <c r="Z34" i="1"/>
  <c r="CN97" i="1"/>
  <c r="CN51" i="1"/>
  <c r="CN112" i="1"/>
  <c r="Z39" i="1"/>
  <c r="Z30" i="1"/>
  <c r="Z37" i="1"/>
  <c r="CN31" i="1"/>
  <c r="CN53" i="1"/>
  <c r="CN102" i="1"/>
  <c r="CN68" i="1"/>
  <c r="Z33" i="1"/>
  <c r="Z35" i="1"/>
  <c r="CN37" i="1"/>
  <c r="CN115" i="1"/>
  <c r="CN65" i="1"/>
  <c r="CN38" i="1"/>
  <c r="Z46" i="1"/>
  <c r="Z44" i="1"/>
  <c r="CN42" i="1"/>
  <c r="CN108" i="1"/>
  <c r="CN86" i="1"/>
  <c r="Z45" i="1"/>
  <c r="Z31" i="1"/>
  <c r="CN39" i="1"/>
  <c r="CN69" i="1"/>
  <c r="CN111" i="1"/>
  <c r="CN77" i="1"/>
  <c r="Z41" i="1"/>
  <c r="Z43" i="1"/>
  <c r="CN61" i="1"/>
  <c r="CN64" i="1"/>
  <c r="CN106" i="1"/>
  <c r="Z51" i="1"/>
  <c r="CN66" i="1"/>
  <c r="CN76" i="1"/>
  <c r="CN95" i="1"/>
  <c r="CN34" i="1"/>
  <c r="CN50" i="1"/>
  <c r="CN116" i="1"/>
  <c r="X35" i="1"/>
  <c r="X43" i="1"/>
  <c r="BY40" i="1"/>
  <c r="BY68" i="1"/>
  <c r="BY77" i="1"/>
  <c r="BY80" i="1"/>
  <c r="BY89" i="1"/>
  <c r="BY84" i="1"/>
  <c r="BG33" i="1"/>
  <c r="BG64" i="1"/>
  <c r="BG58" i="1"/>
  <c r="BG60" i="1"/>
  <c r="CQ30" i="1"/>
  <c r="CQ119" i="1"/>
  <c r="CQ35" i="1"/>
  <c r="CQ63" i="1"/>
  <c r="CQ105" i="1"/>
  <c r="CQ89" i="1"/>
  <c r="CQ101" i="1"/>
  <c r="CQ102" i="1"/>
  <c r="CQ45" i="1"/>
  <c r="CQ36" i="1"/>
  <c r="CQ39" i="1"/>
  <c r="CQ48" i="1"/>
  <c r="CQ71" i="1"/>
  <c r="CQ69" i="1"/>
  <c r="CQ91" i="1"/>
  <c r="CQ116" i="1"/>
  <c r="X39" i="1"/>
  <c r="X41" i="1"/>
  <c r="BY51" i="1"/>
  <c r="BY37" i="1"/>
  <c r="BY63" i="1"/>
  <c r="BY71" i="1"/>
  <c r="BY93" i="1"/>
  <c r="BY85" i="1"/>
  <c r="BG39" i="1"/>
  <c r="BG44" i="1"/>
  <c r="BG72" i="1"/>
  <c r="BG82" i="1"/>
  <c r="CQ62" i="1"/>
  <c r="CQ52" i="1"/>
  <c r="CQ50" i="1"/>
  <c r="CQ44" i="1"/>
  <c r="CQ83" i="1"/>
  <c r="CQ55" i="1"/>
  <c r="CQ75" i="1"/>
  <c r="CQ57" i="1"/>
  <c r="X36" i="1"/>
  <c r="X30" i="1"/>
  <c r="BY39" i="1"/>
  <c r="BY29" i="1"/>
  <c r="BY52" i="1"/>
  <c r="BY59" i="1"/>
  <c r="BY81" i="1"/>
  <c r="BY83" i="1"/>
  <c r="BY97" i="1"/>
  <c r="BG29" i="1"/>
  <c r="BG47" i="1"/>
  <c r="BG40" i="1"/>
  <c r="BG69" i="1"/>
  <c r="BG83" i="1"/>
  <c r="CQ54" i="1"/>
  <c r="CQ59" i="1"/>
  <c r="CQ68" i="1"/>
  <c r="CQ41" i="1"/>
  <c r="CQ112" i="1"/>
  <c r="CQ99" i="1"/>
  <c r="CQ106" i="1"/>
  <c r="CQ97" i="1"/>
  <c r="BY43" i="1"/>
  <c r="BY91" i="1"/>
  <c r="BG43" i="1"/>
  <c r="BG31" i="1"/>
  <c r="BG46" i="1"/>
  <c r="BG65" i="1"/>
  <c r="BG81" i="1"/>
  <c r="CQ31" i="1"/>
  <c r="CQ70" i="1"/>
  <c r="CQ38" i="1"/>
  <c r="CQ58" i="1"/>
  <c r="CQ98" i="1"/>
  <c r="CQ96" i="1"/>
  <c r="CQ109" i="1"/>
  <c r="CQ113" i="1"/>
  <c r="X31" i="1"/>
  <c r="BY48" i="1"/>
  <c r="BY33" i="1"/>
  <c r="BY56" i="1"/>
  <c r="BY54" i="1"/>
  <c r="BY92" i="1"/>
  <c r="BY101" i="1"/>
  <c r="BG42" i="1"/>
  <c r="BG71" i="1"/>
  <c r="BG32" i="1"/>
  <c r="BG62" i="1"/>
  <c r="BG74" i="1"/>
  <c r="CQ84" i="1"/>
  <c r="CQ110" i="1"/>
  <c r="CQ40" i="1"/>
  <c r="CQ107" i="1"/>
  <c r="CQ60" i="1"/>
  <c r="CQ67" i="1"/>
  <c r="CQ114" i="1"/>
  <c r="CQ115" i="1"/>
  <c r="X42" i="1"/>
  <c r="BY67" i="1"/>
  <c r="X40" i="1"/>
  <c r="BY41" i="1"/>
  <c r="BY73" i="1"/>
  <c r="BY55" i="1"/>
  <c r="BY79" i="1"/>
  <c r="BY76" i="1"/>
  <c r="BY102" i="1"/>
  <c r="BG45" i="1"/>
  <c r="BG49" i="1"/>
  <c r="BG56" i="1"/>
  <c r="BG50" i="1"/>
  <c r="BG77" i="1"/>
  <c r="CQ49" i="1"/>
  <c r="CQ77" i="1"/>
  <c r="CQ95" i="1"/>
  <c r="CQ93" i="1"/>
  <c r="CQ72" i="1"/>
  <c r="CQ79" i="1"/>
  <c r="CQ53" i="1"/>
  <c r="CQ117" i="1"/>
  <c r="BY32" i="1"/>
  <c r="X33" i="1"/>
  <c r="X47" i="1"/>
  <c r="BY30" i="1"/>
  <c r="BY35" i="1"/>
  <c r="BY50" i="1"/>
  <c r="BY58" i="1"/>
  <c r="BY96" i="1"/>
  <c r="BY75" i="1"/>
  <c r="BG35" i="1"/>
  <c r="BG51" i="1"/>
  <c r="BG57" i="1"/>
  <c r="BG59" i="1"/>
  <c r="BG84" i="1"/>
  <c r="CQ32" i="1"/>
  <c r="CQ64" i="1"/>
  <c r="CQ29" i="1"/>
  <c r="CQ104" i="1"/>
  <c r="CQ73" i="1"/>
  <c r="CQ81" i="1"/>
  <c r="CQ100" i="1"/>
  <c r="BY44" i="1"/>
  <c r="X34" i="1"/>
  <c r="X29" i="1"/>
  <c r="BY38" i="1"/>
  <c r="BY53" i="1"/>
  <c r="BY60" i="1"/>
  <c r="BY64" i="1"/>
  <c r="BY86" i="1"/>
  <c r="BY88" i="1"/>
  <c r="BG34" i="1"/>
  <c r="BG41" i="1"/>
  <c r="BG61" i="1"/>
  <c r="BG70" i="1"/>
  <c r="BG80" i="1"/>
  <c r="CQ43" i="1"/>
  <c r="CQ47" i="1"/>
  <c r="CQ46" i="1"/>
  <c r="CQ118" i="1"/>
  <c r="CQ103" i="1"/>
  <c r="CQ85" i="1"/>
  <c r="CQ92" i="1"/>
  <c r="BY99" i="1"/>
  <c r="X38" i="1"/>
  <c r="BY34" i="1"/>
  <c r="BY46" i="1"/>
  <c r="BY69" i="1"/>
  <c r="BY62" i="1"/>
  <c r="BY94" i="1"/>
  <c r="BG30" i="1"/>
  <c r="BG54" i="1"/>
  <c r="BG48" i="1"/>
  <c r="BG63" i="1"/>
  <c r="CQ56" i="1"/>
  <c r="CQ42" i="1"/>
  <c r="CQ51" i="1"/>
  <c r="CQ108" i="1"/>
  <c r="CQ120" i="1"/>
  <c r="CQ76" i="1"/>
  <c r="BO72" i="1"/>
  <c r="BN41" i="1"/>
  <c r="BN53" i="1"/>
  <c r="BN48" i="1"/>
  <c r="BN67" i="1"/>
  <c r="BN91" i="1"/>
  <c r="BN90" i="1"/>
  <c r="CP37" i="1"/>
  <c r="CP116" i="1"/>
  <c r="CP53" i="1"/>
  <c r="CP110" i="1"/>
  <c r="CP83" i="1"/>
  <c r="CP60" i="1"/>
  <c r="CP78" i="1"/>
  <c r="K33" i="1"/>
  <c r="BO39" i="1"/>
  <c r="BN49" i="1"/>
  <c r="BN36" i="1"/>
  <c r="BN38" i="1"/>
  <c r="BN56" i="1"/>
  <c r="BN88" i="1"/>
  <c r="CP64" i="1"/>
  <c r="CP114" i="1"/>
  <c r="CP57" i="1"/>
  <c r="CP118" i="1"/>
  <c r="CP93" i="1"/>
  <c r="CP80" i="1"/>
  <c r="CP111" i="1"/>
  <c r="K30" i="1"/>
  <c r="BO46" i="1"/>
  <c r="BN50" i="1"/>
  <c r="BN42" i="1"/>
  <c r="BN63" i="1"/>
  <c r="BN60" i="1"/>
  <c r="BN79" i="1"/>
  <c r="CP56" i="1"/>
  <c r="CP117" i="1"/>
  <c r="CP109" i="1"/>
  <c r="CP77" i="1"/>
  <c r="CP104" i="1"/>
  <c r="CP86" i="1"/>
  <c r="CP92" i="1"/>
  <c r="K36" i="1"/>
  <c r="BO58" i="1"/>
  <c r="BN51" i="1"/>
  <c r="BN35" i="1"/>
  <c r="BN52" i="1"/>
  <c r="BN66" i="1"/>
  <c r="BN82" i="1"/>
  <c r="CP46" i="1"/>
  <c r="CP40" i="1"/>
  <c r="CP49" i="1"/>
  <c r="CP39" i="1"/>
  <c r="CP100" i="1"/>
  <c r="CP119" i="1"/>
  <c r="CP94" i="1"/>
  <c r="CP82" i="1"/>
  <c r="K34" i="1"/>
  <c r="BO34" i="1"/>
  <c r="AX61" i="1"/>
  <c r="BN37" i="1"/>
  <c r="BN57" i="1"/>
  <c r="BN77" i="1"/>
  <c r="BN73" i="1"/>
  <c r="BN86" i="1"/>
  <c r="CP41" i="1"/>
  <c r="CP43" i="1"/>
  <c r="CP31" i="1"/>
  <c r="CP54" i="1"/>
  <c r="CP108" i="1"/>
  <c r="CP101" i="1"/>
  <c r="CP66" i="1"/>
  <c r="CP71" i="1"/>
  <c r="K29" i="1"/>
  <c r="BO61" i="1"/>
  <c r="AX49" i="1"/>
  <c r="BN33" i="1"/>
  <c r="BN31" i="1"/>
  <c r="BN54" i="1"/>
  <c r="BN81" i="1"/>
  <c r="BN80" i="1"/>
  <c r="CP55" i="1"/>
  <c r="CP36" i="1"/>
  <c r="CP51" i="1"/>
  <c r="CP68" i="1"/>
  <c r="CP90" i="1"/>
  <c r="CP63" i="1"/>
  <c r="CP81" i="1"/>
  <c r="CP85" i="1"/>
  <c r="CS37" i="1"/>
  <c r="CS29" i="1"/>
  <c r="CS36" i="1"/>
  <c r="CS85" i="1"/>
  <c r="CS97" i="1"/>
  <c r="CS103" i="1"/>
  <c r="CS117" i="1"/>
  <c r="K35" i="1"/>
  <c r="BO63" i="1"/>
  <c r="BN30" i="1"/>
  <c r="BN45" i="1"/>
  <c r="BN64" i="1"/>
  <c r="BN85" i="1"/>
  <c r="BN75" i="1"/>
  <c r="BJ58" i="1"/>
  <c r="BB39" i="1"/>
  <c r="CP30" i="1"/>
  <c r="CP99" i="1"/>
  <c r="CP33" i="1"/>
  <c r="CP84" i="1"/>
  <c r="CP87" i="1"/>
  <c r="CP75" i="1"/>
  <c r="CP76" i="1"/>
  <c r="CP107" i="1"/>
  <c r="CS93" i="1"/>
  <c r="CS102" i="1"/>
  <c r="CS120" i="1"/>
  <c r="CS114" i="1"/>
  <c r="K31" i="1"/>
  <c r="BO79" i="1"/>
  <c r="BN34" i="1"/>
  <c r="BN46" i="1"/>
  <c r="BN71" i="1"/>
  <c r="BN61" i="1"/>
  <c r="BN78" i="1"/>
  <c r="BB34" i="1"/>
  <c r="CP44" i="1"/>
  <c r="CP32" i="1"/>
  <c r="CP42" i="1"/>
  <c r="CP95" i="1"/>
  <c r="CP102" i="1"/>
  <c r="CP105" i="1"/>
  <c r="CP96" i="1"/>
  <c r="CP103" i="1"/>
  <c r="CS30" i="1"/>
  <c r="CS47" i="1"/>
  <c r="CS56" i="1"/>
  <c r="CS104" i="1"/>
  <c r="CS109" i="1"/>
  <c r="CS100" i="1"/>
  <c r="CS92" i="1"/>
  <c r="BO82" i="1"/>
  <c r="BN32" i="1"/>
  <c r="BN58" i="1"/>
  <c r="BN62" i="1"/>
  <c r="BN65" i="1"/>
  <c r="BN72" i="1"/>
  <c r="BB70" i="1"/>
  <c r="CP58" i="1"/>
  <c r="CP29" i="1"/>
  <c r="CP70" i="1"/>
  <c r="CP62" i="1"/>
  <c r="CP113" i="1"/>
  <c r="CP98" i="1"/>
  <c r="CP45" i="1"/>
  <c r="CP115" i="1"/>
  <c r="CS62" i="1"/>
  <c r="CS50" i="1"/>
  <c r="CS33" i="1"/>
  <c r="CS98" i="1"/>
  <c r="CS65" i="1"/>
  <c r="CS111" i="1"/>
  <c r="CS118" i="1"/>
  <c r="BO92" i="1"/>
  <c r="BN29" i="1"/>
  <c r="BN43" i="1"/>
  <c r="BN70" i="1"/>
  <c r="BN59" i="1"/>
  <c r="BN89" i="1"/>
  <c r="BB62" i="1"/>
  <c r="CP61" i="1"/>
  <c r="CP47" i="1"/>
  <c r="CP35" i="1"/>
  <c r="CP69" i="1"/>
  <c r="CP112" i="1"/>
  <c r="CP89" i="1"/>
  <c r="CP52" i="1"/>
  <c r="CS32" i="1"/>
  <c r="CS67" i="1"/>
  <c r="CS43" i="1"/>
  <c r="CS58" i="1"/>
  <c r="CS72" i="1"/>
  <c r="CS89" i="1"/>
  <c r="CS74" i="1"/>
  <c r="AJ33" i="1"/>
  <c r="CS53" i="1"/>
  <c r="CS75" i="1"/>
  <c r="CS116" i="1"/>
  <c r="CS68" i="1"/>
  <c r="CS112" i="1"/>
  <c r="CS63" i="1"/>
  <c r="CS78" i="1"/>
  <c r="CS107" i="1"/>
  <c r="AJ57" i="1"/>
  <c r="BO36" i="1"/>
  <c r="BO50" i="1"/>
  <c r="BO70" i="1"/>
  <c r="BO74" i="1"/>
  <c r="BO85" i="1"/>
  <c r="BO91" i="1"/>
  <c r="AX57" i="1"/>
  <c r="BJ66" i="1"/>
  <c r="AJ61" i="1"/>
  <c r="BO66" i="1"/>
  <c r="BO29" i="1"/>
  <c r="BO47" i="1"/>
  <c r="BO45" i="1"/>
  <c r="BO77" i="1"/>
  <c r="BO86" i="1"/>
  <c r="AX64" i="1"/>
  <c r="BJ76" i="1"/>
  <c r="AJ31" i="1"/>
  <c r="BO53" i="1"/>
  <c r="BO68" i="1"/>
  <c r="BO35" i="1"/>
  <c r="BO73" i="1"/>
  <c r="BO84" i="1"/>
  <c r="AX72" i="1"/>
  <c r="AJ39" i="1"/>
  <c r="BO56" i="1"/>
  <c r="BO48" i="1"/>
  <c r="BO55" i="1"/>
  <c r="BO42" i="1"/>
  <c r="BO90" i="1"/>
  <c r="BJ41" i="1"/>
  <c r="AJ48" i="1"/>
  <c r="BO37" i="1"/>
  <c r="BO52" i="1"/>
  <c r="BO38" i="1"/>
  <c r="BO65" i="1"/>
  <c r="BO75" i="1"/>
  <c r="BJ46" i="1"/>
  <c r="AJ51" i="1"/>
  <c r="BO32" i="1"/>
  <c r="BO54" i="1"/>
  <c r="BO71" i="1"/>
  <c r="BO62" i="1"/>
  <c r="BO89" i="1"/>
  <c r="BJ67" i="1"/>
  <c r="AJ49" i="1"/>
  <c r="BO31" i="1"/>
  <c r="BO40" i="1"/>
  <c r="BO76" i="1"/>
  <c r="BO49" i="1"/>
  <c r="BO78" i="1"/>
  <c r="BJ56" i="1"/>
  <c r="AJ45" i="1"/>
  <c r="AJ56" i="1"/>
  <c r="BO44" i="1"/>
  <c r="BO33" i="1"/>
  <c r="BO69" i="1"/>
  <c r="BO60" i="1"/>
  <c r="BO87" i="1"/>
  <c r="AX56" i="1"/>
  <c r="BJ51" i="1"/>
  <c r="AJ41" i="1"/>
  <c r="AJ36" i="1"/>
  <c r="BO41" i="1"/>
  <c r="BO57" i="1"/>
  <c r="BO67" i="1"/>
  <c r="BO59" i="1"/>
  <c r="BO80" i="1"/>
  <c r="AX41" i="1"/>
  <c r="BJ65" i="1"/>
  <c r="T40" i="1"/>
  <c r="AJ37" i="1"/>
  <c r="BO43" i="1"/>
  <c r="BO51" i="1"/>
  <c r="BO64" i="1"/>
  <c r="BO83" i="1"/>
  <c r="AX55" i="1"/>
  <c r="BJ73" i="1"/>
  <c r="AL42" i="1"/>
  <c r="AL50" i="1"/>
  <c r="AL36" i="1"/>
  <c r="AL45" i="1"/>
  <c r="AL29" i="1"/>
  <c r="AL38" i="1"/>
  <c r="AL58" i="1"/>
  <c r="AL37" i="1"/>
  <c r="AL34" i="1"/>
  <c r="AL52" i="1"/>
  <c r="AL47" i="1"/>
  <c r="AL40" i="1"/>
  <c r="AL31" i="1"/>
  <c r="AL35" i="1"/>
  <c r="AL54" i="1"/>
  <c r="AL33" i="1"/>
  <c r="AL41" i="1"/>
  <c r="AL55" i="1"/>
  <c r="AL62" i="1"/>
  <c r="AL39" i="1"/>
  <c r="AL60" i="1"/>
  <c r="AL48" i="1"/>
  <c r="AL32" i="1"/>
  <c r="AL61" i="1"/>
  <c r="AL63" i="1"/>
  <c r="AL49" i="1"/>
  <c r="AL57" i="1"/>
  <c r="AL43" i="1"/>
  <c r="AL44" i="1"/>
  <c r="AL56" i="1"/>
  <c r="AL53" i="1"/>
  <c r="AL51" i="1"/>
  <c r="AL59" i="1"/>
  <c r="AL46" i="1"/>
  <c r="CD39" i="1"/>
  <c r="CD84" i="1"/>
  <c r="CD49" i="1"/>
  <c r="CD36" i="1"/>
  <c r="BM43" i="1"/>
  <c r="CD59" i="1"/>
  <c r="BM32" i="1"/>
  <c r="CD52" i="1"/>
  <c r="BM68" i="1"/>
  <c r="CD63" i="1"/>
  <c r="BM84" i="1"/>
  <c r="CD81" i="1"/>
  <c r="BM76" i="1"/>
  <c r="CD85" i="1"/>
  <c r="BM85" i="1"/>
  <c r="CD69" i="1"/>
  <c r="CD106" i="1"/>
  <c r="BM46" i="1"/>
  <c r="BM31" i="1"/>
  <c r="BM48" i="1"/>
  <c r="BM72" i="1"/>
  <c r="BM81" i="1"/>
  <c r="BM87" i="1"/>
  <c r="CD31" i="1"/>
  <c r="CD58" i="1"/>
  <c r="CD65" i="1"/>
  <c r="CD88" i="1"/>
  <c r="CD77" i="1"/>
  <c r="CD94" i="1"/>
  <c r="BM34" i="1"/>
  <c r="AJ60" i="1"/>
  <c r="AJ43" i="1"/>
  <c r="BM41" i="1"/>
  <c r="BM56" i="1"/>
  <c r="BM40" i="1"/>
  <c r="BM73" i="1"/>
  <c r="BM83" i="1"/>
  <c r="CD34" i="1"/>
  <c r="CD46" i="1"/>
  <c r="CD70" i="1"/>
  <c r="CD60" i="1"/>
  <c r="CD97" i="1"/>
  <c r="CD83" i="1"/>
  <c r="CN29" i="1"/>
  <c r="CN113" i="1"/>
  <c r="CN33" i="1"/>
  <c r="CN71" i="1"/>
  <c r="CN85" i="1"/>
  <c r="CN60" i="1"/>
  <c r="CN94" i="1"/>
  <c r="BM55" i="1"/>
  <c r="BM63" i="1"/>
  <c r="BM35" i="1"/>
  <c r="BM54" i="1"/>
  <c r="BM59" i="1"/>
  <c r="BM90" i="1"/>
  <c r="CD43" i="1"/>
  <c r="CD54" i="1"/>
  <c r="CD79" i="1"/>
  <c r="CD62" i="1"/>
  <c r="CD99" i="1"/>
  <c r="CD107" i="1"/>
  <c r="BM44" i="1"/>
  <c r="CD71" i="1"/>
  <c r="AJ52" i="1"/>
  <c r="AJ59" i="1"/>
  <c r="AJ54" i="1"/>
  <c r="BM39" i="1"/>
  <c r="BM53" i="1"/>
  <c r="BM69" i="1"/>
  <c r="BM67" i="1"/>
  <c r="BM89" i="1"/>
  <c r="CD32" i="1"/>
  <c r="CD41" i="1"/>
  <c r="CD48" i="1"/>
  <c r="CD82" i="1"/>
  <c r="CD45" i="1"/>
  <c r="CD98" i="1"/>
  <c r="CD92" i="1"/>
  <c r="CN40" i="1"/>
  <c r="CN45" i="1"/>
  <c r="CN54" i="1"/>
  <c r="CN56" i="1"/>
  <c r="CN84" i="1"/>
  <c r="CN88" i="1"/>
  <c r="CN52" i="1"/>
  <c r="CN89" i="1"/>
  <c r="BM65" i="1"/>
  <c r="CD50" i="1"/>
  <c r="CD103" i="1"/>
  <c r="AJ55" i="1"/>
  <c r="AJ29" i="1"/>
  <c r="AJ47" i="1"/>
  <c r="BM38" i="1"/>
  <c r="BM36" i="1"/>
  <c r="BM60" i="1"/>
  <c r="BM61" i="1"/>
  <c r="BM71" i="1"/>
  <c r="CD35" i="1"/>
  <c r="CD56" i="1"/>
  <c r="CD55" i="1"/>
  <c r="CD61" i="1"/>
  <c r="CD68" i="1"/>
  <c r="CD101" i="1"/>
  <c r="CD91" i="1"/>
  <c r="CN55" i="1"/>
  <c r="CN58" i="1"/>
  <c r="CN41" i="1"/>
  <c r="CN59" i="1"/>
  <c r="CN82" i="1"/>
  <c r="CN92" i="1"/>
  <c r="CN72" i="1"/>
  <c r="CN109" i="1"/>
  <c r="BM78" i="1"/>
  <c r="BM88" i="1"/>
  <c r="AJ53" i="1"/>
  <c r="AJ32" i="1"/>
  <c r="AJ38" i="1"/>
  <c r="BM33" i="1"/>
  <c r="BM42" i="1"/>
  <c r="BM58" i="1"/>
  <c r="BM75" i="1"/>
  <c r="BM77" i="1"/>
  <c r="CD38" i="1"/>
  <c r="CD51" i="1"/>
  <c r="CD37" i="1"/>
  <c r="CD80" i="1"/>
  <c r="CD72" i="1"/>
  <c r="CD87" i="1"/>
  <c r="CD75" i="1"/>
  <c r="CN36" i="1"/>
  <c r="CN114" i="1"/>
  <c r="CN80" i="1"/>
  <c r="CN57" i="1"/>
  <c r="CN110" i="1"/>
  <c r="CN101" i="1"/>
  <c r="CN67" i="1"/>
  <c r="CN117" i="1"/>
  <c r="BM30" i="1"/>
  <c r="AJ34" i="1"/>
  <c r="AJ30" i="1"/>
  <c r="AJ50" i="1"/>
  <c r="BM45" i="1"/>
  <c r="BM47" i="1"/>
  <c r="BM66" i="1"/>
  <c r="BM64" i="1"/>
  <c r="BM79" i="1"/>
  <c r="CD40" i="1"/>
  <c r="CD64" i="1"/>
  <c r="CD42" i="1"/>
  <c r="CD67" i="1"/>
  <c r="CD73" i="1"/>
  <c r="CD86" i="1"/>
  <c r="CD90" i="1"/>
  <c r="CN74" i="1"/>
  <c r="CN48" i="1"/>
  <c r="CN107" i="1"/>
  <c r="CN81" i="1"/>
  <c r="CN105" i="1"/>
  <c r="CN91" i="1"/>
  <c r="CN62" i="1"/>
  <c r="BM86" i="1"/>
  <c r="BM70" i="1"/>
  <c r="AJ35" i="1"/>
  <c r="AJ40" i="1"/>
  <c r="AJ46" i="1"/>
  <c r="BM29" i="1"/>
  <c r="BM37" i="1"/>
  <c r="BM52" i="1"/>
  <c r="BM51" i="1"/>
  <c r="BM82" i="1"/>
  <c r="CD33" i="1"/>
  <c r="CD44" i="1"/>
  <c r="CD66" i="1"/>
  <c r="CD93" i="1"/>
  <c r="CD104" i="1"/>
  <c r="CD95" i="1"/>
  <c r="CD78" i="1"/>
  <c r="CN47" i="1"/>
  <c r="CN63" i="1"/>
  <c r="CN35" i="1"/>
  <c r="CN70" i="1"/>
  <c r="CN103" i="1"/>
  <c r="CN93" i="1"/>
  <c r="CN73" i="1"/>
  <c r="BM50" i="1"/>
  <c r="CD29" i="1"/>
  <c r="CD105" i="1"/>
  <c r="AJ42" i="1"/>
  <c r="AJ44" i="1"/>
  <c r="BM57" i="1"/>
  <c r="BM49" i="1"/>
  <c r="BM74" i="1"/>
  <c r="BM62" i="1"/>
  <c r="CD47" i="1"/>
  <c r="CD57" i="1"/>
  <c r="CD102" i="1"/>
  <c r="CD53" i="1"/>
  <c r="CD74" i="1"/>
  <c r="CD96" i="1"/>
  <c r="CN90" i="1"/>
  <c r="CN78" i="1"/>
  <c r="CN44" i="1"/>
  <c r="CN100" i="1"/>
  <c r="CN99" i="1"/>
  <c r="CN98" i="1"/>
  <c r="T36" i="1"/>
  <c r="AX35" i="1"/>
  <c r="AX44" i="1"/>
  <c r="AX69" i="1"/>
  <c r="AX71" i="1"/>
  <c r="BJ31" i="1"/>
  <c r="BJ48" i="1"/>
  <c r="BJ44" i="1"/>
  <c r="BJ68" i="1"/>
  <c r="BJ87" i="1"/>
  <c r="AX30" i="1"/>
  <c r="AX52" i="1"/>
  <c r="AX65" i="1"/>
  <c r="AX74" i="1"/>
  <c r="BJ32" i="1"/>
  <c r="BJ34" i="1"/>
  <c r="BJ62" i="1"/>
  <c r="BJ79" i="1"/>
  <c r="BJ83" i="1"/>
  <c r="AX36" i="1"/>
  <c r="AX39" i="1"/>
  <c r="AX48" i="1"/>
  <c r="AX70" i="1"/>
  <c r="BJ43" i="1"/>
  <c r="BJ54" i="1"/>
  <c r="BJ71" i="1"/>
  <c r="BJ63" i="1"/>
  <c r="BJ81" i="1"/>
  <c r="AX50" i="1"/>
  <c r="AX47" i="1"/>
  <c r="AX59" i="1"/>
  <c r="BJ53" i="1"/>
  <c r="BJ49" i="1"/>
  <c r="BJ86" i="1"/>
  <c r="BJ77" i="1"/>
  <c r="BJ75" i="1"/>
  <c r="AX45" i="1"/>
  <c r="AX33" i="1"/>
  <c r="AX51" i="1"/>
  <c r="AX73" i="1"/>
  <c r="BJ30" i="1"/>
  <c r="BJ42" i="1"/>
  <c r="BJ82" i="1"/>
  <c r="BJ78" i="1"/>
  <c r="AX29" i="1"/>
  <c r="AX46" i="1"/>
  <c r="AX43" i="1"/>
  <c r="AX58" i="1"/>
  <c r="BJ36" i="1"/>
  <c r="BJ50" i="1"/>
  <c r="BJ57" i="1"/>
  <c r="BJ64" i="1"/>
  <c r="BJ85" i="1"/>
  <c r="AX31" i="1"/>
  <c r="AX34" i="1"/>
  <c r="AX32" i="1"/>
  <c r="AX75" i="1"/>
  <c r="BJ37" i="1"/>
  <c r="BJ38" i="1"/>
  <c r="BJ60" i="1"/>
  <c r="BJ69" i="1"/>
  <c r="BJ84" i="1"/>
  <c r="AX40" i="1"/>
  <c r="AX54" i="1"/>
  <c r="AX60" i="1"/>
  <c r="AX68" i="1"/>
  <c r="BJ29" i="1"/>
  <c r="BJ33" i="1"/>
  <c r="BJ40" i="1"/>
  <c r="BJ61" i="1"/>
  <c r="BJ72" i="1"/>
  <c r="AX42" i="1"/>
  <c r="AX67" i="1"/>
  <c r="AX53" i="1"/>
  <c r="AX66" i="1"/>
  <c r="BJ45" i="1"/>
  <c r="BJ35" i="1"/>
  <c r="BJ47" i="1"/>
  <c r="BJ59" i="1"/>
  <c r="BJ80" i="1"/>
  <c r="AX38" i="1"/>
  <c r="AX37" i="1"/>
  <c r="AX62" i="1"/>
  <c r="BJ55" i="1"/>
  <c r="BJ52" i="1"/>
  <c r="BJ39" i="1"/>
  <c r="BJ70" i="1"/>
  <c r="BE76" i="1"/>
  <c r="CJ67" i="1"/>
  <c r="CJ111" i="1"/>
  <c r="CJ74" i="1"/>
  <c r="CJ103" i="1"/>
  <c r="CR34" i="1"/>
  <c r="CL32" i="1"/>
  <c r="CR75" i="1"/>
  <c r="CL61" i="1"/>
  <c r="CR52" i="1"/>
  <c r="CL47" i="1"/>
  <c r="CR80" i="1"/>
  <c r="CL72" i="1"/>
  <c r="CR76" i="1"/>
  <c r="CL114" i="1"/>
  <c r="BQ64" i="1"/>
  <c r="CR99" i="1"/>
  <c r="CJ65" i="1"/>
  <c r="CL107" i="1"/>
  <c r="BQ32" i="1"/>
  <c r="BE44" i="1"/>
  <c r="CR97" i="1"/>
  <c r="CJ50" i="1"/>
  <c r="CL111" i="1"/>
  <c r="BE48" i="1"/>
  <c r="CR95" i="1"/>
  <c r="CJ64" i="1"/>
  <c r="BE61" i="1"/>
  <c r="M36" i="1"/>
  <c r="M34" i="1"/>
  <c r="CJ57" i="1"/>
  <c r="CJ49" i="1"/>
  <c r="CJ66" i="1"/>
  <c r="CJ95" i="1"/>
  <c r="CJ80" i="1"/>
  <c r="CJ88" i="1"/>
  <c r="CJ94" i="1"/>
  <c r="CL30" i="1"/>
  <c r="CL45" i="1"/>
  <c r="CL63" i="1"/>
  <c r="CL59" i="1"/>
  <c r="CL94" i="1"/>
  <c r="CL100" i="1"/>
  <c r="CL105" i="1"/>
  <c r="BE41" i="1"/>
  <c r="BE43" i="1"/>
  <c r="BE72" i="1"/>
  <c r="BE70" i="1"/>
  <c r="BE78" i="1"/>
  <c r="CJ47" i="1"/>
  <c r="CJ45" i="1"/>
  <c r="CJ56" i="1"/>
  <c r="CJ84" i="1"/>
  <c r="CJ76" i="1"/>
  <c r="CJ81" i="1"/>
  <c r="CJ107" i="1"/>
  <c r="CL55" i="1"/>
  <c r="CL44" i="1"/>
  <c r="CL51" i="1"/>
  <c r="CL84" i="1"/>
  <c r="CL99" i="1"/>
  <c r="CL108" i="1"/>
  <c r="CL113" i="1"/>
  <c r="BE64" i="1"/>
  <c r="BE81" i="1"/>
  <c r="BE68" i="1"/>
  <c r="BE63" i="1"/>
  <c r="BE71" i="1"/>
  <c r="CJ39" i="1"/>
  <c r="CJ51" i="1"/>
  <c r="CJ70" i="1"/>
  <c r="CJ59" i="1"/>
  <c r="CJ91" i="1"/>
  <c r="CJ101" i="1"/>
  <c r="CJ90" i="1"/>
  <c r="CL43" i="1"/>
  <c r="CL50" i="1"/>
  <c r="CL65" i="1"/>
  <c r="CL115" i="1"/>
  <c r="CL106" i="1"/>
  <c r="CL104" i="1"/>
  <c r="CL70" i="1"/>
  <c r="BE35" i="1"/>
  <c r="BE58" i="1"/>
  <c r="BE33" i="1"/>
  <c r="BE50" i="1"/>
  <c r="CJ41" i="1"/>
  <c r="CJ48" i="1"/>
  <c r="CJ61" i="1"/>
  <c r="CJ46" i="1"/>
  <c r="CJ96" i="1"/>
  <c r="CJ97" i="1"/>
  <c r="CJ87" i="1"/>
  <c r="CL58" i="1"/>
  <c r="CL40" i="1"/>
  <c r="CL78" i="1"/>
  <c r="CL57" i="1"/>
  <c r="CL95" i="1"/>
  <c r="CL80" i="1"/>
  <c r="CL66" i="1"/>
  <c r="BE29" i="1"/>
  <c r="BE38" i="1"/>
  <c r="BE47" i="1"/>
  <c r="BE59" i="1"/>
  <c r="CJ43" i="1"/>
  <c r="CJ32" i="1"/>
  <c r="CJ69" i="1"/>
  <c r="CJ77" i="1"/>
  <c r="CJ83" i="1"/>
  <c r="CJ93" i="1"/>
  <c r="CJ86" i="1"/>
  <c r="CL37" i="1"/>
  <c r="CL48" i="1"/>
  <c r="CL71" i="1"/>
  <c r="CL69" i="1"/>
  <c r="CL112" i="1"/>
  <c r="CL92" i="1"/>
  <c r="CL77" i="1"/>
  <c r="BE46" i="1"/>
  <c r="BE31" i="1"/>
  <c r="BE67" i="1"/>
  <c r="BE56" i="1"/>
  <c r="CJ36" i="1"/>
  <c r="CJ34" i="1"/>
  <c r="CJ44" i="1"/>
  <c r="CJ42" i="1"/>
  <c r="CJ98" i="1"/>
  <c r="CJ85" i="1"/>
  <c r="CJ78" i="1"/>
  <c r="CJ105" i="1"/>
  <c r="CL34" i="1"/>
  <c r="CL53" i="1"/>
  <c r="CL73" i="1"/>
  <c r="CL67" i="1"/>
  <c r="CL93" i="1"/>
  <c r="CL90" i="1"/>
  <c r="CL88" i="1"/>
  <c r="BE53" i="1"/>
  <c r="BE51" i="1"/>
  <c r="BE57" i="1"/>
  <c r="BE77" i="1"/>
  <c r="CJ38" i="1"/>
  <c r="CJ60" i="1"/>
  <c r="CJ52" i="1"/>
  <c r="CJ58" i="1"/>
  <c r="CJ112" i="1"/>
  <c r="CJ110" i="1"/>
  <c r="CJ68" i="1"/>
  <c r="CL46" i="1"/>
  <c r="CL33" i="1"/>
  <c r="CL56" i="1"/>
  <c r="CL68" i="1"/>
  <c r="CL74" i="1"/>
  <c r="CL101" i="1"/>
  <c r="CL109" i="1"/>
  <c r="CL81" i="1"/>
  <c r="BE32" i="1"/>
  <c r="BE34" i="1"/>
  <c r="BE52" i="1"/>
  <c r="BE74" i="1"/>
  <c r="CJ40" i="1"/>
  <c r="CJ55" i="1"/>
  <c r="CJ35" i="1"/>
  <c r="CJ72" i="1"/>
  <c r="CJ102" i="1"/>
  <c r="CJ109" i="1"/>
  <c r="CJ89" i="1"/>
  <c r="CL41" i="1"/>
  <c r="CL31" i="1"/>
  <c r="CL87" i="1"/>
  <c r="CL64" i="1"/>
  <c r="CL60" i="1"/>
  <c r="CL83" i="1"/>
  <c r="CL75" i="1"/>
  <c r="CL110" i="1"/>
  <c r="BE30" i="1"/>
  <c r="BE42" i="1"/>
  <c r="BE45" i="1"/>
  <c r="BE65" i="1"/>
  <c r="BE73" i="1"/>
  <c r="CJ29" i="1"/>
  <c r="CJ37" i="1"/>
  <c r="CJ63" i="1"/>
  <c r="CJ73" i="1"/>
  <c r="CJ113" i="1"/>
  <c r="CJ106" i="1"/>
  <c r="CJ92" i="1"/>
  <c r="CL29" i="1"/>
  <c r="CL38" i="1"/>
  <c r="CL36" i="1"/>
  <c r="CL97" i="1"/>
  <c r="CL86" i="1"/>
  <c r="CL91" i="1"/>
  <c r="CL98" i="1"/>
  <c r="CL96" i="1"/>
  <c r="BE54" i="1"/>
  <c r="BE40" i="1"/>
  <c r="BE55" i="1"/>
  <c r="BE62" i="1"/>
  <c r="BE75" i="1"/>
  <c r="CJ31" i="1"/>
  <c r="CJ30" i="1"/>
  <c r="CJ54" i="1"/>
  <c r="CJ62" i="1"/>
  <c r="CJ79" i="1"/>
  <c r="CJ99" i="1"/>
  <c r="CJ108" i="1"/>
  <c r="CL39" i="1"/>
  <c r="CL52" i="1"/>
  <c r="CL35" i="1"/>
  <c r="CL62" i="1"/>
  <c r="CL89" i="1"/>
  <c r="CL79" i="1"/>
  <c r="CL102" i="1"/>
  <c r="BE37" i="1"/>
  <c r="BE36" i="1"/>
  <c r="BE60" i="1"/>
  <c r="BE69" i="1"/>
  <c r="BE79" i="1"/>
  <c r="CJ33" i="1"/>
  <c r="CJ53" i="1"/>
  <c r="CJ71" i="1"/>
  <c r="CJ104" i="1"/>
  <c r="CJ82" i="1"/>
  <c r="CJ75" i="1"/>
  <c r="CL42" i="1"/>
  <c r="CL49" i="1"/>
  <c r="CL54" i="1"/>
  <c r="CL76" i="1"/>
  <c r="CL85" i="1"/>
  <c r="CL82" i="1"/>
  <c r="BE39" i="1"/>
  <c r="BE66" i="1"/>
  <c r="BE49" i="1"/>
  <c r="BE80" i="1"/>
  <c r="M31" i="1"/>
  <c r="M33" i="1"/>
  <c r="M32" i="1"/>
  <c r="M35" i="1"/>
  <c r="M38" i="1"/>
  <c r="M37" i="1"/>
  <c r="M30" i="1"/>
  <c r="BQ52" i="1"/>
  <c r="CR56" i="1"/>
  <c r="CR36" i="1"/>
  <c r="CR66" i="1"/>
  <c r="CR81" i="1"/>
  <c r="CR90" i="1"/>
  <c r="CR100" i="1"/>
  <c r="CR115" i="1"/>
  <c r="CR74" i="1"/>
  <c r="R38" i="1"/>
  <c r="BQ65" i="1"/>
  <c r="CR86" i="1"/>
  <c r="CR46" i="1"/>
  <c r="CR39" i="1"/>
  <c r="CR107" i="1"/>
  <c r="CR89" i="1"/>
  <c r="CR91" i="1"/>
  <c r="CR59" i="1"/>
  <c r="CR103" i="1"/>
  <c r="CR98" i="1"/>
  <c r="R31" i="1"/>
  <c r="BQ73" i="1"/>
  <c r="CR40" i="1"/>
  <c r="CR54" i="1"/>
  <c r="CR70" i="1"/>
  <c r="CR57" i="1"/>
  <c r="CR109" i="1"/>
  <c r="CR48" i="1"/>
  <c r="CR84" i="1"/>
  <c r="CR78" i="1"/>
  <c r="CR35" i="1"/>
  <c r="CR117" i="1"/>
  <c r="R33" i="1"/>
  <c r="BQ84" i="1"/>
  <c r="CR53" i="1"/>
  <c r="CR64" i="1"/>
  <c r="CR60" i="1"/>
  <c r="CR71" i="1"/>
  <c r="CR119" i="1"/>
  <c r="CR68" i="1"/>
  <c r="CR110" i="1"/>
  <c r="CR87" i="1"/>
  <c r="R40" i="1"/>
  <c r="BQ92" i="1"/>
  <c r="CR38" i="1"/>
  <c r="CR121" i="1"/>
  <c r="CR108" i="1"/>
  <c r="CR72" i="1"/>
  <c r="CR101" i="1"/>
  <c r="CR63" i="1"/>
  <c r="CR104" i="1"/>
  <c r="CR102" i="1"/>
  <c r="BQ85" i="1"/>
  <c r="CR55" i="1"/>
  <c r="CR67" i="1"/>
  <c r="CR83" i="1"/>
  <c r="CR29" i="1"/>
  <c r="CR106" i="1"/>
  <c r="CR58" i="1"/>
  <c r="CR82" i="1"/>
  <c r="CR114" i="1"/>
  <c r="BQ86" i="1"/>
  <c r="CR43" i="1"/>
  <c r="CR44" i="1"/>
  <c r="CR30" i="1"/>
  <c r="CR45" i="1"/>
  <c r="CR113" i="1"/>
  <c r="CR73" i="1"/>
  <c r="CR93" i="1"/>
  <c r="CR62" i="1"/>
  <c r="CR51" i="1"/>
  <c r="CR111" i="1"/>
  <c r="BQ34" i="1"/>
  <c r="CR118" i="1"/>
  <c r="CR50" i="1"/>
  <c r="CR31" i="1"/>
  <c r="CR49" i="1"/>
  <c r="CR61" i="1"/>
  <c r="CR94" i="1"/>
  <c r="CR105" i="1"/>
  <c r="CR65" i="1"/>
  <c r="BQ29" i="1"/>
  <c r="CR88" i="1"/>
  <c r="CR41" i="1"/>
  <c r="CR47" i="1"/>
  <c r="CR32" i="1"/>
  <c r="CR79" i="1"/>
  <c r="CR112" i="1"/>
  <c r="CR92" i="1"/>
  <c r="CR96" i="1"/>
  <c r="BQ36" i="1"/>
  <c r="CR33" i="1"/>
  <c r="CR69" i="1"/>
  <c r="CR37" i="1"/>
  <c r="CR42" i="1"/>
  <c r="CR85" i="1"/>
  <c r="CR77" i="1"/>
  <c r="CR116" i="1"/>
  <c r="BT76" i="1"/>
  <c r="BT74" i="1"/>
  <c r="CX90" i="1"/>
  <c r="CX112" i="1"/>
  <c r="CX88" i="1"/>
  <c r="CX123" i="1"/>
  <c r="CX64" i="1"/>
  <c r="CX116" i="1"/>
  <c r="CX33" i="1"/>
  <c r="CX74" i="1"/>
  <c r="CX32" i="1"/>
  <c r="CX96" i="1"/>
  <c r="CX50" i="1"/>
  <c r="CX62" i="1"/>
  <c r="CX42" i="1"/>
  <c r="CX51" i="1"/>
  <c r="CX107" i="1"/>
  <c r="CX87" i="1"/>
  <c r="BT90" i="1"/>
  <c r="BT95" i="1"/>
  <c r="BT33" i="1"/>
  <c r="BT39" i="1"/>
  <c r="BT40" i="1"/>
  <c r="BT51" i="1"/>
  <c r="BT52" i="1"/>
  <c r="BT43" i="1"/>
  <c r="BT83" i="1"/>
  <c r="BT80" i="1"/>
  <c r="BT38" i="1"/>
  <c r="BT58" i="1"/>
  <c r="BT66" i="1"/>
  <c r="BT78" i="1"/>
  <c r="BT96" i="1"/>
  <c r="BT88" i="1"/>
  <c r="BT34" i="1"/>
  <c r="BT44" i="1"/>
  <c r="BT53" i="1"/>
  <c r="BT59" i="1"/>
  <c r="BT92" i="1"/>
  <c r="BT84" i="1"/>
  <c r="BT42" i="1"/>
  <c r="BT56" i="1"/>
  <c r="BT63" i="1"/>
  <c r="BT68" i="1"/>
  <c r="BT89" i="1"/>
  <c r="BT49" i="1"/>
  <c r="BT64" i="1"/>
  <c r="BT73" i="1"/>
  <c r="BT70" i="1"/>
  <c r="BT79" i="1"/>
  <c r="BT35" i="1"/>
  <c r="BT32" i="1"/>
  <c r="BT60" i="1"/>
  <c r="BT65" i="1"/>
  <c r="BT82" i="1"/>
  <c r="H31" i="1"/>
  <c r="BT45" i="1"/>
  <c r="BT54" i="1"/>
  <c r="BT67" i="1"/>
  <c r="BT97" i="1"/>
  <c r="BT48" i="1"/>
  <c r="BT77" i="1"/>
  <c r="BT47" i="1"/>
  <c r="BT46" i="1"/>
  <c r="BT41" i="1"/>
  <c r="BT61" i="1"/>
  <c r="BT72" i="1"/>
  <c r="BT94" i="1"/>
  <c r="H29" i="1"/>
  <c r="BT31" i="1"/>
  <c r="BT69" i="1"/>
  <c r="BT62" i="1"/>
  <c r="BT75" i="1"/>
  <c r="BT71" i="1"/>
  <c r="BT93" i="1"/>
  <c r="H32" i="1"/>
  <c r="H30" i="1"/>
  <c r="BT30" i="1"/>
  <c r="BT36" i="1"/>
  <c r="BT50" i="1"/>
  <c r="BT57" i="1"/>
  <c r="BT91" i="1"/>
  <c r="BT85" i="1"/>
  <c r="BT29" i="1"/>
  <c r="BT86" i="1"/>
  <c r="BT37" i="1"/>
  <c r="BT55" i="1"/>
  <c r="BT81" i="1"/>
  <c r="CX30" i="1"/>
  <c r="CX39" i="1"/>
  <c r="CX36" i="1"/>
  <c r="CX71" i="1"/>
  <c r="CX73" i="1"/>
  <c r="CX99" i="1"/>
  <c r="CX105" i="1"/>
  <c r="CX67" i="1"/>
  <c r="CX61" i="1"/>
  <c r="CX54" i="1"/>
  <c r="CX40" i="1"/>
  <c r="CX86" i="1"/>
  <c r="CX82" i="1"/>
  <c r="CX69" i="1"/>
  <c r="CX76" i="1"/>
  <c r="CX57" i="1"/>
  <c r="CX70" i="1"/>
  <c r="CX65" i="1"/>
  <c r="CX48" i="1"/>
  <c r="CX97" i="1"/>
  <c r="CX98" i="1"/>
  <c r="CX78" i="1"/>
  <c r="CX117" i="1"/>
  <c r="CX89" i="1"/>
  <c r="CX37" i="1"/>
  <c r="CX45" i="1"/>
  <c r="CX41" i="1"/>
  <c r="CX83" i="1"/>
  <c r="CX121" i="1"/>
  <c r="CX92" i="1"/>
  <c r="CX85" i="1"/>
  <c r="CX91" i="1"/>
  <c r="CX81" i="1"/>
  <c r="CX35" i="1"/>
  <c r="CX56" i="1"/>
  <c r="CX68" i="1"/>
  <c r="CX94" i="1"/>
  <c r="CX59" i="1"/>
  <c r="CX110" i="1"/>
  <c r="CX126" i="1"/>
  <c r="CX102" i="1"/>
  <c r="CX114" i="1"/>
  <c r="CX55" i="1"/>
  <c r="CX38" i="1"/>
  <c r="CX44" i="1"/>
  <c r="CX120" i="1"/>
  <c r="CX75" i="1"/>
  <c r="CX127" i="1"/>
  <c r="CX93" i="1"/>
  <c r="CX103" i="1"/>
  <c r="CX108" i="1"/>
  <c r="CX53" i="1"/>
  <c r="CX46" i="1"/>
  <c r="CX52" i="1"/>
  <c r="CX43" i="1"/>
  <c r="CX72" i="1"/>
  <c r="CX113" i="1"/>
  <c r="CX104" i="1"/>
  <c r="CX84" i="1"/>
  <c r="CX63" i="1"/>
  <c r="CX49" i="1"/>
  <c r="CX34" i="1"/>
  <c r="CX109" i="1"/>
  <c r="CX119" i="1"/>
  <c r="CX47" i="1"/>
  <c r="CX124" i="1"/>
  <c r="CX77" i="1"/>
  <c r="CX106" i="1"/>
  <c r="CX60" i="1"/>
  <c r="CX31" i="1"/>
  <c r="CX79" i="1"/>
  <c r="CX118" i="1"/>
  <c r="CX66" i="1"/>
  <c r="CX111" i="1"/>
  <c r="CX80" i="1"/>
  <c r="CX58" i="1"/>
  <c r="CX115" i="1"/>
  <c r="CX29" i="1"/>
  <c r="CX125" i="1"/>
  <c r="CX101" i="1"/>
  <c r="CX122" i="1"/>
  <c r="CX95" i="1"/>
  <c r="CW40" i="1"/>
  <c r="CW124" i="1"/>
  <c r="CY66" i="1"/>
  <c r="CW62" i="1"/>
  <c r="CY48" i="1"/>
  <c r="CW76" i="1"/>
  <c r="CY75" i="1"/>
  <c r="CW98" i="1"/>
  <c r="CY128" i="1"/>
  <c r="CY63" i="1"/>
  <c r="CY104" i="1"/>
  <c r="Y49" i="1"/>
  <c r="CY77" i="1"/>
  <c r="CY69" i="1"/>
  <c r="Y50" i="1"/>
  <c r="AI54" i="1"/>
  <c r="CY59" i="1"/>
  <c r="CW42" i="1"/>
  <c r="Y42" i="1"/>
  <c r="AI55" i="1"/>
  <c r="CW66" i="1"/>
  <c r="Y38" i="1"/>
  <c r="CW47" i="1"/>
  <c r="Y33" i="1"/>
  <c r="Y46" i="1"/>
  <c r="AI58" i="1"/>
  <c r="AI45" i="1"/>
  <c r="CY40" i="1"/>
  <c r="CY36" i="1"/>
  <c r="CY54" i="1"/>
  <c r="CY127" i="1"/>
  <c r="CY121" i="1"/>
  <c r="CY85" i="1"/>
  <c r="CY76" i="1"/>
  <c r="CY72" i="1"/>
  <c r="CW71" i="1"/>
  <c r="CW65" i="1"/>
  <c r="CW52" i="1"/>
  <c r="CW39" i="1"/>
  <c r="CW80" i="1"/>
  <c r="CW87" i="1"/>
  <c r="CW122" i="1"/>
  <c r="CW60" i="1"/>
  <c r="AI34" i="1"/>
  <c r="Y44" i="1"/>
  <c r="Y31" i="1"/>
  <c r="AI48" i="1"/>
  <c r="AI59" i="1"/>
  <c r="AI51" i="1"/>
  <c r="CY55" i="1"/>
  <c r="CY94" i="1"/>
  <c r="CY65" i="1"/>
  <c r="CY47" i="1"/>
  <c r="CY88" i="1"/>
  <c r="CY70" i="1"/>
  <c r="CY115" i="1"/>
  <c r="CY79" i="1"/>
  <c r="CY119" i="1"/>
  <c r="CW43" i="1"/>
  <c r="CW34" i="1"/>
  <c r="CW61" i="1"/>
  <c r="CW100" i="1"/>
  <c r="CW94" i="1"/>
  <c r="CW108" i="1"/>
  <c r="CW121" i="1"/>
  <c r="CW112" i="1"/>
  <c r="Y30" i="1"/>
  <c r="Y41" i="1"/>
  <c r="AI46" i="1"/>
  <c r="AI37" i="1"/>
  <c r="AI52" i="1"/>
  <c r="CY30" i="1"/>
  <c r="CY56" i="1"/>
  <c r="CY38" i="1"/>
  <c r="CY52" i="1"/>
  <c r="CY97" i="1"/>
  <c r="CY84" i="1"/>
  <c r="CY108" i="1"/>
  <c r="CY105" i="1"/>
  <c r="CY101" i="1"/>
  <c r="CW33" i="1"/>
  <c r="CW57" i="1"/>
  <c r="CW30" i="1"/>
  <c r="CW54" i="1"/>
  <c r="CW95" i="1"/>
  <c r="CW75" i="1"/>
  <c r="CW97" i="1"/>
  <c r="CW102" i="1"/>
  <c r="CW93" i="1"/>
  <c r="CY98" i="1"/>
  <c r="CY89" i="1"/>
  <c r="Y40" i="1"/>
  <c r="Y39" i="1"/>
  <c r="AI47" i="1"/>
  <c r="AI38" i="1"/>
  <c r="AI49" i="1"/>
  <c r="CY41" i="1"/>
  <c r="CY32" i="1"/>
  <c r="CY87" i="1"/>
  <c r="CY68" i="1"/>
  <c r="CY99" i="1"/>
  <c r="CY93" i="1"/>
  <c r="CY126" i="1"/>
  <c r="CY61" i="1"/>
  <c r="CW45" i="1"/>
  <c r="CW63" i="1"/>
  <c r="CW50" i="1"/>
  <c r="CW29" i="1"/>
  <c r="CW116" i="1"/>
  <c r="CW81" i="1"/>
  <c r="CW64" i="1"/>
  <c r="CW90" i="1"/>
  <c r="CW105" i="1"/>
  <c r="CY116" i="1"/>
  <c r="CY83" i="1"/>
  <c r="CW56" i="1"/>
  <c r="CW117" i="1"/>
  <c r="CY42" i="1"/>
  <c r="CY31" i="1"/>
  <c r="CY82" i="1"/>
  <c r="CY122" i="1"/>
  <c r="CY67" i="1"/>
  <c r="CY113" i="1"/>
  <c r="CY100" i="1"/>
  <c r="CY64" i="1"/>
  <c r="CW74" i="1"/>
  <c r="CW35" i="1"/>
  <c r="CW69" i="1"/>
  <c r="CW38" i="1"/>
  <c r="CW96" i="1"/>
  <c r="CW85" i="1"/>
  <c r="CW59" i="1"/>
  <c r="CW44" i="1"/>
  <c r="CY74" i="1"/>
  <c r="CY124" i="1"/>
  <c r="CW36" i="1"/>
  <c r="Y34" i="1"/>
  <c r="AI43" i="1"/>
  <c r="AI33" i="1"/>
  <c r="AI35" i="1"/>
  <c r="Y48" i="1"/>
  <c r="AI53" i="1"/>
  <c r="AI31" i="1"/>
  <c r="AI57" i="1"/>
  <c r="CY53" i="1"/>
  <c r="CY43" i="1"/>
  <c r="CY120" i="1"/>
  <c r="CY73" i="1"/>
  <c r="CY62" i="1"/>
  <c r="CY109" i="1"/>
  <c r="CY91" i="1"/>
  <c r="CY90" i="1"/>
  <c r="CW58" i="1"/>
  <c r="CW68" i="1"/>
  <c r="CW109" i="1"/>
  <c r="CW55" i="1"/>
  <c r="CW120" i="1"/>
  <c r="CW110" i="1"/>
  <c r="CW78" i="1"/>
  <c r="CW51" i="1"/>
  <c r="AI39" i="1"/>
  <c r="CY33" i="1"/>
  <c r="Y36" i="1"/>
  <c r="Y29" i="1"/>
  <c r="AI30" i="1"/>
  <c r="AI40" i="1"/>
  <c r="AI29" i="1"/>
  <c r="CY49" i="1"/>
  <c r="CY35" i="1"/>
  <c r="CY80" i="1"/>
  <c r="CY111" i="1"/>
  <c r="CY57" i="1"/>
  <c r="CY114" i="1"/>
  <c r="CY112" i="1"/>
  <c r="CY96" i="1"/>
  <c r="CW73" i="1"/>
  <c r="CW84" i="1"/>
  <c r="CW107" i="1"/>
  <c r="CW53" i="1"/>
  <c r="CW77" i="1"/>
  <c r="CW123" i="1"/>
  <c r="CW111" i="1"/>
  <c r="CW82" i="1"/>
  <c r="Y32" i="1"/>
  <c r="Y47" i="1"/>
  <c r="AI50" i="1"/>
  <c r="AI60" i="1"/>
  <c r="AI41" i="1"/>
  <c r="CY60" i="1"/>
  <c r="CY50" i="1"/>
  <c r="CY46" i="1"/>
  <c r="CY107" i="1"/>
  <c r="CY78" i="1"/>
  <c r="CY110" i="1"/>
  <c r="CY102" i="1"/>
  <c r="CY118" i="1"/>
  <c r="CW92" i="1"/>
  <c r="CW106" i="1"/>
  <c r="CW32" i="1"/>
  <c r="CW72" i="1"/>
  <c r="CW89" i="1"/>
  <c r="CW88" i="1"/>
  <c r="CW115" i="1"/>
  <c r="CW103" i="1"/>
  <c r="CY39" i="1"/>
  <c r="CW83" i="1"/>
  <c r="CW114" i="1"/>
  <c r="CW79" i="1"/>
  <c r="CW125" i="1"/>
  <c r="CW101" i="1"/>
  <c r="CY92" i="1"/>
  <c r="CY45" i="1"/>
  <c r="CY37" i="1"/>
  <c r="CY86" i="1"/>
  <c r="CY95" i="1"/>
  <c r="CY123" i="1"/>
  <c r="CY58" i="1"/>
  <c r="CY125" i="1"/>
  <c r="CW91" i="1"/>
  <c r="CW48" i="1"/>
  <c r="CW31" i="1"/>
  <c r="CW67" i="1"/>
  <c r="CW119" i="1"/>
  <c r="CW99" i="1"/>
  <c r="CW113" i="1"/>
  <c r="CW118" i="1"/>
  <c r="CY51" i="1"/>
  <c r="Y37" i="1"/>
  <c r="Y45" i="1"/>
  <c r="AI36" i="1"/>
  <c r="AI56" i="1"/>
  <c r="AI42" i="1"/>
  <c r="Y35" i="1"/>
  <c r="AI44" i="1"/>
  <c r="CY29" i="1"/>
  <c r="CY34" i="1"/>
  <c r="CY44" i="1"/>
  <c r="CY81" i="1"/>
  <c r="CY117" i="1"/>
  <c r="CY103" i="1"/>
  <c r="CY71" i="1"/>
  <c r="CW46" i="1"/>
  <c r="CW49" i="1"/>
  <c r="CW37" i="1"/>
  <c r="CW41" i="1"/>
  <c r="CW86" i="1"/>
  <c r="CW126" i="1"/>
  <c r="CW70" i="1"/>
  <c r="BV96" i="1"/>
  <c r="BV68" i="1"/>
  <c r="CG42" i="1"/>
  <c r="BV94" i="1"/>
  <c r="CG35" i="1"/>
  <c r="CG51" i="1"/>
  <c r="CG84" i="1"/>
  <c r="CG70" i="1"/>
  <c r="CG100" i="1"/>
  <c r="CG81" i="1"/>
  <c r="BV43" i="1"/>
  <c r="BV60" i="1"/>
  <c r="BV71" i="1"/>
  <c r="CG96" i="1"/>
  <c r="BV80" i="1"/>
  <c r="R35" i="1"/>
  <c r="R30" i="1"/>
  <c r="CG33" i="1"/>
  <c r="CG67" i="1"/>
  <c r="CG49" i="1"/>
  <c r="CG68" i="1"/>
  <c r="CG108" i="1"/>
  <c r="CG80" i="1"/>
  <c r="CG82" i="1"/>
  <c r="BQ40" i="1"/>
  <c r="BQ53" i="1"/>
  <c r="BQ55" i="1"/>
  <c r="BQ78" i="1"/>
  <c r="BQ94" i="1"/>
  <c r="BQ69" i="1"/>
  <c r="BV40" i="1"/>
  <c r="BV56" i="1"/>
  <c r="BV55" i="1"/>
  <c r="BV77" i="1"/>
  <c r="BV87" i="1"/>
  <c r="BV81" i="1"/>
  <c r="BV33" i="1"/>
  <c r="R42" i="1"/>
  <c r="CG30" i="1"/>
  <c r="CG34" i="1"/>
  <c r="CG39" i="1"/>
  <c r="CG66" i="1"/>
  <c r="CG53" i="1"/>
  <c r="CG104" i="1"/>
  <c r="CG101" i="1"/>
  <c r="BQ48" i="1"/>
  <c r="BQ43" i="1"/>
  <c r="BQ58" i="1"/>
  <c r="BQ80" i="1"/>
  <c r="BQ91" i="1"/>
  <c r="BQ88" i="1"/>
  <c r="BV65" i="1"/>
  <c r="BV34" i="1"/>
  <c r="BV78" i="1"/>
  <c r="BV66" i="1"/>
  <c r="BV91" i="1"/>
  <c r="CG63" i="1"/>
  <c r="BV92" i="1"/>
  <c r="R43" i="1"/>
  <c r="CG36" i="1"/>
  <c r="CG41" i="1"/>
  <c r="CG72" i="1"/>
  <c r="CG59" i="1"/>
  <c r="CG88" i="1"/>
  <c r="CG92" i="1"/>
  <c r="CG98" i="1"/>
  <c r="BQ51" i="1"/>
  <c r="BQ44" i="1"/>
  <c r="BQ61" i="1"/>
  <c r="BQ62" i="1"/>
  <c r="BQ93" i="1"/>
  <c r="BV41" i="1"/>
  <c r="BV42" i="1"/>
  <c r="BV54" i="1"/>
  <c r="BV83" i="1"/>
  <c r="BV70" i="1"/>
  <c r="BV74" i="1"/>
  <c r="CG71" i="1"/>
  <c r="CG32" i="1"/>
  <c r="CG43" i="1"/>
  <c r="CG52" i="1"/>
  <c r="CG46" i="1"/>
  <c r="CG76" i="1"/>
  <c r="CG86" i="1"/>
  <c r="CG91" i="1"/>
  <c r="BQ33" i="1"/>
  <c r="BQ39" i="1"/>
  <c r="BQ68" i="1"/>
  <c r="BQ81" i="1"/>
  <c r="BQ72" i="1"/>
  <c r="BV57" i="1"/>
  <c r="BV50" i="1"/>
  <c r="BV37" i="1"/>
  <c r="BV51" i="1"/>
  <c r="BV85" i="1"/>
  <c r="BV97" i="1"/>
  <c r="BV45" i="1"/>
  <c r="R39" i="1"/>
  <c r="CG45" i="1"/>
  <c r="CG54" i="1"/>
  <c r="CG50" i="1"/>
  <c r="CG62" i="1"/>
  <c r="CG74" i="1"/>
  <c r="CG87" i="1"/>
  <c r="CG102" i="1"/>
  <c r="BQ35" i="1"/>
  <c r="BQ38" i="1"/>
  <c r="BQ60" i="1"/>
  <c r="BQ74" i="1"/>
  <c r="BQ77" i="1"/>
  <c r="BV29" i="1"/>
  <c r="BV36" i="1"/>
  <c r="BV44" i="1"/>
  <c r="BV69" i="1"/>
  <c r="BV75" i="1"/>
  <c r="BV98" i="1"/>
  <c r="CG94" i="1"/>
  <c r="BV53" i="1"/>
  <c r="R41" i="1"/>
  <c r="R37" i="1"/>
  <c r="CG29" i="1"/>
  <c r="CG57" i="1"/>
  <c r="CG48" i="1"/>
  <c r="CG65" i="1"/>
  <c r="CG95" i="1"/>
  <c r="CG97" i="1"/>
  <c r="CG103" i="1"/>
  <c r="BQ49" i="1"/>
  <c r="BQ50" i="1"/>
  <c r="BQ79" i="1"/>
  <c r="BQ82" i="1"/>
  <c r="BQ90" i="1"/>
  <c r="BV46" i="1"/>
  <c r="BV31" i="1"/>
  <c r="BV38" i="1"/>
  <c r="BV61" i="1"/>
  <c r="BV89" i="1"/>
  <c r="BV95" i="1"/>
  <c r="CG109" i="1"/>
  <c r="R29" i="1"/>
  <c r="CG31" i="1"/>
  <c r="CG75" i="1"/>
  <c r="CG61" i="1"/>
  <c r="CG55" i="1"/>
  <c r="CG85" i="1"/>
  <c r="CG90" i="1"/>
  <c r="CG89" i="1"/>
  <c r="BQ54" i="1"/>
  <c r="BQ45" i="1"/>
  <c r="BQ66" i="1"/>
  <c r="BQ56" i="1"/>
  <c r="BQ83" i="1"/>
  <c r="BV63" i="1"/>
  <c r="BV32" i="1"/>
  <c r="BV47" i="1"/>
  <c r="BV48" i="1"/>
  <c r="BV90" i="1"/>
  <c r="BV88" i="1"/>
  <c r="CG77" i="1"/>
  <c r="CG38" i="1"/>
  <c r="CG69" i="1"/>
  <c r="CG78" i="1"/>
  <c r="CG56" i="1"/>
  <c r="CG99" i="1"/>
  <c r="CG107" i="1"/>
  <c r="CG110" i="1"/>
  <c r="BQ41" i="1"/>
  <c r="BQ31" i="1"/>
  <c r="BQ47" i="1"/>
  <c r="BQ63" i="1"/>
  <c r="BQ89" i="1"/>
  <c r="BV30" i="1"/>
  <c r="BV62" i="1"/>
  <c r="BV52" i="1"/>
  <c r="BV59" i="1"/>
  <c r="BV99" i="1"/>
  <c r="BV76" i="1"/>
  <c r="CG44" i="1"/>
  <c r="R34" i="1"/>
  <c r="CG40" i="1"/>
  <c r="CG37" i="1"/>
  <c r="CG83" i="1"/>
  <c r="CG64" i="1"/>
  <c r="CG93" i="1"/>
  <c r="CG105" i="1"/>
  <c r="BQ30" i="1"/>
  <c r="BQ42" i="1"/>
  <c r="BQ46" i="1"/>
  <c r="BQ67" i="1"/>
  <c r="BQ76" i="1"/>
  <c r="BQ87" i="1"/>
  <c r="BV39" i="1"/>
  <c r="BV35" i="1"/>
  <c r="BV49" i="1"/>
  <c r="BV58" i="1"/>
  <c r="BV86" i="1"/>
  <c r="BV79" i="1"/>
  <c r="BV64" i="1"/>
  <c r="R36" i="1"/>
  <c r="CG60" i="1"/>
  <c r="CG47" i="1"/>
  <c r="CG58" i="1"/>
  <c r="CG73" i="1"/>
  <c r="CG106" i="1"/>
  <c r="BQ37" i="1"/>
  <c r="BQ59" i="1"/>
  <c r="BQ70" i="1"/>
  <c r="BQ57" i="1"/>
  <c r="BQ71" i="1"/>
  <c r="BV84" i="1"/>
  <c r="BV67" i="1"/>
  <c r="BV93" i="1"/>
  <c r="BV73" i="1"/>
  <c r="BV72" i="1"/>
  <c r="CV68" i="1"/>
  <c r="CV95" i="1"/>
  <c r="CV44" i="1"/>
  <c r="CV36" i="1"/>
  <c r="CV52" i="1"/>
  <c r="CV110" i="1"/>
  <c r="CV100" i="1"/>
  <c r="CV65" i="1"/>
  <c r="CV53" i="1"/>
  <c r="CV84" i="1"/>
  <c r="CV43" i="1"/>
  <c r="CV125" i="1"/>
  <c r="CV107" i="1"/>
  <c r="CV114" i="1"/>
  <c r="CV94" i="1"/>
  <c r="CV82" i="1"/>
  <c r="CV29" i="1"/>
  <c r="CV47" i="1"/>
  <c r="CV48" i="1"/>
  <c r="CV64" i="1"/>
  <c r="CV124" i="1"/>
  <c r="CV67" i="1"/>
  <c r="CV88" i="1"/>
  <c r="CV123" i="1"/>
  <c r="CV105" i="1"/>
  <c r="CV63" i="1"/>
  <c r="CV32" i="1"/>
  <c r="CV40" i="1"/>
  <c r="CV106" i="1"/>
  <c r="CV83" i="1"/>
  <c r="CV61" i="1"/>
  <c r="CV79" i="1"/>
  <c r="CV93" i="1"/>
  <c r="CV69" i="1"/>
  <c r="CV39" i="1"/>
  <c r="CV51" i="1"/>
  <c r="CV109" i="1"/>
  <c r="CV111" i="1"/>
  <c r="CV75" i="1"/>
  <c r="CV81" i="1"/>
  <c r="CV113" i="1"/>
  <c r="CV121" i="1"/>
  <c r="CV33" i="1"/>
  <c r="CV72" i="1"/>
  <c r="CV30" i="1"/>
  <c r="CV118" i="1"/>
  <c r="CV86" i="1"/>
  <c r="CV85" i="1"/>
  <c r="CV54" i="1"/>
  <c r="CV37" i="1"/>
  <c r="CV50" i="1"/>
  <c r="CV55" i="1"/>
  <c r="CV49" i="1"/>
  <c r="CV101" i="1"/>
  <c r="CV74" i="1"/>
  <c r="CV116" i="1"/>
  <c r="CV71" i="1"/>
  <c r="CV57" i="1"/>
  <c r="CV60" i="1"/>
  <c r="CV119" i="1"/>
  <c r="CV38" i="1"/>
  <c r="CV112" i="1"/>
  <c r="CV91" i="1"/>
  <c r="CV99" i="1"/>
  <c r="CV78" i="1"/>
  <c r="CV46" i="1"/>
  <c r="CV98" i="1"/>
  <c r="CV97" i="1"/>
  <c r="CV73" i="1"/>
  <c r="CV120" i="1"/>
  <c r="CV90" i="1"/>
  <c r="CV42" i="1"/>
  <c r="CV70" i="1"/>
  <c r="CV115" i="1"/>
  <c r="CV102" i="1"/>
  <c r="CV31" i="1"/>
  <c r="CV59" i="1"/>
  <c r="CV77" i="1"/>
  <c r="CV56" i="1"/>
  <c r="CV62" i="1"/>
  <c r="CV108" i="1"/>
  <c r="CV96" i="1"/>
  <c r="CV45" i="1"/>
  <c r="CV41" i="1"/>
  <c r="CV66" i="1"/>
  <c r="CV89" i="1"/>
  <c r="CV87" i="1"/>
  <c r="CV92" i="1"/>
  <c r="CV103" i="1"/>
  <c r="CV58" i="1"/>
  <c r="CV35" i="1"/>
  <c r="CV34" i="1"/>
  <c r="CV122" i="1"/>
  <c r="CV76" i="1"/>
  <c r="CV80" i="1"/>
  <c r="CV117" i="1"/>
  <c r="BB30" i="1"/>
  <c r="BB48" i="1"/>
  <c r="BB55" i="1"/>
  <c r="BB59" i="1"/>
  <c r="BB66" i="1"/>
  <c r="BB46" i="1"/>
  <c r="BB31" i="1"/>
  <c r="BB54" i="1"/>
  <c r="BB69" i="1"/>
  <c r="BB77" i="1"/>
  <c r="BB53" i="1"/>
  <c r="BB42" i="1"/>
  <c r="BB47" i="1"/>
  <c r="BB67" i="1"/>
  <c r="BB44" i="1"/>
  <c r="BB32" i="1"/>
  <c r="BB50" i="1"/>
  <c r="BB56" i="1"/>
  <c r="BB29" i="1"/>
  <c r="BB63" i="1"/>
  <c r="BB49" i="1"/>
  <c r="BB60" i="1"/>
  <c r="BB36" i="1"/>
  <c r="BB74" i="1"/>
  <c r="BB58" i="1"/>
  <c r="BB65" i="1"/>
  <c r="BB40" i="1"/>
  <c r="BB51" i="1"/>
  <c r="BB71" i="1"/>
  <c r="BB79" i="1"/>
  <c r="BB37" i="1"/>
  <c r="BB57" i="1"/>
  <c r="BB52" i="1"/>
  <c r="BB75" i="1"/>
  <c r="BB38" i="1"/>
  <c r="BB35" i="1"/>
  <c r="BB61" i="1"/>
  <c r="BB78" i="1"/>
  <c r="BB41" i="1"/>
  <c r="BB45" i="1"/>
  <c r="BB68" i="1"/>
  <c r="BB72" i="1"/>
  <c r="BB33" i="1"/>
  <c r="BB43" i="1"/>
  <c r="BB64" i="1"/>
  <c r="T30" i="1"/>
  <c r="T32" i="1"/>
  <c r="T43" i="1"/>
  <c r="T39" i="1"/>
  <c r="T38" i="1"/>
  <c r="T35" i="1"/>
  <c r="T31" i="1"/>
  <c r="T33" i="1"/>
  <c r="T41" i="1"/>
  <c r="T42" i="1"/>
  <c r="T37" i="1"/>
  <c r="T45" i="1"/>
  <c r="T29" i="1"/>
  <c r="T44" i="1"/>
  <c r="CZ138" i="1"/>
  <c r="DB35" i="1"/>
  <c r="CZ169" i="1"/>
  <c r="DB66" i="1"/>
  <c r="DB74" i="1"/>
  <c r="CZ177" i="1"/>
  <c r="CZ161" i="1"/>
  <c r="DB58" i="1"/>
  <c r="DB111" i="1"/>
  <c r="CZ214" i="1"/>
  <c r="DB114" i="1"/>
  <c r="CZ217" i="1"/>
  <c r="CZ219" i="1"/>
  <c r="DB116" i="1"/>
  <c r="CZ192" i="1"/>
  <c r="DB89" i="1"/>
  <c r="DB100" i="1"/>
  <c r="CZ203" i="1"/>
  <c r="CZ223" i="1"/>
  <c r="DB120" i="1"/>
  <c r="DB125" i="1"/>
  <c r="CZ228" i="1"/>
  <c r="DB98" i="1"/>
  <c r="CZ201" i="1"/>
  <c r="DB82" i="1"/>
  <c r="CZ185" i="1"/>
  <c r="CZ211" i="1"/>
  <c r="DB108" i="1"/>
  <c r="DB57" i="1"/>
  <c r="CZ160" i="1"/>
  <c r="DB38" i="1"/>
  <c r="CZ141" i="1"/>
  <c r="DB87" i="1"/>
  <c r="CZ190" i="1"/>
  <c r="DB91" i="1"/>
  <c r="CZ194" i="1"/>
  <c r="DB78" i="1"/>
  <c r="CZ181" i="1"/>
  <c r="CZ142" i="1"/>
  <c r="DB39" i="1"/>
  <c r="CZ174" i="1"/>
  <c r="DB71" i="1"/>
  <c r="DB129" i="1"/>
  <c r="CZ232" i="1"/>
  <c r="DB81" i="1"/>
  <c r="CZ184" i="1"/>
  <c r="CZ135" i="1"/>
  <c r="DB32" i="1"/>
  <c r="DB109" i="1"/>
  <c r="CZ212" i="1"/>
  <c r="DB85" i="1"/>
  <c r="CZ188" i="1"/>
  <c r="DB90" i="1"/>
  <c r="CZ193" i="1"/>
  <c r="CZ215" i="1"/>
  <c r="DB112" i="1"/>
  <c r="DB110" i="1"/>
  <c r="CZ213" i="1"/>
  <c r="CZ197" i="1"/>
  <c r="DB94" i="1"/>
  <c r="DB70" i="1"/>
  <c r="CZ173" i="1"/>
  <c r="DB96" i="1"/>
  <c r="CZ199" i="1"/>
  <c r="CZ144" i="1"/>
  <c r="DB41" i="1"/>
  <c r="CZ163" i="1"/>
  <c r="DB60" i="1"/>
  <c r="CZ139" i="1"/>
  <c r="DB36" i="1"/>
  <c r="DB124" i="1"/>
  <c r="CZ227" i="1"/>
  <c r="CZ154" i="1"/>
  <c r="DB51" i="1"/>
  <c r="CZ140" i="1"/>
  <c r="DB37" i="1"/>
  <c r="DB93" i="1"/>
  <c r="CZ196" i="1"/>
  <c r="DB65" i="1"/>
  <c r="CZ168" i="1"/>
  <c r="DB101" i="1"/>
  <c r="CZ204" i="1"/>
  <c r="DB76" i="1"/>
  <c r="CZ179" i="1"/>
  <c r="CZ172" i="1"/>
  <c r="DB69" i="1"/>
  <c r="DB40" i="1"/>
  <c r="CZ143" i="1"/>
  <c r="DB34" i="1"/>
  <c r="CZ137" i="1"/>
  <c r="DB29" i="1"/>
  <c r="CZ132" i="1"/>
  <c r="DB63" i="1"/>
  <c r="CZ166" i="1"/>
  <c r="DB122" i="1"/>
  <c r="CZ225" i="1"/>
  <c r="DB83" i="1"/>
  <c r="CZ186" i="1"/>
  <c r="DB68" i="1"/>
  <c r="CZ171" i="1"/>
  <c r="DB59" i="1"/>
  <c r="CZ162" i="1"/>
  <c r="DB53" i="1"/>
  <c r="CZ156" i="1"/>
  <c r="CZ226" i="1"/>
  <c r="DB123" i="1"/>
  <c r="CZ136" i="1"/>
  <c r="DB33" i="1"/>
  <c r="DB128" i="1"/>
  <c r="CZ231" i="1"/>
  <c r="DB61" i="1"/>
  <c r="CZ164" i="1"/>
  <c r="DB49" i="1"/>
  <c r="CZ152" i="1"/>
  <c r="DB106" i="1"/>
  <c r="CZ209" i="1"/>
  <c r="DB43" i="1"/>
  <c r="CZ146" i="1"/>
  <c r="CZ222" i="1"/>
  <c r="DB119" i="1"/>
  <c r="DB56" i="1"/>
  <c r="CZ159" i="1"/>
  <c r="DB42" i="1"/>
  <c r="CZ145" i="1"/>
  <c r="DB50" i="1"/>
  <c r="CZ153" i="1"/>
  <c r="CZ230" i="1"/>
  <c r="DB127" i="1"/>
  <c r="DB103" i="1"/>
  <c r="CZ206" i="1"/>
  <c r="CZ210" i="1"/>
  <c r="DB107" i="1"/>
  <c r="DB95" i="1"/>
  <c r="CZ198" i="1"/>
  <c r="DB105" i="1"/>
  <c r="CZ208" i="1"/>
  <c r="DB115" i="1"/>
  <c r="CZ218" i="1"/>
  <c r="DB64" i="1"/>
  <c r="CZ167" i="1"/>
  <c r="CZ216" i="1"/>
  <c r="DB113" i="1"/>
  <c r="DB121" i="1"/>
  <c r="CZ224" i="1"/>
  <c r="CZ229" i="1"/>
  <c r="DB126" i="1"/>
  <c r="DB77" i="1"/>
  <c r="CZ180" i="1"/>
  <c r="CZ134" i="1"/>
  <c r="DB31" i="1"/>
  <c r="DB118" i="1"/>
  <c r="CZ221" i="1"/>
  <c r="CZ183" i="1"/>
  <c r="DB80" i="1"/>
  <c r="DB47" i="1"/>
  <c r="CZ150" i="1"/>
  <c r="DB52" i="1"/>
  <c r="CZ155" i="1"/>
  <c r="DB72" i="1"/>
  <c r="CZ175" i="1"/>
  <c r="DB99" i="1"/>
  <c r="CZ202" i="1"/>
  <c r="DB102" i="1"/>
  <c r="CZ205" i="1"/>
  <c r="DB30" i="1"/>
  <c r="CZ133" i="1"/>
  <c r="DB117" i="1"/>
  <c r="CZ220" i="1"/>
  <c r="DB55" i="1"/>
  <c r="CZ158" i="1"/>
  <c r="CZ147" i="1"/>
  <c r="DB44" i="1"/>
  <c r="DB62" i="1"/>
  <c r="CZ165" i="1"/>
  <c r="CZ149" i="1"/>
  <c r="DB46" i="1"/>
  <c r="CZ200" i="1"/>
  <c r="DB97" i="1"/>
  <c r="DB75" i="1"/>
  <c r="CZ178" i="1"/>
  <c r="CZ207" i="1"/>
  <c r="DB104" i="1"/>
  <c r="DB92" i="1"/>
  <c r="CZ195" i="1"/>
  <c r="DB54" i="1"/>
  <c r="CZ157" i="1"/>
  <c r="DB86" i="1"/>
  <c r="CZ189" i="1"/>
  <c r="DB84" i="1"/>
  <c r="CZ187" i="1"/>
  <c r="CZ148" i="1"/>
  <c r="DB45" i="1"/>
  <c r="DB48" i="1"/>
  <c r="CZ151" i="1"/>
  <c r="DB73" i="1"/>
  <c r="CZ176" i="1"/>
  <c r="CZ182" i="1"/>
  <c r="DB79" i="1"/>
  <c r="DB67" i="1"/>
  <c r="CZ170" i="1"/>
  <c r="DB88" i="1"/>
  <c r="CZ191" i="1"/>
  <c r="CY219" i="1" l="1"/>
  <c r="CY185" i="1"/>
  <c r="CY223" i="1"/>
  <c r="CY176" i="1"/>
  <c r="CY177" i="1"/>
  <c r="CY180" i="1"/>
  <c r="CY187" i="1"/>
  <c r="CY210" i="1"/>
  <c r="CY203" i="1"/>
  <c r="CY212" i="1"/>
  <c r="CY138" i="1"/>
  <c r="CY153" i="1"/>
  <c r="CY137" i="1"/>
  <c r="CY171" i="1"/>
  <c r="CY218" i="1"/>
  <c r="CX218" i="1" s="1"/>
  <c r="CY193" i="1"/>
  <c r="CY192" i="1"/>
  <c r="CY170" i="1"/>
  <c r="CY198" i="1"/>
  <c r="CY159" i="1"/>
  <c r="CY195" i="1"/>
  <c r="CY160" i="1"/>
  <c r="CY222" i="1"/>
  <c r="CX222" i="1" s="1"/>
  <c r="CY162" i="1"/>
  <c r="CY151" i="1"/>
  <c r="CY211" i="1"/>
  <c r="CY152" i="1"/>
  <c r="CY158" i="1"/>
  <c r="CY227" i="1"/>
  <c r="CY141" i="1"/>
  <c r="CY214" i="1"/>
  <c r="CY143" i="1"/>
  <c r="CY173" i="1"/>
  <c r="CY190" i="1"/>
  <c r="CY228" i="1"/>
  <c r="CY189" i="1"/>
  <c r="CY172" i="1"/>
  <c r="CY217" i="1"/>
  <c r="CY166" i="1"/>
  <c r="CY224" i="1"/>
  <c r="CX223" i="1" s="1"/>
  <c r="CY156" i="1"/>
  <c r="CY226" i="1"/>
  <c r="CY196" i="1"/>
  <c r="CY200" i="1"/>
  <c r="CX176" i="1"/>
  <c r="CY133" i="1"/>
  <c r="CY201" i="1"/>
  <c r="CY183" i="1"/>
  <c r="CY149" i="1"/>
  <c r="CY225" i="1"/>
  <c r="CY208" i="1"/>
  <c r="CY167" i="1"/>
  <c r="CY163" i="1"/>
  <c r="CY165" i="1"/>
  <c r="CY148" i="1"/>
  <c r="CY146" i="1"/>
  <c r="CY140" i="1"/>
  <c r="CY164" i="1"/>
  <c r="CY206" i="1"/>
  <c r="CY155" i="1"/>
  <c r="CY134" i="1"/>
  <c r="CY229" i="1"/>
  <c r="CY179" i="1"/>
  <c r="CY230" i="1"/>
  <c r="CY191" i="1"/>
  <c r="CY213" i="1"/>
  <c r="CY150" i="1"/>
  <c r="CY202" i="1"/>
  <c r="CY136" i="1"/>
  <c r="CY188" i="1"/>
  <c r="CY205" i="1"/>
  <c r="CY144" i="1"/>
  <c r="CY209" i="1"/>
  <c r="CY216" i="1"/>
  <c r="CY181" i="1"/>
  <c r="CY182" i="1"/>
  <c r="CY199" i="1"/>
  <c r="CY221" i="1"/>
  <c r="CY215" i="1"/>
  <c r="CY175" i="1"/>
  <c r="CY231" i="1"/>
  <c r="CY186" i="1"/>
  <c r="CY178" i="1"/>
  <c r="CY174" i="1"/>
  <c r="CY161" i="1"/>
  <c r="CY132" i="1"/>
  <c r="CY169" i="1"/>
  <c r="CY204" i="1"/>
  <c r="CY168" i="1"/>
  <c r="E11" i="1"/>
  <c r="CY157" i="1"/>
  <c r="CY220" i="1"/>
  <c r="CY197" i="1"/>
  <c r="CY139" i="1"/>
  <c r="CY147" i="1"/>
  <c r="CY135" i="1"/>
  <c r="CY142" i="1"/>
  <c r="CY207" i="1"/>
  <c r="CY145" i="1"/>
  <c r="CY154" i="1"/>
  <c r="CY194" i="1"/>
  <c r="CY184" i="1"/>
  <c r="CX184" i="1" s="1"/>
  <c r="CX191" i="1" l="1"/>
  <c r="CX187" i="1"/>
  <c r="CX159" i="1"/>
  <c r="CX186" i="1"/>
  <c r="CX180" i="1"/>
  <c r="CX179" i="1"/>
  <c r="CX145" i="1"/>
  <c r="CX142" i="1"/>
  <c r="CX209" i="1"/>
  <c r="CX137" i="1"/>
  <c r="CX195" i="1"/>
  <c r="CX194" i="1"/>
  <c r="CX212" i="1"/>
  <c r="CX221" i="1"/>
  <c r="CW221" i="1" s="1"/>
  <c r="CX152" i="1"/>
  <c r="CX211" i="1"/>
  <c r="CX170" i="1"/>
  <c r="CX136" i="1"/>
  <c r="CX217" i="1"/>
  <c r="CW217" i="1" s="1"/>
  <c r="CX192" i="1"/>
  <c r="CW191" i="1" s="1"/>
  <c r="CX169" i="1"/>
  <c r="CX198" i="1"/>
  <c r="CX197" i="1"/>
  <c r="CX158" i="1"/>
  <c r="CW158" i="1" s="1"/>
  <c r="CX210" i="1"/>
  <c r="CX151" i="1"/>
  <c r="CX161" i="1"/>
  <c r="CX162" i="1"/>
  <c r="CX157" i="1"/>
  <c r="CX226" i="1"/>
  <c r="CX143" i="1"/>
  <c r="CX173" i="1"/>
  <c r="CX140" i="1"/>
  <c r="CX227" i="1"/>
  <c r="CX207" i="1"/>
  <c r="CX133" i="1"/>
  <c r="CX189" i="1"/>
  <c r="CX147" i="1"/>
  <c r="CX132" i="1"/>
  <c r="CX139" i="1"/>
  <c r="CX172" i="1"/>
  <c r="CX155" i="1"/>
  <c r="CX171" i="1"/>
  <c r="CX201" i="1"/>
  <c r="CX154" i="1"/>
  <c r="CX228" i="1"/>
  <c r="CX229" i="1"/>
  <c r="CX165" i="1"/>
  <c r="CX216" i="1"/>
  <c r="CX166" i="1"/>
  <c r="CX230" i="1"/>
  <c r="CX225" i="1"/>
  <c r="CX224" i="1"/>
  <c r="CW223" i="1" s="1"/>
  <c r="CX164" i="1"/>
  <c r="CX149" i="1"/>
  <c r="CX178" i="1"/>
  <c r="CW178" i="1" s="1"/>
  <c r="CX182" i="1"/>
  <c r="CX199" i="1"/>
  <c r="CX150" i="1"/>
  <c r="CX205" i="1"/>
  <c r="CX220" i="1"/>
  <c r="CX135" i="1"/>
  <c r="CX174" i="1"/>
  <c r="CX148" i="1"/>
  <c r="CX204" i="1"/>
  <c r="CX188" i="1"/>
  <c r="CX200" i="1"/>
  <c r="CX163" i="1"/>
  <c r="CX144" i="1"/>
  <c r="CW144" i="1" s="1"/>
  <c r="CX202" i="1"/>
  <c r="CX185" i="1"/>
  <c r="CW185" i="1" s="1"/>
  <c r="CX213" i="1"/>
  <c r="CX208" i="1"/>
  <c r="CX215" i="1"/>
  <c r="CX183" i="1"/>
  <c r="CX175" i="1"/>
  <c r="CW175" i="1" s="1"/>
  <c r="CX177" i="1"/>
  <c r="CX181" i="1"/>
  <c r="CX190" i="1"/>
  <c r="CW190" i="1" s="1"/>
  <c r="CX214" i="1"/>
  <c r="CX168" i="1"/>
  <c r="CW222" i="1"/>
  <c r="CX219" i="1"/>
  <c r="CX193" i="1"/>
  <c r="CX206" i="1"/>
  <c r="CX134" i="1"/>
  <c r="CX160" i="1"/>
  <c r="CX153" i="1"/>
  <c r="CX146" i="1"/>
  <c r="CX196" i="1"/>
  <c r="CX156" i="1"/>
  <c r="CX138" i="1"/>
  <c r="CX203" i="1"/>
  <c r="CX167" i="1"/>
  <c r="CX141" i="1"/>
  <c r="CW209" i="1" l="1"/>
  <c r="CW186" i="1"/>
  <c r="CW142" i="1"/>
  <c r="CW179" i="1"/>
  <c r="CW194" i="1"/>
  <c r="CW136" i="1"/>
  <c r="CW211" i="1"/>
  <c r="CW193" i="1"/>
  <c r="CV193" i="1" s="1"/>
  <c r="CW208" i="1"/>
  <c r="CV208" i="1" s="1"/>
  <c r="CW212" i="1"/>
  <c r="CW220" i="1"/>
  <c r="CV220" i="1" s="1"/>
  <c r="CW169" i="1"/>
  <c r="CW170" i="1"/>
  <c r="CW135" i="1"/>
  <c r="CW197" i="1"/>
  <c r="CW168" i="1"/>
  <c r="CW216" i="1"/>
  <c r="CV216" i="1" s="1"/>
  <c r="CW151" i="1"/>
  <c r="CW210" i="1"/>
  <c r="CV210" i="1" s="1"/>
  <c r="CW150" i="1"/>
  <c r="CW198" i="1"/>
  <c r="CW161" i="1"/>
  <c r="CW157" i="1"/>
  <c r="CV157" i="1" s="1"/>
  <c r="CW154" i="1"/>
  <c r="CW226" i="1"/>
  <c r="CW227" i="1"/>
  <c r="CW225" i="1"/>
  <c r="CW173" i="1"/>
  <c r="CW132" i="1"/>
  <c r="CW188" i="1"/>
  <c r="CW139" i="1"/>
  <c r="CW146" i="1"/>
  <c r="CW172" i="1"/>
  <c r="CW215" i="1"/>
  <c r="CW171" i="1"/>
  <c r="CW148" i="1"/>
  <c r="CW147" i="1"/>
  <c r="CW201" i="1"/>
  <c r="CW203" i="1"/>
  <c r="CW228" i="1"/>
  <c r="CW165" i="1"/>
  <c r="CW177" i="1"/>
  <c r="CV177" i="1" s="1"/>
  <c r="CW163" i="1"/>
  <c r="CW229" i="1"/>
  <c r="CW204" i="1"/>
  <c r="CW184" i="1"/>
  <c r="CV184" i="1" s="1"/>
  <c r="CW219" i="1"/>
  <c r="CV219" i="1" s="1"/>
  <c r="CW134" i="1"/>
  <c r="CW149" i="1"/>
  <c r="CW224" i="1"/>
  <c r="CW162" i="1"/>
  <c r="CW166" i="1"/>
  <c r="CW164" i="1"/>
  <c r="CW199" i="1"/>
  <c r="CW176" i="1"/>
  <c r="CW182" i="1"/>
  <c r="CV178" i="1"/>
  <c r="CW187" i="1"/>
  <c r="CV186" i="1" s="1"/>
  <c r="CV190" i="1"/>
  <c r="CW200" i="1"/>
  <c r="CW183" i="1"/>
  <c r="CW143" i="1"/>
  <c r="CV143" i="1" s="1"/>
  <c r="CW189" i="1"/>
  <c r="CV189" i="1" s="1"/>
  <c r="CW214" i="1"/>
  <c r="CW207" i="1"/>
  <c r="CV185" i="1"/>
  <c r="CW181" i="1"/>
  <c r="CW180" i="1"/>
  <c r="CW174" i="1"/>
  <c r="CV174" i="1" s="1"/>
  <c r="CW167" i="1"/>
  <c r="CV211" i="1"/>
  <c r="CW213" i="1"/>
  <c r="CW133" i="1"/>
  <c r="CW138" i="1"/>
  <c r="CW137" i="1"/>
  <c r="CV222" i="1"/>
  <c r="CV221" i="1"/>
  <c r="CW156" i="1"/>
  <c r="CW155" i="1"/>
  <c r="CW192" i="1"/>
  <c r="CW202" i="1"/>
  <c r="CW152" i="1"/>
  <c r="CV151" i="1" s="1"/>
  <c r="CW153" i="1"/>
  <c r="CW205" i="1"/>
  <c r="CW206" i="1"/>
  <c r="CW218" i="1"/>
  <c r="CW141" i="1"/>
  <c r="CV141" i="1" s="1"/>
  <c r="CW140" i="1"/>
  <c r="CW196" i="1"/>
  <c r="CW195" i="1"/>
  <c r="CW160" i="1"/>
  <c r="CW159" i="1"/>
  <c r="CW145" i="1"/>
  <c r="CV135" i="1" l="1"/>
  <c r="CV170" i="1"/>
  <c r="CV207" i="1"/>
  <c r="CV198" i="1"/>
  <c r="CV168" i="1"/>
  <c r="CV134" i="1"/>
  <c r="CV169" i="1"/>
  <c r="CU169" i="1" s="1"/>
  <c r="CV167" i="1"/>
  <c r="CV196" i="1"/>
  <c r="CV197" i="1"/>
  <c r="CU197" i="1" s="1"/>
  <c r="CV150" i="1"/>
  <c r="CU150" i="1" s="1"/>
  <c r="CV209" i="1"/>
  <c r="CU208" i="1" s="1"/>
  <c r="CV215" i="1"/>
  <c r="CU215" i="1" s="1"/>
  <c r="CV160" i="1"/>
  <c r="CV226" i="1"/>
  <c r="CV154" i="1"/>
  <c r="CV161" i="1"/>
  <c r="CV225" i="1"/>
  <c r="CU207" i="1"/>
  <c r="CV224" i="1"/>
  <c r="CV227" i="1"/>
  <c r="CV172" i="1"/>
  <c r="CV165" i="1"/>
  <c r="CV142" i="1"/>
  <c r="CU142" i="1" s="1"/>
  <c r="CV214" i="1"/>
  <c r="CV138" i="1"/>
  <c r="CV146" i="1"/>
  <c r="CV171" i="1"/>
  <c r="CV148" i="1"/>
  <c r="CV204" i="1"/>
  <c r="CV147" i="1"/>
  <c r="CV200" i="1"/>
  <c r="CU134" i="1"/>
  <c r="CV164" i="1"/>
  <c r="CV228" i="1"/>
  <c r="CV223" i="1"/>
  <c r="CV176" i="1"/>
  <c r="CU176" i="1" s="1"/>
  <c r="CV203" i="1"/>
  <c r="CU184" i="1"/>
  <c r="CV218" i="1"/>
  <c r="CU218" i="1" s="1"/>
  <c r="CU219" i="1"/>
  <c r="CV149" i="1"/>
  <c r="CV162" i="1"/>
  <c r="CV187" i="1"/>
  <c r="CU186" i="1" s="1"/>
  <c r="CV133" i="1"/>
  <c r="CU133" i="1" s="1"/>
  <c r="CV163" i="1"/>
  <c r="CV175" i="1"/>
  <c r="CU174" i="1" s="1"/>
  <c r="CV132" i="1"/>
  <c r="CV182" i="1"/>
  <c r="CV181" i="1"/>
  <c r="CU177" i="1"/>
  <c r="CV213" i="1"/>
  <c r="CV183" i="1"/>
  <c r="CU183" i="1" s="1"/>
  <c r="CV199" i="1"/>
  <c r="CU189" i="1"/>
  <c r="CV166" i="1"/>
  <c r="CV188" i="1"/>
  <c r="CU188" i="1" s="1"/>
  <c r="CV212" i="1"/>
  <c r="CU210" i="1"/>
  <c r="CV180" i="1"/>
  <c r="CV179" i="1"/>
  <c r="CV173" i="1"/>
  <c r="CV195" i="1"/>
  <c r="CV194" i="1"/>
  <c r="CV155" i="1"/>
  <c r="CV156" i="1"/>
  <c r="CU185" i="1"/>
  <c r="CV140" i="1"/>
  <c r="CU140" i="1" s="1"/>
  <c r="CV139" i="1"/>
  <c r="CV158" i="1"/>
  <c r="CV159" i="1"/>
  <c r="CU221" i="1"/>
  <c r="CU220" i="1"/>
  <c r="CV202" i="1"/>
  <c r="CV201" i="1"/>
  <c r="CV137" i="1"/>
  <c r="CV136" i="1"/>
  <c r="CV191" i="1"/>
  <c r="CU190" i="1" s="1"/>
  <c r="CV192" i="1"/>
  <c r="CV205" i="1"/>
  <c r="CV206" i="1"/>
  <c r="CU206" i="1" s="1"/>
  <c r="CV217" i="1"/>
  <c r="CV145" i="1"/>
  <c r="CV144" i="1"/>
  <c r="CV152" i="1"/>
  <c r="CV153" i="1"/>
  <c r="CU166" i="1" l="1"/>
  <c r="CU196" i="1"/>
  <c r="CT196" i="1" s="1"/>
  <c r="CU214" i="1"/>
  <c r="CU209" i="1"/>
  <c r="CU195" i="1"/>
  <c r="CT195" i="1" s="1"/>
  <c r="CU167" i="1"/>
  <c r="CT166" i="1" s="1"/>
  <c r="CU168" i="1"/>
  <c r="CT168" i="1" s="1"/>
  <c r="CT206" i="1"/>
  <c r="CU225" i="1"/>
  <c r="CU160" i="1"/>
  <c r="CU149" i="1"/>
  <c r="CT149" i="1" s="1"/>
  <c r="CU159" i="1"/>
  <c r="CT159" i="1" s="1"/>
  <c r="CU161" i="1"/>
  <c r="CU226" i="1"/>
  <c r="CU153" i="1"/>
  <c r="CU154" i="1"/>
  <c r="CU227" i="1"/>
  <c r="CU223" i="1"/>
  <c r="CU224" i="1"/>
  <c r="CU172" i="1"/>
  <c r="CU141" i="1"/>
  <c r="CT141" i="1" s="1"/>
  <c r="CU145" i="1"/>
  <c r="CU137" i="1"/>
  <c r="CU171" i="1"/>
  <c r="CU213" i="1"/>
  <c r="CU147" i="1"/>
  <c r="CU170" i="1"/>
  <c r="CU164" i="1"/>
  <c r="CU199" i="1"/>
  <c r="CU146" i="1"/>
  <c r="CT167" i="1"/>
  <c r="CU132" i="1"/>
  <c r="CT132" i="1" s="1"/>
  <c r="CT133" i="1"/>
  <c r="CU222" i="1"/>
  <c r="CU203" i="1"/>
  <c r="CT218" i="1"/>
  <c r="CT176" i="1"/>
  <c r="CU202" i="1"/>
  <c r="CU148" i="1"/>
  <c r="CU217" i="1"/>
  <c r="CT217" i="1" s="1"/>
  <c r="CT183" i="1"/>
  <c r="CU162" i="1"/>
  <c r="CU175" i="1"/>
  <c r="CT174" i="1" s="1"/>
  <c r="CU163" i="1"/>
  <c r="CU181" i="1"/>
  <c r="CU180" i="1"/>
  <c r="CU198" i="1"/>
  <c r="CT197" i="1" s="1"/>
  <c r="CU212" i="1"/>
  <c r="CU182" i="1"/>
  <c r="CT182" i="1" s="1"/>
  <c r="CT188" i="1"/>
  <c r="CU165" i="1"/>
  <c r="CT165" i="1" s="1"/>
  <c r="CU211" i="1"/>
  <c r="CU187" i="1"/>
  <c r="CT187" i="1" s="1"/>
  <c r="CT209" i="1"/>
  <c r="CU179" i="1"/>
  <c r="CU178" i="1"/>
  <c r="CU205" i="1"/>
  <c r="CT205" i="1" s="1"/>
  <c r="CS205" i="1" s="1"/>
  <c r="CU173" i="1"/>
  <c r="CU144" i="1"/>
  <c r="CU139" i="1"/>
  <c r="CT139" i="1" s="1"/>
  <c r="CU201" i="1"/>
  <c r="CU200" i="1"/>
  <c r="CT214" i="1"/>
  <c r="CU191" i="1"/>
  <c r="CU192" i="1"/>
  <c r="CU155" i="1"/>
  <c r="CU156" i="1"/>
  <c r="CU204" i="1"/>
  <c r="CT189" i="1"/>
  <c r="CT220" i="1"/>
  <c r="CT219" i="1"/>
  <c r="CU143" i="1"/>
  <c r="CU193" i="1"/>
  <c r="CU194" i="1"/>
  <c r="CU152" i="1"/>
  <c r="CU136" i="1"/>
  <c r="CU135" i="1"/>
  <c r="CU151" i="1"/>
  <c r="CT150" i="1" s="1"/>
  <c r="CT207" i="1"/>
  <c r="CT208" i="1"/>
  <c r="CU157" i="1"/>
  <c r="CU158" i="1"/>
  <c r="CU216" i="1"/>
  <c r="CU138" i="1"/>
  <c r="CT185" i="1"/>
  <c r="CT184" i="1"/>
  <c r="CT160" i="1" l="1"/>
  <c r="CT194" i="1"/>
  <c r="CT213" i="1"/>
  <c r="CT225" i="1"/>
  <c r="CT158" i="1"/>
  <c r="CS158" i="1" s="1"/>
  <c r="CT226" i="1"/>
  <c r="CT161" i="1"/>
  <c r="CS160" i="1" s="1"/>
  <c r="CT224" i="1"/>
  <c r="CS224" i="1" s="1"/>
  <c r="CT153" i="1"/>
  <c r="CT152" i="1"/>
  <c r="CS152" i="1" s="1"/>
  <c r="CT154" i="1"/>
  <c r="CS153" i="1" s="1"/>
  <c r="CT172" i="1"/>
  <c r="CT140" i="1"/>
  <c r="CS139" i="1" s="1"/>
  <c r="CT222" i="1"/>
  <c r="CT171" i="1"/>
  <c r="CT144" i="1"/>
  <c r="CT223" i="1"/>
  <c r="CT170" i="1"/>
  <c r="CS195" i="1"/>
  <c r="CT169" i="1"/>
  <c r="CS168" i="1" s="1"/>
  <c r="CT136" i="1"/>
  <c r="CT147" i="1"/>
  <c r="CT146" i="1"/>
  <c r="CT212" i="1"/>
  <c r="CS212" i="1" s="1"/>
  <c r="CS182" i="1"/>
  <c r="CT145" i="1"/>
  <c r="CS166" i="1"/>
  <c r="CS167" i="1"/>
  <c r="CS132" i="1"/>
  <c r="CT163" i="1"/>
  <c r="CT221" i="1"/>
  <c r="CS220" i="1" s="1"/>
  <c r="CS225" i="1"/>
  <c r="CT202" i="1"/>
  <c r="CS217" i="1"/>
  <c r="CT148" i="1"/>
  <c r="CS148" i="1" s="1"/>
  <c r="CT216" i="1"/>
  <c r="CS216" i="1" s="1"/>
  <c r="CT201" i="1"/>
  <c r="CS149" i="1"/>
  <c r="CT175" i="1"/>
  <c r="CS175" i="1" s="1"/>
  <c r="CT162" i="1"/>
  <c r="CS159" i="1"/>
  <c r="CT180" i="1"/>
  <c r="CT181" i="1"/>
  <c r="CS181" i="1" s="1"/>
  <c r="CT198" i="1"/>
  <c r="CS197" i="1" s="1"/>
  <c r="CS208" i="1"/>
  <c r="CT179" i="1"/>
  <c r="CT211" i="1"/>
  <c r="CS194" i="1"/>
  <c r="CS165" i="1"/>
  <c r="CT164" i="1"/>
  <c r="CS187" i="1"/>
  <c r="CT186" i="1"/>
  <c r="CS186" i="1" s="1"/>
  <c r="CT193" i="1"/>
  <c r="CS193" i="1" s="1"/>
  <c r="CS196" i="1"/>
  <c r="CT210" i="1"/>
  <c r="CT138" i="1"/>
  <c r="CS138" i="1" s="1"/>
  <c r="CT204" i="1"/>
  <c r="CS204" i="1" s="1"/>
  <c r="CR204" i="1" s="1"/>
  <c r="CS207" i="1"/>
  <c r="CT156" i="1"/>
  <c r="CT178" i="1"/>
  <c r="CT177" i="1"/>
  <c r="CT143" i="1"/>
  <c r="CT173" i="1"/>
  <c r="CT157" i="1"/>
  <c r="CT151" i="1"/>
  <c r="CT203" i="1"/>
  <c r="CT155" i="1"/>
  <c r="CT135" i="1"/>
  <c r="CT134" i="1"/>
  <c r="CT192" i="1"/>
  <c r="CT191" i="1"/>
  <c r="CT200" i="1"/>
  <c r="CT199" i="1"/>
  <c r="CT137" i="1"/>
  <c r="CS219" i="1"/>
  <c r="CS218" i="1"/>
  <c r="CT215" i="1"/>
  <c r="CS184" i="1"/>
  <c r="CS183" i="1"/>
  <c r="CT142" i="1"/>
  <c r="CS188" i="1"/>
  <c r="CT190" i="1"/>
  <c r="CS213" i="1"/>
  <c r="CS206" i="1"/>
  <c r="CR224" i="1" l="1"/>
  <c r="CS157" i="1"/>
  <c r="CS171" i="1"/>
  <c r="CS140" i="1"/>
  <c r="CR139" i="1" s="1"/>
  <c r="CS151" i="1"/>
  <c r="CR151" i="1" s="1"/>
  <c r="CS223" i="1"/>
  <c r="CS143" i="1"/>
  <c r="CS170" i="1"/>
  <c r="CR170" i="1" s="1"/>
  <c r="CS222" i="1"/>
  <c r="CR222" i="1" s="1"/>
  <c r="CS169" i="1"/>
  <c r="CR168" i="1" s="1"/>
  <c r="CS211" i="1"/>
  <c r="CR211" i="1" s="1"/>
  <c r="CS144" i="1"/>
  <c r="CR143" i="1" s="1"/>
  <c r="CS135" i="1"/>
  <c r="CR194" i="1"/>
  <c r="CS146" i="1"/>
  <c r="CR165" i="1"/>
  <c r="CS145" i="1"/>
  <c r="CR181" i="1"/>
  <c r="CS163" i="1"/>
  <c r="CS221" i="1"/>
  <c r="CR216" i="1"/>
  <c r="CR166" i="1"/>
  <c r="CS201" i="1"/>
  <c r="CS147" i="1"/>
  <c r="CR147" i="1" s="1"/>
  <c r="CS215" i="1"/>
  <c r="CR215" i="1" s="1"/>
  <c r="CS162" i="1"/>
  <c r="CS200" i="1"/>
  <c r="CR157" i="1"/>
  <c r="CR158" i="1"/>
  <c r="CS174" i="1"/>
  <c r="CR174" i="1" s="1"/>
  <c r="CS161" i="1"/>
  <c r="CR148" i="1"/>
  <c r="CR186" i="1"/>
  <c r="CR223" i="1"/>
  <c r="CS180" i="1"/>
  <c r="CR180" i="1" s="1"/>
  <c r="CR138" i="1"/>
  <c r="CS179" i="1"/>
  <c r="CS192" i="1"/>
  <c r="CR192" i="1" s="1"/>
  <c r="CR207" i="1"/>
  <c r="CS178" i="1"/>
  <c r="CR196" i="1"/>
  <c r="CS203" i="1"/>
  <c r="CR203" i="1" s="1"/>
  <c r="CQ203" i="1" s="1"/>
  <c r="CS210" i="1"/>
  <c r="CS164" i="1"/>
  <c r="CR164" i="1" s="1"/>
  <c r="CR193" i="1"/>
  <c r="CS209" i="1"/>
  <c r="CR152" i="1"/>
  <c r="CS190" i="1"/>
  <c r="CS185" i="1"/>
  <c r="CR185" i="1" s="1"/>
  <c r="CS137" i="1"/>
  <c r="CR137" i="1" s="1"/>
  <c r="CS202" i="1"/>
  <c r="CR195" i="1"/>
  <c r="CS155" i="1"/>
  <c r="CS150" i="1"/>
  <c r="CR150" i="1" s="1"/>
  <c r="CR219" i="1"/>
  <c r="CS214" i="1"/>
  <c r="CS142" i="1"/>
  <c r="CR142" i="1" s="1"/>
  <c r="CS177" i="1"/>
  <c r="CS176" i="1"/>
  <c r="CS189" i="1"/>
  <c r="CS156" i="1"/>
  <c r="CS136" i="1"/>
  <c r="CS172" i="1"/>
  <c r="CS173" i="1"/>
  <c r="CR218" i="1"/>
  <c r="CR217" i="1"/>
  <c r="CS134" i="1"/>
  <c r="CS133" i="1"/>
  <c r="CR187" i="1"/>
  <c r="CR205" i="1"/>
  <c r="CR206" i="1"/>
  <c r="CR183" i="1"/>
  <c r="CR182" i="1"/>
  <c r="CS199" i="1"/>
  <c r="CS198" i="1"/>
  <c r="CR212" i="1"/>
  <c r="CS141" i="1"/>
  <c r="CR167" i="1"/>
  <c r="CR159" i="1"/>
  <c r="CS154" i="1"/>
  <c r="CS191" i="1"/>
  <c r="CQ223" i="1" l="1"/>
  <c r="CR156" i="1"/>
  <c r="CR171" i="1"/>
  <c r="CR144" i="1"/>
  <c r="CR169" i="1"/>
  <c r="CQ168" i="1" s="1"/>
  <c r="CR210" i="1"/>
  <c r="CQ210" i="1" s="1"/>
  <c r="CR221" i="1"/>
  <c r="CQ221" i="1" s="1"/>
  <c r="CR145" i="1"/>
  <c r="CQ144" i="1" s="1"/>
  <c r="CQ164" i="1"/>
  <c r="CR134" i="1"/>
  <c r="CQ193" i="1"/>
  <c r="CQ165" i="1"/>
  <c r="CR220" i="1"/>
  <c r="CQ180" i="1"/>
  <c r="CR214" i="1"/>
  <c r="CQ214" i="1" s="1"/>
  <c r="CR200" i="1"/>
  <c r="CR162" i="1"/>
  <c r="CQ215" i="1"/>
  <c r="CR146" i="1"/>
  <c r="CQ146" i="1" s="1"/>
  <c r="CQ156" i="1"/>
  <c r="CQ185" i="1"/>
  <c r="CQ157" i="1"/>
  <c r="CR161" i="1"/>
  <c r="CR173" i="1"/>
  <c r="CQ173" i="1" s="1"/>
  <c r="CR160" i="1"/>
  <c r="CQ159" i="1" s="1"/>
  <c r="CR199" i="1"/>
  <c r="CQ147" i="1"/>
  <c r="CQ138" i="1"/>
  <c r="CR179" i="1"/>
  <c r="CQ179" i="1" s="1"/>
  <c r="CQ222" i="1"/>
  <c r="CP222" i="1" s="1"/>
  <c r="CQ137" i="1"/>
  <c r="CR191" i="1"/>
  <c r="CQ191" i="1" s="1"/>
  <c r="CQ206" i="1"/>
  <c r="CR178" i="1"/>
  <c r="CR177" i="1"/>
  <c r="CR202" i="1"/>
  <c r="CQ202" i="1" s="1"/>
  <c r="CP202" i="1" s="1"/>
  <c r="CR163" i="1"/>
  <c r="CR209" i="1"/>
  <c r="CQ192" i="1"/>
  <c r="CQ195" i="1"/>
  <c r="CQ142" i="1"/>
  <c r="CR136" i="1"/>
  <c r="CQ136" i="1" s="1"/>
  <c r="CQ151" i="1"/>
  <c r="CR189" i="1"/>
  <c r="CQ143" i="1"/>
  <c r="CR208" i="1"/>
  <c r="CQ150" i="1"/>
  <c r="CR154" i="1"/>
  <c r="CR149" i="1"/>
  <c r="CQ149" i="1" s="1"/>
  <c r="CQ194" i="1"/>
  <c r="CR201" i="1"/>
  <c r="CR184" i="1"/>
  <c r="CQ184" i="1" s="1"/>
  <c r="CQ218" i="1"/>
  <c r="CR213" i="1"/>
  <c r="CQ170" i="1"/>
  <c r="CR172" i="1"/>
  <c r="CQ171" i="1" s="1"/>
  <c r="CQ169" i="1"/>
  <c r="CR176" i="1"/>
  <c r="CR175" i="1"/>
  <c r="CR135" i="1"/>
  <c r="CR155" i="1"/>
  <c r="CQ155" i="1" s="1"/>
  <c r="CR188" i="1"/>
  <c r="CQ211" i="1"/>
  <c r="CR133" i="1"/>
  <c r="CR132" i="1"/>
  <c r="CR198" i="1"/>
  <c r="CR197" i="1"/>
  <c r="CQ217" i="1"/>
  <c r="CQ216" i="1"/>
  <c r="CR141" i="1"/>
  <c r="CQ141" i="1" s="1"/>
  <c r="CR140" i="1"/>
  <c r="CQ158" i="1"/>
  <c r="CQ205" i="1"/>
  <c r="CQ204" i="1"/>
  <c r="CR190" i="1"/>
  <c r="CR153" i="1"/>
  <c r="CQ186" i="1"/>
  <c r="CQ166" i="1"/>
  <c r="CQ167" i="1"/>
  <c r="CQ182" i="1"/>
  <c r="CQ181" i="1"/>
  <c r="CP164" i="1" l="1"/>
  <c r="CQ220" i="1"/>
  <c r="CQ219" i="1"/>
  <c r="CP219" i="1" s="1"/>
  <c r="CQ133" i="1"/>
  <c r="CQ145" i="1"/>
  <c r="CP144" i="1" s="1"/>
  <c r="CQ209" i="1"/>
  <c r="CP209" i="1" s="1"/>
  <c r="CP193" i="1"/>
  <c r="CP192" i="1"/>
  <c r="CO192" i="1" s="1"/>
  <c r="CP214" i="1"/>
  <c r="CP220" i="1"/>
  <c r="CP179" i="1"/>
  <c r="CQ213" i="1"/>
  <c r="CP213" i="1" s="1"/>
  <c r="CO213" i="1" s="1"/>
  <c r="CQ161" i="1"/>
  <c r="CP156" i="1"/>
  <c r="CQ198" i="1"/>
  <c r="CP184" i="1"/>
  <c r="CP155" i="1"/>
  <c r="CQ162" i="1"/>
  <c r="CQ199" i="1"/>
  <c r="CQ160" i="1"/>
  <c r="CP137" i="1"/>
  <c r="CP146" i="1"/>
  <c r="CQ178" i="1"/>
  <c r="CP178" i="1" s="1"/>
  <c r="CO178" i="1" s="1"/>
  <c r="CP205" i="1"/>
  <c r="CP136" i="1"/>
  <c r="CQ177" i="1"/>
  <c r="CQ201" i="1"/>
  <c r="CP201" i="1" s="1"/>
  <c r="CO201" i="1" s="1"/>
  <c r="CQ135" i="1"/>
  <c r="CP135" i="1" s="1"/>
  <c r="CQ163" i="1"/>
  <c r="CQ176" i="1"/>
  <c r="CP167" i="1"/>
  <c r="CP191" i="1"/>
  <c r="CP143" i="1"/>
  <c r="CP142" i="1"/>
  <c r="CP141" i="1"/>
  <c r="CP150" i="1"/>
  <c r="CQ188" i="1"/>
  <c r="CQ208" i="1"/>
  <c r="CP149" i="1"/>
  <c r="CP221" i="1"/>
  <c r="CO221" i="1" s="1"/>
  <c r="CQ132" i="1"/>
  <c r="CQ207" i="1"/>
  <c r="CP206" i="1" s="1"/>
  <c r="CP170" i="1"/>
  <c r="CQ148" i="1"/>
  <c r="CP147" i="1" s="1"/>
  <c r="CP169" i="1"/>
  <c r="CP217" i="1"/>
  <c r="CP194" i="1"/>
  <c r="CO193" i="1" s="1"/>
  <c r="CQ172" i="1"/>
  <c r="CP171" i="1" s="1"/>
  <c r="CQ183" i="1"/>
  <c r="CP183" i="1" s="1"/>
  <c r="CQ212" i="1"/>
  <c r="CQ200" i="1"/>
  <c r="CQ175" i="1"/>
  <c r="CQ187" i="1"/>
  <c r="CP168" i="1"/>
  <c r="CQ154" i="1"/>
  <c r="CP154" i="1" s="1"/>
  <c r="CQ134" i="1"/>
  <c r="CQ174" i="1"/>
  <c r="CP158" i="1"/>
  <c r="CP157" i="1"/>
  <c r="CP166" i="1"/>
  <c r="CP165" i="1"/>
  <c r="CQ140" i="1"/>
  <c r="CP140" i="1" s="1"/>
  <c r="CQ139" i="1"/>
  <c r="CP185" i="1"/>
  <c r="CP216" i="1"/>
  <c r="CP215" i="1"/>
  <c r="CQ153" i="1"/>
  <c r="CQ152" i="1"/>
  <c r="CQ190" i="1"/>
  <c r="CP190" i="1" s="1"/>
  <c r="CQ189" i="1"/>
  <c r="CQ197" i="1"/>
  <c r="CQ196" i="1"/>
  <c r="CP210" i="1"/>
  <c r="CP218" i="1"/>
  <c r="CP181" i="1"/>
  <c r="CP180" i="1"/>
  <c r="CP203" i="1"/>
  <c r="CP204" i="1"/>
  <c r="CP145" i="1" l="1"/>
  <c r="CP212" i="1"/>
  <c r="CO212" i="1" s="1"/>
  <c r="CP208" i="1"/>
  <c r="CO191" i="1"/>
  <c r="CP132" i="1"/>
  <c r="CO155" i="1"/>
  <c r="CO219" i="1"/>
  <c r="CO183" i="1"/>
  <c r="CP197" i="1"/>
  <c r="CP161" i="1"/>
  <c r="CO161" i="1" s="1"/>
  <c r="CP160" i="1"/>
  <c r="CO160" i="1" s="1"/>
  <c r="CO154" i="1"/>
  <c r="CP162" i="1"/>
  <c r="CP198" i="1"/>
  <c r="CP159" i="1"/>
  <c r="CO158" i="1" s="1"/>
  <c r="CO136" i="1"/>
  <c r="CO145" i="1"/>
  <c r="CP177" i="1"/>
  <c r="CO177" i="1" s="1"/>
  <c r="CN177" i="1" s="1"/>
  <c r="CN212" i="1"/>
  <c r="CP176" i="1"/>
  <c r="CO135" i="1"/>
  <c r="CO204" i="1"/>
  <c r="CP163" i="1"/>
  <c r="CO163" i="1" s="1"/>
  <c r="CO166" i="1"/>
  <c r="CP134" i="1"/>
  <c r="CO134" i="1" s="1"/>
  <c r="CO190" i="1"/>
  <c r="CO142" i="1"/>
  <c r="CO141" i="1"/>
  <c r="CO140" i="1"/>
  <c r="CP175" i="1"/>
  <c r="CP187" i="1"/>
  <c r="CO149" i="1"/>
  <c r="CN191" i="1"/>
  <c r="CO220" i="1"/>
  <c r="CN220" i="1" s="1"/>
  <c r="CN192" i="1"/>
  <c r="CP207" i="1"/>
  <c r="CO207" i="1" s="1"/>
  <c r="CO169" i="1"/>
  <c r="CP211" i="1"/>
  <c r="CO168" i="1"/>
  <c r="CP148" i="1"/>
  <c r="CO148" i="1" s="1"/>
  <c r="CO216" i="1"/>
  <c r="CP172" i="1"/>
  <c r="CO171" i="1" s="1"/>
  <c r="CP174" i="1"/>
  <c r="CP133" i="1"/>
  <c r="CP200" i="1"/>
  <c r="CO200" i="1" s="1"/>
  <c r="CN200" i="1" s="1"/>
  <c r="CP199" i="1"/>
  <c r="CO205" i="1"/>
  <c r="CP182" i="1"/>
  <c r="CO182" i="1" s="1"/>
  <c r="CN182" i="1" s="1"/>
  <c r="CP186" i="1"/>
  <c r="CP153" i="1"/>
  <c r="CO153" i="1" s="1"/>
  <c r="CO146" i="1"/>
  <c r="CO167" i="1"/>
  <c r="CP173" i="1"/>
  <c r="CO179" i="1"/>
  <c r="CO180" i="1"/>
  <c r="CO218" i="1"/>
  <c r="CO217" i="1"/>
  <c r="CO170" i="1"/>
  <c r="CO184" i="1"/>
  <c r="CP138" i="1"/>
  <c r="CP139" i="1"/>
  <c r="CO139" i="1" s="1"/>
  <c r="CP152" i="1"/>
  <c r="CP151" i="1"/>
  <c r="CO143" i="1"/>
  <c r="CO144" i="1"/>
  <c r="CP189" i="1"/>
  <c r="CO189" i="1" s="1"/>
  <c r="CP188" i="1"/>
  <c r="CO165" i="1"/>
  <c r="CO164" i="1"/>
  <c r="CO209" i="1"/>
  <c r="CO208" i="1"/>
  <c r="CO215" i="1"/>
  <c r="CO214" i="1"/>
  <c r="CO157" i="1"/>
  <c r="CO156" i="1"/>
  <c r="CO202" i="1"/>
  <c r="CO203" i="1"/>
  <c r="CP196" i="1"/>
  <c r="CP195" i="1"/>
  <c r="CO211" i="1" l="1"/>
  <c r="CN211" i="1" s="1"/>
  <c r="CN153" i="1"/>
  <c r="CN190" i="1"/>
  <c r="CN154" i="1"/>
  <c r="CM153" i="1" s="1"/>
  <c r="CN218" i="1"/>
  <c r="CO197" i="1"/>
  <c r="CO196" i="1"/>
  <c r="CO159" i="1"/>
  <c r="CN159" i="1" s="1"/>
  <c r="CN135" i="1"/>
  <c r="CO176" i="1"/>
  <c r="CN176" i="1" s="1"/>
  <c r="CM176" i="1" s="1"/>
  <c r="CN196" i="1"/>
  <c r="CN203" i="1"/>
  <c r="CN165" i="1"/>
  <c r="CN144" i="1"/>
  <c r="CN157" i="1"/>
  <c r="CM211" i="1"/>
  <c r="CN139" i="1"/>
  <c r="CO175" i="1"/>
  <c r="CN134" i="1"/>
  <c r="CO133" i="1"/>
  <c r="CN133" i="1" s="1"/>
  <c r="CO162" i="1"/>
  <c r="CN162" i="1" s="1"/>
  <c r="CN140" i="1"/>
  <c r="CN141" i="1"/>
  <c r="CN189" i="1"/>
  <c r="CM189" i="1" s="1"/>
  <c r="CO186" i="1"/>
  <c r="CM191" i="1"/>
  <c r="CN148" i="1"/>
  <c r="CO174" i="1"/>
  <c r="CM190" i="1"/>
  <c r="CN219" i="1"/>
  <c r="CM219" i="1" s="1"/>
  <c r="CO206" i="1"/>
  <c r="CN206" i="1" s="1"/>
  <c r="CN167" i="1"/>
  <c r="CO210" i="1"/>
  <c r="CN210" i="1" s="1"/>
  <c r="CM210" i="1" s="1"/>
  <c r="CN215" i="1"/>
  <c r="CO147" i="1"/>
  <c r="CN147" i="1" s="1"/>
  <c r="CO173" i="1"/>
  <c r="CN168" i="1"/>
  <c r="CO132" i="1"/>
  <c r="CO181" i="1"/>
  <c r="CN181" i="1" s="1"/>
  <c r="CM181" i="1" s="1"/>
  <c r="CO185" i="1"/>
  <c r="CO152" i="1"/>
  <c r="CN152" i="1" s="1"/>
  <c r="CM152" i="1" s="1"/>
  <c r="CN204" i="1"/>
  <c r="CO199" i="1"/>
  <c r="CN199" i="1" s="1"/>
  <c r="CM199" i="1" s="1"/>
  <c r="CO198" i="1"/>
  <c r="CN145" i="1"/>
  <c r="CN164" i="1"/>
  <c r="CN166" i="1"/>
  <c r="CO172" i="1"/>
  <c r="CN183" i="1"/>
  <c r="CN156" i="1"/>
  <c r="CN155" i="1"/>
  <c r="CN214" i="1"/>
  <c r="CN213" i="1"/>
  <c r="CN170" i="1"/>
  <c r="CN169" i="1"/>
  <c r="CN143" i="1"/>
  <c r="CN142" i="1"/>
  <c r="CN163" i="1"/>
  <c r="CO137" i="1"/>
  <c r="CO138" i="1"/>
  <c r="CN138" i="1" s="1"/>
  <c r="CO195" i="1"/>
  <c r="CO194" i="1"/>
  <c r="CN208" i="1"/>
  <c r="CN207" i="1"/>
  <c r="CO151" i="1"/>
  <c r="CO150" i="1"/>
  <c r="CO187" i="1"/>
  <c r="CO188" i="1"/>
  <c r="CN188" i="1" s="1"/>
  <c r="CN217" i="1"/>
  <c r="CM217" i="1" s="1"/>
  <c r="CN216" i="1"/>
  <c r="CN201" i="1"/>
  <c r="CN202" i="1"/>
  <c r="CM202" i="1" s="1"/>
  <c r="CN160" i="1"/>
  <c r="CN178" i="1"/>
  <c r="CN179" i="1"/>
  <c r="CN195" i="1" l="1"/>
  <c r="CM195" i="1" s="1"/>
  <c r="CM156" i="1"/>
  <c r="CN158" i="1"/>
  <c r="CM158" i="1" s="1"/>
  <c r="CM164" i="1"/>
  <c r="CM138" i="1"/>
  <c r="CN175" i="1"/>
  <c r="CM175" i="1" s="1"/>
  <c r="CL175" i="1" s="1"/>
  <c r="CN174" i="1"/>
  <c r="CM143" i="1"/>
  <c r="CM134" i="1"/>
  <c r="CL210" i="1"/>
  <c r="CL152" i="1"/>
  <c r="CM133" i="1"/>
  <c r="CL133" i="1" s="1"/>
  <c r="CN132" i="1"/>
  <c r="CM132" i="1" s="1"/>
  <c r="CM140" i="1"/>
  <c r="CM139" i="1"/>
  <c r="CN161" i="1"/>
  <c r="CM161" i="1" s="1"/>
  <c r="CM147" i="1"/>
  <c r="CM188" i="1"/>
  <c r="CL188" i="1" s="1"/>
  <c r="CM162" i="1"/>
  <c r="CL190" i="1"/>
  <c r="CN173" i="1"/>
  <c r="CM173" i="1" s="1"/>
  <c r="CL189" i="1"/>
  <c r="CN185" i="1"/>
  <c r="CN205" i="1"/>
  <c r="CM205" i="1" s="1"/>
  <c r="CN209" i="1"/>
  <c r="CM209" i="1" s="1"/>
  <c r="CL209" i="1" s="1"/>
  <c r="CM218" i="1"/>
  <c r="CL218" i="1" s="1"/>
  <c r="CM166" i="1"/>
  <c r="CM214" i="1"/>
  <c r="CM167" i="1"/>
  <c r="CN172" i="1"/>
  <c r="CN146" i="1"/>
  <c r="CM146" i="1" s="1"/>
  <c r="CN184" i="1"/>
  <c r="CN151" i="1"/>
  <c r="CM151" i="1" s="1"/>
  <c r="CL151" i="1" s="1"/>
  <c r="CN180" i="1"/>
  <c r="CM180" i="1" s="1"/>
  <c r="CL180" i="1" s="1"/>
  <c r="CM203" i="1"/>
  <c r="CM144" i="1"/>
  <c r="CN198" i="1"/>
  <c r="CM198" i="1" s="1"/>
  <c r="CL198" i="1" s="1"/>
  <c r="CN197" i="1"/>
  <c r="CM163" i="1"/>
  <c r="CM165" i="1"/>
  <c r="CN171" i="1"/>
  <c r="CM200" i="1"/>
  <c r="CM201" i="1"/>
  <c r="CL201" i="1" s="1"/>
  <c r="CN194" i="1"/>
  <c r="CM194" i="1" s="1"/>
  <c r="CL194" i="1" s="1"/>
  <c r="CN193" i="1"/>
  <c r="CM155" i="1"/>
  <c r="CL155" i="1" s="1"/>
  <c r="CM154" i="1"/>
  <c r="CM216" i="1"/>
  <c r="CL216" i="1" s="1"/>
  <c r="CM215" i="1"/>
  <c r="CM206" i="1"/>
  <c r="CM207" i="1"/>
  <c r="CN137" i="1"/>
  <c r="CM137" i="1" s="1"/>
  <c r="CN136" i="1"/>
  <c r="CM178" i="1"/>
  <c r="CM177" i="1"/>
  <c r="CM141" i="1"/>
  <c r="CM142" i="1"/>
  <c r="CL142" i="1" s="1"/>
  <c r="CM213" i="1"/>
  <c r="CM212" i="1"/>
  <c r="CN187" i="1"/>
  <c r="CM187" i="1" s="1"/>
  <c r="CN186" i="1"/>
  <c r="CM182" i="1"/>
  <c r="CN150" i="1"/>
  <c r="CN149" i="1"/>
  <c r="CM169" i="1"/>
  <c r="CM168" i="1"/>
  <c r="CM159" i="1"/>
  <c r="CL132" i="1" l="1"/>
  <c r="CL137" i="1"/>
  <c r="CK151" i="1"/>
  <c r="CL163" i="1"/>
  <c r="CL139" i="1"/>
  <c r="CK209" i="1"/>
  <c r="CM157" i="1"/>
  <c r="CM174" i="1"/>
  <c r="CL174" i="1" s="1"/>
  <c r="CK174" i="1" s="1"/>
  <c r="CL173" i="1"/>
  <c r="CK173" i="1" s="1"/>
  <c r="CJ173" i="1" s="1"/>
  <c r="CL187" i="1"/>
  <c r="CK187" i="1" s="1"/>
  <c r="CL138" i="1"/>
  <c r="CK137" i="1" s="1"/>
  <c r="CL161" i="1"/>
  <c r="CM160" i="1"/>
  <c r="CL160" i="1" s="1"/>
  <c r="CL146" i="1"/>
  <c r="CK188" i="1"/>
  <c r="CK132" i="1"/>
  <c r="CM172" i="1"/>
  <c r="CL172" i="1" s="1"/>
  <c r="CM184" i="1"/>
  <c r="CK189" i="1"/>
  <c r="CM204" i="1"/>
  <c r="CL204" i="1" s="1"/>
  <c r="CM208" i="1"/>
  <c r="CL208" i="1" s="1"/>
  <c r="CK208" i="1" s="1"/>
  <c r="CJ208" i="1" s="1"/>
  <c r="CL205" i="1"/>
  <c r="CL166" i="1"/>
  <c r="CL165" i="1"/>
  <c r="CL217" i="1"/>
  <c r="CK217" i="1" s="1"/>
  <c r="CM171" i="1"/>
  <c r="CL213" i="1"/>
  <c r="CM183" i="1"/>
  <c r="CM150" i="1"/>
  <c r="CL150" i="1" s="1"/>
  <c r="CK150" i="1" s="1"/>
  <c r="CJ150" i="1" s="1"/>
  <c r="CL215" i="1"/>
  <c r="CK215" i="1" s="1"/>
  <c r="CM145" i="1"/>
  <c r="CL145" i="1" s="1"/>
  <c r="CM179" i="1"/>
  <c r="CL179" i="1" s="1"/>
  <c r="CK179" i="1" s="1"/>
  <c r="CL202" i="1"/>
  <c r="CL164" i="1"/>
  <c r="CL162" i="1"/>
  <c r="CM197" i="1"/>
  <c r="CL197" i="1" s="1"/>
  <c r="CK197" i="1" s="1"/>
  <c r="CM196" i="1"/>
  <c r="CL143" i="1"/>
  <c r="CM170" i="1"/>
  <c r="CL141" i="1"/>
  <c r="CK141" i="1" s="1"/>
  <c r="CL140" i="1"/>
  <c r="CL168" i="1"/>
  <c r="CL167" i="1"/>
  <c r="CL176" i="1"/>
  <c r="CL177" i="1"/>
  <c r="CL154" i="1"/>
  <c r="CK154" i="1" s="1"/>
  <c r="CL153" i="1"/>
  <c r="CM149" i="1"/>
  <c r="CM148" i="1"/>
  <c r="CL158" i="1"/>
  <c r="CL214" i="1"/>
  <c r="CM193" i="1"/>
  <c r="CL193" i="1" s="1"/>
  <c r="CK193" i="1" s="1"/>
  <c r="CM192" i="1"/>
  <c r="CL181" i="1"/>
  <c r="CM136" i="1"/>
  <c r="CL136" i="1" s="1"/>
  <c r="CK136" i="1" s="1"/>
  <c r="CM135" i="1"/>
  <c r="CM186" i="1"/>
  <c r="CL186" i="1" s="1"/>
  <c r="CM185" i="1"/>
  <c r="CL199" i="1"/>
  <c r="CL200" i="1"/>
  <c r="CK200" i="1" s="1"/>
  <c r="CL206" i="1"/>
  <c r="CL212" i="1"/>
  <c r="CL211" i="1"/>
  <c r="CK186" i="1" l="1"/>
  <c r="CK160" i="1"/>
  <c r="CJ186" i="1"/>
  <c r="CK138" i="1"/>
  <c r="CL171" i="1"/>
  <c r="CK171" i="1" s="1"/>
  <c r="CJ187" i="1"/>
  <c r="CL156" i="1"/>
  <c r="CL157" i="1"/>
  <c r="CK157" i="1" s="1"/>
  <c r="CK172" i="1"/>
  <c r="CJ172" i="1" s="1"/>
  <c r="CI172" i="1" s="1"/>
  <c r="CL159" i="1"/>
  <c r="CK159" i="1" s="1"/>
  <c r="CJ159" i="1" s="1"/>
  <c r="CL183" i="1"/>
  <c r="CJ188" i="1"/>
  <c r="CI187" i="1" s="1"/>
  <c r="CK145" i="1"/>
  <c r="CK204" i="1"/>
  <c r="CL203" i="1"/>
  <c r="CK202" i="1" s="1"/>
  <c r="CJ136" i="1"/>
  <c r="CJ137" i="1"/>
  <c r="CK165" i="1"/>
  <c r="CK164" i="1"/>
  <c r="CL207" i="1"/>
  <c r="CK207" i="1" s="1"/>
  <c r="CJ207" i="1" s="1"/>
  <c r="CI207" i="1" s="1"/>
  <c r="CK205" i="1"/>
  <c r="CL170" i="1"/>
  <c r="CK170" i="1" s="1"/>
  <c r="CK212" i="1"/>
  <c r="CL182" i="1"/>
  <c r="CK182" i="1" s="1"/>
  <c r="CK216" i="1"/>
  <c r="CJ216" i="1" s="1"/>
  <c r="CL149" i="1"/>
  <c r="CK149" i="1" s="1"/>
  <c r="CJ149" i="1" s="1"/>
  <c r="CI149" i="1" s="1"/>
  <c r="CK214" i="1"/>
  <c r="CJ214" i="1" s="1"/>
  <c r="CL144" i="1"/>
  <c r="CK144" i="1" s="1"/>
  <c r="CK163" i="1"/>
  <c r="CL178" i="1"/>
  <c r="CK178" i="1" s="1"/>
  <c r="CJ178" i="1" s="1"/>
  <c r="CK201" i="1"/>
  <c r="CK213" i="1"/>
  <c r="CK142" i="1"/>
  <c r="CL196" i="1"/>
  <c r="CK196" i="1" s="1"/>
  <c r="CJ196" i="1" s="1"/>
  <c r="CL195" i="1"/>
  <c r="CK162" i="1"/>
  <c r="CK161" i="1"/>
  <c r="CL169" i="1"/>
  <c r="CL148" i="1"/>
  <c r="CL147" i="1"/>
  <c r="CL135" i="1"/>
  <c r="CK135" i="1" s="1"/>
  <c r="CJ135" i="1" s="1"/>
  <c r="CL134" i="1"/>
  <c r="CK153" i="1"/>
  <c r="CJ153" i="1" s="1"/>
  <c r="CK152" i="1"/>
  <c r="CK180" i="1"/>
  <c r="CK176" i="1"/>
  <c r="CK175" i="1"/>
  <c r="CL185" i="1"/>
  <c r="CK185" i="1" s="1"/>
  <c r="CJ185" i="1" s="1"/>
  <c r="CI185" i="1" s="1"/>
  <c r="CL184" i="1"/>
  <c r="CK167" i="1"/>
  <c r="CK166" i="1"/>
  <c r="CL192" i="1"/>
  <c r="CK192" i="1" s="1"/>
  <c r="CJ192" i="1" s="1"/>
  <c r="CL191" i="1"/>
  <c r="CK211" i="1"/>
  <c r="CK210" i="1"/>
  <c r="CK139" i="1"/>
  <c r="CK140" i="1"/>
  <c r="CJ140" i="1" s="1"/>
  <c r="CK198" i="1"/>
  <c r="CK199" i="1"/>
  <c r="CJ199" i="1" s="1"/>
  <c r="CI186" i="1"/>
  <c r="CJ163" i="1" l="1"/>
  <c r="CK203" i="1"/>
  <c r="CJ203" i="1" s="1"/>
  <c r="CJ164" i="1"/>
  <c r="CK158" i="1"/>
  <c r="CJ158" i="1" s="1"/>
  <c r="CJ171" i="1"/>
  <c r="CI171" i="1" s="1"/>
  <c r="CH171" i="1" s="1"/>
  <c r="CK155" i="1"/>
  <c r="CK156" i="1"/>
  <c r="CI158" i="1"/>
  <c r="CJ144" i="1"/>
  <c r="CI135" i="1"/>
  <c r="CJ204" i="1"/>
  <c r="CI203" i="1" s="1"/>
  <c r="CI136" i="1"/>
  <c r="CJ201" i="1"/>
  <c r="CK206" i="1"/>
  <c r="CJ206" i="1" s="1"/>
  <c r="CI206" i="1" s="1"/>
  <c r="CH206" i="1" s="1"/>
  <c r="CJ211" i="1"/>
  <c r="CK181" i="1"/>
  <c r="CJ181" i="1" s="1"/>
  <c r="CK169" i="1"/>
  <c r="CJ169" i="1" s="1"/>
  <c r="CK148" i="1"/>
  <c r="CJ148" i="1" s="1"/>
  <c r="CI148" i="1" s="1"/>
  <c r="CH148" i="1" s="1"/>
  <c r="CJ170" i="1"/>
  <c r="CI170" i="1" s="1"/>
  <c r="CH170" i="1" s="1"/>
  <c r="CG170" i="1" s="1"/>
  <c r="CJ213" i="1"/>
  <c r="CI213" i="1" s="1"/>
  <c r="CJ215" i="1"/>
  <c r="CI215" i="1" s="1"/>
  <c r="CI163" i="1"/>
  <c r="CJ162" i="1"/>
  <c r="CI162" i="1" s="1"/>
  <c r="CK143" i="1"/>
  <c r="CJ143" i="1" s="1"/>
  <c r="CI143" i="1" s="1"/>
  <c r="CJ212" i="1"/>
  <c r="CK177" i="1"/>
  <c r="CJ177" i="1" s="1"/>
  <c r="CI177" i="1" s="1"/>
  <c r="CJ200" i="1"/>
  <c r="CJ161" i="1"/>
  <c r="CJ160" i="1"/>
  <c r="CK195" i="1"/>
  <c r="CJ195" i="1" s="1"/>
  <c r="CI195" i="1" s="1"/>
  <c r="CK194" i="1"/>
  <c r="CJ141" i="1"/>
  <c r="CK168" i="1"/>
  <c r="CJ152" i="1"/>
  <c r="CI152" i="1" s="1"/>
  <c r="CJ151" i="1"/>
  <c r="CJ166" i="1"/>
  <c r="CJ165" i="1"/>
  <c r="CJ197" i="1"/>
  <c r="CJ198" i="1"/>
  <c r="CI198" i="1" s="1"/>
  <c r="CK133" i="1"/>
  <c r="CK134" i="1"/>
  <c r="CJ134" i="1" s="1"/>
  <c r="CI134" i="1" s="1"/>
  <c r="CJ139" i="1"/>
  <c r="CI139" i="1" s="1"/>
  <c r="CJ138" i="1"/>
  <c r="CK184" i="1"/>
  <c r="CJ184" i="1" s="1"/>
  <c r="CI184" i="1" s="1"/>
  <c r="CH184" i="1" s="1"/>
  <c r="CK183" i="1"/>
  <c r="CJ156" i="1"/>
  <c r="CJ157" i="1"/>
  <c r="CI157" i="1" s="1"/>
  <c r="CH157" i="1" s="1"/>
  <c r="CJ210" i="1"/>
  <c r="CJ209" i="1"/>
  <c r="CJ174" i="1"/>
  <c r="CJ175" i="1"/>
  <c r="CK147" i="1"/>
  <c r="CK146" i="1"/>
  <c r="CJ179" i="1"/>
  <c r="CK191" i="1"/>
  <c r="CJ191" i="1" s="1"/>
  <c r="CI191" i="1" s="1"/>
  <c r="CK190" i="1"/>
  <c r="CH185" i="1"/>
  <c r="CH186" i="1"/>
  <c r="CJ202" i="1" l="1"/>
  <c r="CI202" i="1" s="1"/>
  <c r="CH135" i="1"/>
  <c r="CI200" i="1"/>
  <c r="CH134" i="1"/>
  <c r="CG134" i="1" s="1"/>
  <c r="CJ154" i="1"/>
  <c r="CJ155" i="1"/>
  <c r="CI155" i="1" s="1"/>
  <c r="CJ147" i="1"/>
  <c r="CI147" i="1" s="1"/>
  <c r="CH147" i="1" s="1"/>
  <c r="CG147" i="1" s="1"/>
  <c r="CI210" i="1"/>
  <c r="CI169" i="1"/>
  <c r="CH169" i="1" s="1"/>
  <c r="CG169" i="1" s="1"/>
  <c r="CF169" i="1" s="1"/>
  <c r="CJ180" i="1"/>
  <c r="CI180" i="1" s="1"/>
  <c r="CJ205" i="1"/>
  <c r="CI204" i="1" s="1"/>
  <c r="CJ168" i="1"/>
  <c r="CI168" i="1" s="1"/>
  <c r="CI212" i="1"/>
  <c r="CH212" i="1" s="1"/>
  <c r="CI161" i="1"/>
  <c r="CH161" i="1" s="1"/>
  <c r="CI214" i="1"/>
  <c r="CH214" i="1" s="1"/>
  <c r="CI211" i="1"/>
  <c r="CJ142" i="1"/>
  <c r="CI142" i="1" s="1"/>
  <c r="CH142" i="1" s="1"/>
  <c r="CJ176" i="1"/>
  <c r="CI176" i="1" s="1"/>
  <c r="CH176" i="1" s="1"/>
  <c r="CI199" i="1"/>
  <c r="CI140" i="1"/>
  <c r="CJ194" i="1"/>
  <c r="CI194" i="1" s="1"/>
  <c r="CH194" i="1" s="1"/>
  <c r="CJ193" i="1"/>
  <c r="CI160" i="1"/>
  <c r="CI159" i="1"/>
  <c r="CH162" i="1"/>
  <c r="CJ167" i="1"/>
  <c r="CJ146" i="1"/>
  <c r="CJ145" i="1"/>
  <c r="CI209" i="1"/>
  <c r="CI208" i="1"/>
  <c r="CJ133" i="1"/>
  <c r="CI133" i="1" s="1"/>
  <c r="CH133" i="1" s="1"/>
  <c r="CG133" i="1" s="1"/>
  <c r="CF133" i="1" s="1"/>
  <c r="CJ132" i="1"/>
  <c r="CI196" i="1"/>
  <c r="CI197" i="1"/>
  <c r="CH197" i="1" s="1"/>
  <c r="CI173" i="1"/>
  <c r="CI174" i="1"/>
  <c r="CI156" i="1"/>
  <c r="CH156" i="1" s="1"/>
  <c r="CG156" i="1" s="1"/>
  <c r="CI178" i="1"/>
  <c r="CH202" i="1"/>
  <c r="CI165" i="1"/>
  <c r="CI164" i="1"/>
  <c r="CI138" i="1"/>
  <c r="CH138" i="1" s="1"/>
  <c r="CI137" i="1"/>
  <c r="CJ183" i="1"/>
  <c r="CI183" i="1" s="1"/>
  <c r="CH183" i="1" s="1"/>
  <c r="CG183" i="1" s="1"/>
  <c r="CJ182" i="1"/>
  <c r="CI151" i="1"/>
  <c r="CH151" i="1" s="1"/>
  <c r="CI150" i="1"/>
  <c r="CJ190" i="1"/>
  <c r="CI190" i="1" s="1"/>
  <c r="CH190" i="1" s="1"/>
  <c r="CJ189" i="1"/>
  <c r="CG184" i="1"/>
  <c r="CG185" i="1"/>
  <c r="CH199" i="1" l="1"/>
  <c r="CI201" i="1"/>
  <c r="CH201" i="1" s="1"/>
  <c r="CH168" i="1"/>
  <c r="CI205" i="1"/>
  <c r="CH205" i="1" s="1"/>
  <c r="CG205" i="1" s="1"/>
  <c r="CH209" i="1"/>
  <c r="CI146" i="1"/>
  <c r="CH146" i="1" s="1"/>
  <c r="CG146" i="1" s="1"/>
  <c r="CF146" i="1" s="1"/>
  <c r="CI167" i="1"/>
  <c r="CH167" i="1" s="1"/>
  <c r="CH211" i="1"/>
  <c r="CG211" i="1" s="1"/>
  <c r="CI154" i="1"/>
  <c r="CH154" i="1" s="1"/>
  <c r="CI153" i="1"/>
  <c r="CI179" i="1"/>
  <c r="CH179" i="1" s="1"/>
  <c r="CH160" i="1"/>
  <c r="CG160" i="1" s="1"/>
  <c r="CH210" i="1"/>
  <c r="CG161" i="1"/>
  <c r="CH213" i="1"/>
  <c r="CI141" i="1"/>
  <c r="CH141" i="1" s="1"/>
  <c r="CG141" i="1" s="1"/>
  <c r="CH204" i="1"/>
  <c r="CG204" i="1" s="1"/>
  <c r="CF204" i="1" s="1"/>
  <c r="CI175" i="1"/>
  <c r="CH175" i="1" s="1"/>
  <c r="CG175" i="1" s="1"/>
  <c r="CH198" i="1"/>
  <c r="CG198" i="1" s="1"/>
  <c r="CH159" i="1"/>
  <c r="CH158" i="1"/>
  <c r="CI193" i="1"/>
  <c r="CH193" i="1" s="1"/>
  <c r="CG193" i="1" s="1"/>
  <c r="CI192" i="1"/>
  <c r="CH139" i="1"/>
  <c r="CH203" i="1"/>
  <c r="CI132" i="1"/>
  <c r="CH132" i="1" s="1"/>
  <c r="CG132" i="1" s="1"/>
  <c r="CF132" i="1" s="1"/>
  <c r="CE132" i="1" s="1"/>
  <c r="CI166" i="1"/>
  <c r="CH164" i="1"/>
  <c r="CH163" i="1"/>
  <c r="CH172" i="1"/>
  <c r="CH173" i="1"/>
  <c r="CG168" i="1"/>
  <c r="CF168" i="1" s="1"/>
  <c r="CE168" i="1" s="1"/>
  <c r="CG167" i="1"/>
  <c r="CH195" i="1"/>
  <c r="CH196" i="1"/>
  <c r="CG196" i="1" s="1"/>
  <c r="CG201" i="1"/>
  <c r="CH150" i="1"/>
  <c r="CG150" i="1" s="1"/>
  <c r="CH149" i="1"/>
  <c r="CH208" i="1"/>
  <c r="CH207" i="1"/>
  <c r="CH177" i="1"/>
  <c r="CH136" i="1"/>
  <c r="CH137" i="1"/>
  <c r="CG137" i="1" s="1"/>
  <c r="CI182" i="1"/>
  <c r="CH182" i="1" s="1"/>
  <c r="CG182" i="1" s="1"/>
  <c r="CF182" i="1" s="1"/>
  <c r="CI181" i="1"/>
  <c r="CI145" i="1"/>
  <c r="CH145" i="1" s="1"/>
  <c r="CG145" i="1" s="1"/>
  <c r="CF145" i="1" s="1"/>
  <c r="CE145" i="1" s="1"/>
  <c r="CI144" i="1"/>
  <c r="CH155" i="1"/>
  <c r="CG155" i="1" s="1"/>
  <c r="CF155" i="1" s="1"/>
  <c r="CI189" i="1"/>
  <c r="CH189" i="1" s="1"/>
  <c r="CG189" i="1" s="1"/>
  <c r="CI188" i="1"/>
  <c r="CF183" i="1"/>
  <c r="CF184" i="1"/>
  <c r="CH200" i="1" l="1"/>
  <c r="CG208" i="1"/>
  <c r="CG210" i="1"/>
  <c r="CF210" i="1" s="1"/>
  <c r="CH166" i="1"/>
  <c r="CG166" i="1" s="1"/>
  <c r="CF166" i="1" s="1"/>
  <c r="CF160" i="1"/>
  <c r="CH153" i="1"/>
  <c r="CG153" i="1" s="1"/>
  <c r="CH152" i="1"/>
  <c r="CH178" i="1"/>
  <c r="CG178" i="1" s="1"/>
  <c r="CG159" i="1"/>
  <c r="CF159" i="1" s="1"/>
  <c r="CE159" i="1" s="1"/>
  <c r="CG209" i="1"/>
  <c r="CF209" i="1" s="1"/>
  <c r="CE209" i="1" s="1"/>
  <c r="CG203" i="1"/>
  <c r="CF203" i="1" s="1"/>
  <c r="CE203" i="1" s="1"/>
  <c r="CG213" i="1"/>
  <c r="CG212" i="1"/>
  <c r="CH140" i="1"/>
  <c r="CG140" i="1" s="1"/>
  <c r="CF140" i="1" s="1"/>
  <c r="CH174" i="1"/>
  <c r="CG174" i="1" s="1"/>
  <c r="CF174" i="1" s="1"/>
  <c r="CG197" i="1"/>
  <c r="CF197" i="1" s="1"/>
  <c r="CG138" i="1"/>
  <c r="CH192" i="1"/>
  <c r="CG192" i="1" s="1"/>
  <c r="CF192" i="1" s="1"/>
  <c r="CH191" i="1"/>
  <c r="CG158" i="1"/>
  <c r="CG157" i="1"/>
  <c r="CG202" i="1"/>
  <c r="CH165" i="1"/>
  <c r="CG165" i="1" s="1"/>
  <c r="CF165" i="1" s="1"/>
  <c r="CH181" i="1"/>
  <c r="CG181" i="1" s="1"/>
  <c r="CF181" i="1" s="1"/>
  <c r="CE181" i="1" s="1"/>
  <c r="CH180" i="1"/>
  <c r="CG194" i="1"/>
  <c r="CG195" i="1"/>
  <c r="CF195" i="1" s="1"/>
  <c r="CF167" i="1"/>
  <c r="CE167" i="1" s="1"/>
  <c r="CD167" i="1" s="1"/>
  <c r="CH188" i="1"/>
  <c r="CG188" i="1" s="1"/>
  <c r="CF188" i="1" s="1"/>
  <c r="CH187" i="1"/>
  <c r="CG136" i="1"/>
  <c r="CF136" i="1" s="1"/>
  <c r="CG135" i="1"/>
  <c r="CG177" i="1"/>
  <c r="CF177" i="1" s="1"/>
  <c r="CG176" i="1"/>
  <c r="CG154" i="1"/>
  <c r="CF154" i="1" s="1"/>
  <c r="CE154" i="1" s="1"/>
  <c r="CG172" i="1"/>
  <c r="CG171" i="1"/>
  <c r="CG207" i="1"/>
  <c r="CF207" i="1" s="1"/>
  <c r="CG206" i="1"/>
  <c r="CG163" i="1"/>
  <c r="CG162" i="1"/>
  <c r="CH144" i="1"/>
  <c r="CG144" i="1" s="1"/>
  <c r="CF144" i="1" s="1"/>
  <c r="CE144" i="1" s="1"/>
  <c r="CD144" i="1" s="1"/>
  <c r="CH143" i="1"/>
  <c r="CG149" i="1"/>
  <c r="CF149" i="1" s="1"/>
  <c r="CG148" i="1"/>
  <c r="CE182" i="1"/>
  <c r="CE183" i="1"/>
  <c r="CG199" i="1" l="1"/>
  <c r="CG200" i="1"/>
  <c r="CF200" i="1" s="1"/>
  <c r="CF158" i="1"/>
  <c r="CE158" i="1" s="1"/>
  <c r="CD158" i="1" s="1"/>
  <c r="CG152" i="1"/>
  <c r="CG151" i="1"/>
  <c r="CF208" i="1"/>
  <c r="CE208" i="1" s="1"/>
  <c r="CD208" i="1" s="1"/>
  <c r="CF212" i="1"/>
  <c r="CF211" i="1"/>
  <c r="CF202" i="1"/>
  <c r="CE202" i="1" s="1"/>
  <c r="CD202" i="1" s="1"/>
  <c r="CG139" i="1"/>
  <c r="CF139" i="1" s="1"/>
  <c r="CE139" i="1" s="1"/>
  <c r="CG173" i="1"/>
  <c r="CF173" i="1" s="1"/>
  <c r="CE173" i="1" s="1"/>
  <c r="CF196" i="1"/>
  <c r="CE196" i="1" s="1"/>
  <c r="CF157" i="1"/>
  <c r="CF156" i="1"/>
  <c r="CG191" i="1"/>
  <c r="CF191" i="1" s="1"/>
  <c r="CE191" i="1" s="1"/>
  <c r="CG190" i="1"/>
  <c r="CF137" i="1"/>
  <c r="CF201" i="1"/>
  <c r="CG164" i="1"/>
  <c r="CF164" i="1" s="1"/>
  <c r="CE164" i="1" s="1"/>
  <c r="CG187" i="1"/>
  <c r="CF187" i="1" s="1"/>
  <c r="CE187" i="1" s="1"/>
  <c r="CG186" i="1"/>
  <c r="CF171" i="1"/>
  <c r="CF170" i="1"/>
  <c r="CF148" i="1"/>
  <c r="CE148" i="1" s="1"/>
  <c r="CF147" i="1"/>
  <c r="CF206" i="1"/>
  <c r="CE206" i="1" s="1"/>
  <c r="CF205" i="1"/>
  <c r="CF153" i="1"/>
  <c r="CE153" i="1" s="1"/>
  <c r="CD153" i="1" s="1"/>
  <c r="CF152" i="1"/>
  <c r="CE166" i="1"/>
  <c r="CD166" i="1" s="1"/>
  <c r="CC166" i="1" s="1"/>
  <c r="CE165" i="1"/>
  <c r="CF193" i="1"/>
  <c r="CF194" i="1"/>
  <c r="CE194" i="1" s="1"/>
  <c r="CG143" i="1"/>
  <c r="CF143" i="1" s="1"/>
  <c r="CE143" i="1" s="1"/>
  <c r="CD143" i="1" s="1"/>
  <c r="CC143" i="1" s="1"/>
  <c r="CG142" i="1"/>
  <c r="CG180" i="1"/>
  <c r="CF180" i="1" s="1"/>
  <c r="CE180" i="1" s="1"/>
  <c r="CD180" i="1" s="1"/>
  <c r="CG179" i="1"/>
  <c r="CF176" i="1"/>
  <c r="CE176" i="1" s="1"/>
  <c r="CF175" i="1"/>
  <c r="CF135" i="1"/>
  <c r="CE135" i="1" s="1"/>
  <c r="CF134" i="1"/>
  <c r="CF162" i="1"/>
  <c r="CF161" i="1"/>
  <c r="CD181" i="1"/>
  <c r="CD182" i="1"/>
  <c r="CE157" i="1" l="1"/>
  <c r="CD157" i="1" s="1"/>
  <c r="CF199" i="1"/>
  <c r="CE199" i="1" s="1"/>
  <c r="CF198" i="1"/>
  <c r="CF151" i="1"/>
  <c r="CF150" i="1"/>
  <c r="CE207" i="1"/>
  <c r="CD207" i="1" s="1"/>
  <c r="CC207" i="1" s="1"/>
  <c r="CE211" i="1"/>
  <c r="CE210" i="1"/>
  <c r="CE201" i="1"/>
  <c r="CD201" i="1" s="1"/>
  <c r="CC201" i="1" s="1"/>
  <c r="CF138" i="1"/>
  <c r="CE138" i="1" s="1"/>
  <c r="CD138" i="1" s="1"/>
  <c r="CF172" i="1"/>
  <c r="CE172" i="1" s="1"/>
  <c r="CD172" i="1" s="1"/>
  <c r="CE195" i="1"/>
  <c r="CD195" i="1" s="1"/>
  <c r="CF190" i="1"/>
  <c r="CE190" i="1" s="1"/>
  <c r="CD190" i="1" s="1"/>
  <c r="CF189" i="1"/>
  <c r="CE156" i="1"/>
  <c r="CD156" i="1" s="1"/>
  <c r="CC156" i="1" s="1"/>
  <c r="CE155" i="1"/>
  <c r="CE136" i="1"/>
  <c r="CE200" i="1"/>
  <c r="CF163" i="1"/>
  <c r="CE163" i="1" s="1"/>
  <c r="CD163" i="1" s="1"/>
  <c r="CE205" i="1"/>
  <c r="CD205" i="1" s="1"/>
  <c r="CE204" i="1"/>
  <c r="CF142" i="1"/>
  <c r="CE142" i="1" s="1"/>
  <c r="CD142" i="1" s="1"/>
  <c r="CC142" i="1" s="1"/>
  <c r="CB142" i="1" s="1"/>
  <c r="CF141" i="1"/>
  <c r="CE147" i="1"/>
  <c r="CD147" i="1" s="1"/>
  <c r="CE146" i="1"/>
  <c r="CE192" i="1"/>
  <c r="CE193" i="1"/>
  <c r="CD193" i="1" s="1"/>
  <c r="CE152" i="1"/>
  <c r="CD152" i="1" s="1"/>
  <c r="CC152" i="1" s="1"/>
  <c r="CE151" i="1"/>
  <c r="CE161" i="1"/>
  <c r="CE160" i="1"/>
  <c r="CE134" i="1"/>
  <c r="CD134" i="1" s="1"/>
  <c r="CE133" i="1"/>
  <c r="CE170" i="1"/>
  <c r="CE169" i="1"/>
  <c r="CF179" i="1"/>
  <c r="CE179" i="1" s="1"/>
  <c r="CD179" i="1" s="1"/>
  <c r="CC179" i="1" s="1"/>
  <c r="CF178" i="1"/>
  <c r="CE175" i="1"/>
  <c r="CD175" i="1" s="1"/>
  <c r="CE174" i="1"/>
  <c r="CD164" i="1"/>
  <c r="CD165" i="1"/>
  <c r="CC165" i="1" s="1"/>
  <c r="CB165" i="1" s="1"/>
  <c r="CF186" i="1"/>
  <c r="CE186" i="1" s="1"/>
  <c r="CD186" i="1" s="1"/>
  <c r="CF185" i="1"/>
  <c r="CC180" i="1"/>
  <c r="CC181" i="1"/>
  <c r="CC157" i="1"/>
  <c r="CE197" i="1" l="1"/>
  <c r="CE198" i="1"/>
  <c r="CD198" i="1" s="1"/>
  <c r="CE150" i="1"/>
  <c r="CE149" i="1"/>
  <c r="CD206" i="1"/>
  <c r="CC206" i="1" s="1"/>
  <c r="CB206" i="1" s="1"/>
  <c r="CD210" i="1"/>
  <c r="CD209" i="1"/>
  <c r="CE137" i="1"/>
  <c r="CD137" i="1" s="1"/>
  <c r="CC137" i="1" s="1"/>
  <c r="CE171" i="1"/>
  <c r="CD171" i="1" s="1"/>
  <c r="CC171" i="1" s="1"/>
  <c r="CD194" i="1"/>
  <c r="CC194" i="1" s="1"/>
  <c r="CD135" i="1"/>
  <c r="CC134" i="1" s="1"/>
  <c r="CD155" i="1"/>
  <c r="CC155" i="1" s="1"/>
  <c r="CB155" i="1" s="1"/>
  <c r="CD154" i="1"/>
  <c r="CE189" i="1"/>
  <c r="CD189" i="1" s="1"/>
  <c r="CC189" i="1" s="1"/>
  <c r="CE188" i="1"/>
  <c r="CD199" i="1"/>
  <c r="CD200" i="1"/>
  <c r="CC200" i="1" s="1"/>
  <c r="CB200" i="1" s="1"/>
  <c r="CE162" i="1"/>
  <c r="CD162" i="1" s="1"/>
  <c r="CC162" i="1" s="1"/>
  <c r="CD191" i="1"/>
  <c r="CD192" i="1"/>
  <c r="CC192" i="1" s="1"/>
  <c r="CD168" i="1"/>
  <c r="CD169" i="1"/>
  <c r="CD146" i="1"/>
  <c r="CC146" i="1" s="1"/>
  <c r="CD145" i="1"/>
  <c r="CE178" i="1"/>
  <c r="CD178" i="1" s="1"/>
  <c r="CC178" i="1" s="1"/>
  <c r="CB178" i="1" s="1"/>
  <c r="CE177" i="1"/>
  <c r="CE185" i="1"/>
  <c r="CD185" i="1" s="1"/>
  <c r="CC185" i="1" s="1"/>
  <c r="CE184" i="1"/>
  <c r="CD133" i="1"/>
  <c r="CC133" i="1" s="1"/>
  <c r="CD132" i="1"/>
  <c r="CE141" i="1"/>
  <c r="CD141" i="1" s="1"/>
  <c r="CC141" i="1" s="1"/>
  <c r="CB141" i="1" s="1"/>
  <c r="CA141" i="1" s="1"/>
  <c r="CE140" i="1"/>
  <c r="CD160" i="1"/>
  <c r="CD159" i="1"/>
  <c r="CC164" i="1"/>
  <c r="CB164" i="1" s="1"/>
  <c r="CA164" i="1" s="1"/>
  <c r="CC163" i="1"/>
  <c r="CD204" i="1"/>
  <c r="CC204" i="1" s="1"/>
  <c r="CD203" i="1"/>
  <c r="CD174" i="1"/>
  <c r="CC174" i="1" s="1"/>
  <c r="CD173" i="1"/>
  <c r="CD151" i="1"/>
  <c r="CC151" i="1" s="1"/>
  <c r="CB151" i="1" s="1"/>
  <c r="CD150" i="1"/>
  <c r="CB179" i="1"/>
  <c r="CB180" i="1"/>
  <c r="CB156" i="1"/>
  <c r="CD196" i="1" l="1"/>
  <c r="CD197" i="1"/>
  <c r="CC197" i="1" s="1"/>
  <c r="CD149" i="1"/>
  <c r="CC149" i="1" s="1"/>
  <c r="CD148" i="1"/>
  <c r="CC205" i="1"/>
  <c r="CB205" i="1" s="1"/>
  <c r="CA205" i="1" s="1"/>
  <c r="CC209" i="1"/>
  <c r="CC208" i="1"/>
  <c r="CD136" i="1"/>
  <c r="CC136" i="1" s="1"/>
  <c r="CB136" i="1" s="1"/>
  <c r="CD170" i="1"/>
  <c r="CC170" i="1" s="1"/>
  <c r="CB170" i="1" s="1"/>
  <c r="CC193" i="1"/>
  <c r="CB193" i="1" s="1"/>
  <c r="CD188" i="1"/>
  <c r="CC188" i="1" s="1"/>
  <c r="CB188" i="1" s="1"/>
  <c r="CD187" i="1"/>
  <c r="CC154" i="1"/>
  <c r="CB154" i="1" s="1"/>
  <c r="CA154" i="1" s="1"/>
  <c r="CC153" i="1"/>
  <c r="CB133" i="1"/>
  <c r="CC199" i="1"/>
  <c r="CB199" i="1" s="1"/>
  <c r="CA199" i="1" s="1"/>
  <c r="CC198" i="1"/>
  <c r="CD161" i="1"/>
  <c r="CC161" i="1" s="1"/>
  <c r="CB161" i="1" s="1"/>
  <c r="CD177" i="1"/>
  <c r="CC177" i="1" s="1"/>
  <c r="CB177" i="1" s="1"/>
  <c r="CA177" i="1" s="1"/>
  <c r="CD176" i="1"/>
  <c r="CC145" i="1"/>
  <c r="CB145" i="1" s="1"/>
  <c r="CC144" i="1"/>
  <c r="CC159" i="1"/>
  <c r="CC158" i="1"/>
  <c r="CC150" i="1"/>
  <c r="CB150" i="1" s="1"/>
  <c r="CA150" i="1" s="1"/>
  <c r="CD140" i="1"/>
  <c r="CC140" i="1" s="1"/>
  <c r="CB140" i="1" s="1"/>
  <c r="CA140" i="1" s="1"/>
  <c r="BZ140" i="1" s="1"/>
  <c r="CD139" i="1"/>
  <c r="CC173" i="1"/>
  <c r="CB173" i="1" s="1"/>
  <c r="CC172" i="1"/>
  <c r="CC168" i="1"/>
  <c r="CC167" i="1"/>
  <c r="CC132" i="1"/>
  <c r="CB132" i="1" s="1"/>
  <c r="CB162" i="1"/>
  <c r="CB163" i="1"/>
  <c r="CA163" i="1" s="1"/>
  <c r="BZ163" i="1" s="1"/>
  <c r="CC203" i="1"/>
  <c r="CB203" i="1" s="1"/>
  <c r="CC202" i="1"/>
  <c r="CD184" i="1"/>
  <c r="CC184" i="1" s="1"/>
  <c r="CB184" i="1" s="1"/>
  <c r="CD183" i="1"/>
  <c r="CC190" i="1"/>
  <c r="CC191" i="1"/>
  <c r="CB191" i="1" s="1"/>
  <c r="CA178" i="1"/>
  <c r="CA179" i="1"/>
  <c r="CA155" i="1"/>
  <c r="CC196" i="1" l="1"/>
  <c r="CB196" i="1" s="1"/>
  <c r="CC195" i="1"/>
  <c r="CC148" i="1"/>
  <c r="CC147" i="1"/>
  <c r="CB204" i="1"/>
  <c r="CA204" i="1" s="1"/>
  <c r="BZ204" i="1" s="1"/>
  <c r="CB208" i="1"/>
  <c r="CB207" i="1"/>
  <c r="CC135" i="1"/>
  <c r="CB198" i="1"/>
  <c r="CA198" i="1" s="1"/>
  <c r="BZ198" i="1" s="1"/>
  <c r="CC169" i="1"/>
  <c r="CB169" i="1" s="1"/>
  <c r="CA169" i="1" s="1"/>
  <c r="CB192" i="1"/>
  <c r="CA192" i="1" s="1"/>
  <c r="CA132" i="1"/>
  <c r="CB153" i="1"/>
  <c r="CA153" i="1" s="1"/>
  <c r="BZ153" i="1" s="1"/>
  <c r="CB152" i="1"/>
  <c r="CC187" i="1"/>
  <c r="CB187" i="1" s="1"/>
  <c r="CA187" i="1" s="1"/>
  <c r="CC186" i="1"/>
  <c r="CB197" i="1"/>
  <c r="CC160" i="1"/>
  <c r="CB160" i="1" s="1"/>
  <c r="CA160" i="1" s="1"/>
  <c r="CB149" i="1"/>
  <c r="CA149" i="1" s="1"/>
  <c r="BZ149" i="1" s="1"/>
  <c r="CB148" i="1"/>
  <c r="CA161" i="1"/>
  <c r="CA162" i="1"/>
  <c r="BZ162" i="1" s="1"/>
  <c r="BY162" i="1" s="1"/>
  <c r="CB158" i="1"/>
  <c r="CB157" i="1"/>
  <c r="CB166" i="1"/>
  <c r="CB167" i="1"/>
  <c r="CB189" i="1"/>
  <c r="CB190" i="1"/>
  <c r="CA190" i="1" s="1"/>
  <c r="CB172" i="1"/>
  <c r="CA172" i="1" s="1"/>
  <c r="CB171" i="1"/>
  <c r="CC183" i="1"/>
  <c r="CB183" i="1" s="1"/>
  <c r="CA183" i="1" s="1"/>
  <c r="CC182" i="1"/>
  <c r="CB144" i="1"/>
  <c r="CA144" i="1" s="1"/>
  <c r="CB143" i="1"/>
  <c r="CB202" i="1"/>
  <c r="CA202" i="1" s="1"/>
  <c r="CB201" i="1"/>
  <c r="CC139" i="1"/>
  <c r="CB139" i="1" s="1"/>
  <c r="CA139" i="1" s="1"/>
  <c r="BZ139" i="1" s="1"/>
  <c r="BY139" i="1" s="1"/>
  <c r="CC138" i="1"/>
  <c r="CC176" i="1"/>
  <c r="CB176" i="1" s="1"/>
  <c r="CA176" i="1" s="1"/>
  <c r="BZ176" i="1" s="1"/>
  <c r="CC175" i="1"/>
  <c r="BZ177" i="1"/>
  <c r="BZ178" i="1"/>
  <c r="BZ154" i="1"/>
  <c r="CB194" i="1" l="1"/>
  <c r="CB195" i="1"/>
  <c r="CA195" i="1" s="1"/>
  <c r="CB147" i="1"/>
  <c r="CA147" i="1" s="1"/>
  <c r="CB146" i="1"/>
  <c r="CA203" i="1"/>
  <c r="BZ203" i="1" s="1"/>
  <c r="BY203" i="1" s="1"/>
  <c r="CA207" i="1"/>
  <c r="CA206" i="1"/>
  <c r="CA197" i="1"/>
  <c r="BZ197" i="1" s="1"/>
  <c r="BY197" i="1" s="1"/>
  <c r="CB135" i="1"/>
  <c r="CA135" i="1" s="1"/>
  <c r="CB134" i="1"/>
  <c r="CB168" i="1"/>
  <c r="CA168" i="1" s="1"/>
  <c r="BZ168" i="1" s="1"/>
  <c r="CA191" i="1"/>
  <c r="BZ191" i="1" s="1"/>
  <c r="CB186" i="1"/>
  <c r="CA186" i="1" s="1"/>
  <c r="BZ186" i="1" s="1"/>
  <c r="CB185" i="1"/>
  <c r="CA152" i="1"/>
  <c r="BZ152" i="1" s="1"/>
  <c r="BY152" i="1" s="1"/>
  <c r="CA151" i="1"/>
  <c r="CA196" i="1"/>
  <c r="CB159" i="1"/>
  <c r="CA159" i="1" s="1"/>
  <c r="BZ159" i="1" s="1"/>
  <c r="CA143" i="1"/>
  <c r="BZ143" i="1" s="1"/>
  <c r="CA142" i="1"/>
  <c r="CA166" i="1"/>
  <c r="CA165" i="1"/>
  <c r="CA157" i="1"/>
  <c r="CA156" i="1"/>
  <c r="CB182" i="1"/>
  <c r="CA182" i="1" s="1"/>
  <c r="BZ182" i="1" s="1"/>
  <c r="CB181" i="1"/>
  <c r="CB175" i="1"/>
  <c r="CA175" i="1" s="1"/>
  <c r="BZ175" i="1" s="1"/>
  <c r="BY175" i="1" s="1"/>
  <c r="CB174" i="1"/>
  <c r="CA171" i="1"/>
  <c r="BZ171" i="1" s="1"/>
  <c r="CA170" i="1"/>
  <c r="CB138" i="1"/>
  <c r="CA138" i="1" s="1"/>
  <c r="BZ138" i="1" s="1"/>
  <c r="BY138" i="1" s="1"/>
  <c r="BX138" i="1" s="1"/>
  <c r="CB137" i="1"/>
  <c r="BZ161" i="1"/>
  <c r="BY161" i="1" s="1"/>
  <c r="BX161" i="1" s="1"/>
  <c r="BZ160" i="1"/>
  <c r="CA188" i="1"/>
  <c r="CA189" i="1"/>
  <c r="BZ189" i="1" s="1"/>
  <c r="CA148" i="1"/>
  <c r="BZ148" i="1" s="1"/>
  <c r="BY148" i="1" s="1"/>
  <c r="CA201" i="1"/>
  <c r="BZ201" i="1" s="1"/>
  <c r="CA200" i="1"/>
  <c r="BY176" i="1"/>
  <c r="BY177" i="1"/>
  <c r="BY153" i="1"/>
  <c r="CA193" i="1" l="1"/>
  <c r="CA194" i="1"/>
  <c r="BZ194" i="1" s="1"/>
  <c r="CA146" i="1"/>
  <c r="CA145" i="1"/>
  <c r="BZ202" i="1"/>
  <c r="BY202" i="1" s="1"/>
  <c r="BX202" i="1" s="1"/>
  <c r="BZ206" i="1"/>
  <c r="BZ205" i="1"/>
  <c r="BZ196" i="1"/>
  <c r="BY196" i="1" s="1"/>
  <c r="BX196" i="1" s="1"/>
  <c r="CA134" i="1"/>
  <c r="BZ134" i="1" s="1"/>
  <c r="CA133" i="1"/>
  <c r="CA167" i="1"/>
  <c r="BZ167" i="1" s="1"/>
  <c r="BY167" i="1" s="1"/>
  <c r="BZ190" i="1"/>
  <c r="BY190" i="1" s="1"/>
  <c r="BZ151" i="1"/>
  <c r="BY151" i="1" s="1"/>
  <c r="BX151" i="1" s="1"/>
  <c r="BZ150" i="1"/>
  <c r="CA185" i="1"/>
  <c r="BZ185" i="1" s="1"/>
  <c r="BY185" i="1" s="1"/>
  <c r="CA184" i="1"/>
  <c r="BZ195" i="1"/>
  <c r="CA158" i="1"/>
  <c r="BZ158" i="1" s="1"/>
  <c r="BY158" i="1" s="1"/>
  <c r="BY159" i="1"/>
  <c r="BY160" i="1"/>
  <c r="BX160" i="1" s="1"/>
  <c r="BW160" i="1" s="1"/>
  <c r="CA181" i="1"/>
  <c r="BZ181" i="1" s="1"/>
  <c r="BY181" i="1" s="1"/>
  <c r="CA180" i="1"/>
  <c r="CA137" i="1"/>
  <c r="BZ137" i="1" s="1"/>
  <c r="BY137" i="1" s="1"/>
  <c r="BX137" i="1" s="1"/>
  <c r="BW137" i="1" s="1"/>
  <c r="CA136" i="1"/>
  <c r="BZ156" i="1"/>
  <c r="BZ155" i="1"/>
  <c r="BZ200" i="1"/>
  <c r="BY200" i="1" s="1"/>
  <c r="BZ199" i="1"/>
  <c r="BZ170" i="1"/>
  <c r="BY170" i="1" s="1"/>
  <c r="BZ169" i="1"/>
  <c r="BZ165" i="1"/>
  <c r="BZ164" i="1"/>
  <c r="BZ187" i="1"/>
  <c r="BZ188" i="1"/>
  <c r="BY188" i="1" s="1"/>
  <c r="CA174" i="1"/>
  <c r="BZ174" i="1" s="1"/>
  <c r="BY174" i="1" s="1"/>
  <c r="BX174" i="1" s="1"/>
  <c r="CA173" i="1"/>
  <c r="BZ142" i="1"/>
  <c r="BY142" i="1" s="1"/>
  <c r="BZ141" i="1"/>
  <c r="BZ147" i="1"/>
  <c r="BY147" i="1" s="1"/>
  <c r="BX147" i="1" s="1"/>
  <c r="BZ146" i="1"/>
  <c r="BX175" i="1"/>
  <c r="BX176" i="1"/>
  <c r="BX152" i="1"/>
  <c r="BZ193" i="1" l="1"/>
  <c r="BY193" i="1" s="1"/>
  <c r="BZ192" i="1"/>
  <c r="BZ145" i="1"/>
  <c r="BZ144" i="1"/>
  <c r="BY201" i="1"/>
  <c r="BX201" i="1" s="1"/>
  <c r="BW201" i="1" s="1"/>
  <c r="BY205" i="1"/>
  <c r="BY204" i="1"/>
  <c r="BY195" i="1"/>
  <c r="BX195" i="1" s="1"/>
  <c r="BW195" i="1" s="1"/>
  <c r="BZ133" i="1"/>
  <c r="BY133" i="1" s="1"/>
  <c r="BZ132" i="1"/>
  <c r="BZ166" i="1"/>
  <c r="BY166" i="1" s="1"/>
  <c r="BX166" i="1" s="1"/>
  <c r="BY189" i="1"/>
  <c r="BX189" i="1" s="1"/>
  <c r="BZ184" i="1"/>
  <c r="BY184" i="1" s="1"/>
  <c r="BX184" i="1" s="1"/>
  <c r="BZ183" i="1"/>
  <c r="BY150" i="1"/>
  <c r="BX150" i="1" s="1"/>
  <c r="BW150" i="1" s="1"/>
  <c r="BY149" i="1"/>
  <c r="BY194" i="1"/>
  <c r="BZ157" i="1"/>
  <c r="BY157" i="1" s="1"/>
  <c r="BX157" i="1" s="1"/>
  <c r="BY155" i="1"/>
  <c r="BY154" i="1"/>
  <c r="BZ136" i="1"/>
  <c r="BY136" i="1" s="1"/>
  <c r="BX136" i="1" s="1"/>
  <c r="BW136" i="1" s="1"/>
  <c r="BV136" i="1" s="1"/>
  <c r="BZ135" i="1"/>
  <c r="BZ180" i="1"/>
  <c r="BY180" i="1" s="1"/>
  <c r="BX180" i="1" s="1"/>
  <c r="BZ179" i="1"/>
  <c r="BY164" i="1"/>
  <c r="BY163" i="1"/>
  <c r="BZ173" i="1"/>
  <c r="BY173" i="1" s="1"/>
  <c r="BX173" i="1" s="1"/>
  <c r="BW173" i="1" s="1"/>
  <c r="BZ172" i="1"/>
  <c r="BY186" i="1"/>
  <c r="BY187" i="1"/>
  <c r="BX187" i="1" s="1"/>
  <c r="BY145" i="1"/>
  <c r="BY146" i="1"/>
  <c r="BX146" i="1" s="1"/>
  <c r="BW146" i="1" s="1"/>
  <c r="BY169" i="1"/>
  <c r="BX169" i="1" s="1"/>
  <c r="BY168" i="1"/>
  <c r="BX159" i="1"/>
  <c r="BW159" i="1" s="1"/>
  <c r="BV159" i="1" s="1"/>
  <c r="BX158" i="1"/>
  <c r="BY141" i="1"/>
  <c r="BX141" i="1" s="1"/>
  <c r="BY140" i="1"/>
  <c r="BY199" i="1"/>
  <c r="BX199" i="1" s="1"/>
  <c r="BY198" i="1"/>
  <c r="BW174" i="1"/>
  <c r="BW175" i="1"/>
  <c r="BW151" i="1"/>
  <c r="BY191" i="1" l="1"/>
  <c r="BY192" i="1"/>
  <c r="BX192" i="1" s="1"/>
  <c r="BY144" i="1"/>
  <c r="BY143" i="1"/>
  <c r="BX200" i="1"/>
  <c r="BW200" i="1" s="1"/>
  <c r="BV200" i="1" s="1"/>
  <c r="BY132" i="1"/>
  <c r="BX204" i="1"/>
  <c r="BX203" i="1"/>
  <c r="BX132" i="1"/>
  <c r="BY165" i="1"/>
  <c r="BX165" i="1" s="1"/>
  <c r="BW165" i="1" s="1"/>
  <c r="BX188" i="1"/>
  <c r="BW188" i="1" s="1"/>
  <c r="BX149" i="1"/>
  <c r="BW149" i="1" s="1"/>
  <c r="BV149" i="1" s="1"/>
  <c r="BX148" i="1"/>
  <c r="BY183" i="1"/>
  <c r="BX183" i="1" s="1"/>
  <c r="BW183" i="1" s="1"/>
  <c r="BY182" i="1"/>
  <c r="BX194" i="1"/>
  <c r="BW194" i="1" s="1"/>
  <c r="BV194" i="1" s="1"/>
  <c r="BX193" i="1"/>
  <c r="BY156" i="1"/>
  <c r="BX156" i="1" s="1"/>
  <c r="BW156" i="1" s="1"/>
  <c r="BW158" i="1"/>
  <c r="BV158" i="1" s="1"/>
  <c r="BU158" i="1" s="1"/>
  <c r="BW157" i="1"/>
  <c r="BX162" i="1"/>
  <c r="BX163" i="1"/>
  <c r="BX168" i="1"/>
  <c r="BW168" i="1" s="1"/>
  <c r="BX167" i="1"/>
  <c r="BY179" i="1"/>
  <c r="BX179" i="1" s="1"/>
  <c r="BW179" i="1" s="1"/>
  <c r="BY178" i="1"/>
  <c r="BX198" i="1"/>
  <c r="BW198" i="1" s="1"/>
  <c r="BX197" i="1"/>
  <c r="BX144" i="1"/>
  <c r="BX145" i="1"/>
  <c r="BW145" i="1" s="1"/>
  <c r="BV145" i="1" s="1"/>
  <c r="BY135" i="1"/>
  <c r="BX135" i="1" s="1"/>
  <c r="BW135" i="1" s="1"/>
  <c r="BV135" i="1" s="1"/>
  <c r="BU135" i="1" s="1"/>
  <c r="BY134" i="1"/>
  <c r="BY172" i="1"/>
  <c r="BX172" i="1" s="1"/>
  <c r="BW172" i="1" s="1"/>
  <c r="BV172" i="1" s="1"/>
  <c r="BY171" i="1"/>
  <c r="BX185" i="1"/>
  <c r="BX186" i="1"/>
  <c r="BW186" i="1" s="1"/>
  <c r="BX154" i="1"/>
  <c r="BX153" i="1"/>
  <c r="BX140" i="1"/>
  <c r="BW140" i="1" s="1"/>
  <c r="BX139" i="1"/>
  <c r="BV173" i="1"/>
  <c r="BV174" i="1"/>
  <c r="BV150" i="1"/>
  <c r="BX190" i="1" l="1"/>
  <c r="BX191" i="1"/>
  <c r="BW191" i="1" s="1"/>
  <c r="BX143" i="1"/>
  <c r="BX142" i="1"/>
  <c r="BW199" i="1"/>
  <c r="BV199" i="1" s="1"/>
  <c r="BU199" i="1" s="1"/>
  <c r="BW203" i="1"/>
  <c r="BW202" i="1"/>
  <c r="BX164" i="1"/>
  <c r="BW164" i="1" s="1"/>
  <c r="BV164" i="1" s="1"/>
  <c r="BW187" i="1"/>
  <c r="BV187" i="1" s="1"/>
  <c r="BX182" i="1"/>
  <c r="BW182" i="1" s="1"/>
  <c r="BV182" i="1" s="1"/>
  <c r="BX181" i="1"/>
  <c r="BW148" i="1"/>
  <c r="BV148" i="1" s="1"/>
  <c r="BU148" i="1" s="1"/>
  <c r="BW147" i="1"/>
  <c r="BW193" i="1"/>
  <c r="BV193" i="1" s="1"/>
  <c r="BU193" i="1" s="1"/>
  <c r="BW192" i="1"/>
  <c r="BX155" i="1"/>
  <c r="BW155" i="1" s="1"/>
  <c r="BV155" i="1" s="1"/>
  <c r="BW184" i="1"/>
  <c r="BW185" i="1"/>
  <c r="BV185" i="1" s="1"/>
  <c r="BX178" i="1"/>
  <c r="BW178" i="1" s="1"/>
  <c r="BV178" i="1" s="1"/>
  <c r="BX177" i="1"/>
  <c r="BX171" i="1"/>
  <c r="BW171" i="1" s="1"/>
  <c r="BV171" i="1" s="1"/>
  <c r="BU171" i="1" s="1"/>
  <c r="BX170" i="1"/>
  <c r="BW167" i="1"/>
  <c r="BV167" i="1" s="1"/>
  <c r="BW166" i="1"/>
  <c r="BX134" i="1"/>
  <c r="BW134" i="1" s="1"/>
  <c r="BV134" i="1" s="1"/>
  <c r="BU134" i="1" s="1"/>
  <c r="BT134" i="1" s="1"/>
  <c r="BX133" i="1"/>
  <c r="BW161" i="1"/>
  <c r="BW162" i="1"/>
  <c r="BW139" i="1"/>
  <c r="BV139" i="1" s="1"/>
  <c r="BW138" i="1"/>
  <c r="BW144" i="1"/>
  <c r="BV144" i="1" s="1"/>
  <c r="BU144" i="1" s="1"/>
  <c r="BW143" i="1"/>
  <c r="BV157" i="1"/>
  <c r="BU157" i="1" s="1"/>
  <c r="BT157" i="1" s="1"/>
  <c r="BV156" i="1"/>
  <c r="BW197" i="1"/>
  <c r="BV197" i="1" s="1"/>
  <c r="BW196" i="1"/>
  <c r="BW153" i="1"/>
  <c r="BW152" i="1"/>
  <c r="BU172" i="1"/>
  <c r="BU173" i="1"/>
  <c r="BU149" i="1"/>
  <c r="BW189" i="1" l="1"/>
  <c r="BW190" i="1"/>
  <c r="BV190" i="1" s="1"/>
  <c r="BW142" i="1"/>
  <c r="BW141" i="1"/>
  <c r="BV198" i="1"/>
  <c r="BU198" i="1" s="1"/>
  <c r="BT198" i="1" s="1"/>
  <c r="BV202" i="1"/>
  <c r="BV201" i="1"/>
  <c r="BW163" i="1"/>
  <c r="BV163" i="1" s="1"/>
  <c r="BU163" i="1" s="1"/>
  <c r="BV192" i="1"/>
  <c r="BU192" i="1" s="1"/>
  <c r="BT192" i="1" s="1"/>
  <c r="BV186" i="1"/>
  <c r="BU186" i="1" s="1"/>
  <c r="BV147" i="1"/>
  <c r="BU147" i="1" s="1"/>
  <c r="BT147" i="1" s="1"/>
  <c r="BV146" i="1"/>
  <c r="BW181" i="1"/>
  <c r="BV181" i="1" s="1"/>
  <c r="BU181" i="1" s="1"/>
  <c r="BW180" i="1"/>
  <c r="BV191" i="1"/>
  <c r="BW154" i="1"/>
  <c r="BV154" i="1" s="1"/>
  <c r="BU154" i="1" s="1"/>
  <c r="BV138" i="1"/>
  <c r="BU138" i="1" s="1"/>
  <c r="BV137" i="1"/>
  <c r="BV166" i="1"/>
  <c r="BU166" i="1" s="1"/>
  <c r="BV165" i="1"/>
  <c r="BW170" i="1"/>
  <c r="BV170" i="1" s="1"/>
  <c r="BU170" i="1" s="1"/>
  <c r="BT170" i="1" s="1"/>
  <c r="BW169" i="1"/>
  <c r="BW133" i="1"/>
  <c r="BV133" i="1" s="1"/>
  <c r="BU133" i="1" s="1"/>
  <c r="BT133" i="1" s="1"/>
  <c r="BS133" i="1" s="1"/>
  <c r="BW132" i="1"/>
  <c r="BV152" i="1"/>
  <c r="BV151" i="1"/>
  <c r="BW177" i="1"/>
  <c r="BV177" i="1" s="1"/>
  <c r="BU177" i="1" s="1"/>
  <c r="BW176" i="1"/>
  <c r="BV196" i="1"/>
  <c r="BU196" i="1" s="1"/>
  <c r="BV195" i="1"/>
  <c r="BV160" i="1"/>
  <c r="BV161" i="1"/>
  <c r="BV143" i="1"/>
  <c r="BU143" i="1" s="1"/>
  <c r="BT143" i="1" s="1"/>
  <c r="BV142" i="1"/>
  <c r="BU156" i="1"/>
  <c r="BT156" i="1" s="1"/>
  <c r="BS156" i="1" s="1"/>
  <c r="BU155" i="1"/>
  <c r="BV183" i="1"/>
  <c r="BV184" i="1"/>
  <c r="BU184" i="1" s="1"/>
  <c r="BT171" i="1"/>
  <c r="BT172" i="1"/>
  <c r="BT148" i="1"/>
  <c r="BV188" i="1" l="1"/>
  <c r="BV189" i="1"/>
  <c r="BU189" i="1" s="1"/>
  <c r="BV141" i="1"/>
  <c r="BV140" i="1"/>
  <c r="BU197" i="1"/>
  <c r="BT197" i="1" s="1"/>
  <c r="BS197" i="1" s="1"/>
  <c r="BU201" i="1"/>
  <c r="BU200" i="1"/>
  <c r="BV162" i="1"/>
  <c r="BU162" i="1" s="1"/>
  <c r="BT162" i="1" s="1"/>
  <c r="BU185" i="1"/>
  <c r="BT185" i="1" s="1"/>
  <c r="BV180" i="1"/>
  <c r="BU180" i="1" s="1"/>
  <c r="BT180" i="1" s="1"/>
  <c r="BV179" i="1"/>
  <c r="BU146" i="1"/>
  <c r="BT146" i="1" s="1"/>
  <c r="BS146" i="1" s="1"/>
  <c r="BU145" i="1"/>
  <c r="BU190" i="1"/>
  <c r="BU191" i="1"/>
  <c r="BT191" i="1" s="1"/>
  <c r="BS191" i="1" s="1"/>
  <c r="BV132" i="1"/>
  <c r="BU132" i="1" s="1"/>
  <c r="BT132" i="1" s="1"/>
  <c r="BS132" i="1" s="1"/>
  <c r="BR132" i="1" s="1"/>
  <c r="BV153" i="1"/>
  <c r="BU153" i="1" s="1"/>
  <c r="BT153" i="1" s="1"/>
  <c r="BV169" i="1"/>
  <c r="BU169" i="1" s="1"/>
  <c r="BT169" i="1" s="1"/>
  <c r="BS169" i="1" s="1"/>
  <c r="BV168" i="1"/>
  <c r="BU159" i="1"/>
  <c r="BU160" i="1"/>
  <c r="BU195" i="1"/>
  <c r="BT195" i="1" s="1"/>
  <c r="BU194" i="1"/>
  <c r="BU165" i="1"/>
  <c r="BT165" i="1" s="1"/>
  <c r="BU164" i="1"/>
  <c r="BU142" i="1"/>
  <c r="BT142" i="1" s="1"/>
  <c r="BS142" i="1" s="1"/>
  <c r="BU141" i="1"/>
  <c r="BU182" i="1"/>
  <c r="BU183" i="1"/>
  <c r="BT183" i="1" s="1"/>
  <c r="BT155" i="1"/>
  <c r="BS155" i="1" s="1"/>
  <c r="BR155" i="1" s="1"/>
  <c r="BT154" i="1"/>
  <c r="BV176" i="1"/>
  <c r="BU176" i="1" s="1"/>
  <c r="BT176" i="1" s="1"/>
  <c r="BV175" i="1"/>
  <c r="BU137" i="1"/>
  <c r="BT137" i="1" s="1"/>
  <c r="BU136" i="1"/>
  <c r="BU151" i="1"/>
  <c r="BU150" i="1"/>
  <c r="BS170" i="1"/>
  <c r="BS171" i="1"/>
  <c r="BS147" i="1"/>
  <c r="BU187" i="1" l="1"/>
  <c r="BU188" i="1"/>
  <c r="BT188" i="1" s="1"/>
  <c r="BU140" i="1"/>
  <c r="BT140" i="1" s="1"/>
  <c r="BU139" i="1"/>
  <c r="BT196" i="1"/>
  <c r="BS196" i="1" s="1"/>
  <c r="BR196" i="1" s="1"/>
  <c r="BT200" i="1"/>
  <c r="BT199" i="1"/>
  <c r="BU161" i="1"/>
  <c r="BT161" i="1" s="1"/>
  <c r="BS161" i="1" s="1"/>
  <c r="BT184" i="1"/>
  <c r="BS184" i="1" s="1"/>
  <c r="BT145" i="1"/>
  <c r="BS145" i="1" s="1"/>
  <c r="BR145" i="1" s="1"/>
  <c r="BT144" i="1"/>
  <c r="BU179" i="1"/>
  <c r="BT179" i="1" s="1"/>
  <c r="BS179" i="1" s="1"/>
  <c r="BU178" i="1"/>
  <c r="BT190" i="1"/>
  <c r="BS190" i="1" s="1"/>
  <c r="BR190" i="1" s="1"/>
  <c r="BT189" i="1"/>
  <c r="BU152" i="1"/>
  <c r="BT152" i="1" s="1"/>
  <c r="BS152" i="1" s="1"/>
  <c r="BT164" i="1"/>
  <c r="BS164" i="1" s="1"/>
  <c r="BT163" i="1"/>
  <c r="BU175" i="1"/>
  <c r="BT175" i="1" s="1"/>
  <c r="BS175" i="1" s="1"/>
  <c r="BU174" i="1"/>
  <c r="BT181" i="1"/>
  <c r="BT182" i="1"/>
  <c r="BS182" i="1" s="1"/>
  <c r="BT194" i="1"/>
  <c r="BS194" i="1" s="1"/>
  <c r="BT193" i="1"/>
  <c r="BT141" i="1"/>
  <c r="BS141" i="1" s="1"/>
  <c r="BR141" i="1" s="1"/>
  <c r="BT158" i="1"/>
  <c r="BT159" i="1"/>
  <c r="BT150" i="1"/>
  <c r="BT149" i="1"/>
  <c r="BU168" i="1"/>
  <c r="BT168" i="1" s="1"/>
  <c r="BS168" i="1" s="1"/>
  <c r="BR168" i="1" s="1"/>
  <c r="BU167" i="1"/>
  <c r="BT136" i="1"/>
  <c r="BS136" i="1" s="1"/>
  <c r="BT135" i="1"/>
  <c r="BS154" i="1"/>
  <c r="BR154" i="1" s="1"/>
  <c r="BQ154" i="1" s="1"/>
  <c r="BS153" i="1"/>
  <c r="BR169" i="1"/>
  <c r="BR170" i="1"/>
  <c r="BR146" i="1"/>
  <c r="BT186" i="1" l="1"/>
  <c r="BT187" i="1"/>
  <c r="BS187" i="1" s="1"/>
  <c r="BT139" i="1"/>
  <c r="BT138" i="1"/>
  <c r="BS195" i="1"/>
  <c r="BR195" i="1" s="1"/>
  <c r="BQ195" i="1" s="1"/>
  <c r="BS199" i="1"/>
  <c r="BS198" i="1"/>
  <c r="BS189" i="1"/>
  <c r="BR189" i="1" s="1"/>
  <c r="BQ189" i="1" s="1"/>
  <c r="BT160" i="1"/>
  <c r="BS160" i="1" s="1"/>
  <c r="BR160" i="1" s="1"/>
  <c r="BS183" i="1"/>
  <c r="BR183" i="1" s="1"/>
  <c r="BT178" i="1"/>
  <c r="BS178" i="1" s="1"/>
  <c r="BR178" i="1" s="1"/>
  <c r="BT177" i="1"/>
  <c r="BS144" i="1"/>
  <c r="BR144" i="1" s="1"/>
  <c r="BQ144" i="1" s="1"/>
  <c r="BS143" i="1"/>
  <c r="BS188" i="1"/>
  <c r="BT151" i="1"/>
  <c r="BS151" i="1" s="1"/>
  <c r="BR151" i="1" s="1"/>
  <c r="BS135" i="1"/>
  <c r="BR135" i="1" s="1"/>
  <c r="BS134" i="1"/>
  <c r="BS193" i="1"/>
  <c r="BR193" i="1" s="1"/>
  <c r="BS192" i="1"/>
  <c r="BS140" i="1"/>
  <c r="BR140" i="1" s="1"/>
  <c r="BQ140" i="1" s="1"/>
  <c r="BS139" i="1"/>
  <c r="BS180" i="1"/>
  <c r="BS181" i="1"/>
  <c r="BR181" i="1" s="1"/>
  <c r="BS149" i="1"/>
  <c r="BS148" i="1"/>
  <c r="BT174" i="1"/>
  <c r="BS174" i="1" s="1"/>
  <c r="BR174" i="1" s="1"/>
  <c r="BT173" i="1"/>
  <c r="BR153" i="1"/>
  <c r="BQ153" i="1" s="1"/>
  <c r="BP153" i="1" s="1"/>
  <c r="BR152" i="1"/>
  <c r="BT167" i="1"/>
  <c r="BS167" i="1" s="1"/>
  <c r="BR167" i="1" s="1"/>
  <c r="BQ167" i="1" s="1"/>
  <c r="BT166" i="1"/>
  <c r="BS158" i="1"/>
  <c r="BS157" i="1"/>
  <c r="BS163" i="1"/>
  <c r="BR163" i="1" s="1"/>
  <c r="BS162" i="1"/>
  <c r="BQ168" i="1"/>
  <c r="BQ169" i="1"/>
  <c r="BQ145" i="1"/>
  <c r="BS185" i="1" l="1"/>
  <c r="BS186" i="1"/>
  <c r="BR186" i="1" s="1"/>
  <c r="BR188" i="1"/>
  <c r="BS138" i="1"/>
  <c r="BR138" i="1" s="1"/>
  <c r="BS137" i="1"/>
  <c r="BR194" i="1"/>
  <c r="BQ194" i="1" s="1"/>
  <c r="BP194" i="1" s="1"/>
  <c r="BR198" i="1"/>
  <c r="BR197" i="1"/>
  <c r="BQ188" i="1"/>
  <c r="BP188" i="1" s="1"/>
  <c r="BS159" i="1"/>
  <c r="BR159" i="1" s="1"/>
  <c r="BQ159" i="1" s="1"/>
  <c r="BR182" i="1"/>
  <c r="BQ182" i="1" s="1"/>
  <c r="BR143" i="1"/>
  <c r="BQ143" i="1" s="1"/>
  <c r="BP143" i="1" s="1"/>
  <c r="BR142" i="1"/>
  <c r="BS177" i="1"/>
  <c r="BR177" i="1" s="1"/>
  <c r="BQ177" i="1" s="1"/>
  <c r="BS176" i="1"/>
  <c r="BR187" i="1"/>
  <c r="BS150" i="1"/>
  <c r="BR150" i="1" s="1"/>
  <c r="BQ150" i="1" s="1"/>
  <c r="BR148" i="1"/>
  <c r="BR147" i="1"/>
  <c r="BR156" i="1"/>
  <c r="BR157" i="1"/>
  <c r="BR179" i="1"/>
  <c r="BR180" i="1"/>
  <c r="BQ180" i="1" s="1"/>
  <c r="BR162" i="1"/>
  <c r="BQ162" i="1" s="1"/>
  <c r="BR161" i="1"/>
  <c r="BR139" i="1"/>
  <c r="BQ139" i="1" s="1"/>
  <c r="BP139" i="1" s="1"/>
  <c r="BR192" i="1"/>
  <c r="BQ192" i="1" s="1"/>
  <c r="BR191" i="1"/>
  <c r="BQ151" i="1"/>
  <c r="BQ152" i="1"/>
  <c r="BP152" i="1" s="1"/>
  <c r="BO152" i="1" s="1"/>
  <c r="BR134" i="1"/>
  <c r="BQ134" i="1" s="1"/>
  <c r="BR133" i="1"/>
  <c r="BS166" i="1"/>
  <c r="BR166" i="1" s="1"/>
  <c r="BQ166" i="1" s="1"/>
  <c r="BP166" i="1" s="1"/>
  <c r="BS165" i="1"/>
  <c r="BS173" i="1"/>
  <c r="BR173" i="1" s="1"/>
  <c r="BQ173" i="1" s="1"/>
  <c r="BS172" i="1"/>
  <c r="BP167" i="1"/>
  <c r="BP168" i="1"/>
  <c r="BP144" i="1"/>
  <c r="BR184" i="1" l="1"/>
  <c r="BR185" i="1"/>
  <c r="BQ185" i="1" s="1"/>
  <c r="BR137" i="1"/>
  <c r="BR136" i="1"/>
  <c r="BQ187" i="1"/>
  <c r="BQ193" i="1"/>
  <c r="BP193" i="1" s="1"/>
  <c r="BO193" i="1" s="1"/>
  <c r="BQ197" i="1"/>
  <c r="BQ196" i="1"/>
  <c r="BP187" i="1"/>
  <c r="BO187" i="1" s="1"/>
  <c r="BR158" i="1"/>
  <c r="BQ158" i="1" s="1"/>
  <c r="BP158" i="1" s="1"/>
  <c r="BQ181" i="1"/>
  <c r="BP181" i="1" s="1"/>
  <c r="BR176" i="1"/>
  <c r="BQ176" i="1" s="1"/>
  <c r="BP176" i="1" s="1"/>
  <c r="BR175" i="1"/>
  <c r="BQ142" i="1"/>
  <c r="BP142" i="1" s="1"/>
  <c r="BO142" i="1" s="1"/>
  <c r="BQ141" i="1"/>
  <c r="BQ186" i="1"/>
  <c r="BR149" i="1"/>
  <c r="BQ149" i="1" s="1"/>
  <c r="BP149" i="1" s="1"/>
  <c r="BR165" i="1"/>
  <c r="BQ165" i="1" s="1"/>
  <c r="BP165" i="1" s="1"/>
  <c r="BO165" i="1" s="1"/>
  <c r="BR164" i="1"/>
  <c r="BQ161" i="1"/>
  <c r="BP161" i="1" s="1"/>
  <c r="BQ160" i="1"/>
  <c r="BQ133" i="1"/>
  <c r="BP133" i="1" s="1"/>
  <c r="BQ132" i="1"/>
  <c r="BQ178" i="1"/>
  <c r="BQ179" i="1"/>
  <c r="BP179" i="1" s="1"/>
  <c r="BQ156" i="1"/>
  <c r="BQ155" i="1"/>
  <c r="BQ138" i="1"/>
  <c r="BP138" i="1" s="1"/>
  <c r="BO138" i="1" s="1"/>
  <c r="BQ137" i="1"/>
  <c r="BP151" i="1"/>
  <c r="BO151" i="1" s="1"/>
  <c r="BN151" i="1" s="1"/>
  <c r="BP150" i="1"/>
  <c r="BR172" i="1"/>
  <c r="BQ172" i="1" s="1"/>
  <c r="BP172" i="1" s="1"/>
  <c r="BR171" i="1"/>
  <c r="BQ147" i="1"/>
  <c r="BQ146" i="1"/>
  <c r="BQ191" i="1"/>
  <c r="BP191" i="1" s="1"/>
  <c r="BQ190" i="1"/>
  <c r="BO166" i="1"/>
  <c r="BO167" i="1"/>
  <c r="BO143" i="1"/>
  <c r="BQ183" i="1" l="1"/>
  <c r="BQ184" i="1"/>
  <c r="BP184" i="1" s="1"/>
  <c r="BP186" i="1"/>
  <c r="BO186" i="1" s="1"/>
  <c r="BN186" i="1" s="1"/>
  <c r="BQ136" i="1"/>
  <c r="BP136" i="1" s="1"/>
  <c r="BQ135" i="1"/>
  <c r="BP192" i="1"/>
  <c r="BO192" i="1" s="1"/>
  <c r="BN192" i="1" s="1"/>
  <c r="BP196" i="1"/>
  <c r="BP195" i="1"/>
  <c r="BQ157" i="1"/>
  <c r="BP157" i="1" s="1"/>
  <c r="BO157" i="1" s="1"/>
  <c r="BP180" i="1"/>
  <c r="BO180" i="1" s="1"/>
  <c r="BP185" i="1"/>
  <c r="BO185" i="1" s="1"/>
  <c r="BN185" i="1" s="1"/>
  <c r="BM185" i="1" s="1"/>
  <c r="BP132" i="1"/>
  <c r="BO132" i="1" s="1"/>
  <c r="BQ175" i="1"/>
  <c r="BP175" i="1" s="1"/>
  <c r="BO175" i="1" s="1"/>
  <c r="BQ174" i="1"/>
  <c r="BP141" i="1"/>
  <c r="BO141" i="1" s="1"/>
  <c r="BN141" i="1" s="1"/>
  <c r="BP140" i="1"/>
  <c r="BQ148" i="1"/>
  <c r="BP148" i="1" s="1"/>
  <c r="BO148" i="1" s="1"/>
  <c r="BP177" i="1"/>
  <c r="BP178" i="1"/>
  <c r="BO178" i="1" s="1"/>
  <c r="BP146" i="1"/>
  <c r="BP145" i="1"/>
  <c r="BQ171" i="1"/>
  <c r="BP171" i="1" s="1"/>
  <c r="BO171" i="1" s="1"/>
  <c r="BQ170" i="1"/>
  <c r="BO150" i="1"/>
  <c r="BN150" i="1" s="1"/>
  <c r="BM150" i="1" s="1"/>
  <c r="BO149" i="1"/>
  <c r="BP160" i="1"/>
  <c r="BO160" i="1" s="1"/>
  <c r="BP159" i="1"/>
  <c r="BP154" i="1"/>
  <c r="BP155" i="1"/>
  <c r="BQ164" i="1"/>
  <c r="BP164" i="1" s="1"/>
  <c r="BO164" i="1" s="1"/>
  <c r="BN164" i="1" s="1"/>
  <c r="BQ163" i="1"/>
  <c r="BP190" i="1"/>
  <c r="BO190" i="1" s="1"/>
  <c r="BP189" i="1"/>
  <c r="BP137" i="1"/>
  <c r="BO137" i="1" s="1"/>
  <c r="BN137" i="1" s="1"/>
  <c r="BN165" i="1"/>
  <c r="BN166" i="1"/>
  <c r="BN142" i="1"/>
  <c r="BP182" i="1" l="1"/>
  <c r="BP183" i="1"/>
  <c r="BO183" i="1" s="1"/>
  <c r="BP135" i="1"/>
  <c r="BP134" i="1"/>
  <c r="BO184" i="1"/>
  <c r="BN184" i="1" s="1"/>
  <c r="BM184" i="1" s="1"/>
  <c r="BL184" i="1" s="1"/>
  <c r="BO191" i="1"/>
  <c r="BN191" i="1" s="1"/>
  <c r="BM191" i="1" s="1"/>
  <c r="BO195" i="1"/>
  <c r="BO194" i="1"/>
  <c r="BP156" i="1"/>
  <c r="BO156" i="1" s="1"/>
  <c r="BN156" i="1" s="1"/>
  <c r="BO179" i="1"/>
  <c r="BN179" i="1" s="1"/>
  <c r="BO140" i="1"/>
  <c r="BN140" i="1" s="1"/>
  <c r="BM140" i="1" s="1"/>
  <c r="BO139" i="1"/>
  <c r="BP174" i="1"/>
  <c r="BO174" i="1" s="1"/>
  <c r="BN174" i="1" s="1"/>
  <c r="BP173" i="1"/>
  <c r="BP147" i="1"/>
  <c r="BO147" i="1" s="1"/>
  <c r="BN147" i="1" s="1"/>
  <c r="BP163" i="1"/>
  <c r="BO163" i="1" s="1"/>
  <c r="BN163" i="1" s="1"/>
  <c r="BM163" i="1" s="1"/>
  <c r="BP162" i="1"/>
  <c r="BP170" i="1"/>
  <c r="BO170" i="1" s="1"/>
  <c r="BN170" i="1" s="1"/>
  <c r="BP169" i="1"/>
  <c r="BO145" i="1"/>
  <c r="BO144" i="1"/>
  <c r="BN148" i="1"/>
  <c r="BN149" i="1"/>
  <c r="BM149" i="1" s="1"/>
  <c r="BL149" i="1" s="1"/>
  <c r="BO176" i="1"/>
  <c r="BO177" i="1"/>
  <c r="BN177" i="1" s="1"/>
  <c r="BO189" i="1"/>
  <c r="BN189" i="1" s="1"/>
  <c r="BO188" i="1"/>
  <c r="BO153" i="1"/>
  <c r="BO154" i="1"/>
  <c r="BO136" i="1"/>
  <c r="BN136" i="1" s="1"/>
  <c r="BM136" i="1" s="1"/>
  <c r="BO135" i="1"/>
  <c r="BO159" i="1"/>
  <c r="BN159" i="1" s="1"/>
  <c r="BO158" i="1"/>
  <c r="BM164" i="1"/>
  <c r="BM165" i="1"/>
  <c r="BM141" i="1"/>
  <c r="BO181" i="1" l="1"/>
  <c r="BO182" i="1"/>
  <c r="BN182" i="1" s="1"/>
  <c r="BN183" i="1"/>
  <c r="BM183" i="1" s="1"/>
  <c r="BL183" i="1" s="1"/>
  <c r="BK183" i="1" s="1"/>
  <c r="BO134" i="1"/>
  <c r="BN134" i="1" s="1"/>
  <c r="BO133" i="1"/>
  <c r="BN190" i="1"/>
  <c r="BM190" i="1" s="1"/>
  <c r="BL190" i="1" s="1"/>
  <c r="BN194" i="1"/>
  <c r="BN193" i="1"/>
  <c r="BO155" i="1"/>
  <c r="BN155" i="1" s="1"/>
  <c r="BM155" i="1" s="1"/>
  <c r="BM182" i="1"/>
  <c r="BL182" i="1" s="1"/>
  <c r="BK182" i="1" s="1"/>
  <c r="BN178" i="1"/>
  <c r="BM178" i="1" s="1"/>
  <c r="BO173" i="1"/>
  <c r="BN173" i="1" s="1"/>
  <c r="BM173" i="1" s="1"/>
  <c r="BO172" i="1"/>
  <c r="BN139" i="1"/>
  <c r="BM139" i="1" s="1"/>
  <c r="BL139" i="1" s="1"/>
  <c r="BN138" i="1"/>
  <c r="BO146" i="1"/>
  <c r="BN146" i="1" s="1"/>
  <c r="BM146" i="1" s="1"/>
  <c r="BM147" i="1"/>
  <c r="BM148" i="1"/>
  <c r="BL148" i="1" s="1"/>
  <c r="BK148" i="1" s="1"/>
  <c r="BN144" i="1"/>
  <c r="BN143" i="1"/>
  <c r="BN152" i="1"/>
  <c r="BN153" i="1"/>
  <c r="BN188" i="1"/>
  <c r="BM188" i="1" s="1"/>
  <c r="BN187" i="1"/>
  <c r="BO169" i="1"/>
  <c r="BN169" i="1" s="1"/>
  <c r="BM169" i="1" s="1"/>
  <c r="BO168" i="1"/>
  <c r="BN135" i="1"/>
  <c r="BM135" i="1" s="1"/>
  <c r="BL135" i="1" s="1"/>
  <c r="BN175" i="1"/>
  <c r="BN176" i="1"/>
  <c r="BM176" i="1" s="1"/>
  <c r="BO162" i="1"/>
  <c r="BN162" i="1" s="1"/>
  <c r="BM162" i="1" s="1"/>
  <c r="BL162" i="1" s="1"/>
  <c r="BO161" i="1"/>
  <c r="BN158" i="1"/>
  <c r="BM158" i="1" s="1"/>
  <c r="BN157" i="1"/>
  <c r="BL163" i="1"/>
  <c r="BL164" i="1"/>
  <c r="BL140" i="1"/>
  <c r="BN180" i="1" l="1"/>
  <c r="BN181" i="1"/>
  <c r="BM181" i="1" s="1"/>
  <c r="BN133" i="1"/>
  <c r="BN132" i="1"/>
  <c r="BM132" i="1" s="1"/>
  <c r="BL181" i="1"/>
  <c r="BK181" i="1" s="1"/>
  <c r="BJ181" i="1" s="1"/>
  <c r="BM189" i="1"/>
  <c r="BL189" i="1" s="1"/>
  <c r="BK189" i="1" s="1"/>
  <c r="BM193" i="1"/>
  <c r="BM192" i="1"/>
  <c r="BN154" i="1"/>
  <c r="BM154" i="1" s="1"/>
  <c r="BL154" i="1" s="1"/>
  <c r="BM177" i="1"/>
  <c r="BL177" i="1" s="1"/>
  <c r="BM138" i="1"/>
  <c r="BL138" i="1" s="1"/>
  <c r="BK138" i="1" s="1"/>
  <c r="BM137" i="1"/>
  <c r="BN172" i="1"/>
  <c r="BM172" i="1" s="1"/>
  <c r="BL172" i="1" s="1"/>
  <c r="BN171" i="1"/>
  <c r="BN145" i="1"/>
  <c r="BM145" i="1" s="1"/>
  <c r="BL145" i="1" s="1"/>
  <c r="BM151" i="1"/>
  <c r="BM152" i="1"/>
  <c r="BM174" i="1"/>
  <c r="BM175" i="1"/>
  <c r="BL175" i="1" s="1"/>
  <c r="BM143" i="1"/>
  <c r="BM142" i="1"/>
  <c r="BM134" i="1"/>
  <c r="BL134" i="1" s="1"/>
  <c r="BK134" i="1" s="1"/>
  <c r="BM133" i="1"/>
  <c r="BN161" i="1"/>
  <c r="BM161" i="1" s="1"/>
  <c r="BL161" i="1" s="1"/>
  <c r="BK161" i="1" s="1"/>
  <c r="BN160" i="1"/>
  <c r="BL147" i="1"/>
  <c r="BK147" i="1" s="1"/>
  <c r="BJ147" i="1" s="1"/>
  <c r="BL146" i="1"/>
  <c r="BN168" i="1"/>
  <c r="BM168" i="1" s="1"/>
  <c r="BL168" i="1" s="1"/>
  <c r="BN167" i="1"/>
  <c r="BM187" i="1"/>
  <c r="BL187" i="1" s="1"/>
  <c r="BM186" i="1"/>
  <c r="BM157" i="1"/>
  <c r="BL157" i="1" s="1"/>
  <c r="BM156" i="1"/>
  <c r="BK162" i="1"/>
  <c r="BK163" i="1"/>
  <c r="BK139" i="1"/>
  <c r="BJ182" i="1"/>
  <c r="BM180" i="1" l="1"/>
  <c r="BL180" i="1" s="1"/>
  <c r="BK180" i="1" s="1"/>
  <c r="BM179" i="1"/>
  <c r="BL188" i="1"/>
  <c r="BK188" i="1" s="1"/>
  <c r="BJ188" i="1" s="1"/>
  <c r="BL192" i="1"/>
  <c r="BL191" i="1"/>
  <c r="BM153" i="1"/>
  <c r="BL153" i="1" s="1"/>
  <c r="BK153" i="1" s="1"/>
  <c r="BL176" i="1"/>
  <c r="BK176" i="1" s="1"/>
  <c r="BM171" i="1"/>
  <c r="BL171" i="1" s="1"/>
  <c r="BK171" i="1" s="1"/>
  <c r="BM170" i="1"/>
  <c r="BL137" i="1"/>
  <c r="BK137" i="1" s="1"/>
  <c r="BJ137" i="1" s="1"/>
  <c r="BL136" i="1"/>
  <c r="BM144" i="1"/>
  <c r="BL144" i="1" s="1"/>
  <c r="BK144" i="1" s="1"/>
  <c r="BL132" i="1"/>
  <c r="BL133" i="1"/>
  <c r="BK133" i="1" s="1"/>
  <c r="BJ133" i="1" s="1"/>
  <c r="BL186" i="1"/>
  <c r="BK186" i="1" s="1"/>
  <c r="BL185" i="1"/>
  <c r="BL142" i="1"/>
  <c r="BL141" i="1"/>
  <c r="BM160" i="1"/>
  <c r="BL160" i="1" s="1"/>
  <c r="BK160" i="1" s="1"/>
  <c r="BJ160" i="1" s="1"/>
  <c r="BM159" i="1"/>
  <c r="BL173" i="1"/>
  <c r="BL174" i="1"/>
  <c r="BK174" i="1" s="1"/>
  <c r="BM167" i="1"/>
  <c r="BL167" i="1" s="1"/>
  <c r="BK167" i="1" s="1"/>
  <c r="BM166" i="1"/>
  <c r="BL150" i="1"/>
  <c r="BL151" i="1"/>
  <c r="BK145" i="1"/>
  <c r="BK146" i="1"/>
  <c r="BJ146" i="1" s="1"/>
  <c r="BI146" i="1" s="1"/>
  <c r="BL156" i="1"/>
  <c r="BK156" i="1" s="1"/>
  <c r="BL155" i="1"/>
  <c r="BJ180" i="1"/>
  <c r="BI180" i="1" s="1"/>
  <c r="BJ161" i="1"/>
  <c r="BJ162" i="1"/>
  <c r="BI181" i="1"/>
  <c r="BJ138" i="1"/>
  <c r="BL178" i="1" l="1"/>
  <c r="BL179" i="1"/>
  <c r="BK179" i="1" s="1"/>
  <c r="BJ179" i="1" s="1"/>
  <c r="BK187" i="1"/>
  <c r="BJ187" i="1" s="1"/>
  <c r="BI187" i="1" s="1"/>
  <c r="BK191" i="1"/>
  <c r="BK190" i="1"/>
  <c r="BL152" i="1"/>
  <c r="BK152" i="1" s="1"/>
  <c r="BJ152" i="1" s="1"/>
  <c r="BK175" i="1"/>
  <c r="BJ175" i="1" s="1"/>
  <c r="BK136" i="1"/>
  <c r="BJ136" i="1" s="1"/>
  <c r="BI136" i="1" s="1"/>
  <c r="BK135" i="1"/>
  <c r="BL170" i="1"/>
  <c r="BK170" i="1" s="1"/>
  <c r="BJ170" i="1" s="1"/>
  <c r="BL169" i="1"/>
  <c r="BL143" i="1"/>
  <c r="BK143" i="1" s="1"/>
  <c r="BJ143" i="1" s="1"/>
  <c r="BL159" i="1"/>
  <c r="BK159" i="1" s="1"/>
  <c r="BJ159" i="1" s="1"/>
  <c r="BI159" i="1" s="1"/>
  <c r="BL158" i="1"/>
  <c r="BK149" i="1"/>
  <c r="BK150" i="1"/>
  <c r="BK141" i="1"/>
  <c r="BK140" i="1"/>
  <c r="BJ145" i="1"/>
  <c r="BI145" i="1" s="1"/>
  <c r="BH145" i="1" s="1"/>
  <c r="BJ144" i="1"/>
  <c r="BK185" i="1"/>
  <c r="BJ185" i="1" s="1"/>
  <c r="BK184" i="1"/>
  <c r="BK172" i="1"/>
  <c r="BK173" i="1"/>
  <c r="BJ173" i="1" s="1"/>
  <c r="BL166" i="1"/>
  <c r="BK166" i="1" s="1"/>
  <c r="BJ166" i="1" s="1"/>
  <c r="BL165" i="1"/>
  <c r="BK132" i="1"/>
  <c r="BJ132" i="1" s="1"/>
  <c r="BI132" i="1" s="1"/>
  <c r="BK155" i="1"/>
  <c r="BJ155" i="1" s="1"/>
  <c r="BK154" i="1"/>
  <c r="BI179" i="1"/>
  <c r="BH179" i="1" s="1"/>
  <c r="BI160" i="1"/>
  <c r="BI161" i="1"/>
  <c r="BI137" i="1"/>
  <c r="BH180" i="1"/>
  <c r="BK177" i="1" l="1"/>
  <c r="BK178" i="1"/>
  <c r="BJ178" i="1" s="1"/>
  <c r="BI178" i="1" s="1"/>
  <c r="BJ186" i="1"/>
  <c r="BI186" i="1" s="1"/>
  <c r="BH186" i="1" s="1"/>
  <c r="BJ190" i="1"/>
  <c r="BJ189" i="1"/>
  <c r="BK151" i="1"/>
  <c r="BJ151" i="1" s="1"/>
  <c r="BI151" i="1" s="1"/>
  <c r="BJ174" i="1"/>
  <c r="BI174" i="1" s="1"/>
  <c r="BK169" i="1"/>
  <c r="BJ169" i="1" s="1"/>
  <c r="BI169" i="1" s="1"/>
  <c r="BK168" i="1"/>
  <c r="BJ135" i="1"/>
  <c r="BI135" i="1" s="1"/>
  <c r="BH135" i="1" s="1"/>
  <c r="BJ134" i="1"/>
  <c r="BK142" i="1"/>
  <c r="BJ142" i="1" s="1"/>
  <c r="BI142" i="1" s="1"/>
  <c r="BJ154" i="1"/>
  <c r="BI154" i="1" s="1"/>
  <c r="BJ153" i="1"/>
  <c r="BJ140" i="1"/>
  <c r="BJ139" i="1"/>
  <c r="BK165" i="1"/>
  <c r="BJ165" i="1" s="1"/>
  <c r="BI165" i="1" s="1"/>
  <c r="BK164" i="1"/>
  <c r="BJ171" i="1"/>
  <c r="BJ172" i="1"/>
  <c r="BI172" i="1" s="1"/>
  <c r="BJ149" i="1"/>
  <c r="BJ148" i="1"/>
  <c r="BK158" i="1"/>
  <c r="BJ158" i="1" s="1"/>
  <c r="BI158" i="1" s="1"/>
  <c r="BH158" i="1" s="1"/>
  <c r="BK157" i="1"/>
  <c r="BI144" i="1"/>
  <c r="BH144" i="1" s="1"/>
  <c r="BG144" i="1" s="1"/>
  <c r="BI143" i="1"/>
  <c r="BJ184" i="1"/>
  <c r="BI184" i="1" s="1"/>
  <c r="BJ183" i="1"/>
  <c r="BH178" i="1"/>
  <c r="BG178" i="1" s="1"/>
  <c r="BH159" i="1"/>
  <c r="BH160" i="1"/>
  <c r="BG179" i="1"/>
  <c r="BH136" i="1"/>
  <c r="BJ176" i="1" l="1"/>
  <c r="BJ177" i="1"/>
  <c r="BI177" i="1" s="1"/>
  <c r="BH177" i="1" s="1"/>
  <c r="BI185" i="1"/>
  <c r="BH185" i="1" s="1"/>
  <c r="BG185" i="1" s="1"/>
  <c r="BI189" i="1"/>
  <c r="BI188" i="1"/>
  <c r="BJ150" i="1"/>
  <c r="BI150" i="1" s="1"/>
  <c r="BH150" i="1" s="1"/>
  <c r="BI173" i="1"/>
  <c r="BH173" i="1" s="1"/>
  <c r="BI134" i="1"/>
  <c r="BH134" i="1" s="1"/>
  <c r="BG134" i="1" s="1"/>
  <c r="BI133" i="1"/>
  <c r="BJ168" i="1"/>
  <c r="BI168" i="1" s="1"/>
  <c r="BH168" i="1" s="1"/>
  <c r="BJ167" i="1"/>
  <c r="BJ141" i="1"/>
  <c r="BI141" i="1" s="1"/>
  <c r="BH141" i="1" s="1"/>
  <c r="BJ164" i="1"/>
  <c r="BI164" i="1" s="1"/>
  <c r="BH164" i="1" s="1"/>
  <c r="BJ163" i="1"/>
  <c r="BH143" i="1"/>
  <c r="BG143" i="1" s="1"/>
  <c r="BF143" i="1" s="1"/>
  <c r="BH142" i="1"/>
  <c r="BI139" i="1"/>
  <c r="BI138" i="1"/>
  <c r="BI170" i="1"/>
  <c r="BI171" i="1"/>
  <c r="BH171" i="1" s="1"/>
  <c r="BJ157" i="1"/>
  <c r="BI157" i="1" s="1"/>
  <c r="BH157" i="1" s="1"/>
  <c r="BG157" i="1" s="1"/>
  <c r="BJ156" i="1"/>
  <c r="BI183" i="1"/>
  <c r="BH183" i="1" s="1"/>
  <c r="BI182" i="1"/>
  <c r="BI147" i="1"/>
  <c r="BI148" i="1"/>
  <c r="BI153" i="1"/>
  <c r="BH153" i="1" s="1"/>
  <c r="BI152" i="1"/>
  <c r="BG177" i="1"/>
  <c r="BF177" i="1" s="1"/>
  <c r="BG158" i="1"/>
  <c r="BG159" i="1"/>
  <c r="BF178" i="1"/>
  <c r="BG135" i="1"/>
  <c r="BI175" i="1" l="1"/>
  <c r="BI176" i="1"/>
  <c r="BH176" i="1" s="1"/>
  <c r="BG176" i="1" s="1"/>
  <c r="BH184" i="1"/>
  <c r="BG184" i="1" s="1"/>
  <c r="BF184" i="1" s="1"/>
  <c r="BH188" i="1"/>
  <c r="BH187" i="1"/>
  <c r="BI149" i="1"/>
  <c r="BH149" i="1" s="1"/>
  <c r="BG149" i="1" s="1"/>
  <c r="BH172" i="1"/>
  <c r="BG172" i="1" s="1"/>
  <c r="BI167" i="1"/>
  <c r="BH167" i="1" s="1"/>
  <c r="BG167" i="1" s="1"/>
  <c r="BI166" i="1"/>
  <c r="BH133" i="1"/>
  <c r="BG133" i="1" s="1"/>
  <c r="BF133" i="1" s="1"/>
  <c r="BH132" i="1"/>
  <c r="BI140" i="1"/>
  <c r="BH140" i="1" s="1"/>
  <c r="BG140" i="1" s="1"/>
  <c r="BH182" i="1"/>
  <c r="BG182" i="1" s="1"/>
  <c r="BH181" i="1"/>
  <c r="BI156" i="1"/>
  <c r="BH156" i="1" s="1"/>
  <c r="BG156" i="1" s="1"/>
  <c r="BF156" i="1" s="1"/>
  <c r="BI155" i="1"/>
  <c r="BH169" i="1"/>
  <c r="BH170" i="1"/>
  <c r="BG170" i="1" s="1"/>
  <c r="BH138" i="1"/>
  <c r="BH137" i="1"/>
  <c r="BH147" i="1"/>
  <c r="BH146" i="1"/>
  <c r="BG142" i="1"/>
  <c r="BF142" i="1" s="1"/>
  <c r="BE142" i="1" s="1"/>
  <c r="BG141" i="1"/>
  <c r="BH152" i="1"/>
  <c r="BG152" i="1" s="1"/>
  <c r="BH151" i="1"/>
  <c r="BI163" i="1"/>
  <c r="BH163" i="1" s="1"/>
  <c r="BG163" i="1" s="1"/>
  <c r="BI162" i="1"/>
  <c r="BF176" i="1"/>
  <c r="BE176" i="1" s="1"/>
  <c r="BF157" i="1"/>
  <c r="BF158" i="1"/>
  <c r="BF134" i="1"/>
  <c r="BE177" i="1"/>
  <c r="BH174" i="1" l="1"/>
  <c r="BH175" i="1"/>
  <c r="BG175" i="1" s="1"/>
  <c r="BF175" i="1" s="1"/>
  <c r="BG183" i="1"/>
  <c r="BF183" i="1" s="1"/>
  <c r="BE183" i="1" s="1"/>
  <c r="BG187" i="1"/>
  <c r="BG186" i="1"/>
  <c r="BG132" i="1"/>
  <c r="BF132" i="1" s="1"/>
  <c r="BE132" i="1" s="1"/>
  <c r="BH148" i="1"/>
  <c r="BG148" i="1" s="1"/>
  <c r="BF148" i="1" s="1"/>
  <c r="BG171" i="1"/>
  <c r="BF171" i="1" s="1"/>
  <c r="BH166" i="1"/>
  <c r="BG166" i="1" s="1"/>
  <c r="BF166" i="1" s="1"/>
  <c r="BH165" i="1"/>
  <c r="BH139" i="1"/>
  <c r="BG139" i="1" s="1"/>
  <c r="BF139" i="1" s="1"/>
  <c r="BH162" i="1"/>
  <c r="BG162" i="1" s="1"/>
  <c r="BF162" i="1" s="1"/>
  <c r="BH161" i="1"/>
  <c r="BG137" i="1"/>
  <c r="BG136" i="1"/>
  <c r="BG168" i="1"/>
  <c r="BG169" i="1"/>
  <c r="BF169" i="1" s="1"/>
  <c r="BG151" i="1"/>
  <c r="BF151" i="1" s="1"/>
  <c r="BG150" i="1"/>
  <c r="BH155" i="1"/>
  <c r="BG155" i="1" s="1"/>
  <c r="BF155" i="1" s="1"/>
  <c r="BE155" i="1" s="1"/>
  <c r="BH154" i="1"/>
  <c r="BF141" i="1"/>
  <c r="BE141" i="1" s="1"/>
  <c r="BD141" i="1" s="1"/>
  <c r="BF140" i="1"/>
  <c r="BG181" i="1"/>
  <c r="BF181" i="1" s="1"/>
  <c r="BG180" i="1"/>
  <c r="BG145" i="1"/>
  <c r="BG146" i="1"/>
  <c r="BE175" i="1"/>
  <c r="BD175" i="1" s="1"/>
  <c r="BE156" i="1"/>
  <c r="BE157" i="1"/>
  <c r="BD176" i="1"/>
  <c r="BE133" i="1"/>
  <c r="BG173" i="1" l="1"/>
  <c r="BG174" i="1"/>
  <c r="BF174" i="1" s="1"/>
  <c r="BE174" i="1" s="1"/>
  <c r="BF182" i="1"/>
  <c r="BE182" i="1" s="1"/>
  <c r="BD182" i="1" s="1"/>
  <c r="BF186" i="1"/>
  <c r="BF185" i="1"/>
  <c r="BG147" i="1"/>
  <c r="BF147" i="1" s="1"/>
  <c r="BE147" i="1" s="1"/>
  <c r="BF170" i="1"/>
  <c r="BE170" i="1" s="1"/>
  <c r="BG165" i="1"/>
  <c r="BF165" i="1" s="1"/>
  <c r="BE165" i="1" s="1"/>
  <c r="BG164" i="1"/>
  <c r="BG138" i="1"/>
  <c r="BF138" i="1" s="1"/>
  <c r="BE138" i="1" s="1"/>
  <c r="BF150" i="1"/>
  <c r="BE150" i="1" s="1"/>
  <c r="BF149" i="1"/>
  <c r="BF167" i="1"/>
  <c r="BF168" i="1"/>
  <c r="BE168" i="1" s="1"/>
  <c r="BF145" i="1"/>
  <c r="BF144" i="1"/>
  <c r="BE140" i="1"/>
  <c r="BD140" i="1" s="1"/>
  <c r="BC140" i="1" s="1"/>
  <c r="BE139" i="1"/>
  <c r="BF136" i="1"/>
  <c r="BF135" i="1"/>
  <c r="BG154" i="1"/>
  <c r="BF154" i="1" s="1"/>
  <c r="BE154" i="1" s="1"/>
  <c r="BD154" i="1" s="1"/>
  <c r="BG153" i="1"/>
  <c r="BG161" i="1"/>
  <c r="BF161" i="1" s="1"/>
  <c r="BE161" i="1" s="1"/>
  <c r="BG160" i="1"/>
  <c r="BF180" i="1"/>
  <c r="BE180" i="1" s="1"/>
  <c r="BF179" i="1"/>
  <c r="BD174" i="1"/>
  <c r="BC174" i="1" s="1"/>
  <c r="BD155" i="1"/>
  <c r="BD156" i="1"/>
  <c r="BD132" i="1"/>
  <c r="BC175" i="1"/>
  <c r="BF172" i="1" l="1"/>
  <c r="BF173" i="1"/>
  <c r="BE173" i="1" s="1"/>
  <c r="BD173" i="1" s="1"/>
  <c r="BE181" i="1"/>
  <c r="BD181" i="1" s="1"/>
  <c r="BC181" i="1" s="1"/>
  <c r="BE185" i="1"/>
  <c r="BE184" i="1"/>
  <c r="BF146" i="1"/>
  <c r="BE146" i="1" s="1"/>
  <c r="BD146" i="1" s="1"/>
  <c r="BE169" i="1"/>
  <c r="BD169" i="1" s="1"/>
  <c r="BF164" i="1"/>
  <c r="BE164" i="1" s="1"/>
  <c r="BD164" i="1" s="1"/>
  <c r="BF163" i="1"/>
  <c r="BF137" i="1"/>
  <c r="BE137" i="1" s="1"/>
  <c r="BD137" i="1" s="1"/>
  <c r="BE144" i="1"/>
  <c r="BE143" i="1"/>
  <c r="BD138" i="1"/>
  <c r="BD139" i="1"/>
  <c r="BC139" i="1" s="1"/>
  <c r="BB139" i="1" s="1"/>
  <c r="BF160" i="1"/>
  <c r="BE160" i="1" s="1"/>
  <c r="BD160" i="1" s="1"/>
  <c r="BF159" i="1"/>
  <c r="BE179" i="1"/>
  <c r="BD179" i="1" s="1"/>
  <c r="BE178" i="1"/>
  <c r="BF153" i="1"/>
  <c r="BE153" i="1" s="1"/>
  <c r="BD153" i="1" s="1"/>
  <c r="BC153" i="1" s="1"/>
  <c r="BF152" i="1"/>
  <c r="BE166" i="1"/>
  <c r="BE167" i="1"/>
  <c r="BD167" i="1" s="1"/>
  <c r="BE149" i="1"/>
  <c r="BD149" i="1" s="1"/>
  <c r="BE148" i="1"/>
  <c r="BE135" i="1"/>
  <c r="BE134" i="1"/>
  <c r="BC173" i="1"/>
  <c r="BB173" i="1" s="1"/>
  <c r="BC154" i="1"/>
  <c r="BC155" i="1"/>
  <c r="BB174" i="1"/>
  <c r="BE171" i="1" l="1"/>
  <c r="BE172" i="1"/>
  <c r="BD172" i="1" s="1"/>
  <c r="BC172" i="1" s="1"/>
  <c r="BD180" i="1"/>
  <c r="BC180" i="1" s="1"/>
  <c r="BB180" i="1" s="1"/>
  <c r="BD184" i="1"/>
  <c r="BD183" i="1"/>
  <c r="BE145" i="1"/>
  <c r="BD145" i="1" s="1"/>
  <c r="BC145" i="1" s="1"/>
  <c r="BD168" i="1"/>
  <c r="BC168" i="1" s="1"/>
  <c r="BE163" i="1"/>
  <c r="BD163" i="1" s="1"/>
  <c r="BC163" i="1" s="1"/>
  <c r="BE162" i="1"/>
  <c r="BE136" i="1"/>
  <c r="BD136" i="1" s="1"/>
  <c r="BC136" i="1" s="1"/>
  <c r="BD178" i="1"/>
  <c r="BC178" i="1" s="1"/>
  <c r="BD177" i="1"/>
  <c r="BE159" i="1"/>
  <c r="BD159" i="1" s="1"/>
  <c r="BC159" i="1" s="1"/>
  <c r="BE158" i="1"/>
  <c r="BC138" i="1"/>
  <c r="BB138" i="1" s="1"/>
  <c r="BA138" i="1" s="1"/>
  <c r="BC137" i="1"/>
  <c r="BD143" i="1"/>
  <c r="BD142" i="1"/>
  <c r="BD165" i="1"/>
  <c r="BD166" i="1"/>
  <c r="BC166" i="1" s="1"/>
  <c r="BD134" i="1"/>
  <c r="BD133" i="1"/>
  <c r="BD148" i="1"/>
  <c r="BC148" i="1" s="1"/>
  <c r="BD147" i="1"/>
  <c r="BE152" i="1"/>
  <c r="BD152" i="1" s="1"/>
  <c r="BC152" i="1" s="1"/>
  <c r="BB152" i="1" s="1"/>
  <c r="BE151" i="1"/>
  <c r="BB172" i="1"/>
  <c r="BA172" i="1" s="1"/>
  <c r="BB153" i="1"/>
  <c r="BB154" i="1"/>
  <c r="BA173" i="1"/>
  <c r="BD171" i="1" l="1"/>
  <c r="BC171" i="1" s="1"/>
  <c r="BB171" i="1" s="1"/>
  <c r="BD170" i="1"/>
  <c r="BC179" i="1"/>
  <c r="BB179" i="1" s="1"/>
  <c r="BA179" i="1" s="1"/>
  <c r="BC183" i="1"/>
  <c r="BC182" i="1"/>
  <c r="BD144" i="1"/>
  <c r="BC144" i="1" s="1"/>
  <c r="BB144" i="1" s="1"/>
  <c r="BC167" i="1"/>
  <c r="BB167" i="1" s="1"/>
  <c r="BD162" i="1"/>
  <c r="BC162" i="1" s="1"/>
  <c r="BB162" i="1" s="1"/>
  <c r="BD161" i="1"/>
  <c r="BD135" i="1"/>
  <c r="BC135" i="1" s="1"/>
  <c r="BB135" i="1" s="1"/>
  <c r="BC142" i="1"/>
  <c r="BC141" i="1"/>
  <c r="BC147" i="1"/>
  <c r="BB147" i="1" s="1"/>
  <c r="BC146" i="1"/>
  <c r="BB137" i="1"/>
  <c r="BA137" i="1" s="1"/>
  <c r="AZ137" i="1" s="1"/>
  <c r="BB136" i="1"/>
  <c r="BC133" i="1"/>
  <c r="BC132" i="1"/>
  <c r="BD151" i="1"/>
  <c r="BC151" i="1" s="1"/>
  <c r="BB151" i="1" s="1"/>
  <c r="BA151" i="1" s="1"/>
  <c r="BD150" i="1"/>
  <c r="BD158" i="1"/>
  <c r="BC158" i="1" s="1"/>
  <c r="BB158" i="1" s="1"/>
  <c r="BD157" i="1"/>
  <c r="BC177" i="1"/>
  <c r="BB177" i="1" s="1"/>
  <c r="BC176" i="1"/>
  <c r="BC164" i="1"/>
  <c r="BC165" i="1"/>
  <c r="BB165" i="1" s="1"/>
  <c r="BA171" i="1"/>
  <c r="AZ171" i="1" s="1"/>
  <c r="BA152" i="1"/>
  <c r="BA153" i="1"/>
  <c r="AZ172" i="1"/>
  <c r="BC169" i="1" l="1"/>
  <c r="BC170" i="1"/>
  <c r="BB170" i="1" s="1"/>
  <c r="BA170" i="1" s="1"/>
  <c r="AZ170" i="1" s="1"/>
  <c r="AY170" i="1" s="1"/>
  <c r="BB178" i="1"/>
  <c r="BA178" i="1" s="1"/>
  <c r="AZ178" i="1" s="1"/>
  <c r="BB182" i="1"/>
  <c r="BB181" i="1"/>
  <c r="BC143" i="1"/>
  <c r="BB143" i="1" s="1"/>
  <c r="BA143" i="1" s="1"/>
  <c r="BB166" i="1"/>
  <c r="BA166" i="1" s="1"/>
  <c r="BC161" i="1"/>
  <c r="BB161" i="1" s="1"/>
  <c r="BA161" i="1" s="1"/>
  <c r="BC160" i="1"/>
  <c r="BC134" i="1"/>
  <c r="BB134" i="1" s="1"/>
  <c r="BA134" i="1" s="1"/>
  <c r="BB132" i="1"/>
  <c r="BB176" i="1"/>
  <c r="BA176" i="1" s="1"/>
  <c r="BB175" i="1"/>
  <c r="BA135" i="1"/>
  <c r="BA136" i="1"/>
  <c r="AZ136" i="1" s="1"/>
  <c r="AY136" i="1" s="1"/>
  <c r="BC157" i="1"/>
  <c r="BB157" i="1" s="1"/>
  <c r="BA157" i="1" s="1"/>
  <c r="BC156" i="1"/>
  <c r="BB146" i="1"/>
  <c r="BA146" i="1" s="1"/>
  <c r="BB145" i="1"/>
  <c r="BB163" i="1"/>
  <c r="BB164" i="1"/>
  <c r="BA164" i="1" s="1"/>
  <c r="BB141" i="1"/>
  <c r="BB140" i="1"/>
  <c r="BC150" i="1"/>
  <c r="BB150" i="1" s="1"/>
  <c r="BA150" i="1" s="1"/>
  <c r="AZ150" i="1" s="1"/>
  <c r="BC149" i="1"/>
  <c r="AZ151" i="1"/>
  <c r="AZ152" i="1"/>
  <c r="AY171" i="1"/>
  <c r="BB168" i="1" l="1"/>
  <c r="BB169" i="1"/>
  <c r="BA169" i="1" s="1"/>
  <c r="AZ169" i="1" s="1"/>
  <c r="AY169" i="1" s="1"/>
  <c r="AX169" i="1" s="1"/>
  <c r="BA177" i="1"/>
  <c r="AZ177" i="1" s="1"/>
  <c r="AY177" i="1" s="1"/>
  <c r="BA181" i="1"/>
  <c r="BA180" i="1"/>
  <c r="BB142" i="1"/>
  <c r="BA142" i="1" s="1"/>
  <c r="AZ142" i="1" s="1"/>
  <c r="BA165" i="1"/>
  <c r="AZ165" i="1" s="1"/>
  <c r="BB160" i="1"/>
  <c r="BA160" i="1" s="1"/>
  <c r="AZ160" i="1" s="1"/>
  <c r="BB159" i="1"/>
  <c r="BB133" i="1"/>
  <c r="BA133" i="1" s="1"/>
  <c r="AZ133" i="1" s="1"/>
  <c r="BB149" i="1"/>
  <c r="BA149" i="1" s="1"/>
  <c r="AZ149" i="1" s="1"/>
  <c r="AY149" i="1" s="1"/>
  <c r="BB148" i="1"/>
  <c r="BB156" i="1"/>
  <c r="BA156" i="1" s="1"/>
  <c r="AZ156" i="1" s="1"/>
  <c r="BB155" i="1"/>
  <c r="BA162" i="1"/>
  <c r="BA163" i="1"/>
  <c r="AZ163" i="1" s="1"/>
  <c r="BA145" i="1"/>
  <c r="AZ145" i="1" s="1"/>
  <c r="BA144" i="1"/>
  <c r="AZ135" i="1"/>
  <c r="AY135" i="1" s="1"/>
  <c r="AX135" i="1" s="1"/>
  <c r="AZ134" i="1"/>
  <c r="BA140" i="1"/>
  <c r="BA139" i="1"/>
  <c r="BA175" i="1"/>
  <c r="AZ175" i="1" s="1"/>
  <c r="BA174" i="1"/>
  <c r="AY150" i="1"/>
  <c r="AY151" i="1"/>
  <c r="AX170" i="1"/>
  <c r="BA167" i="1" l="1"/>
  <c r="BA168" i="1"/>
  <c r="AZ168" i="1" s="1"/>
  <c r="AY168" i="1" s="1"/>
  <c r="AX168" i="1" s="1"/>
  <c r="AW168" i="1" s="1"/>
  <c r="AZ176" i="1"/>
  <c r="AY176" i="1" s="1"/>
  <c r="AX176" i="1" s="1"/>
  <c r="AZ180" i="1"/>
  <c r="AZ179" i="1"/>
  <c r="BA141" i="1"/>
  <c r="AZ141" i="1" s="1"/>
  <c r="AY141" i="1" s="1"/>
  <c r="AZ164" i="1"/>
  <c r="AY164" i="1" s="1"/>
  <c r="BA159" i="1"/>
  <c r="AZ159" i="1" s="1"/>
  <c r="AY159" i="1" s="1"/>
  <c r="BA158" i="1"/>
  <c r="BA132" i="1"/>
  <c r="AZ132" i="1" s="1"/>
  <c r="AY132" i="1" s="1"/>
  <c r="AZ144" i="1"/>
  <c r="AY144" i="1" s="1"/>
  <c r="AZ143" i="1"/>
  <c r="AZ161" i="1"/>
  <c r="AZ162" i="1"/>
  <c r="AY162" i="1" s="1"/>
  <c r="BA155" i="1"/>
  <c r="AZ155" i="1" s="1"/>
  <c r="AY155" i="1" s="1"/>
  <c r="BA154" i="1"/>
  <c r="AZ138" i="1"/>
  <c r="AZ139" i="1"/>
  <c r="AY134" i="1"/>
  <c r="AX134" i="1" s="1"/>
  <c r="AW134" i="1" s="1"/>
  <c r="AY133" i="1"/>
  <c r="BA148" i="1"/>
  <c r="AZ148" i="1" s="1"/>
  <c r="AY148" i="1" s="1"/>
  <c r="AX148" i="1" s="1"/>
  <c r="BA147" i="1"/>
  <c r="AZ174" i="1"/>
  <c r="AY174" i="1" s="1"/>
  <c r="AZ173" i="1"/>
  <c r="AX149" i="1"/>
  <c r="AX150" i="1"/>
  <c r="AW169" i="1"/>
  <c r="AZ167" i="1" l="1"/>
  <c r="AY167" i="1" s="1"/>
  <c r="AX167" i="1" s="1"/>
  <c r="AZ166" i="1"/>
  <c r="AY175" i="1"/>
  <c r="AX175" i="1" s="1"/>
  <c r="AW175" i="1" s="1"/>
  <c r="AY179" i="1"/>
  <c r="AY178" i="1"/>
  <c r="AZ140" i="1"/>
  <c r="AY140" i="1" s="1"/>
  <c r="AX140" i="1" s="1"/>
  <c r="AY163" i="1"/>
  <c r="AX163" i="1" s="1"/>
  <c r="AZ158" i="1"/>
  <c r="AY158" i="1" s="1"/>
  <c r="AX158" i="1" s="1"/>
  <c r="AZ157" i="1"/>
  <c r="AY138" i="1"/>
  <c r="AY137" i="1"/>
  <c r="AY173" i="1"/>
  <c r="AX173" i="1" s="1"/>
  <c r="AY172" i="1"/>
  <c r="AZ147" i="1"/>
  <c r="AY147" i="1" s="1"/>
  <c r="AX147" i="1" s="1"/>
  <c r="AW147" i="1" s="1"/>
  <c r="AZ146" i="1"/>
  <c r="AZ154" i="1"/>
  <c r="AY154" i="1" s="1"/>
  <c r="AX154" i="1" s="1"/>
  <c r="AZ153" i="1"/>
  <c r="AY160" i="1"/>
  <c r="AY161" i="1"/>
  <c r="AX161" i="1" s="1"/>
  <c r="AY143" i="1"/>
  <c r="AX143" i="1" s="1"/>
  <c r="AY142" i="1"/>
  <c r="AX133" i="1"/>
  <c r="AW133" i="1" s="1"/>
  <c r="AV133" i="1" s="1"/>
  <c r="AX132" i="1"/>
  <c r="AW167" i="1"/>
  <c r="AV167" i="1" s="1"/>
  <c r="AW148" i="1"/>
  <c r="AW149" i="1"/>
  <c r="AV168" i="1"/>
  <c r="AY165" i="1" l="1"/>
  <c r="AY166" i="1"/>
  <c r="AX166" i="1" s="1"/>
  <c r="AW166" i="1" s="1"/>
  <c r="AX174" i="1"/>
  <c r="AW174" i="1" s="1"/>
  <c r="AV174" i="1" s="1"/>
  <c r="AX178" i="1"/>
  <c r="AX177" i="1"/>
  <c r="AY139" i="1"/>
  <c r="AX139" i="1" s="1"/>
  <c r="AW139" i="1" s="1"/>
  <c r="AX162" i="1"/>
  <c r="AW162" i="1" s="1"/>
  <c r="AW132" i="1"/>
  <c r="AV132" i="1" s="1"/>
  <c r="AU132" i="1" s="1"/>
  <c r="AY157" i="1"/>
  <c r="AX157" i="1" s="1"/>
  <c r="AW157" i="1" s="1"/>
  <c r="AY156" i="1"/>
  <c r="AX172" i="1"/>
  <c r="AW172" i="1" s="1"/>
  <c r="AX171" i="1"/>
  <c r="AX137" i="1"/>
  <c r="AX136" i="1"/>
  <c r="AY146" i="1"/>
  <c r="AX146" i="1" s="1"/>
  <c r="AW146" i="1" s="1"/>
  <c r="AV146" i="1" s="1"/>
  <c r="AY145" i="1"/>
  <c r="AX142" i="1"/>
  <c r="AW142" i="1" s="1"/>
  <c r="AX141" i="1"/>
  <c r="AY153" i="1"/>
  <c r="AX153" i="1" s="1"/>
  <c r="AW153" i="1" s="1"/>
  <c r="AY152" i="1"/>
  <c r="AX159" i="1"/>
  <c r="AX160" i="1"/>
  <c r="AW160" i="1" s="1"/>
  <c r="AV166" i="1"/>
  <c r="AU166" i="1" s="1"/>
  <c r="AV147" i="1"/>
  <c r="AV148" i="1"/>
  <c r="AU167" i="1"/>
  <c r="AX164" i="1" l="1"/>
  <c r="AX165" i="1"/>
  <c r="AW165" i="1" s="1"/>
  <c r="AV165" i="1" s="1"/>
  <c r="AU165" i="1" s="1"/>
  <c r="AT165" i="1" s="1"/>
  <c r="AW173" i="1"/>
  <c r="AV173" i="1" s="1"/>
  <c r="AU173" i="1" s="1"/>
  <c r="AW177" i="1"/>
  <c r="AW176" i="1"/>
  <c r="AX138" i="1"/>
  <c r="AW138" i="1" s="1"/>
  <c r="AV138" i="1" s="1"/>
  <c r="AW161" i="1"/>
  <c r="AV161" i="1" s="1"/>
  <c r="AX156" i="1"/>
  <c r="AW156" i="1" s="1"/>
  <c r="AV156" i="1" s="1"/>
  <c r="AX155" i="1"/>
  <c r="AX145" i="1"/>
  <c r="AW145" i="1" s="1"/>
  <c r="AV145" i="1" s="1"/>
  <c r="AU145" i="1" s="1"/>
  <c r="AX144" i="1"/>
  <c r="AW158" i="1"/>
  <c r="AW159" i="1"/>
  <c r="AV159" i="1" s="1"/>
  <c r="AW136" i="1"/>
  <c r="AW135" i="1"/>
  <c r="AX152" i="1"/>
  <c r="AW152" i="1" s="1"/>
  <c r="AV152" i="1" s="1"/>
  <c r="AX151" i="1"/>
  <c r="AW141" i="1"/>
  <c r="AV141" i="1" s="1"/>
  <c r="AW140" i="1"/>
  <c r="AW171" i="1"/>
  <c r="AV171" i="1" s="1"/>
  <c r="AW170" i="1"/>
  <c r="AU146" i="1"/>
  <c r="AU147" i="1"/>
  <c r="AT166" i="1"/>
  <c r="AW164" i="1" l="1"/>
  <c r="AV164" i="1" s="1"/>
  <c r="AU164" i="1" s="1"/>
  <c r="AT164" i="1" s="1"/>
  <c r="AS164" i="1" s="1"/>
  <c r="AW163" i="1"/>
  <c r="AV172" i="1"/>
  <c r="AU172" i="1" s="1"/>
  <c r="AT172" i="1" s="1"/>
  <c r="AV176" i="1"/>
  <c r="AV175" i="1"/>
  <c r="AW137" i="1"/>
  <c r="AV137" i="1" s="1"/>
  <c r="AU137" i="1" s="1"/>
  <c r="AV160" i="1"/>
  <c r="AU160" i="1" s="1"/>
  <c r="AW155" i="1"/>
  <c r="AV155" i="1" s="1"/>
  <c r="AU155" i="1" s="1"/>
  <c r="AW154" i="1"/>
  <c r="AW151" i="1"/>
  <c r="AV151" i="1" s="1"/>
  <c r="AU151" i="1" s="1"/>
  <c r="AW150" i="1"/>
  <c r="AV135" i="1"/>
  <c r="AV134" i="1"/>
  <c r="AV140" i="1"/>
  <c r="AU140" i="1" s="1"/>
  <c r="AV139" i="1"/>
  <c r="AV157" i="1"/>
  <c r="AV158" i="1"/>
  <c r="AU158" i="1" s="1"/>
  <c r="AV170" i="1"/>
  <c r="AU170" i="1" s="1"/>
  <c r="AV169" i="1"/>
  <c r="AW144" i="1"/>
  <c r="AV144" i="1" s="1"/>
  <c r="AU144" i="1" s="1"/>
  <c r="AT144" i="1" s="1"/>
  <c r="AW143" i="1"/>
  <c r="AT145" i="1"/>
  <c r="AT146" i="1"/>
  <c r="AS165" i="1"/>
  <c r="AV162" i="1" l="1"/>
  <c r="AV163" i="1"/>
  <c r="AU163" i="1" s="1"/>
  <c r="AT163" i="1" s="1"/>
  <c r="AS163" i="1" s="1"/>
  <c r="AR163" i="1" s="1"/>
  <c r="AU171" i="1"/>
  <c r="AT171" i="1" s="1"/>
  <c r="AS171" i="1" s="1"/>
  <c r="AU175" i="1"/>
  <c r="AU174" i="1"/>
  <c r="AV136" i="1"/>
  <c r="AU136" i="1" s="1"/>
  <c r="AT136" i="1" s="1"/>
  <c r="AU159" i="1"/>
  <c r="AT159" i="1" s="1"/>
  <c r="AV154" i="1"/>
  <c r="AU154" i="1" s="1"/>
  <c r="AT154" i="1" s="1"/>
  <c r="AV153" i="1"/>
  <c r="AU134" i="1"/>
  <c r="AU133" i="1"/>
  <c r="AU139" i="1"/>
  <c r="AT139" i="1" s="1"/>
  <c r="AU138" i="1"/>
  <c r="AV143" i="1"/>
  <c r="AU143" i="1" s="1"/>
  <c r="AT143" i="1" s="1"/>
  <c r="AS143" i="1" s="1"/>
  <c r="AV142" i="1"/>
  <c r="AU169" i="1"/>
  <c r="AT169" i="1" s="1"/>
  <c r="AU168" i="1"/>
  <c r="AV150" i="1"/>
  <c r="AU150" i="1" s="1"/>
  <c r="AT150" i="1" s="1"/>
  <c r="AV149" i="1"/>
  <c r="AU156" i="1"/>
  <c r="AU157" i="1"/>
  <c r="AT157" i="1" s="1"/>
  <c r="AS144" i="1"/>
  <c r="AS145" i="1"/>
  <c r="AR164" i="1"/>
  <c r="AU161" i="1" l="1"/>
  <c r="AU162" i="1"/>
  <c r="AT162" i="1" s="1"/>
  <c r="AS162" i="1" s="1"/>
  <c r="AR162" i="1" s="1"/>
  <c r="AQ162" i="1" s="1"/>
  <c r="AT170" i="1"/>
  <c r="AS170" i="1" s="1"/>
  <c r="AR170" i="1" s="1"/>
  <c r="AT174" i="1"/>
  <c r="AT173" i="1"/>
  <c r="AU135" i="1"/>
  <c r="AT135" i="1" s="1"/>
  <c r="AS135" i="1" s="1"/>
  <c r="AT158" i="1"/>
  <c r="AS158" i="1" s="1"/>
  <c r="AU153" i="1"/>
  <c r="AT153" i="1" s="1"/>
  <c r="AS153" i="1" s="1"/>
  <c r="AU152" i="1"/>
  <c r="AU142" i="1"/>
  <c r="AT142" i="1" s="1"/>
  <c r="AS142" i="1" s="1"/>
  <c r="AR142" i="1" s="1"/>
  <c r="AU141" i="1"/>
  <c r="AT138" i="1"/>
  <c r="AS138" i="1" s="1"/>
  <c r="AT137" i="1"/>
  <c r="AT155" i="1"/>
  <c r="AT156" i="1"/>
  <c r="AS156" i="1" s="1"/>
  <c r="AT133" i="1"/>
  <c r="AT132" i="1"/>
  <c r="AU149" i="1"/>
  <c r="AT149" i="1" s="1"/>
  <c r="AS149" i="1" s="1"/>
  <c r="AU148" i="1"/>
  <c r="AT168" i="1"/>
  <c r="AS168" i="1" s="1"/>
  <c r="AT167" i="1"/>
  <c r="AR143" i="1"/>
  <c r="AR144" i="1"/>
  <c r="AQ163" i="1"/>
  <c r="AT160" i="1" l="1"/>
  <c r="AT161" i="1"/>
  <c r="AS161" i="1" s="1"/>
  <c r="AR161" i="1" s="1"/>
  <c r="AS169" i="1"/>
  <c r="AR169" i="1" s="1"/>
  <c r="AQ169" i="1" s="1"/>
  <c r="AS173" i="1"/>
  <c r="AS172" i="1"/>
  <c r="AT134" i="1"/>
  <c r="AS134" i="1" s="1"/>
  <c r="AR134" i="1" s="1"/>
  <c r="AS157" i="1"/>
  <c r="AR157" i="1" s="1"/>
  <c r="AT152" i="1"/>
  <c r="AS152" i="1" s="1"/>
  <c r="AR152" i="1" s="1"/>
  <c r="AT151" i="1"/>
  <c r="AS154" i="1"/>
  <c r="AS155" i="1"/>
  <c r="AR155" i="1" s="1"/>
  <c r="AS167" i="1"/>
  <c r="AR167" i="1" s="1"/>
  <c r="AS166" i="1"/>
  <c r="AS137" i="1"/>
  <c r="AR137" i="1" s="1"/>
  <c r="AS136" i="1"/>
  <c r="AT148" i="1"/>
  <c r="AS148" i="1" s="1"/>
  <c r="AR148" i="1" s="1"/>
  <c r="AT147" i="1"/>
  <c r="AT141" i="1"/>
  <c r="AS141" i="1" s="1"/>
  <c r="AR141" i="1" s="1"/>
  <c r="AQ141" i="1" s="1"/>
  <c r="AT140" i="1"/>
  <c r="AS132" i="1"/>
  <c r="AQ161" i="1"/>
  <c r="AP161" i="1" s="1"/>
  <c r="AQ142" i="1"/>
  <c r="AQ143" i="1"/>
  <c r="AP162" i="1"/>
  <c r="AS159" i="1" l="1"/>
  <c r="AS160" i="1"/>
  <c r="AR160" i="1" s="1"/>
  <c r="AQ160" i="1" s="1"/>
  <c r="AR168" i="1"/>
  <c r="AQ168" i="1" s="1"/>
  <c r="AP168" i="1" s="1"/>
  <c r="AR172" i="1"/>
  <c r="AR171" i="1"/>
  <c r="AS133" i="1"/>
  <c r="AR133" i="1" s="1"/>
  <c r="AQ133" i="1" s="1"/>
  <c r="AR156" i="1"/>
  <c r="AQ156" i="1" s="1"/>
  <c r="AS151" i="1"/>
  <c r="AR151" i="1" s="1"/>
  <c r="AQ151" i="1" s="1"/>
  <c r="AS150" i="1"/>
  <c r="AR136" i="1"/>
  <c r="AQ136" i="1" s="1"/>
  <c r="AR135" i="1"/>
  <c r="AR166" i="1"/>
  <c r="AQ166" i="1" s="1"/>
  <c r="AR165" i="1"/>
  <c r="AS147" i="1"/>
  <c r="AR147" i="1" s="1"/>
  <c r="AQ147" i="1" s="1"/>
  <c r="AS146" i="1"/>
  <c r="AS140" i="1"/>
  <c r="AR140" i="1" s="1"/>
  <c r="AQ140" i="1" s="1"/>
  <c r="AP140" i="1" s="1"/>
  <c r="AS139" i="1"/>
  <c r="AR153" i="1"/>
  <c r="AR154" i="1"/>
  <c r="AQ154" i="1" s="1"/>
  <c r="AP160" i="1"/>
  <c r="AO160" i="1" s="1"/>
  <c r="AP141" i="1"/>
  <c r="AP142" i="1"/>
  <c r="AO161" i="1"/>
  <c r="AR158" i="1" l="1"/>
  <c r="AR159" i="1"/>
  <c r="AQ159" i="1" s="1"/>
  <c r="AP159" i="1" s="1"/>
  <c r="AQ167" i="1"/>
  <c r="AP167" i="1" s="1"/>
  <c r="AO167" i="1" s="1"/>
  <c r="AQ171" i="1"/>
  <c r="AQ170" i="1"/>
  <c r="AR132" i="1"/>
  <c r="AQ132" i="1" s="1"/>
  <c r="AP132" i="1" s="1"/>
  <c r="AQ155" i="1"/>
  <c r="AP155" i="1" s="1"/>
  <c r="AR150" i="1"/>
  <c r="AQ150" i="1" s="1"/>
  <c r="AP150" i="1" s="1"/>
  <c r="AR149" i="1"/>
  <c r="AR139" i="1"/>
  <c r="AQ139" i="1" s="1"/>
  <c r="AP139" i="1" s="1"/>
  <c r="AO139" i="1" s="1"/>
  <c r="AR138" i="1"/>
  <c r="AR146" i="1"/>
  <c r="AQ146" i="1" s="1"/>
  <c r="AP146" i="1" s="1"/>
  <c r="AR145" i="1"/>
  <c r="AQ165" i="1"/>
  <c r="AP165" i="1" s="1"/>
  <c r="AQ164" i="1"/>
  <c r="AQ152" i="1"/>
  <c r="AQ153" i="1"/>
  <c r="AP153" i="1" s="1"/>
  <c r="AQ135" i="1"/>
  <c r="AP135" i="1" s="1"/>
  <c r="AQ134" i="1"/>
  <c r="AO159" i="1"/>
  <c r="AN159" i="1" s="1"/>
  <c r="AO140" i="1"/>
  <c r="AO141" i="1"/>
  <c r="AN160" i="1"/>
  <c r="AQ157" i="1" l="1"/>
  <c r="AQ158" i="1"/>
  <c r="AP158" i="1" s="1"/>
  <c r="AO158" i="1" s="1"/>
  <c r="AP166" i="1"/>
  <c r="AO166" i="1" s="1"/>
  <c r="AN166" i="1" s="1"/>
  <c r="AP170" i="1"/>
  <c r="AP169" i="1"/>
  <c r="AP154" i="1"/>
  <c r="AO154" i="1" s="1"/>
  <c r="AQ149" i="1"/>
  <c r="AP149" i="1" s="1"/>
  <c r="AO149" i="1" s="1"/>
  <c r="AQ148" i="1"/>
  <c r="AQ145" i="1"/>
  <c r="AP145" i="1" s="1"/>
  <c r="AO145" i="1" s="1"/>
  <c r="AQ144" i="1"/>
  <c r="AP134" i="1"/>
  <c r="AO134" i="1" s="1"/>
  <c r="AP133" i="1"/>
  <c r="AQ138" i="1"/>
  <c r="AP138" i="1" s="1"/>
  <c r="AO138" i="1" s="1"/>
  <c r="AN138" i="1" s="1"/>
  <c r="AQ137" i="1"/>
  <c r="AP151" i="1"/>
  <c r="AP152" i="1"/>
  <c r="AO152" i="1" s="1"/>
  <c r="AP164" i="1"/>
  <c r="AO164" i="1" s="1"/>
  <c r="AP163" i="1"/>
  <c r="AN158" i="1"/>
  <c r="AM158" i="1" s="1"/>
  <c r="AN139" i="1"/>
  <c r="AN140" i="1"/>
  <c r="AM159" i="1"/>
  <c r="AP156" i="1" l="1"/>
  <c r="AP157" i="1"/>
  <c r="AO157" i="1" s="1"/>
  <c r="AN157" i="1" s="1"/>
  <c r="AO165" i="1"/>
  <c r="AN165" i="1" s="1"/>
  <c r="AM165" i="1" s="1"/>
  <c r="AO169" i="1"/>
  <c r="AO168" i="1"/>
  <c r="AO153" i="1"/>
  <c r="AN153" i="1" s="1"/>
  <c r="AP148" i="1"/>
  <c r="AO148" i="1" s="1"/>
  <c r="AN148" i="1" s="1"/>
  <c r="AP147" i="1"/>
  <c r="AO133" i="1"/>
  <c r="AN133" i="1" s="1"/>
  <c r="AO132" i="1"/>
  <c r="AO150" i="1"/>
  <c r="AO151" i="1"/>
  <c r="AN151" i="1" s="1"/>
  <c r="AP144" i="1"/>
  <c r="AO144" i="1" s="1"/>
  <c r="AN144" i="1" s="1"/>
  <c r="AP143" i="1"/>
  <c r="AP137" i="1"/>
  <c r="AO137" i="1" s="1"/>
  <c r="AN137" i="1" s="1"/>
  <c r="AM137" i="1" s="1"/>
  <c r="AP136" i="1"/>
  <c r="AO163" i="1"/>
  <c r="AN163" i="1" s="1"/>
  <c r="AO162" i="1"/>
  <c r="AM157" i="1"/>
  <c r="AL157" i="1" s="1"/>
  <c r="AM138" i="1"/>
  <c r="AM139" i="1"/>
  <c r="AL158" i="1"/>
  <c r="AO155" i="1" l="1"/>
  <c r="AO156" i="1"/>
  <c r="AN156" i="1" s="1"/>
  <c r="AM156" i="1" s="1"/>
  <c r="AN164" i="1"/>
  <c r="AM164" i="1" s="1"/>
  <c r="AL164" i="1" s="1"/>
  <c r="AN168" i="1"/>
  <c r="AN167" i="1"/>
  <c r="AN132" i="1"/>
  <c r="AM132" i="1" s="1"/>
  <c r="AN152" i="1"/>
  <c r="AM152" i="1" s="1"/>
  <c r="AO147" i="1"/>
  <c r="AN147" i="1" s="1"/>
  <c r="AM147" i="1" s="1"/>
  <c r="AO146" i="1"/>
  <c r="AN149" i="1"/>
  <c r="AN150" i="1"/>
  <c r="AM150" i="1" s="1"/>
  <c r="AO143" i="1"/>
  <c r="AN143" i="1" s="1"/>
  <c r="AM143" i="1" s="1"/>
  <c r="AO142" i="1"/>
  <c r="AN162" i="1"/>
  <c r="AM162" i="1" s="1"/>
  <c r="AN161" i="1"/>
  <c r="AO136" i="1"/>
  <c r="AN136" i="1" s="1"/>
  <c r="AM136" i="1" s="1"/>
  <c r="AL136" i="1" s="1"/>
  <c r="AO135" i="1"/>
  <c r="AL156" i="1"/>
  <c r="AK156" i="1" s="1"/>
  <c r="AL137" i="1"/>
  <c r="AL138" i="1"/>
  <c r="AK157" i="1"/>
  <c r="AN154" i="1" l="1"/>
  <c r="AN155" i="1"/>
  <c r="AM155" i="1" s="1"/>
  <c r="AL155" i="1" s="1"/>
  <c r="AM163" i="1"/>
  <c r="AL163" i="1" s="1"/>
  <c r="AK163" i="1" s="1"/>
  <c r="AM167" i="1"/>
  <c r="AM166" i="1"/>
  <c r="AM151" i="1"/>
  <c r="AL151" i="1" s="1"/>
  <c r="AN146" i="1"/>
  <c r="AM146" i="1" s="1"/>
  <c r="AL146" i="1" s="1"/>
  <c r="AN145" i="1"/>
  <c r="AN142" i="1"/>
  <c r="AM142" i="1" s="1"/>
  <c r="AL142" i="1" s="1"/>
  <c r="AN141" i="1"/>
  <c r="AM161" i="1"/>
  <c r="AL161" i="1" s="1"/>
  <c r="AM160" i="1"/>
  <c r="AM148" i="1"/>
  <c r="AM149" i="1"/>
  <c r="AL149" i="1" s="1"/>
  <c r="AN135" i="1"/>
  <c r="AM135" i="1" s="1"/>
  <c r="AL135" i="1" s="1"/>
  <c r="AK135" i="1" s="1"/>
  <c r="AN134" i="1"/>
  <c r="AK155" i="1"/>
  <c r="AJ155" i="1" s="1"/>
  <c r="AK136" i="1"/>
  <c r="AK137" i="1"/>
  <c r="AJ156" i="1"/>
  <c r="AM153" i="1" l="1"/>
  <c r="AM154" i="1"/>
  <c r="AL154" i="1" s="1"/>
  <c r="AK154" i="1" s="1"/>
  <c r="AL162" i="1"/>
  <c r="AK162" i="1" s="1"/>
  <c r="AJ162" i="1" s="1"/>
  <c r="AL166" i="1"/>
  <c r="AL165" i="1"/>
  <c r="AL150" i="1"/>
  <c r="AK150" i="1" s="1"/>
  <c r="AM145" i="1"/>
  <c r="AL145" i="1" s="1"/>
  <c r="AK145" i="1" s="1"/>
  <c r="AM144" i="1"/>
  <c r="AL160" i="1"/>
  <c r="AK160" i="1" s="1"/>
  <c r="AL159" i="1"/>
  <c r="AM141" i="1"/>
  <c r="AL141" i="1" s="1"/>
  <c r="AK141" i="1" s="1"/>
  <c r="AM140" i="1"/>
  <c r="AL147" i="1"/>
  <c r="AL148" i="1"/>
  <c r="AK148" i="1" s="1"/>
  <c r="AM134" i="1"/>
  <c r="AL134" i="1" s="1"/>
  <c r="AK134" i="1" s="1"/>
  <c r="AJ134" i="1" s="1"/>
  <c r="AM133" i="1"/>
  <c r="AJ154" i="1"/>
  <c r="AI154" i="1" s="1"/>
  <c r="AJ135" i="1"/>
  <c r="AJ136" i="1"/>
  <c r="AI155" i="1"/>
  <c r="AL152" i="1" l="1"/>
  <c r="AL153" i="1"/>
  <c r="AK153" i="1" s="1"/>
  <c r="AJ153" i="1" s="1"/>
  <c r="AK161" i="1"/>
  <c r="AJ161" i="1" s="1"/>
  <c r="AI161" i="1" s="1"/>
  <c r="AK165" i="1"/>
  <c r="AK164" i="1"/>
  <c r="AK149" i="1"/>
  <c r="AJ149" i="1" s="1"/>
  <c r="AL144" i="1"/>
  <c r="AK144" i="1" s="1"/>
  <c r="AJ144" i="1" s="1"/>
  <c r="AL143" i="1"/>
  <c r="AK146" i="1"/>
  <c r="AK147" i="1"/>
  <c r="AJ147" i="1" s="1"/>
  <c r="AL140" i="1"/>
  <c r="AK140" i="1" s="1"/>
  <c r="AJ140" i="1" s="1"/>
  <c r="AL139" i="1"/>
  <c r="AK159" i="1"/>
  <c r="AJ159" i="1" s="1"/>
  <c r="AK158" i="1"/>
  <c r="AL132" i="1"/>
  <c r="AL133" i="1"/>
  <c r="AK133" i="1" s="1"/>
  <c r="AJ133" i="1" s="1"/>
  <c r="AI133" i="1" s="1"/>
  <c r="AI153" i="1"/>
  <c r="AH153" i="1" s="1"/>
  <c r="AI134" i="1"/>
  <c r="AI135" i="1"/>
  <c r="AH154" i="1"/>
  <c r="AK151" i="1" l="1"/>
  <c r="AK152" i="1"/>
  <c r="AJ152" i="1" s="1"/>
  <c r="AI152" i="1" s="1"/>
  <c r="AJ160" i="1"/>
  <c r="AI160" i="1" s="1"/>
  <c r="AH160" i="1" s="1"/>
  <c r="AJ164" i="1"/>
  <c r="AJ163" i="1"/>
  <c r="AJ148" i="1"/>
  <c r="AI148" i="1" s="1"/>
  <c r="AK143" i="1"/>
  <c r="AJ143" i="1" s="1"/>
  <c r="AI143" i="1" s="1"/>
  <c r="AK142" i="1"/>
  <c r="AK132" i="1"/>
  <c r="AJ132" i="1" s="1"/>
  <c r="AI132" i="1" s="1"/>
  <c r="AH132" i="1" s="1"/>
  <c r="AJ158" i="1"/>
  <c r="AI158" i="1" s="1"/>
  <c r="AJ157" i="1"/>
  <c r="AK139" i="1"/>
  <c r="AJ139" i="1" s="1"/>
  <c r="AI139" i="1" s="1"/>
  <c r="AK138" i="1"/>
  <c r="AJ145" i="1"/>
  <c r="AJ146" i="1"/>
  <c r="AI146" i="1" s="1"/>
  <c r="AH152" i="1"/>
  <c r="AG152" i="1" s="1"/>
  <c r="AH133" i="1"/>
  <c r="AH134" i="1"/>
  <c r="AG153" i="1"/>
  <c r="AJ150" i="1" l="1"/>
  <c r="AJ151" i="1"/>
  <c r="AI151" i="1" s="1"/>
  <c r="AH151" i="1" s="1"/>
  <c r="AI159" i="1"/>
  <c r="AH159" i="1" s="1"/>
  <c r="AG159" i="1" s="1"/>
  <c r="AI163" i="1"/>
  <c r="AI162" i="1"/>
  <c r="AI147" i="1"/>
  <c r="AH147" i="1" s="1"/>
  <c r="AJ142" i="1"/>
  <c r="AI142" i="1" s="1"/>
  <c r="AH142" i="1" s="1"/>
  <c r="AJ141" i="1"/>
  <c r="AI144" i="1"/>
  <c r="AI145" i="1"/>
  <c r="AH145" i="1" s="1"/>
  <c r="AJ138" i="1"/>
  <c r="AI138" i="1" s="1"/>
  <c r="AH138" i="1" s="1"/>
  <c r="AJ137" i="1"/>
  <c r="AI157" i="1"/>
  <c r="AH157" i="1" s="1"/>
  <c r="AI156" i="1"/>
  <c r="AG151" i="1"/>
  <c r="AF151" i="1" s="1"/>
  <c r="AG132" i="1"/>
  <c r="AG133" i="1"/>
  <c r="AF152" i="1"/>
  <c r="AI149" i="1" l="1"/>
  <c r="AI150" i="1"/>
  <c r="AH150" i="1" s="1"/>
  <c r="AG150" i="1" s="1"/>
  <c r="AF150" i="1" s="1"/>
  <c r="AE150" i="1" s="1"/>
  <c r="AH158" i="1"/>
  <c r="AG158" i="1" s="1"/>
  <c r="AF158" i="1" s="1"/>
  <c r="AH162" i="1"/>
  <c r="AH161" i="1"/>
  <c r="AH146" i="1"/>
  <c r="AG146" i="1" s="1"/>
  <c r="AI141" i="1"/>
  <c r="AH141" i="1" s="1"/>
  <c r="AG141" i="1" s="1"/>
  <c r="AI140" i="1"/>
  <c r="AH156" i="1"/>
  <c r="AG156" i="1" s="1"/>
  <c r="AH155" i="1"/>
  <c r="AI137" i="1"/>
  <c r="AH137" i="1" s="1"/>
  <c r="AG137" i="1" s="1"/>
  <c r="AI136" i="1"/>
  <c r="AH143" i="1"/>
  <c r="AH144" i="1"/>
  <c r="AG144" i="1" s="1"/>
  <c r="AF132" i="1"/>
  <c r="AE151" i="1"/>
  <c r="AH148" i="1" l="1"/>
  <c r="AH149" i="1"/>
  <c r="AG149" i="1" s="1"/>
  <c r="AF149" i="1" s="1"/>
  <c r="AE149" i="1" s="1"/>
  <c r="AD149" i="1" s="1"/>
  <c r="AG157" i="1"/>
  <c r="AF157" i="1" s="1"/>
  <c r="AE157" i="1" s="1"/>
  <c r="AG161" i="1"/>
  <c r="AG160" i="1"/>
  <c r="AG145" i="1"/>
  <c r="AF145" i="1" s="1"/>
  <c r="AH140" i="1"/>
  <c r="AG140" i="1" s="1"/>
  <c r="AF140" i="1" s="1"/>
  <c r="AH139" i="1"/>
  <c r="AH136" i="1"/>
  <c r="AG136" i="1" s="1"/>
  <c r="AF136" i="1" s="1"/>
  <c r="AH135" i="1"/>
  <c r="AG142" i="1"/>
  <c r="AG143" i="1"/>
  <c r="AF143" i="1" s="1"/>
  <c r="AG155" i="1"/>
  <c r="AF155" i="1" s="1"/>
  <c r="AG154" i="1"/>
  <c r="AD150" i="1"/>
  <c r="AG147" i="1" l="1"/>
  <c r="AG148" i="1"/>
  <c r="AF148" i="1" s="1"/>
  <c r="AE148" i="1" s="1"/>
  <c r="AD148" i="1" s="1"/>
  <c r="AC148" i="1" s="1"/>
  <c r="AF156" i="1"/>
  <c r="AE156" i="1" s="1"/>
  <c r="AD156" i="1" s="1"/>
  <c r="AF160" i="1"/>
  <c r="AF159" i="1"/>
  <c r="AF144" i="1"/>
  <c r="AE144" i="1" s="1"/>
  <c r="AG139" i="1"/>
  <c r="AF139" i="1" s="1"/>
  <c r="AE139" i="1" s="1"/>
  <c r="AG138" i="1"/>
  <c r="AF154" i="1"/>
  <c r="AE154" i="1" s="1"/>
  <c r="AF153" i="1"/>
  <c r="AF141" i="1"/>
  <c r="AF142" i="1"/>
  <c r="AE142" i="1" s="1"/>
  <c r="AG135" i="1"/>
  <c r="AF135" i="1" s="1"/>
  <c r="AE135" i="1" s="1"/>
  <c r="AG134" i="1"/>
  <c r="AC149" i="1"/>
  <c r="AF146" i="1" l="1"/>
  <c r="AF147" i="1"/>
  <c r="AE147" i="1" s="1"/>
  <c r="AD147" i="1" s="1"/>
  <c r="AE155" i="1"/>
  <c r="AD155" i="1" s="1"/>
  <c r="AC155" i="1" s="1"/>
  <c r="AE159" i="1"/>
  <c r="AE158" i="1"/>
  <c r="AE143" i="1"/>
  <c r="AD143" i="1" s="1"/>
  <c r="AF138" i="1"/>
  <c r="AE138" i="1" s="1"/>
  <c r="AD138" i="1" s="1"/>
  <c r="AF137" i="1"/>
  <c r="AE153" i="1"/>
  <c r="AD153" i="1" s="1"/>
  <c r="AE152" i="1"/>
  <c r="AE140" i="1"/>
  <c r="AE141" i="1"/>
  <c r="AD141" i="1" s="1"/>
  <c r="AF134" i="1"/>
  <c r="AE134" i="1" s="1"/>
  <c r="AD134" i="1" s="1"/>
  <c r="AF133" i="1"/>
  <c r="AC147" i="1"/>
  <c r="AB147" i="1" s="1"/>
  <c r="AB148" i="1"/>
  <c r="AE145" i="1" l="1"/>
  <c r="AE146" i="1"/>
  <c r="AD146" i="1" s="1"/>
  <c r="AC146" i="1" s="1"/>
  <c r="AB146" i="1" s="1"/>
  <c r="AA146" i="1" s="1"/>
  <c r="AD154" i="1"/>
  <c r="AC154" i="1" s="1"/>
  <c r="AB154" i="1" s="1"/>
  <c r="AD158" i="1"/>
  <c r="AD157" i="1"/>
  <c r="AD142" i="1"/>
  <c r="AC142" i="1" s="1"/>
  <c r="AE137" i="1"/>
  <c r="AD137" i="1" s="1"/>
  <c r="AC137" i="1" s="1"/>
  <c r="AE136" i="1"/>
  <c r="AE133" i="1"/>
  <c r="AD133" i="1" s="1"/>
  <c r="AC133" i="1" s="1"/>
  <c r="AE132" i="1"/>
  <c r="AD139" i="1"/>
  <c r="AD140" i="1"/>
  <c r="AC140" i="1" s="1"/>
  <c r="AD152" i="1"/>
  <c r="AC152" i="1" s="1"/>
  <c r="AD151" i="1"/>
  <c r="AA147" i="1"/>
  <c r="AD144" i="1" l="1"/>
  <c r="AD145" i="1"/>
  <c r="AC145" i="1" s="1"/>
  <c r="AB145" i="1" s="1"/>
  <c r="AA145" i="1" s="1"/>
  <c r="Z145" i="1" s="1"/>
  <c r="AC153" i="1"/>
  <c r="AB153" i="1" s="1"/>
  <c r="AA153" i="1" s="1"/>
  <c r="AC157" i="1"/>
  <c r="AC156" i="1"/>
  <c r="AD132" i="1"/>
  <c r="AC132" i="1" s="1"/>
  <c r="AB132" i="1" s="1"/>
  <c r="AC141" i="1"/>
  <c r="AB141" i="1" s="1"/>
  <c r="AD136" i="1"/>
  <c r="AC136" i="1" s="1"/>
  <c r="AB136" i="1" s="1"/>
  <c r="AD135" i="1"/>
  <c r="AC151" i="1"/>
  <c r="AB151" i="1" s="1"/>
  <c r="AC150" i="1"/>
  <c r="AC138" i="1"/>
  <c r="AC139" i="1"/>
  <c r="AB139" i="1" s="1"/>
  <c r="Z146" i="1"/>
  <c r="AC143" i="1" l="1"/>
  <c r="AC144" i="1"/>
  <c r="AB144" i="1" s="1"/>
  <c r="AA144" i="1" s="1"/>
  <c r="Z144" i="1" s="1"/>
  <c r="Y144" i="1" s="1"/>
  <c r="AB152" i="1"/>
  <c r="AA152" i="1" s="1"/>
  <c r="Z152" i="1" s="1"/>
  <c r="AB156" i="1"/>
  <c r="AB155" i="1"/>
  <c r="AB140" i="1"/>
  <c r="AA140" i="1" s="1"/>
  <c r="AC135" i="1"/>
  <c r="AB135" i="1" s="1"/>
  <c r="AA135" i="1" s="1"/>
  <c r="AC134" i="1"/>
  <c r="AB137" i="1"/>
  <c r="AB138" i="1"/>
  <c r="AA138" i="1" s="1"/>
  <c r="AB150" i="1"/>
  <c r="AA150" i="1" s="1"/>
  <c r="AB149" i="1"/>
  <c r="Y145" i="1"/>
  <c r="AB142" i="1" l="1"/>
  <c r="AB143" i="1"/>
  <c r="AA143" i="1" s="1"/>
  <c r="Z143" i="1" s="1"/>
  <c r="Y143" i="1" s="1"/>
  <c r="X143" i="1" s="1"/>
  <c r="AA151" i="1"/>
  <c r="Z151" i="1" s="1"/>
  <c r="Y151" i="1" s="1"/>
  <c r="AA155" i="1"/>
  <c r="AA154" i="1"/>
  <c r="AA139" i="1"/>
  <c r="Z139" i="1" s="1"/>
  <c r="AB134" i="1"/>
  <c r="AA134" i="1" s="1"/>
  <c r="Z134" i="1" s="1"/>
  <c r="AB133" i="1"/>
  <c r="AA149" i="1"/>
  <c r="Z149" i="1" s="1"/>
  <c r="AA148" i="1"/>
  <c r="AA136" i="1"/>
  <c r="AA137" i="1"/>
  <c r="Z137" i="1" s="1"/>
  <c r="X144" i="1"/>
  <c r="AA141" i="1" l="1"/>
  <c r="AA142" i="1"/>
  <c r="Z142" i="1" s="1"/>
  <c r="Y142" i="1" s="1"/>
  <c r="X142" i="1" s="1"/>
  <c r="W142" i="1" s="1"/>
  <c r="Z150" i="1"/>
  <c r="Y150" i="1" s="1"/>
  <c r="X150" i="1" s="1"/>
  <c r="Z154" i="1"/>
  <c r="Z153" i="1"/>
  <c r="Z138" i="1"/>
  <c r="Y138" i="1" s="1"/>
  <c r="AA132" i="1"/>
  <c r="AA133" i="1"/>
  <c r="Z133" i="1" s="1"/>
  <c r="Y133" i="1" s="1"/>
  <c r="Z135" i="1"/>
  <c r="Z136" i="1"/>
  <c r="Y136" i="1" s="1"/>
  <c r="Z148" i="1"/>
  <c r="Y148" i="1" s="1"/>
  <c r="Z147" i="1"/>
  <c r="W143" i="1"/>
  <c r="Z140" i="1" l="1"/>
  <c r="Z141" i="1"/>
  <c r="Y141" i="1" s="1"/>
  <c r="X141" i="1" s="1"/>
  <c r="Y149" i="1"/>
  <c r="X149" i="1" s="1"/>
  <c r="W149" i="1" s="1"/>
  <c r="Y153" i="1"/>
  <c r="Y152" i="1"/>
  <c r="Y137" i="1"/>
  <c r="X137" i="1" s="1"/>
  <c r="Z132" i="1"/>
  <c r="Y132" i="1" s="1"/>
  <c r="X132" i="1" s="1"/>
  <c r="Y147" i="1"/>
  <c r="X147" i="1" s="1"/>
  <c r="Y146" i="1"/>
  <c r="Y134" i="1"/>
  <c r="Y135" i="1"/>
  <c r="X135" i="1" s="1"/>
  <c r="W141" i="1"/>
  <c r="V141" i="1" s="1"/>
  <c r="V142" i="1"/>
  <c r="Y139" i="1" l="1"/>
  <c r="Y140" i="1"/>
  <c r="X140" i="1" s="1"/>
  <c r="W140" i="1" s="1"/>
  <c r="V140" i="1" s="1"/>
  <c r="U140" i="1" s="1"/>
  <c r="X148" i="1"/>
  <c r="W148" i="1" s="1"/>
  <c r="V148" i="1" s="1"/>
  <c r="X152" i="1"/>
  <c r="X151" i="1"/>
  <c r="X136" i="1"/>
  <c r="W136" i="1" s="1"/>
  <c r="X133" i="1"/>
  <c r="X134" i="1"/>
  <c r="W134" i="1" s="1"/>
  <c r="X146" i="1"/>
  <c r="W146" i="1" s="1"/>
  <c r="X145" i="1"/>
  <c r="U141" i="1"/>
  <c r="X138" i="1" l="1"/>
  <c r="X139" i="1"/>
  <c r="W139" i="1" s="1"/>
  <c r="V139" i="1" s="1"/>
  <c r="U139" i="1" s="1"/>
  <c r="T139" i="1" s="1"/>
  <c r="W147" i="1"/>
  <c r="V147" i="1" s="1"/>
  <c r="U147" i="1" s="1"/>
  <c r="W151" i="1"/>
  <c r="W150" i="1"/>
  <c r="W135" i="1"/>
  <c r="V135" i="1" s="1"/>
  <c r="W145" i="1"/>
  <c r="V145" i="1" s="1"/>
  <c r="W144" i="1"/>
  <c r="W132" i="1"/>
  <c r="W133" i="1"/>
  <c r="V133" i="1" s="1"/>
  <c r="T140" i="1"/>
  <c r="W137" i="1" l="1"/>
  <c r="W138" i="1"/>
  <c r="V138" i="1" s="1"/>
  <c r="U138" i="1" s="1"/>
  <c r="T138" i="1" s="1"/>
  <c r="S138" i="1" s="1"/>
  <c r="V146" i="1"/>
  <c r="U146" i="1" s="1"/>
  <c r="T146" i="1" s="1"/>
  <c r="V150" i="1"/>
  <c r="V149" i="1"/>
  <c r="V134" i="1"/>
  <c r="U134" i="1" s="1"/>
  <c r="V144" i="1"/>
  <c r="U144" i="1" s="1"/>
  <c r="V143" i="1"/>
  <c r="V132" i="1"/>
  <c r="U132" i="1" s="1"/>
  <c r="S139" i="1"/>
  <c r="V136" i="1" l="1"/>
  <c r="V137" i="1"/>
  <c r="U137" i="1" s="1"/>
  <c r="T137" i="1" s="1"/>
  <c r="U145" i="1"/>
  <c r="T145" i="1" s="1"/>
  <c r="S145" i="1" s="1"/>
  <c r="U149" i="1"/>
  <c r="U148" i="1"/>
  <c r="U133" i="1"/>
  <c r="T133" i="1" s="1"/>
  <c r="U143" i="1"/>
  <c r="T143" i="1" s="1"/>
  <c r="U142" i="1"/>
  <c r="S137" i="1"/>
  <c r="R137" i="1" s="1"/>
  <c r="R138" i="1"/>
  <c r="U135" i="1" l="1"/>
  <c r="U136" i="1"/>
  <c r="T136" i="1" s="1"/>
  <c r="S136" i="1" s="1"/>
  <c r="T144" i="1"/>
  <c r="S144" i="1" s="1"/>
  <c r="R144" i="1" s="1"/>
  <c r="T148" i="1"/>
  <c r="T147" i="1"/>
  <c r="T132" i="1"/>
  <c r="S132" i="1" s="1"/>
  <c r="T142" i="1"/>
  <c r="S142" i="1" s="1"/>
  <c r="T141" i="1"/>
  <c r="R136" i="1"/>
  <c r="Q136" i="1" s="1"/>
  <c r="Q137" i="1"/>
  <c r="T134" i="1" l="1"/>
  <c r="T135" i="1"/>
  <c r="S135" i="1" s="1"/>
  <c r="R135" i="1" s="1"/>
  <c r="S143" i="1"/>
  <c r="R143" i="1" s="1"/>
  <c r="Q143" i="1" s="1"/>
  <c r="S147" i="1"/>
  <c r="S146" i="1"/>
  <c r="S141" i="1"/>
  <c r="R141" i="1" s="1"/>
  <c r="S140" i="1"/>
  <c r="Q135" i="1"/>
  <c r="P135" i="1" s="1"/>
  <c r="P136" i="1"/>
  <c r="S133" i="1" l="1"/>
  <c r="S134" i="1"/>
  <c r="R134" i="1" s="1"/>
  <c r="Q134" i="1" s="1"/>
  <c r="R142" i="1"/>
  <c r="Q142" i="1" s="1"/>
  <c r="P142" i="1" s="1"/>
  <c r="R146" i="1"/>
  <c r="R145" i="1"/>
  <c r="R140" i="1"/>
  <c r="Q140" i="1" s="1"/>
  <c r="R139" i="1"/>
  <c r="P134" i="1"/>
  <c r="O134" i="1" s="1"/>
  <c r="O135" i="1"/>
  <c r="R132" i="1" l="1"/>
  <c r="R133" i="1"/>
  <c r="Q133" i="1" s="1"/>
  <c r="P133" i="1" s="1"/>
  <c r="Q141" i="1"/>
  <c r="P141" i="1" s="1"/>
  <c r="O141" i="1" s="1"/>
  <c r="Q145" i="1"/>
  <c r="Q144" i="1"/>
  <c r="Q139" i="1"/>
  <c r="P139" i="1" s="1"/>
  <c r="Q138" i="1"/>
  <c r="O133" i="1"/>
  <c r="N133" i="1" s="1"/>
  <c r="N134" i="1"/>
  <c r="Q132" i="1" l="1"/>
  <c r="P132" i="1" s="1"/>
  <c r="O132" i="1" s="1"/>
  <c r="P140" i="1"/>
  <c r="O140" i="1" s="1"/>
  <c r="N140" i="1" s="1"/>
  <c r="P144" i="1"/>
  <c r="P143" i="1"/>
  <c r="P138" i="1"/>
  <c r="O138" i="1" s="1"/>
  <c r="P137" i="1"/>
  <c r="N132" i="1"/>
  <c r="M132" i="1" s="1"/>
  <c r="M133" i="1"/>
  <c r="O139" i="1" l="1"/>
  <c r="N139" i="1" s="1"/>
  <c r="M139" i="1" s="1"/>
  <c r="O143" i="1"/>
  <c r="O142" i="1"/>
  <c r="O137" i="1"/>
  <c r="N137" i="1" s="1"/>
  <c r="O136" i="1"/>
  <c r="L132" i="1"/>
  <c r="N138" i="1" l="1"/>
  <c r="M138" i="1" s="1"/>
  <c r="L138" i="1" s="1"/>
  <c r="N142" i="1"/>
  <c r="N141" i="1"/>
  <c r="N136" i="1"/>
  <c r="M136" i="1" s="1"/>
  <c r="N135" i="1"/>
  <c r="M137" i="1" l="1"/>
  <c r="L137" i="1" s="1"/>
  <c r="K137" i="1" s="1"/>
  <c r="M141" i="1"/>
  <c r="M140" i="1"/>
  <c r="M135" i="1"/>
  <c r="L135" i="1" s="1"/>
  <c r="M134" i="1"/>
  <c r="L136" i="1" l="1"/>
  <c r="K136" i="1" s="1"/>
  <c r="J136" i="1" s="1"/>
  <c r="L140" i="1"/>
  <c r="L139" i="1"/>
  <c r="L134" i="1"/>
  <c r="K134" i="1" s="1"/>
  <c r="L133" i="1"/>
  <c r="K135" i="1" l="1"/>
  <c r="J135" i="1" s="1"/>
  <c r="I135" i="1" s="1"/>
  <c r="K139" i="1"/>
  <c r="K138" i="1"/>
  <c r="K133" i="1"/>
  <c r="J133" i="1" s="1"/>
  <c r="K132" i="1"/>
  <c r="J134" i="1" l="1"/>
  <c r="I134" i="1" s="1"/>
  <c r="H134" i="1" s="1"/>
  <c r="J132" i="1"/>
  <c r="I132" i="1" s="1"/>
  <c r="J138" i="1"/>
  <c r="J137" i="1"/>
  <c r="I133" i="1" l="1"/>
  <c r="H133" i="1" s="1"/>
  <c r="G133" i="1" s="1"/>
  <c r="I137" i="1"/>
  <c r="I136" i="1"/>
  <c r="H132" i="1" l="1"/>
  <c r="G132" i="1" s="1"/>
  <c r="F132" i="1" s="1"/>
  <c r="H136" i="1"/>
  <c r="H135" i="1"/>
  <c r="G135" i="1" l="1"/>
  <c r="G134" i="1"/>
  <c r="F134" i="1" l="1"/>
  <c r="F133" i="1"/>
  <c r="E133" i="1" l="1"/>
  <c r="E132" i="1"/>
  <c r="D132" i="1" l="1"/>
  <c r="E10" i="1" s="1"/>
</calcChain>
</file>

<file path=xl/sharedStrings.xml><?xml version="1.0" encoding="utf-8"?>
<sst xmlns="http://schemas.openxmlformats.org/spreadsheetml/2006/main" count="42" uniqueCount="41">
  <si>
    <t>vol</t>
  </si>
  <si>
    <t>ir</t>
  </si>
  <si>
    <t>days</t>
  </si>
  <si>
    <t>t</t>
  </si>
  <si>
    <t>u</t>
  </si>
  <si>
    <t>d</t>
  </si>
  <si>
    <t>p</t>
  </si>
  <si>
    <t>type</t>
  </si>
  <si>
    <t>Date</t>
  </si>
  <si>
    <t>sd</t>
  </si>
  <si>
    <t>expiry</t>
  </si>
  <si>
    <t>fv</t>
  </si>
  <si>
    <t>pv Divs</t>
  </si>
  <si>
    <t>Div 2</t>
  </si>
  <si>
    <t>Div 3</t>
  </si>
  <si>
    <t>Div 4</t>
  </si>
  <si>
    <t>Div 5</t>
  </si>
  <si>
    <t>Div 6</t>
  </si>
  <si>
    <t>Div 7</t>
  </si>
  <si>
    <t>Div 8</t>
  </si>
  <si>
    <t>Div 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</si>
  <si>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</si>
  <si>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</si>
  <si>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</si>
  <si>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</si>
  <si>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</si>
  <si>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</si>
  <si>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</si>
  <si>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</si>
  <si>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</si>
  <si>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</si>
  <si>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Div10</t>
  </si>
  <si>
    <t>Div1</t>
  </si>
  <si>
    <t>S*</t>
  </si>
  <si>
    <t>forward</t>
  </si>
  <si>
    <t>Adj. Vol</t>
  </si>
  <si>
    <t>spot</t>
  </si>
  <si>
    <t>strike</t>
  </si>
  <si>
    <t>call</t>
  </si>
  <si>
    <t>put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</si>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</sst>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5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0" fontId="0" fillId="0" borderId="1" xfId="0" applyBorder="1"/>
    <xf numFmtId="0" fontId="0" fillId="0" borderId="2" xfId="0" applyBorder="1"/>
    <xf numFmtId="165" fontId="0" fillId="0" borderId="3" xfId="0" applyNumberFormat="1" applyBorder="1"/>
    <xf numFmtId="165" fontId="0" fillId="0" borderId="4" xfId="0" applyNumberFormat="1" applyBorder="1"/>
    <xf numFmtId="0" fontId="1" fillId="0" borderId="0" xfId="0" applyFont="1"/>
    <xf numFmtId="2" fontId="0" fillId="3" borderId="0" xfId="0" applyNumberFormat="1" applyFill="1"/>
    <xf numFmtId="166" fontId="0" fillId="0" borderId="0" xfId="0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0" fontId="1" fillId="0" borderId="0" xfId="0" applyFont="1" applyAlignment="1">
      <alignment horizontal="right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48"/>
  <sheetViews>
    <sheetView tabSelected="1" topLeftCell="C1" zoomScale="150" zoomScaleNormal="150" workbookViewId="0">
      <selection activeCell="E3" sqref="E3"/>
    </sheetView>
  </sheetViews>
  <sheetFormatPr baseColWidth="10" defaultColWidth="8.83203125" defaultRowHeight="13" x14ac:dyDescent="0.15"/>
  <cols>
    <col min="1" max="2" width="0" hidden="1" customWidth="1"/>
    <col min="3" max="3" width="9" bestFit="1" customWidth="1"/>
    <col min="4" max="4" width="9.5" bestFit="1" customWidth="1"/>
    <col min="5" max="5" width="13.5" customWidth="1"/>
    <col min="6" max="11" width="9.1640625" customWidth="1"/>
    <col min="12" max="12" width="10.1640625" customWidth="1"/>
    <col min="13" max="18" width="9.1640625" bestFit="1" customWidth="1"/>
    <col min="19" max="19" width="9" bestFit="1" customWidth="1"/>
    <col min="20" max="20" width="10.33203125" bestFit="1" customWidth="1"/>
    <col min="21" max="29" width="9" bestFit="1" customWidth="1"/>
    <col min="30" max="34" width="9.1640625" bestFit="1" customWidth="1"/>
    <col min="35" max="35" width="9" bestFit="1" customWidth="1"/>
    <col min="36" max="36" width="9.5" customWidth="1"/>
    <col min="37" max="37" width="9.83203125" customWidth="1"/>
    <col min="38" max="48" width="9" bestFit="1" customWidth="1"/>
    <col min="49" max="49" width="9.6640625" bestFit="1" customWidth="1"/>
    <col min="55" max="56" width="12.5" bestFit="1" customWidth="1"/>
    <col min="105" max="106" width="12.5" bestFit="1" customWidth="1"/>
  </cols>
  <sheetData>
    <row r="1" spans="1:104" x14ac:dyDescent="0.15">
      <c r="A1" s="19">
        <f>IF(E7="call",1,0)</f>
        <v>1</v>
      </c>
      <c r="B1" s="13" t="s">
        <v>38</v>
      </c>
      <c r="D1" t="s">
        <v>36</v>
      </c>
      <c r="E1" s="7">
        <v>100</v>
      </c>
      <c r="G1" t="s">
        <v>21</v>
      </c>
      <c r="H1" s="8">
        <v>45109</v>
      </c>
      <c r="I1" s="7">
        <v>7</v>
      </c>
      <c r="J1" s="16">
        <f>$E$1/($E$1-$D$24)*v</f>
        <v>0.32186657584378187</v>
      </c>
      <c r="M1" s="7"/>
      <c r="N1" s="7"/>
    </row>
    <row r="2" spans="1:104" x14ac:dyDescent="0.15">
      <c r="B2" s="13" t="s">
        <v>39</v>
      </c>
      <c r="D2" t="s">
        <v>37</v>
      </c>
      <c r="E2" s="7">
        <v>70</v>
      </c>
      <c r="G2" t="s">
        <v>22</v>
      </c>
      <c r="H2" s="2"/>
      <c r="I2" s="7"/>
      <c r="J2" s="16">
        <f>$E$1/($E$1-$D$24+D14)*v</f>
        <v>0.3</v>
      </c>
      <c r="M2" s="7"/>
      <c r="N2" s="7"/>
    </row>
    <row r="3" spans="1:104" x14ac:dyDescent="0.15">
      <c r="D3" t="s">
        <v>9</v>
      </c>
      <c r="E3" s="8">
        <v>44927</v>
      </c>
      <c r="G3" t="s">
        <v>23</v>
      </c>
      <c r="H3" s="2"/>
      <c r="I3" s="7"/>
      <c r="J3" s="16">
        <f>$E$1/($E$1-$D$24+D14+D15)*v</f>
        <v>0.3</v>
      </c>
      <c r="M3" s="7"/>
      <c r="N3" s="7"/>
    </row>
    <row r="4" spans="1:104" x14ac:dyDescent="0.15">
      <c r="A4" s="13" t="s">
        <v>40</v>
      </c>
      <c r="B4" s="19">
        <v>100</v>
      </c>
      <c r="D4" t="s">
        <v>10</v>
      </c>
      <c r="E4" s="8">
        <v>45291</v>
      </c>
      <c r="G4" t="s">
        <v>24</v>
      </c>
      <c r="H4" s="8"/>
      <c r="I4" s="7"/>
      <c r="J4" s="16">
        <f>$E$1/($E$1-$D$24+D14+D15+D16)*v</f>
        <v>0.3</v>
      </c>
      <c r="M4" s="7"/>
      <c r="T4" s="3"/>
    </row>
    <row r="5" spans="1:104" x14ac:dyDescent="0.15">
      <c r="A5" t="s">
        <v>6</v>
      </c>
      <c r="B5">
        <v>0.5</v>
      </c>
      <c r="C5" s="13"/>
      <c r="D5" t="s">
        <v>0</v>
      </c>
      <c r="E5" s="17">
        <v>0.3</v>
      </c>
      <c r="G5" t="s">
        <v>25</v>
      </c>
      <c r="H5" s="8"/>
      <c r="I5" s="7"/>
      <c r="J5" s="16">
        <f>$E$1/($E$1-$D$24+D14+D15+D16+D17)*v</f>
        <v>0.3</v>
      </c>
      <c r="M5" s="7"/>
      <c r="Q5" s="7"/>
    </row>
    <row r="6" spans="1:104" x14ac:dyDescent="0.15">
      <c r="A6" t="s">
        <v>3</v>
      </c>
      <c r="B6">
        <f>B7/365/B4</f>
        <v>9.9726027397260275E-3</v>
      </c>
      <c r="C6" s="13"/>
      <c r="D6" t="s">
        <v>1</v>
      </c>
      <c r="E6" s="15">
        <v>0.06</v>
      </c>
      <c r="G6" t="s">
        <v>26</v>
      </c>
      <c r="H6" s="2"/>
      <c r="I6" s="7"/>
      <c r="J6" s="16">
        <f>$E$1/($E$1-$D$24+D14+D15+D16+D17+D18)*v</f>
        <v>0.3</v>
      </c>
      <c r="M6" s="7"/>
    </row>
    <row r="7" spans="1:104" x14ac:dyDescent="0.15">
      <c r="A7" t="s">
        <v>2</v>
      </c>
      <c r="B7" s="4">
        <f>E4-E3</f>
        <v>364</v>
      </c>
      <c r="C7" s="13"/>
      <c r="D7" t="s">
        <v>7</v>
      </c>
      <c r="E7" s="18" t="s">
        <v>38</v>
      </c>
      <c r="G7" t="s">
        <v>27</v>
      </c>
      <c r="H7" s="2"/>
      <c r="I7" s="7"/>
      <c r="J7" s="16">
        <f>$E$1/($E$1-$D$24+D14+ D15+D16+D17+D18+D19)*v</f>
        <v>0.3</v>
      </c>
      <c r="M7" s="7"/>
    </row>
    <row r="8" spans="1:104" x14ac:dyDescent="0.15">
      <c r="A8" t="s">
        <v>33</v>
      </c>
      <c r="B8">
        <f>E1-D24</f>
        <v>93.206322903688246</v>
      </c>
      <c r="G8" t="s">
        <v>28</v>
      </c>
      <c r="H8" s="8"/>
      <c r="I8" s="7"/>
      <c r="J8" s="16">
        <f>$E$1/($E$1-$D$24+D14+D15+ D16+D17+D18+D19+D20)*v</f>
        <v>0.3</v>
      </c>
      <c r="M8" s="7"/>
    </row>
    <row r="9" spans="1:104" ht="14" thickBot="1" x14ac:dyDescent="0.2">
      <c r="G9" t="s">
        <v>29</v>
      </c>
      <c r="H9" s="8"/>
      <c r="I9" s="7"/>
      <c r="J9" s="16">
        <f>$E$1/($E$1-$D$24+D14+ D15+D16+ D17+D18+D19+D20+D21)*v</f>
        <v>0.3</v>
      </c>
      <c r="M9" s="7"/>
    </row>
    <row r="10" spans="1:104" x14ac:dyDescent="0.15">
      <c r="D10" s="9" t="s">
        <v>11</v>
      </c>
      <c r="E10" s="11">
        <f>D132</f>
        <v>32.510327466351967</v>
      </c>
      <c r="G10" t="s">
        <v>30</v>
      </c>
      <c r="H10" s="2"/>
      <c r="I10" s="7"/>
      <c r="J10" s="16">
        <f>$E$1/($E$1-$D$24+D14+D15+ D16+D17+ D18+D19+D20+D21+D22)*v</f>
        <v>0.3</v>
      </c>
      <c r="M10" s="7"/>
    </row>
    <row r="11" spans="1:104" ht="14" thickBot="1" x14ac:dyDescent="0.2">
      <c r="D11" s="10" t="s">
        <v>34</v>
      </c>
      <c r="E11" s="12">
        <f>SUM(DB29:DB129)</f>
        <v>98.953612343976516</v>
      </c>
      <c r="AX11" s="3"/>
    </row>
    <row r="13" spans="1:104" x14ac:dyDescent="0.15">
      <c r="C13" t="s">
        <v>8</v>
      </c>
      <c r="D13" s="2">
        <f>E3</f>
        <v>44927</v>
      </c>
      <c r="E13" s="2">
        <f>$D$13+E28*t*365</f>
        <v>44930.64</v>
      </c>
      <c r="F13" s="2">
        <f>$D$13+F28*t*365</f>
        <v>44934.28</v>
      </c>
      <c r="G13" s="2">
        <f>$D$13+G28*t*365</f>
        <v>44937.919999999998</v>
      </c>
      <c r="H13" s="2">
        <f>$D$13+H28*t*365</f>
        <v>44941.56</v>
      </c>
      <c r="I13" s="2">
        <f>$D$13+I28*t*365</f>
        <v>44945.2</v>
      </c>
      <c r="J13" s="2">
        <f t="shared" ref="J13:BB13" si="0">$D$13+J28*t*365</f>
        <v>44948.84</v>
      </c>
      <c r="K13" s="2">
        <f t="shared" si="0"/>
        <v>44952.480000000003</v>
      </c>
      <c r="L13" s="2">
        <f t="shared" si="0"/>
        <v>44956.12</v>
      </c>
      <c r="M13" s="2">
        <f t="shared" si="0"/>
        <v>44959.76</v>
      </c>
      <c r="N13" s="2">
        <f t="shared" si="0"/>
        <v>44963.4</v>
      </c>
      <c r="O13" s="2">
        <f t="shared" si="0"/>
        <v>44967.040000000001</v>
      </c>
      <c r="P13" s="2">
        <f t="shared" si="0"/>
        <v>44970.68</v>
      </c>
      <c r="Q13" s="2">
        <f t="shared" si="0"/>
        <v>44974.32</v>
      </c>
      <c r="R13" s="2">
        <f t="shared" si="0"/>
        <v>44977.96</v>
      </c>
      <c r="S13" s="2">
        <f t="shared" si="0"/>
        <v>44981.599999999999</v>
      </c>
      <c r="T13" s="2">
        <f t="shared" si="0"/>
        <v>44985.24</v>
      </c>
      <c r="U13" s="2">
        <f t="shared" si="0"/>
        <v>44988.88</v>
      </c>
      <c r="V13" s="2">
        <f t="shared" si="0"/>
        <v>44992.52</v>
      </c>
      <c r="W13" s="2">
        <f t="shared" si="0"/>
        <v>44996.160000000003</v>
      </c>
      <c r="X13" s="2">
        <f t="shared" si="0"/>
        <v>44999.8</v>
      </c>
      <c r="Y13" s="2">
        <f t="shared" si="0"/>
        <v>45003.44</v>
      </c>
      <c r="Z13" s="2">
        <f t="shared" si="0"/>
        <v>45007.08</v>
      </c>
      <c r="AA13" s="2">
        <f t="shared" si="0"/>
        <v>45010.720000000001</v>
      </c>
      <c r="AB13" s="2">
        <f t="shared" si="0"/>
        <v>45014.36</v>
      </c>
      <c r="AC13" s="2">
        <f t="shared" si="0"/>
        <v>45018</v>
      </c>
      <c r="AD13" s="2">
        <f t="shared" si="0"/>
        <v>45021.64</v>
      </c>
      <c r="AE13" s="2">
        <f t="shared" si="0"/>
        <v>45025.279999999999</v>
      </c>
      <c r="AF13" s="2">
        <f t="shared" si="0"/>
        <v>45028.92</v>
      </c>
      <c r="AG13" s="2">
        <f t="shared" si="0"/>
        <v>45032.56</v>
      </c>
      <c r="AH13" s="2">
        <f t="shared" si="0"/>
        <v>45036.2</v>
      </c>
      <c r="AI13" s="2">
        <f t="shared" si="0"/>
        <v>45039.839999999997</v>
      </c>
      <c r="AJ13" s="2">
        <f t="shared" si="0"/>
        <v>45043.48</v>
      </c>
      <c r="AK13" s="2">
        <f t="shared" si="0"/>
        <v>45047.12</v>
      </c>
      <c r="AL13" s="2">
        <f t="shared" si="0"/>
        <v>45050.76</v>
      </c>
      <c r="AM13" s="2">
        <f t="shared" si="0"/>
        <v>45054.400000000001</v>
      </c>
      <c r="AN13" s="2">
        <f t="shared" si="0"/>
        <v>45058.04</v>
      </c>
      <c r="AO13" s="2">
        <f t="shared" si="0"/>
        <v>45061.68</v>
      </c>
      <c r="AP13" s="2">
        <f t="shared" si="0"/>
        <v>45065.32</v>
      </c>
      <c r="AQ13" s="2">
        <f t="shared" si="0"/>
        <v>45068.959999999999</v>
      </c>
      <c r="AR13" s="2">
        <f t="shared" si="0"/>
        <v>45072.6</v>
      </c>
      <c r="AS13" s="2">
        <f t="shared" si="0"/>
        <v>45076.24</v>
      </c>
      <c r="AT13" s="2">
        <f t="shared" si="0"/>
        <v>45079.88</v>
      </c>
      <c r="AU13" s="2">
        <f t="shared" si="0"/>
        <v>45083.519999999997</v>
      </c>
      <c r="AV13" s="2">
        <f t="shared" si="0"/>
        <v>45087.16</v>
      </c>
      <c r="AW13" s="2">
        <f t="shared" si="0"/>
        <v>45090.8</v>
      </c>
      <c r="AX13" s="2">
        <f t="shared" si="0"/>
        <v>45094.44</v>
      </c>
      <c r="AY13" s="2">
        <f t="shared" si="0"/>
        <v>45098.080000000002</v>
      </c>
      <c r="AZ13" s="2">
        <f t="shared" si="0"/>
        <v>45101.72</v>
      </c>
      <c r="BA13" s="2">
        <f t="shared" si="0"/>
        <v>45105.36</v>
      </c>
      <c r="BB13" s="2">
        <f t="shared" si="0"/>
        <v>45109</v>
      </c>
      <c r="BC13" s="2">
        <f t="shared" ref="BC13:CZ13" si="1">$D$13+BC28*t*365</f>
        <v>45112.639999999999</v>
      </c>
      <c r="BD13" s="2">
        <f t="shared" si="1"/>
        <v>45116.28</v>
      </c>
      <c r="BE13" s="2">
        <f t="shared" si="1"/>
        <v>45119.92</v>
      </c>
      <c r="BF13" s="2">
        <f t="shared" si="1"/>
        <v>45123.56</v>
      </c>
      <c r="BG13" s="2">
        <f t="shared" si="1"/>
        <v>45127.199999999997</v>
      </c>
      <c r="BH13" s="2">
        <f t="shared" si="1"/>
        <v>45130.84</v>
      </c>
      <c r="BI13" s="2">
        <f t="shared" si="1"/>
        <v>45134.48</v>
      </c>
      <c r="BJ13" s="2">
        <f t="shared" si="1"/>
        <v>45138.12</v>
      </c>
      <c r="BK13" s="2">
        <f t="shared" si="1"/>
        <v>45141.760000000002</v>
      </c>
      <c r="BL13" s="2">
        <f t="shared" si="1"/>
        <v>45145.4</v>
      </c>
      <c r="BM13" s="2">
        <f t="shared" si="1"/>
        <v>45149.04</v>
      </c>
      <c r="BN13" s="2">
        <f t="shared" si="1"/>
        <v>45152.68</v>
      </c>
      <c r="BO13" s="2">
        <f t="shared" si="1"/>
        <v>45156.32</v>
      </c>
      <c r="BP13" s="2">
        <f t="shared" si="1"/>
        <v>45159.96</v>
      </c>
      <c r="BQ13" s="2">
        <f t="shared" si="1"/>
        <v>45163.6</v>
      </c>
      <c r="BR13" s="2">
        <f t="shared" si="1"/>
        <v>45167.24</v>
      </c>
      <c r="BS13" s="2">
        <f t="shared" si="1"/>
        <v>45170.879999999997</v>
      </c>
      <c r="BT13" s="2">
        <f t="shared" si="1"/>
        <v>45174.52</v>
      </c>
      <c r="BU13" s="2">
        <f t="shared" si="1"/>
        <v>45178.16</v>
      </c>
      <c r="BV13" s="2">
        <f t="shared" si="1"/>
        <v>45181.8</v>
      </c>
      <c r="BW13" s="2">
        <f t="shared" si="1"/>
        <v>45185.440000000002</v>
      </c>
      <c r="BX13" s="2">
        <f t="shared" si="1"/>
        <v>45189.08</v>
      </c>
      <c r="BY13" s="2">
        <f t="shared" si="1"/>
        <v>45192.72</v>
      </c>
      <c r="BZ13" s="2">
        <f t="shared" si="1"/>
        <v>45196.36</v>
      </c>
      <c r="CA13" s="2">
        <f t="shared" si="1"/>
        <v>45200</v>
      </c>
      <c r="CB13" s="2">
        <f t="shared" si="1"/>
        <v>45203.64</v>
      </c>
      <c r="CC13" s="2">
        <f t="shared" si="1"/>
        <v>45207.28</v>
      </c>
      <c r="CD13" s="2">
        <f t="shared" si="1"/>
        <v>45210.92</v>
      </c>
      <c r="CE13" s="2">
        <f t="shared" si="1"/>
        <v>45214.559999999998</v>
      </c>
      <c r="CF13" s="2">
        <f t="shared" si="1"/>
        <v>45218.2</v>
      </c>
      <c r="CG13" s="2">
        <f t="shared" si="1"/>
        <v>45221.84</v>
      </c>
      <c r="CH13" s="2">
        <f t="shared" si="1"/>
        <v>45225.48</v>
      </c>
      <c r="CI13" s="2">
        <f t="shared" si="1"/>
        <v>45229.120000000003</v>
      </c>
      <c r="CJ13" s="2">
        <f t="shared" si="1"/>
        <v>45232.76</v>
      </c>
      <c r="CK13" s="2">
        <f t="shared" si="1"/>
        <v>45236.4</v>
      </c>
      <c r="CL13" s="2">
        <f t="shared" si="1"/>
        <v>45240.04</v>
      </c>
      <c r="CM13" s="2">
        <f t="shared" si="1"/>
        <v>45243.68</v>
      </c>
      <c r="CN13" s="2">
        <f t="shared" si="1"/>
        <v>45247.32</v>
      </c>
      <c r="CO13" s="2">
        <f t="shared" si="1"/>
        <v>45250.96</v>
      </c>
      <c r="CP13" s="2">
        <f t="shared" si="1"/>
        <v>45254.6</v>
      </c>
      <c r="CQ13" s="2">
        <f t="shared" si="1"/>
        <v>45258.239999999998</v>
      </c>
      <c r="CR13" s="2">
        <f t="shared" si="1"/>
        <v>45261.88</v>
      </c>
      <c r="CS13" s="2">
        <f t="shared" si="1"/>
        <v>45265.52</v>
      </c>
      <c r="CT13" s="2">
        <f t="shared" si="1"/>
        <v>45269.16</v>
      </c>
      <c r="CU13" s="2">
        <f t="shared" si="1"/>
        <v>45272.800000000003</v>
      </c>
      <c r="CV13" s="2">
        <f t="shared" si="1"/>
        <v>45276.44</v>
      </c>
      <c r="CW13" s="2">
        <f t="shared" si="1"/>
        <v>45280.08</v>
      </c>
      <c r="CX13" s="2">
        <f t="shared" si="1"/>
        <v>45283.72</v>
      </c>
      <c r="CY13" s="2">
        <f t="shared" si="1"/>
        <v>45287.360000000001</v>
      </c>
      <c r="CZ13" s="2">
        <f t="shared" si="1"/>
        <v>45291</v>
      </c>
    </row>
    <row r="14" spans="1:104" x14ac:dyDescent="0.15">
      <c r="C14" t="s">
        <v>32</v>
      </c>
      <c r="D14">
        <f t="shared" ref="D14:AI14" si="2">IF(_div1&gt;expiry,0,IF(AND(_div1&lt;E$13,D$13&lt;=_div1),VLOOKUP(_div1,div,2)*EXP(-ir*(_div1-D$13)/365),EXP(-ir*t)*E14))</f>
        <v>6.7936770963117556</v>
      </c>
      <c r="E14">
        <f t="shared" si="2"/>
        <v>6.797743351294212</v>
      </c>
      <c r="F14">
        <f t="shared" si="2"/>
        <v>6.8018120400734698</v>
      </c>
      <c r="G14">
        <f t="shared" si="2"/>
        <v>6.8058831641062412</v>
      </c>
      <c r="H14">
        <f t="shared" si="2"/>
        <v>6.8099567248501112</v>
      </c>
      <c r="I14">
        <f t="shared" si="2"/>
        <v>6.8140327237635372</v>
      </c>
      <c r="J14">
        <f t="shared" si="2"/>
        <v>6.8181111623058506</v>
      </c>
      <c r="K14">
        <f t="shared" si="2"/>
        <v>6.8221920419372539</v>
      </c>
      <c r="L14">
        <f t="shared" si="2"/>
        <v>6.8262753641188256</v>
      </c>
      <c r="M14">
        <f t="shared" si="2"/>
        <v>6.830361130312518</v>
      </c>
      <c r="N14">
        <f t="shared" si="2"/>
        <v>6.8344493419811574</v>
      </c>
      <c r="O14">
        <f t="shared" si="2"/>
        <v>6.8385400005884476</v>
      </c>
      <c r="P14">
        <f t="shared" si="2"/>
        <v>6.8426331075989673</v>
      </c>
      <c r="Q14">
        <f t="shared" si="2"/>
        <v>6.8467286644781726</v>
      </c>
      <c r="R14">
        <f t="shared" si="2"/>
        <v>6.8508266726923956</v>
      </c>
      <c r="S14">
        <f t="shared" si="2"/>
        <v>6.8549271337088467</v>
      </c>
      <c r="T14">
        <f t="shared" si="2"/>
        <v>6.8590300489956144</v>
      </c>
      <c r="U14">
        <f t="shared" si="2"/>
        <v>6.8631354200216661</v>
      </c>
      <c r="V14">
        <f t="shared" si="2"/>
        <v>6.8672432482568482</v>
      </c>
      <c r="W14">
        <f t="shared" si="2"/>
        <v>6.8713535351718864</v>
      </c>
      <c r="X14">
        <f t="shared" si="2"/>
        <v>6.8754662822383876</v>
      </c>
      <c r="Y14">
        <f t="shared" si="2"/>
        <v>6.8795814909288397</v>
      </c>
      <c r="Z14">
        <f t="shared" si="2"/>
        <v>6.88369916271661</v>
      </c>
      <c r="AA14">
        <f t="shared" si="2"/>
        <v>6.8878192990759501</v>
      </c>
      <c r="AB14">
        <f t="shared" si="2"/>
        <v>6.8919419014819923</v>
      </c>
      <c r="AC14">
        <f t="shared" si="2"/>
        <v>6.896066971410753</v>
      </c>
      <c r="AD14">
        <f t="shared" si="2"/>
        <v>6.9001945103391309</v>
      </c>
      <c r="AE14">
        <f t="shared" si="2"/>
        <v>6.9043245197449092</v>
      </c>
      <c r="AF14">
        <f t="shared" si="2"/>
        <v>6.9084570011067559</v>
      </c>
      <c r="AG14">
        <f t="shared" si="2"/>
        <v>6.9125919559042233</v>
      </c>
      <c r="AH14">
        <f t="shared" si="2"/>
        <v>6.9167293856177503</v>
      </c>
      <c r="AI14">
        <f t="shared" si="2"/>
        <v>6.9208692917286605</v>
      </c>
      <c r="AJ14">
        <f t="shared" ref="AJ14:BO14" si="3">IF(_div1&gt;expiry,0,IF(AND(_div1&lt;AK$13,AJ$13&lt;=_div1),VLOOKUP(_div1,div,2)*EXP(-ir*(_div1-AJ$13)/365),EXP(-ir*t)*AK14))</f>
        <v>6.9250116757191655</v>
      </c>
      <c r="AK14">
        <f t="shared" si="3"/>
        <v>6.9291565390723635</v>
      </c>
      <c r="AL14">
        <f t="shared" si="3"/>
        <v>6.9333038832722407</v>
      </c>
      <c r="AM14">
        <f t="shared" si="3"/>
        <v>6.9374537098036706</v>
      </c>
      <c r="AN14">
        <f t="shared" si="3"/>
        <v>6.9416060201524168</v>
      </c>
      <c r="AO14">
        <f t="shared" si="3"/>
        <v>6.9457608158051301</v>
      </c>
      <c r="AP14">
        <f t="shared" si="3"/>
        <v>6.9499180982493538</v>
      </c>
      <c r="AQ14">
        <f t="shared" si="3"/>
        <v>6.9540778689735196</v>
      </c>
      <c r="AR14">
        <f t="shared" si="3"/>
        <v>6.9582401294669509</v>
      </c>
      <c r="AS14">
        <f t="shared" si="3"/>
        <v>6.9624048812198618</v>
      </c>
      <c r="AT14">
        <f t="shared" si="3"/>
        <v>6.966572125723359</v>
      </c>
      <c r="AU14">
        <f t="shared" si="3"/>
        <v>6.9707418644694421</v>
      </c>
      <c r="AV14">
        <f t="shared" si="3"/>
        <v>6.9749140989510021</v>
      </c>
      <c r="AW14">
        <f t="shared" si="3"/>
        <v>6.9790888306618255</v>
      </c>
      <c r="AX14">
        <f t="shared" si="3"/>
        <v>6.9832660610965913</v>
      </c>
      <c r="AY14">
        <f t="shared" si="3"/>
        <v>6.9874457917508748</v>
      </c>
      <c r="AZ14">
        <f t="shared" si="3"/>
        <v>6.9916280241211446</v>
      </c>
      <c r="BA14">
        <f t="shared" si="3"/>
        <v>6.9958127597047657</v>
      </c>
      <c r="BB14">
        <f t="shared" si="3"/>
        <v>7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0</v>
      </c>
      <c r="BI14">
        <f t="shared" si="3"/>
        <v>0</v>
      </c>
      <c r="BJ14">
        <f t="shared" si="3"/>
        <v>0</v>
      </c>
      <c r="BK14">
        <f t="shared" si="3"/>
        <v>0</v>
      </c>
      <c r="BL14">
        <f t="shared" si="3"/>
        <v>0</v>
      </c>
      <c r="BM14">
        <f t="shared" si="3"/>
        <v>0</v>
      </c>
      <c r="BN14">
        <f t="shared" si="3"/>
        <v>0</v>
      </c>
      <c r="BO14">
        <f t="shared" si="3"/>
        <v>0</v>
      </c>
      <c r="BP14">
        <f t="shared" ref="BP14:CZ14" si="4">IF(_div1&gt;expiry,0,IF(AND(_div1&lt;BQ$13,BP$13&lt;=_div1),VLOOKUP(_div1,div,2)*EXP(-ir*(_div1-BP$13)/365),EXP(-ir*t)*BQ14))</f>
        <v>0</v>
      </c>
      <c r="BQ14">
        <f t="shared" si="4"/>
        <v>0</v>
      </c>
      <c r="BR14">
        <f t="shared" si="4"/>
        <v>0</v>
      </c>
      <c r="BS14">
        <f t="shared" si="4"/>
        <v>0</v>
      </c>
      <c r="BT14">
        <f t="shared" si="4"/>
        <v>0</v>
      </c>
      <c r="BU14">
        <f t="shared" si="4"/>
        <v>0</v>
      </c>
      <c r="BV14">
        <f t="shared" si="4"/>
        <v>0</v>
      </c>
      <c r="BW14">
        <f t="shared" si="4"/>
        <v>0</v>
      </c>
      <c r="BX14">
        <f t="shared" si="4"/>
        <v>0</v>
      </c>
      <c r="BY14">
        <f t="shared" si="4"/>
        <v>0</v>
      </c>
      <c r="BZ14">
        <f t="shared" si="4"/>
        <v>0</v>
      </c>
      <c r="CA14">
        <f t="shared" si="4"/>
        <v>0</v>
      </c>
      <c r="CB14">
        <f t="shared" si="4"/>
        <v>0</v>
      </c>
      <c r="CC14">
        <f t="shared" si="4"/>
        <v>0</v>
      </c>
      <c r="CD14">
        <f t="shared" si="4"/>
        <v>0</v>
      </c>
      <c r="CE14">
        <f t="shared" si="4"/>
        <v>0</v>
      </c>
      <c r="CF14">
        <f t="shared" si="4"/>
        <v>0</v>
      </c>
      <c r="CG14">
        <f t="shared" si="4"/>
        <v>0</v>
      </c>
      <c r="CH14">
        <f t="shared" si="4"/>
        <v>0</v>
      </c>
      <c r="CI14">
        <f t="shared" si="4"/>
        <v>0</v>
      </c>
      <c r="CJ14">
        <f t="shared" si="4"/>
        <v>0</v>
      </c>
      <c r="CK14">
        <f t="shared" si="4"/>
        <v>0</v>
      </c>
      <c r="CL14">
        <f t="shared" si="4"/>
        <v>0</v>
      </c>
      <c r="CM14">
        <f t="shared" si="4"/>
        <v>0</v>
      </c>
      <c r="CN14">
        <f t="shared" si="4"/>
        <v>0</v>
      </c>
      <c r="CO14">
        <f t="shared" si="4"/>
        <v>0</v>
      </c>
      <c r="CP14">
        <f t="shared" si="4"/>
        <v>0</v>
      </c>
      <c r="CQ14">
        <f t="shared" si="4"/>
        <v>0</v>
      </c>
      <c r="CR14">
        <f t="shared" si="4"/>
        <v>0</v>
      </c>
      <c r="CS14">
        <f t="shared" si="4"/>
        <v>0</v>
      </c>
      <c r="CT14">
        <f t="shared" si="4"/>
        <v>0</v>
      </c>
      <c r="CU14">
        <f t="shared" si="4"/>
        <v>0</v>
      </c>
      <c r="CV14">
        <f t="shared" si="4"/>
        <v>0</v>
      </c>
      <c r="CW14">
        <f t="shared" si="4"/>
        <v>0</v>
      </c>
      <c r="CX14">
        <f t="shared" si="4"/>
        <v>0</v>
      </c>
      <c r="CY14">
        <f t="shared" si="4"/>
        <v>0</v>
      </c>
      <c r="CZ14">
        <f t="shared" si="4"/>
        <v>0</v>
      </c>
    </row>
    <row r="15" spans="1:104" x14ac:dyDescent="0.15">
      <c r="C15" t="s">
        <v>13</v>
      </c>
      <c r="D15">
        <f t="shared" ref="D15:AI15" si="5">IF(_div2&gt;expiry,0,IF(AND(_div2&lt;E$13,D$13&lt;=_div2),VLOOKUP(_div2,div,2)*EXP(-ir*(_div2-D$13)/365),EXP(-ir*t)*E15))</f>
        <v>0</v>
      </c>
      <c r="E15">
        <f t="shared" si="5"/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ref="AJ15:BO15" si="6">IF(_div2&gt;expiry,0,IF(AND(_div2&lt;AK$13,AJ$13&lt;=_div2),VLOOKUP(_div2,div,2)*EXP(-ir*(_div2-AJ$13)/365),EXP(-ir*t)*AK15))</f>
        <v>0</v>
      </c>
      <c r="AK15">
        <f t="shared" si="6"/>
        <v>0</v>
      </c>
      <c r="AL15">
        <f t="shared" si="6"/>
        <v>0</v>
      </c>
      <c r="AM15">
        <f t="shared" si="6"/>
        <v>0</v>
      </c>
      <c r="AN15">
        <f t="shared" si="6"/>
        <v>0</v>
      </c>
      <c r="AO15">
        <f t="shared" si="6"/>
        <v>0</v>
      </c>
      <c r="AP15">
        <f t="shared" si="6"/>
        <v>0</v>
      </c>
      <c r="AQ15">
        <f t="shared" si="6"/>
        <v>0</v>
      </c>
      <c r="AR15">
        <f t="shared" si="6"/>
        <v>0</v>
      </c>
      <c r="AS15">
        <f t="shared" si="6"/>
        <v>0</v>
      </c>
      <c r="AT15">
        <f t="shared" si="6"/>
        <v>0</v>
      </c>
      <c r="AU15">
        <f t="shared" si="6"/>
        <v>0</v>
      </c>
      <c r="AV15">
        <f t="shared" si="6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  <c r="BD15">
        <f t="shared" si="6"/>
        <v>0</v>
      </c>
      <c r="BE15">
        <f t="shared" si="6"/>
        <v>0</v>
      </c>
      <c r="BF15">
        <f t="shared" si="6"/>
        <v>0</v>
      </c>
      <c r="BG15">
        <f t="shared" si="6"/>
        <v>0</v>
      </c>
      <c r="BH15">
        <f t="shared" si="6"/>
        <v>0</v>
      </c>
      <c r="BI15">
        <f t="shared" si="6"/>
        <v>0</v>
      </c>
      <c r="BJ15">
        <f t="shared" si="6"/>
        <v>0</v>
      </c>
      <c r="BK15">
        <f t="shared" si="6"/>
        <v>0</v>
      </c>
      <c r="BL15">
        <f t="shared" si="6"/>
        <v>0</v>
      </c>
      <c r="BM15">
        <f t="shared" si="6"/>
        <v>0</v>
      </c>
      <c r="BN15">
        <f t="shared" si="6"/>
        <v>0</v>
      </c>
      <c r="BO15">
        <f t="shared" si="6"/>
        <v>0</v>
      </c>
      <c r="BP15">
        <f t="shared" ref="BP15:CZ15" si="7">IF(_div2&gt;expiry,0,IF(AND(_div2&lt;BQ$13,BP$13&lt;=_div2),VLOOKUP(_div2,div,2)*EXP(-ir*(_div2-BP$13)/365),EXP(-ir*t)*BQ15))</f>
        <v>0</v>
      </c>
      <c r="BQ15">
        <f t="shared" si="7"/>
        <v>0</v>
      </c>
      <c r="BR15">
        <f t="shared" si="7"/>
        <v>0</v>
      </c>
      <c r="BS15">
        <f t="shared" si="7"/>
        <v>0</v>
      </c>
      <c r="BT15">
        <f t="shared" si="7"/>
        <v>0</v>
      </c>
      <c r="BU15">
        <f t="shared" si="7"/>
        <v>0</v>
      </c>
      <c r="BV15">
        <f t="shared" si="7"/>
        <v>0</v>
      </c>
      <c r="BW15">
        <f t="shared" si="7"/>
        <v>0</v>
      </c>
      <c r="BX15">
        <f t="shared" si="7"/>
        <v>0</v>
      </c>
      <c r="BY15">
        <f t="shared" si="7"/>
        <v>0</v>
      </c>
      <c r="BZ15">
        <f t="shared" si="7"/>
        <v>0</v>
      </c>
      <c r="CA15">
        <f t="shared" si="7"/>
        <v>0</v>
      </c>
      <c r="CB15">
        <f t="shared" si="7"/>
        <v>0</v>
      </c>
      <c r="CC15">
        <f t="shared" si="7"/>
        <v>0</v>
      </c>
      <c r="CD15">
        <f t="shared" si="7"/>
        <v>0</v>
      </c>
      <c r="CE15">
        <f t="shared" si="7"/>
        <v>0</v>
      </c>
      <c r="CF15">
        <f t="shared" si="7"/>
        <v>0</v>
      </c>
      <c r="CG15">
        <f t="shared" si="7"/>
        <v>0</v>
      </c>
      <c r="CH15">
        <f t="shared" si="7"/>
        <v>0</v>
      </c>
      <c r="CI15">
        <f t="shared" si="7"/>
        <v>0</v>
      </c>
      <c r="CJ15">
        <f t="shared" si="7"/>
        <v>0</v>
      </c>
      <c r="CK15">
        <f t="shared" si="7"/>
        <v>0</v>
      </c>
      <c r="CL15">
        <f t="shared" si="7"/>
        <v>0</v>
      </c>
      <c r="CM15">
        <f t="shared" si="7"/>
        <v>0</v>
      </c>
      <c r="CN15">
        <f t="shared" si="7"/>
        <v>0</v>
      </c>
      <c r="CO15">
        <f t="shared" si="7"/>
        <v>0</v>
      </c>
      <c r="CP15">
        <f t="shared" si="7"/>
        <v>0</v>
      </c>
      <c r="CQ15">
        <f t="shared" si="7"/>
        <v>0</v>
      </c>
      <c r="CR15">
        <f t="shared" si="7"/>
        <v>0</v>
      </c>
      <c r="CS15">
        <f t="shared" si="7"/>
        <v>0</v>
      </c>
      <c r="CT15">
        <f t="shared" si="7"/>
        <v>0</v>
      </c>
      <c r="CU15">
        <f t="shared" si="7"/>
        <v>0</v>
      </c>
      <c r="CV15">
        <f t="shared" si="7"/>
        <v>0</v>
      </c>
      <c r="CW15">
        <f t="shared" si="7"/>
        <v>0</v>
      </c>
      <c r="CX15">
        <f t="shared" si="7"/>
        <v>0</v>
      </c>
      <c r="CY15">
        <f t="shared" si="7"/>
        <v>0</v>
      </c>
      <c r="CZ15">
        <f t="shared" si="7"/>
        <v>0</v>
      </c>
    </row>
    <row r="16" spans="1:104" x14ac:dyDescent="0.15">
      <c r="C16" t="s">
        <v>14</v>
      </c>
      <c r="D16">
        <f t="shared" ref="D16:AI16" si="8">IF(_div3&gt;expiry,0,IF(AND(_div3&lt;E$13,D$13&lt;=_div3),VLOOKUP(_div3,div,2)*EXP(-ir*(_div3-D$13)/365),EXP(-ir*t)*E16))</f>
        <v>0</v>
      </c>
      <c r="E16">
        <f t="shared" si="8"/>
        <v>0</v>
      </c>
      <c r="F16">
        <f t="shared" si="8"/>
        <v>0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0</v>
      </c>
      <c r="P16">
        <f t="shared" si="8"/>
        <v>0</v>
      </c>
      <c r="Q16">
        <f t="shared" si="8"/>
        <v>0</v>
      </c>
      <c r="R16">
        <f t="shared" si="8"/>
        <v>0</v>
      </c>
      <c r="S16">
        <f t="shared" si="8"/>
        <v>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8"/>
        <v>0</v>
      </c>
      <c r="AJ16">
        <f t="shared" ref="AJ16:BO16" si="9">IF(_div3&gt;expiry,0,IF(AND(_div3&lt;AK$13,AJ$13&lt;=_div3),VLOOKUP(_div3,div,2)*EXP(-ir*(_div3-AJ$13)/365),EXP(-ir*t)*AK16))</f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>
        <f t="shared" si="9"/>
        <v>0</v>
      </c>
      <c r="BH16">
        <f t="shared" si="9"/>
        <v>0</v>
      </c>
      <c r="BI16">
        <f t="shared" si="9"/>
        <v>0</v>
      </c>
      <c r="BJ16">
        <f t="shared" si="9"/>
        <v>0</v>
      </c>
      <c r="BK16">
        <f t="shared" si="9"/>
        <v>0</v>
      </c>
      <c r="BL16">
        <f t="shared" si="9"/>
        <v>0</v>
      </c>
      <c r="BM16">
        <f t="shared" si="9"/>
        <v>0</v>
      </c>
      <c r="BN16">
        <f t="shared" si="9"/>
        <v>0</v>
      </c>
      <c r="BO16">
        <f t="shared" si="9"/>
        <v>0</v>
      </c>
      <c r="BP16">
        <f t="shared" ref="BP16:CZ16" si="10">IF(_div3&gt;expiry,0,IF(AND(_div3&lt;BQ$13,BP$13&lt;=_div3),VLOOKUP(_div3,div,2)*EXP(-ir*(_div3-BP$13)/365),EXP(-ir*t)*BQ16))</f>
        <v>0</v>
      </c>
      <c r="BQ16">
        <f t="shared" si="10"/>
        <v>0</v>
      </c>
      <c r="BR16">
        <f t="shared" si="10"/>
        <v>0</v>
      </c>
      <c r="BS16">
        <f t="shared" si="10"/>
        <v>0</v>
      </c>
      <c r="BT16">
        <f t="shared" si="10"/>
        <v>0</v>
      </c>
      <c r="BU16">
        <f t="shared" si="10"/>
        <v>0</v>
      </c>
      <c r="BV16">
        <f t="shared" si="10"/>
        <v>0</v>
      </c>
      <c r="BW16">
        <f t="shared" si="10"/>
        <v>0</v>
      </c>
      <c r="BX16">
        <f t="shared" si="10"/>
        <v>0</v>
      </c>
      <c r="BY16">
        <f t="shared" si="10"/>
        <v>0</v>
      </c>
      <c r="BZ16">
        <f t="shared" si="10"/>
        <v>0</v>
      </c>
      <c r="CA16">
        <f t="shared" si="10"/>
        <v>0</v>
      </c>
      <c r="CB16">
        <f t="shared" si="10"/>
        <v>0</v>
      </c>
      <c r="CC16">
        <f t="shared" si="10"/>
        <v>0</v>
      </c>
      <c r="CD16">
        <f t="shared" si="10"/>
        <v>0</v>
      </c>
      <c r="CE16">
        <f t="shared" si="10"/>
        <v>0</v>
      </c>
      <c r="CF16">
        <f t="shared" si="10"/>
        <v>0</v>
      </c>
      <c r="CG16">
        <f t="shared" si="10"/>
        <v>0</v>
      </c>
      <c r="CH16">
        <f t="shared" si="10"/>
        <v>0</v>
      </c>
      <c r="CI16">
        <f t="shared" si="10"/>
        <v>0</v>
      </c>
      <c r="CJ16">
        <f t="shared" si="10"/>
        <v>0</v>
      </c>
      <c r="CK16">
        <f t="shared" si="10"/>
        <v>0</v>
      </c>
      <c r="CL16">
        <f t="shared" si="10"/>
        <v>0</v>
      </c>
      <c r="CM16">
        <f t="shared" si="10"/>
        <v>0</v>
      </c>
      <c r="CN16">
        <f t="shared" si="10"/>
        <v>0</v>
      </c>
      <c r="CO16">
        <f t="shared" si="10"/>
        <v>0</v>
      </c>
      <c r="CP16">
        <f t="shared" si="10"/>
        <v>0</v>
      </c>
      <c r="CQ16">
        <f t="shared" si="10"/>
        <v>0</v>
      </c>
      <c r="CR16">
        <f t="shared" si="10"/>
        <v>0</v>
      </c>
      <c r="CS16">
        <f t="shared" si="10"/>
        <v>0</v>
      </c>
      <c r="CT16">
        <f t="shared" si="10"/>
        <v>0</v>
      </c>
      <c r="CU16">
        <f t="shared" si="10"/>
        <v>0</v>
      </c>
      <c r="CV16">
        <f t="shared" si="10"/>
        <v>0</v>
      </c>
      <c r="CW16">
        <f t="shared" si="10"/>
        <v>0</v>
      </c>
      <c r="CX16">
        <f t="shared" si="10"/>
        <v>0</v>
      </c>
      <c r="CY16">
        <f t="shared" si="10"/>
        <v>0</v>
      </c>
      <c r="CZ16">
        <f t="shared" si="10"/>
        <v>0</v>
      </c>
    </row>
    <row r="17" spans="3:106" x14ac:dyDescent="0.15">
      <c r="C17" t="s">
        <v>15</v>
      </c>
      <c r="D17">
        <f t="shared" ref="D17:AI17" si="11">IF(_div4&gt;expiry,0,IF(AND(_div4&lt;E$13,D$13&lt;=_div4),VLOOKUP(_div4,div,2)*EXP(-ir*(_div4-D$13)/365),EXP(-ir*t)*E17))</f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1"/>
        <v>0</v>
      </c>
      <c r="U17">
        <f t="shared" si="11"/>
        <v>0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1"/>
        <v>0</v>
      </c>
      <c r="AC17">
        <f t="shared" si="11"/>
        <v>0</v>
      </c>
      <c r="AD17">
        <f t="shared" si="11"/>
        <v>0</v>
      </c>
      <c r="AE17">
        <f t="shared" si="11"/>
        <v>0</v>
      </c>
      <c r="AF17">
        <f t="shared" si="11"/>
        <v>0</v>
      </c>
      <c r="AG17">
        <f t="shared" si="11"/>
        <v>0</v>
      </c>
      <c r="AH17">
        <f t="shared" si="11"/>
        <v>0</v>
      </c>
      <c r="AI17">
        <f t="shared" si="11"/>
        <v>0</v>
      </c>
      <c r="AJ17">
        <f t="shared" ref="AJ17:BO17" si="12">IF(_div4&gt;expiry,0,IF(AND(_div4&lt;AK$13,AJ$13&lt;=_div4),VLOOKUP(_div4,div,2)*EXP(-ir*(_div4-AJ$13)/365),EXP(-ir*t)*AK17))</f>
        <v>0</v>
      </c>
      <c r="AK17">
        <f t="shared" si="12"/>
        <v>0</v>
      </c>
      <c r="AL17">
        <f t="shared" si="12"/>
        <v>0</v>
      </c>
      <c r="AM17">
        <f t="shared" si="12"/>
        <v>0</v>
      </c>
      <c r="AN17">
        <f t="shared" si="12"/>
        <v>0</v>
      </c>
      <c r="AO17">
        <f t="shared" si="12"/>
        <v>0</v>
      </c>
      <c r="AP17">
        <f t="shared" si="12"/>
        <v>0</v>
      </c>
      <c r="AQ17">
        <f t="shared" si="12"/>
        <v>0</v>
      </c>
      <c r="AR17">
        <f t="shared" si="12"/>
        <v>0</v>
      </c>
      <c r="AS17">
        <f t="shared" si="12"/>
        <v>0</v>
      </c>
      <c r="AT17">
        <f t="shared" si="12"/>
        <v>0</v>
      </c>
      <c r="AU17">
        <f t="shared" si="12"/>
        <v>0</v>
      </c>
      <c r="AV17">
        <f t="shared" si="12"/>
        <v>0</v>
      </c>
      <c r="AW17">
        <f t="shared" si="12"/>
        <v>0</v>
      </c>
      <c r="AX17">
        <f t="shared" si="12"/>
        <v>0</v>
      </c>
      <c r="AY17">
        <f t="shared" si="12"/>
        <v>0</v>
      </c>
      <c r="AZ17">
        <f t="shared" si="12"/>
        <v>0</v>
      </c>
      <c r="BA17">
        <f t="shared" si="12"/>
        <v>0</v>
      </c>
      <c r="BB17">
        <f t="shared" si="12"/>
        <v>0</v>
      </c>
      <c r="BC17">
        <f t="shared" si="12"/>
        <v>0</v>
      </c>
      <c r="BD17">
        <f t="shared" si="12"/>
        <v>0</v>
      </c>
      <c r="BE17">
        <f t="shared" si="12"/>
        <v>0</v>
      </c>
      <c r="BF17">
        <f t="shared" si="12"/>
        <v>0</v>
      </c>
      <c r="BG17">
        <f t="shared" si="12"/>
        <v>0</v>
      </c>
      <c r="BH17">
        <f t="shared" si="12"/>
        <v>0</v>
      </c>
      <c r="BI17">
        <f t="shared" si="12"/>
        <v>0</v>
      </c>
      <c r="BJ17">
        <f t="shared" si="12"/>
        <v>0</v>
      </c>
      <c r="BK17">
        <f t="shared" si="12"/>
        <v>0</v>
      </c>
      <c r="BL17">
        <f t="shared" si="12"/>
        <v>0</v>
      </c>
      <c r="BM17">
        <f t="shared" si="12"/>
        <v>0</v>
      </c>
      <c r="BN17">
        <f t="shared" si="12"/>
        <v>0</v>
      </c>
      <c r="BO17">
        <f t="shared" si="12"/>
        <v>0</v>
      </c>
      <c r="BP17">
        <f t="shared" ref="BP17:CZ17" si="13">IF(_div4&gt;expiry,0,IF(AND(_div4&lt;BQ$13,BP$13&lt;=_div4),VLOOKUP(_div4,div,2)*EXP(-ir*(_div4-BP$13)/365),EXP(-ir*t)*BQ17))</f>
        <v>0</v>
      </c>
      <c r="BQ17">
        <f t="shared" si="13"/>
        <v>0</v>
      </c>
      <c r="BR17">
        <f t="shared" si="13"/>
        <v>0</v>
      </c>
      <c r="BS17">
        <f t="shared" si="13"/>
        <v>0</v>
      </c>
      <c r="BT17">
        <f t="shared" si="13"/>
        <v>0</v>
      </c>
      <c r="BU17">
        <f t="shared" si="13"/>
        <v>0</v>
      </c>
      <c r="BV17">
        <f t="shared" si="13"/>
        <v>0</v>
      </c>
      <c r="BW17">
        <f t="shared" si="13"/>
        <v>0</v>
      </c>
      <c r="BX17">
        <f t="shared" si="13"/>
        <v>0</v>
      </c>
      <c r="BY17">
        <f t="shared" si="13"/>
        <v>0</v>
      </c>
      <c r="BZ17">
        <f t="shared" si="13"/>
        <v>0</v>
      </c>
      <c r="CA17">
        <f t="shared" si="13"/>
        <v>0</v>
      </c>
      <c r="CB17">
        <f t="shared" si="13"/>
        <v>0</v>
      </c>
      <c r="CC17">
        <f t="shared" si="13"/>
        <v>0</v>
      </c>
      <c r="CD17">
        <f t="shared" si="13"/>
        <v>0</v>
      </c>
      <c r="CE17">
        <f t="shared" si="13"/>
        <v>0</v>
      </c>
      <c r="CF17">
        <f t="shared" si="13"/>
        <v>0</v>
      </c>
      <c r="CG17">
        <f t="shared" si="13"/>
        <v>0</v>
      </c>
      <c r="CH17">
        <f t="shared" si="13"/>
        <v>0</v>
      </c>
      <c r="CI17">
        <f t="shared" si="13"/>
        <v>0</v>
      </c>
      <c r="CJ17">
        <f t="shared" si="13"/>
        <v>0</v>
      </c>
      <c r="CK17">
        <f t="shared" si="13"/>
        <v>0</v>
      </c>
      <c r="CL17">
        <f t="shared" si="13"/>
        <v>0</v>
      </c>
      <c r="CM17">
        <f t="shared" si="13"/>
        <v>0</v>
      </c>
      <c r="CN17">
        <f t="shared" si="13"/>
        <v>0</v>
      </c>
      <c r="CO17">
        <f t="shared" si="13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U17">
        <f t="shared" si="13"/>
        <v>0</v>
      </c>
      <c r="CV17">
        <f t="shared" si="13"/>
        <v>0</v>
      </c>
      <c r="CW17">
        <f t="shared" si="13"/>
        <v>0</v>
      </c>
      <c r="CX17">
        <f t="shared" si="13"/>
        <v>0</v>
      </c>
      <c r="CY17">
        <f t="shared" si="13"/>
        <v>0</v>
      </c>
      <c r="CZ17">
        <f t="shared" si="13"/>
        <v>0</v>
      </c>
    </row>
    <row r="18" spans="3:106" x14ac:dyDescent="0.15">
      <c r="C18" t="s">
        <v>16</v>
      </c>
      <c r="D18">
        <f t="shared" ref="D18:AI18" si="14">IF(_div5&gt;expiry,0,IF(AND(_div5&lt;E$13,D$13&lt;=_div5),VLOOKUP(_div5,div,2)*EXP(-ir*(_div5-D$13)/365),EXP(-ir*t)*E18))</f>
        <v>0</v>
      </c>
      <c r="E18">
        <f t="shared" si="14"/>
        <v>0</v>
      </c>
      <c r="F18">
        <f t="shared" si="14"/>
        <v>0</v>
      </c>
      <c r="G18">
        <f t="shared" si="14"/>
        <v>0</v>
      </c>
      <c r="H18">
        <f t="shared" si="14"/>
        <v>0</v>
      </c>
      <c r="I18">
        <f t="shared" si="14"/>
        <v>0</v>
      </c>
      <c r="J18">
        <f t="shared" si="14"/>
        <v>0</v>
      </c>
      <c r="K18">
        <f t="shared" si="14"/>
        <v>0</v>
      </c>
      <c r="L18">
        <f t="shared" si="14"/>
        <v>0</v>
      </c>
      <c r="M18">
        <f t="shared" si="14"/>
        <v>0</v>
      </c>
      <c r="N18">
        <f t="shared" si="14"/>
        <v>0</v>
      </c>
      <c r="O18">
        <f t="shared" si="14"/>
        <v>0</v>
      </c>
      <c r="P18">
        <f t="shared" si="14"/>
        <v>0</v>
      </c>
      <c r="Q18">
        <f t="shared" si="14"/>
        <v>0</v>
      </c>
      <c r="R18">
        <f t="shared" si="14"/>
        <v>0</v>
      </c>
      <c r="S18">
        <f t="shared" si="14"/>
        <v>0</v>
      </c>
      <c r="T18">
        <f t="shared" si="14"/>
        <v>0</v>
      </c>
      <c r="U18">
        <f t="shared" si="14"/>
        <v>0</v>
      </c>
      <c r="V18">
        <f t="shared" si="14"/>
        <v>0</v>
      </c>
      <c r="W18">
        <f t="shared" si="14"/>
        <v>0</v>
      </c>
      <c r="X18">
        <f t="shared" si="14"/>
        <v>0</v>
      </c>
      <c r="Y18">
        <f t="shared" si="14"/>
        <v>0</v>
      </c>
      <c r="Z18">
        <f t="shared" si="14"/>
        <v>0</v>
      </c>
      <c r="AA18">
        <f t="shared" si="14"/>
        <v>0</v>
      </c>
      <c r="AB18">
        <f t="shared" si="14"/>
        <v>0</v>
      </c>
      <c r="AC18">
        <f t="shared" si="14"/>
        <v>0</v>
      </c>
      <c r="AD18">
        <f t="shared" si="14"/>
        <v>0</v>
      </c>
      <c r="AE18">
        <f t="shared" si="14"/>
        <v>0</v>
      </c>
      <c r="AF18">
        <f t="shared" si="14"/>
        <v>0</v>
      </c>
      <c r="AG18">
        <f t="shared" si="14"/>
        <v>0</v>
      </c>
      <c r="AH18">
        <f t="shared" si="14"/>
        <v>0</v>
      </c>
      <c r="AI18">
        <f t="shared" si="14"/>
        <v>0</v>
      </c>
      <c r="AJ18">
        <f t="shared" ref="AJ18:BO18" si="15">IF(_div5&gt;expiry,0,IF(AND(_div5&lt;AK$13,AJ$13&lt;=_div5),VLOOKUP(_div5,div,2)*EXP(-ir*(_div5-AJ$13)/365),EXP(-ir*t)*AK18))</f>
        <v>0</v>
      </c>
      <c r="AK18">
        <f t="shared" si="15"/>
        <v>0</v>
      </c>
      <c r="AL18">
        <f t="shared" si="15"/>
        <v>0</v>
      </c>
      <c r="AM18">
        <f t="shared" si="15"/>
        <v>0</v>
      </c>
      <c r="AN18">
        <f t="shared" si="15"/>
        <v>0</v>
      </c>
      <c r="AO18">
        <f t="shared" si="15"/>
        <v>0</v>
      </c>
      <c r="AP18">
        <f t="shared" si="15"/>
        <v>0</v>
      </c>
      <c r="AQ18">
        <f t="shared" si="15"/>
        <v>0</v>
      </c>
      <c r="AR18">
        <f t="shared" si="15"/>
        <v>0</v>
      </c>
      <c r="AS18">
        <f t="shared" si="15"/>
        <v>0</v>
      </c>
      <c r="AT18">
        <f t="shared" si="15"/>
        <v>0</v>
      </c>
      <c r="AU18">
        <f t="shared" si="15"/>
        <v>0</v>
      </c>
      <c r="AV18">
        <f t="shared" si="15"/>
        <v>0</v>
      </c>
      <c r="AW18">
        <f t="shared" si="15"/>
        <v>0</v>
      </c>
      <c r="AX18">
        <f t="shared" si="15"/>
        <v>0</v>
      </c>
      <c r="AY18">
        <f t="shared" si="15"/>
        <v>0</v>
      </c>
      <c r="AZ18">
        <f t="shared" si="15"/>
        <v>0</v>
      </c>
      <c r="BA18">
        <f t="shared" si="15"/>
        <v>0</v>
      </c>
      <c r="BB18">
        <f t="shared" si="15"/>
        <v>0</v>
      </c>
      <c r="BC18">
        <f t="shared" si="15"/>
        <v>0</v>
      </c>
      <c r="BD18">
        <f t="shared" si="15"/>
        <v>0</v>
      </c>
      <c r="BE18">
        <f t="shared" si="15"/>
        <v>0</v>
      </c>
      <c r="BF18">
        <f t="shared" si="15"/>
        <v>0</v>
      </c>
      <c r="BG18">
        <f t="shared" si="15"/>
        <v>0</v>
      </c>
      <c r="BH18">
        <f t="shared" si="15"/>
        <v>0</v>
      </c>
      <c r="BI18">
        <f t="shared" si="15"/>
        <v>0</v>
      </c>
      <c r="BJ18">
        <f t="shared" si="15"/>
        <v>0</v>
      </c>
      <c r="BK18">
        <f t="shared" si="15"/>
        <v>0</v>
      </c>
      <c r="BL18">
        <f t="shared" si="15"/>
        <v>0</v>
      </c>
      <c r="BM18">
        <f t="shared" si="15"/>
        <v>0</v>
      </c>
      <c r="BN18">
        <f t="shared" si="15"/>
        <v>0</v>
      </c>
      <c r="BO18">
        <f t="shared" si="15"/>
        <v>0</v>
      </c>
      <c r="BP18">
        <f t="shared" ref="BP18:CZ18" si="16">IF(_div5&gt;expiry,0,IF(AND(_div5&lt;BQ$13,BP$13&lt;=_div5),VLOOKUP(_div5,div,2)*EXP(-ir*(_div5-BP$13)/365),EXP(-ir*t)*BQ18))</f>
        <v>0</v>
      </c>
      <c r="BQ18">
        <f t="shared" si="16"/>
        <v>0</v>
      </c>
      <c r="BR18">
        <f t="shared" si="16"/>
        <v>0</v>
      </c>
      <c r="BS18">
        <f t="shared" si="16"/>
        <v>0</v>
      </c>
      <c r="BT18">
        <f t="shared" si="16"/>
        <v>0</v>
      </c>
      <c r="BU18">
        <f t="shared" si="16"/>
        <v>0</v>
      </c>
      <c r="BV18">
        <f t="shared" si="16"/>
        <v>0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  <c r="CG18">
        <f t="shared" si="16"/>
        <v>0</v>
      </c>
      <c r="CH18">
        <f t="shared" si="16"/>
        <v>0</v>
      </c>
      <c r="CI18">
        <f t="shared" si="16"/>
        <v>0</v>
      </c>
      <c r="CJ18">
        <f t="shared" si="16"/>
        <v>0</v>
      </c>
      <c r="CK18">
        <f t="shared" si="16"/>
        <v>0</v>
      </c>
      <c r="CL18">
        <f t="shared" si="16"/>
        <v>0</v>
      </c>
      <c r="CM18">
        <f t="shared" si="16"/>
        <v>0</v>
      </c>
      <c r="CN18">
        <f t="shared" si="16"/>
        <v>0</v>
      </c>
      <c r="CO18">
        <f t="shared" si="16"/>
        <v>0</v>
      </c>
      <c r="CP18">
        <f t="shared" si="16"/>
        <v>0</v>
      </c>
      <c r="CQ18">
        <f t="shared" si="16"/>
        <v>0</v>
      </c>
      <c r="CR18">
        <f t="shared" si="16"/>
        <v>0</v>
      </c>
      <c r="CS18">
        <f t="shared" si="16"/>
        <v>0</v>
      </c>
      <c r="CT18">
        <f t="shared" si="16"/>
        <v>0</v>
      </c>
      <c r="CU18">
        <f t="shared" si="16"/>
        <v>0</v>
      </c>
      <c r="CV18">
        <f t="shared" si="16"/>
        <v>0</v>
      </c>
      <c r="CW18">
        <f t="shared" si="16"/>
        <v>0</v>
      </c>
      <c r="CX18">
        <f t="shared" si="16"/>
        <v>0</v>
      </c>
      <c r="CY18">
        <f t="shared" si="16"/>
        <v>0</v>
      </c>
      <c r="CZ18">
        <f t="shared" si="16"/>
        <v>0</v>
      </c>
    </row>
    <row r="19" spans="3:106" x14ac:dyDescent="0.15">
      <c r="C19" t="s">
        <v>17</v>
      </c>
      <c r="D19">
        <f t="shared" ref="D19:AI19" si="17">IF(_div6&gt;expiry,0,IF(AND(_div6&lt;E$13,D$13&lt;=_div6),VLOOKUP(_div6,div,2)*EXP(-ir*(_div6-D$13)/365),EXP(-ir*t)*E19))</f>
        <v>0</v>
      </c>
      <c r="E19">
        <f t="shared" si="17"/>
        <v>0</v>
      </c>
      <c r="F19">
        <f t="shared" si="17"/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  <c r="T19">
        <f t="shared" si="17"/>
        <v>0</v>
      </c>
      <c r="U19">
        <f t="shared" si="17"/>
        <v>0</v>
      </c>
      <c r="V19">
        <f t="shared" si="17"/>
        <v>0</v>
      </c>
      <c r="W19">
        <f t="shared" si="17"/>
        <v>0</v>
      </c>
      <c r="X19">
        <f t="shared" si="17"/>
        <v>0</v>
      </c>
      <c r="Y19">
        <f t="shared" si="17"/>
        <v>0</v>
      </c>
      <c r="Z19">
        <f t="shared" si="17"/>
        <v>0</v>
      </c>
      <c r="AA19">
        <f t="shared" si="17"/>
        <v>0</v>
      </c>
      <c r="AB19">
        <f t="shared" si="17"/>
        <v>0</v>
      </c>
      <c r="AC19">
        <f t="shared" si="17"/>
        <v>0</v>
      </c>
      <c r="AD19">
        <f t="shared" si="17"/>
        <v>0</v>
      </c>
      <c r="AE19">
        <f t="shared" si="17"/>
        <v>0</v>
      </c>
      <c r="AF19">
        <f t="shared" si="17"/>
        <v>0</v>
      </c>
      <c r="AG19">
        <f t="shared" si="17"/>
        <v>0</v>
      </c>
      <c r="AH19">
        <f t="shared" si="17"/>
        <v>0</v>
      </c>
      <c r="AI19">
        <f t="shared" si="17"/>
        <v>0</v>
      </c>
      <c r="AJ19">
        <f t="shared" ref="AJ19:BO19" si="18">IF(_div6&gt;expiry,0,IF(AND(_div6&lt;AK$13,AJ$13&lt;=_div6),VLOOKUP(_div6,div,2)*EXP(-ir*(_div6-AJ$13)/365),EXP(-ir*t)*AK19))</f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0</v>
      </c>
      <c r="AP19">
        <f t="shared" si="18"/>
        <v>0</v>
      </c>
      <c r="AQ19">
        <f t="shared" si="18"/>
        <v>0</v>
      </c>
      <c r="AR19">
        <f t="shared" si="18"/>
        <v>0</v>
      </c>
      <c r="AS19">
        <f t="shared" si="18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8"/>
        <v>0</v>
      </c>
      <c r="BF19">
        <f t="shared" si="18"/>
        <v>0</v>
      </c>
      <c r="BG19">
        <f t="shared" si="18"/>
        <v>0</v>
      </c>
      <c r="BH19">
        <f t="shared" si="18"/>
        <v>0</v>
      </c>
      <c r="BI19">
        <f t="shared" si="18"/>
        <v>0</v>
      </c>
      <c r="BJ19">
        <f t="shared" si="18"/>
        <v>0</v>
      </c>
      <c r="BK19">
        <f t="shared" si="18"/>
        <v>0</v>
      </c>
      <c r="BL19">
        <f t="shared" si="18"/>
        <v>0</v>
      </c>
      <c r="BM19">
        <f t="shared" si="18"/>
        <v>0</v>
      </c>
      <c r="BN19">
        <f t="shared" si="18"/>
        <v>0</v>
      </c>
      <c r="BO19">
        <f t="shared" si="18"/>
        <v>0</v>
      </c>
      <c r="BP19">
        <f t="shared" ref="BP19:CZ19" si="19">IF(_div6&gt;expiry,0,IF(AND(_div6&lt;BQ$13,BP$13&lt;=_div6),VLOOKUP(_div6,div,2)*EXP(-ir*(_div6-BP$13)/365),EXP(-ir*t)*BQ19))</f>
        <v>0</v>
      </c>
      <c r="BQ19">
        <f t="shared" si="19"/>
        <v>0</v>
      </c>
      <c r="BR19">
        <f t="shared" si="19"/>
        <v>0</v>
      </c>
      <c r="BS19">
        <f t="shared" si="19"/>
        <v>0</v>
      </c>
      <c r="BT19">
        <f t="shared" si="19"/>
        <v>0</v>
      </c>
      <c r="BU19">
        <f t="shared" si="19"/>
        <v>0</v>
      </c>
      <c r="BV19">
        <f t="shared" si="19"/>
        <v>0</v>
      </c>
      <c r="BW19">
        <f t="shared" si="19"/>
        <v>0</v>
      </c>
      <c r="BX19">
        <f t="shared" si="19"/>
        <v>0</v>
      </c>
      <c r="BY19">
        <f t="shared" si="19"/>
        <v>0</v>
      </c>
      <c r="BZ19">
        <f t="shared" si="19"/>
        <v>0</v>
      </c>
      <c r="CA19">
        <f t="shared" si="19"/>
        <v>0</v>
      </c>
      <c r="CB19">
        <f t="shared" si="19"/>
        <v>0</v>
      </c>
      <c r="CC19">
        <f t="shared" si="19"/>
        <v>0</v>
      </c>
      <c r="CD19">
        <f t="shared" si="19"/>
        <v>0</v>
      </c>
      <c r="CE19">
        <f t="shared" si="19"/>
        <v>0</v>
      </c>
      <c r="CF19">
        <f t="shared" si="19"/>
        <v>0</v>
      </c>
      <c r="CG19">
        <f t="shared" si="19"/>
        <v>0</v>
      </c>
      <c r="CH19">
        <f t="shared" si="19"/>
        <v>0</v>
      </c>
      <c r="CI19">
        <f t="shared" si="19"/>
        <v>0</v>
      </c>
      <c r="CJ19">
        <f t="shared" si="19"/>
        <v>0</v>
      </c>
      <c r="CK19">
        <f t="shared" si="19"/>
        <v>0</v>
      </c>
      <c r="CL19">
        <f t="shared" si="19"/>
        <v>0</v>
      </c>
      <c r="CM19">
        <f t="shared" si="19"/>
        <v>0</v>
      </c>
      <c r="CN19">
        <f t="shared" si="19"/>
        <v>0</v>
      </c>
      <c r="CO19">
        <f t="shared" si="19"/>
        <v>0</v>
      </c>
      <c r="CP19">
        <f t="shared" si="19"/>
        <v>0</v>
      </c>
      <c r="CQ19">
        <f t="shared" si="19"/>
        <v>0</v>
      </c>
      <c r="CR19">
        <f t="shared" si="19"/>
        <v>0</v>
      </c>
      <c r="CS19">
        <f t="shared" si="19"/>
        <v>0</v>
      </c>
      <c r="CT19">
        <f t="shared" si="19"/>
        <v>0</v>
      </c>
      <c r="CU19">
        <f t="shared" si="19"/>
        <v>0</v>
      </c>
      <c r="CV19">
        <f t="shared" si="19"/>
        <v>0</v>
      </c>
      <c r="CW19">
        <f t="shared" si="19"/>
        <v>0</v>
      </c>
      <c r="CX19">
        <f t="shared" si="19"/>
        <v>0</v>
      </c>
      <c r="CY19">
        <f t="shared" si="19"/>
        <v>0</v>
      </c>
      <c r="CZ19">
        <f t="shared" si="19"/>
        <v>0</v>
      </c>
    </row>
    <row r="20" spans="3:106" x14ac:dyDescent="0.15">
      <c r="C20" t="s">
        <v>18</v>
      </c>
      <c r="D20">
        <f t="shared" ref="D20:AI20" si="20">IF(_div7&gt;expiry,0,IF(AND(_div7&lt;E$13,D$13&lt;=_div7),VLOOKUP(_div7,div,2)*EXP(-ir*(_div7-D$13)/365),EXP(-ir*t)*E20))</f>
        <v>0</v>
      </c>
      <c r="E20">
        <f t="shared" si="20"/>
        <v>0</v>
      </c>
      <c r="F20">
        <f t="shared" si="20"/>
        <v>0</v>
      </c>
      <c r="G20">
        <f t="shared" si="20"/>
        <v>0</v>
      </c>
      <c r="H20">
        <f t="shared" si="20"/>
        <v>0</v>
      </c>
      <c r="I20">
        <f t="shared" si="20"/>
        <v>0</v>
      </c>
      <c r="J20">
        <f t="shared" si="20"/>
        <v>0</v>
      </c>
      <c r="K20">
        <f t="shared" si="20"/>
        <v>0</v>
      </c>
      <c r="L20">
        <f t="shared" si="20"/>
        <v>0</v>
      </c>
      <c r="M20">
        <f t="shared" si="20"/>
        <v>0</v>
      </c>
      <c r="N20">
        <f t="shared" si="20"/>
        <v>0</v>
      </c>
      <c r="O20">
        <f t="shared" si="20"/>
        <v>0</v>
      </c>
      <c r="P20">
        <f t="shared" si="20"/>
        <v>0</v>
      </c>
      <c r="Q20">
        <f t="shared" si="20"/>
        <v>0</v>
      </c>
      <c r="R20">
        <f t="shared" si="20"/>
        <v>0</v>
      </c>
      <c r="S20">
        <f t="shared" si="20"/>
        <v>0</v>
      </c>
      <c r="T20">
        <f t="shared" si="20"/>
        <v>0</v>
      </c>
      <c r="U20">
        <f t="shared" si="20"/>
        <v>0</v>
      </c>
      <c r="V20">
        <f t="shared" si="20"/>
        <v>0</v>
      </c>
      <c r="W20">
        <f t="shared" si="20"/>
        <v>0</v>
      </c>
      <c r="X20">
        <f t="shared" si="20"/>
        <v>0</v>
      </c>
      <c r="Y20">
        <f t="shared" si="20"/>
        <v>0</v>
      </c>
      <c r="Z20">
        <f t="shared" si="20"/>
        <v>0</v>
      </c>
      <c r="AA20">
        <f t="shared" si="20"/>
        <v>0</v>
      </c>
      <c r="AB20">
        <f t="shared" si="20"/>
        <v>0</v>
      </c>
      <c r="AC20">
        <f t="shared" si="20"/>
        <v>0</v>
      </c>
      <c r="AD20">
        <f t="shared" si="20"/>
        <v>0</v>
      </c>
      <c r="AE20">
        <f t="shared" si="20"/>
        <v>0</v>
      </c>
      <c r="AF20">
        <f t="shared" si="20"/>
        <v>0</v>
      </c>
      <c r="AG20">
        <f t="shared" si="20"/>
        <v>0</v>
      </c>
      <c r="AH20">
        <f t="shared" si="20"/>
        <v>0</v>
      </c>
      <c r="AI20">
        <f t="shared" si="20"/>
        <v>0</v>
      </c>
      <c r="AJ20">
        <f t="shared" ref="AJ20:BO20" si="21">IF(_div7&gt;expiry,0,IF(AND(_div7&lt;AK$13,AJ$13&lt;=_div7),VLOOKUP(_div7,div,2)*EXP(-ir*(_div7-AJ$13)/365),EXP(-ir*t)*AK20))</f>
        <v>0</v>
      </c>
      <c r="AK20">
        <f t="shared" si="21"/>
        <v>0</v>
      </c>
      <c r="AL20">
        <f t="shared" si="21"/>
        <v>0</v>
      </c>
      <c r="AM20">
        <f t="shared" si="21"/>
        <v>0</v>
      </c>
      <c r="AN20">
        <f t="shared" si="21"/>
        <v>0</v>
      </c>
      <c r="AO20">
        <f t="shared" si="21"/>
        <v>0</v>
      </c>
      <c r="AP20">
        <f t="shared" si="21"/>
        <v>0</v>
      </c>
      <c r="AQ20">
        <f t="shared" si="21"/>
        <v>0</v>
      </c>
      <c r="AR20">
        <f t="shared" si="21"/>
        <v>0</v>
      </c>
      <c r="AS20">
        <f t="shared" si="21"/>
        <v>0</v>
      </c>
      <c r="AT20">
        <f t="shared" si="21"/>
        <v>0</v>
      </c>
      <c r="AU20">
        <f t="shared" si="21"/>
        <v>0</v>
      </c>
      <c r="AV20">
        <f t="shared" si="21"/>
        <v>0</v>
      </c>
      <c r="AW20">
        <f t="shared" si="21"/>
        <v>0</v>
      </c>
      <c r="AX20">
        <f t="shared" si="21"/>
        <v>0</v>
      </c>
      <c r="AY20">
        <f t="shared" si="21"/>
        <v>0</v>
      </c>
      <c r="AZ20">
        <f t="shared" si="21"/>
        <v>0</v>
      </c>
      <c r="BA20">
        <f t="shared" si="21"/>
        <v>0</v>
      </c>
      <c r="BB20">
        <f t="shared" si="21"/>
        <v>0</v>
      </c>
      <c r="BC20">
        <f t="shared" si="21"/>
        <v>0</v>
      </c>
      <c r="BD20">
        <f t="shared" si="21"/>
        <v>0</v>
      </c>
      <c r="BE20">
        <f t="shared" si="21"/>
        <v>0</v>
      </c>
      <c r="BF20">
        <f t="shared" si="21"/>
        <v>0</v>
      </c>
      <c r="BG20">
        <f t="shared" si="21"/>
        <v>0</v>
      </c>
      <c r="BH20">
        <f t="shared" si="21"/>
        <v>0</v>
      </c>
      <c r="BI20">
        <f t="shared" si="21"/>
        <v>0</v>
      </c>
      <c r="BJ20">
        <f t="shared" si="21"/>
        <v>0</v>
      </c>
      <c r="BK20">
        <f t="shared" si="21"/>
        <v>0</v>
      </c>
      <c r="BL20">
        <f t="shared" si="21"/>
        <v>0</v>
      </c>
      <c r="BM20">
        <f t="shared" si="21"/>
        <v>0</v>
      </c>
      <c r="BN20">
        <f t="shared" si="21"/>
        <v>0</v>
      </c>
      <c r="BO20">
        <f t="shared" si="21"/>
        <v>0</v>
      </c>
      <c r="BP20">
        <f t="shared" ref="BP20:CZ20" si="22">IF(_div7&gt;expiry,0,IF(AND(_div7&lt;BQ$13,BP$13&lt;=_div7),VLOOKUP(_div7,div,2)*EXP(-ir*(_div7-BP$13)/365),EXP(-ir*t)*BQ20))</f>
        <v>0</v>
      </c>
      <c r="BQ20">
        <f t="shared" si="22"/>
        <v>0</v>
      </c>
      <c r="BR20">
        <f t="shared" si="22"/>
        <v>0</v>
      </c>
      <c r="BS20">
        <f t="shared" si="22"/>
        <v>0</v>
      </c>
      <c r="BT20">
        <f t="shared" si="22"/>
        <v>0</v>
      </c>
      <c r="BU20">
        <f t="shared" si="22"/>
        <v>0</v>
      </c>
      <c r="BV20">
        <f t="shared" si="22"/>
        <v>0</v>
      </c>
      <c r="BW20">
        <f t="shared" si="22"/>
        <v>0</v>
      </c>
      <c r="BX20">
        <f t="shared" si="22"/>
        <v>0</v>
      </c>
      <c r="BY20">
        <f t="shared" si="22"/>
        <v>0</v>
      </c>
      <c r="BZ20">
        <f t="shared" si="22"/>
        <v>0</v>
      </c>
      <c r="CA20">
        <f t="shared" si="22"/>
        <v>0</v>
      </c>
      <c r="CB20">
        <f t="shared" si="22"/>
        <v>0</v>
      </c>
      <c r="CC20">
        <f t="shared" si="22"/>
        <v>0</v>
      </c>
      <c r="CD20">
        <f t="shared" si="22"/>
        <v>0</v>
      </c>
      <c r="CE20">
        <f t="shared" si="22"/>
        <v>0</v>
      </c>
      <c r="CF20">
        <f t="shared" si="22"/>
        <v>0</v>
      </c>
      <c r="CG20">
        <f t="shared" si="22"/>
        <v>0</v>
      </c>
      <c r="CH20">
        <f t="shared" si="22"/>
        <v>0</v>
      </c>
      <c r="CI20">
        <f t="shared" si="22"/>
        <v>0</v>
      </c>
      <c r="CJ20">
        <f t="shared" si="22"/>
        <v>0</v>
      </c>
      <c r="CK20">
        <f t="shared" si="22"/>
        <v>0</v>
      </c>
      <c r="CL20">
        <f t="shared" si="22"/>
        <v>0</v>
      </c>
      <c r="CM20">
        <f t="shared" si="22"/>
        <v>0</v>
      </c>
      <c r="CN20">
        <f t="shared" si="22"/>
        <v>0</v>
      </c>
      <c r="CO20">
        <f t="shared" si="22"/>
        <v>0</v>
      </c>
      <c r="CP20">
        <f t="shared" si="22"/>
        <v>0</v>
      </c>
      <c r="CQ20">
        <f t="shared" si="22"/>
        <v>0</v>
      </c>
      <c r="CR20">
        <f t="shared" si="22"/>
        <v>0</v>
      </c>
      <c r="CS20">
        <f t="shared" si="22"/>
        <v>0</v>
      </c>
      <c r="CT20">
        <f t="shared" si="22"/>
        <v>0</v>
      </c>
      <c r="CU20">
        <f t="shared" si="22"/>
        <v>0</v>
      </c>
      <c r="CV20">
        <f t="shared" si="22"/>
        <v>0</v>
      </c>
      <c r="CW20">
        <f t="shared" si="22"/>
        <v>0</v>
      </c>
      <c r="CX20">
        <f t="shared" si="22"/>
        <v>0</v>
      </c>
      <c r="CY20">
        <f t="shared" si="22"/>
        <v>0</v>
      </c>
      <c r="CZ20">
        <f t="shared" si="22"/>
        <v>0</v>
      </c>
    </row>
    <row r="21" spans="3:106" x14ac:dyDescent="0.15">
      <c r="C21" t="s">
        <v>19</v>
      </c>
      <c r="D21">
        <f t="shared" ref="D21:AI21" si="23">IF(_div8&gt;expiry,0,IF(AND(_div8&lt;E$13,D$13&lt;=_div8),VLOOKUP(_div8,div,2)*EXP(-ir*(_div8-D$13)/365),EXP(-ir*t)*E21))</f>
        <v>0</v>
      </c>
      <c r="E21">
        <f t="shared" si="23"/>
        <v>0</v>
      </c>
      <c r="F21">
        <f t="shared" si="23"/>
        <v>0</v>
      </c>
      <c r="G21">
        <f t="shared" si="23"/>
        <v>0</v>
      </c>
      <c r="H21">
        <f t="shared" si="23"/>
        <v>0</v>
      </c>
      <c r="I21">
        <f t="shared" si="23"/>
        <v>0</v>
      </c>
      <c r="J21">
        <f t="shared" si="23"/>
        <v>0</v>
      </c>
      <c r="K21">
        <f t="shared" si="23"/>
        <v>0</v>
      </c>
      <c r="L21">
        <f t="shared" si="23"/>
        <v>0</v>
      </c>
      <c r="M21">
        <f t="shared" si="23"/>
        <v>0</v>
      </c>
      <c r="N21">
        <f t="shared" si="23"/>
        <v>0</v>
      </c>
      <c r="O21">
        <f t="shared" si="23"/>
        <v>0</v>
      </c>
      <c r="P21">
        <f t="shared" si="23"/>
        <v>0</v>
      </c>
      <c r="Q21">
        <f t="shared" si="23"/>
        <v>0</v>
      </c>
      <c r="R21">
        <f t="shared" si="23"/>
        <v>0</v>
      </c>
      <c r="S21">
        <f t="shared" si="23"/>
        <v>0</v>
      </c>
      <c r="T21">
        <f t="shared" si="23"/>
        <v>0</v>
      </c>
      <c r="U21">
        <f t="shared" si="23"/>
        <v>0</v>
      </c>
      <c r="V21">
        <f t="shared" si="23"/>
        <v>0</v>
      </c>
      <c r="W21">
        <f t="shared" si="23"/>
        <v>0</v>
      </c>
      <c r="X21">
        <f t="shared" si="23"/>
        <v>0</v>
      </c>
      <c r="Y21">
        <f t="shared" si="23"/>
        <v>0</v>
      </c>
      <c r="Z21">
        <f t="shared" si="23"/>
        <v>0</v>
      </c>
      <c r="AA21">
        <f t="shared" si="23"/>
        <v>0</v>
      </c>
      <c r="AB21">
        <f t="shared" si="23"/>
        <v>0</v>
      </c>
      <c r="AC21">
        <f t="shared" si="23"/>
        <v>0</v>
      </c>
      <c r="AD21">
        <f t="shared" si="23"/>
        <v>0</v>
      </c>
      <c r="AE21">
        <f t="shared" si="23"/>
        <v>0</v>
      </c>
      <c r="AF21">
        <f t="shared" si="23"/>
        <v>0</v>
      </c>
      <c r="AG21">
        <f t="shared" si="23"/>
        <v>0</v>
      </c>
      <c r="AH21">
        <f t="shared" si="23"/>
        <v>0</v>
      </c>
      <c r="AI21">
        <f t="shared" si="23"/>
        <v>0</v>
      </c>
      <c r="AJ21">
        <f t="shared" ref="AJ21:BO21" si="24">IF(_div8&gt;expiry,0,IF(AND(_div8&lt;AK$13,AJ$13&lt;=_div8),VLOOKUP(_div8,div,2)*EXP(-ir*(_div8-AJ$13)/365),EXP(-ir*t)*AK21))</f>
        <v>0</v>
      </c>
      <c r="AK21">
        <f t="shared" si="24"/>
        <v>0</v>
      </c>
      <c r="AL21">
        <f t="shared" si="24"/>
        <v>0</v>
      </c>
      <c r="AM21">
        <f t="shared" si="24"/>
        <v>0</v>
      </c>
      <c r="AN21">
        <f t="shared" si="24"/>
        <v>0</v>
      </c>
      <c r="AO21">
        <f t="shared" si="24"/>
        <v>0</v>
      </c>
      <c r="AP21">
        <f t="shared" si="24"/>
        <v>0</v>
      </c>
      <c r="AQ21">
        <f t="shared" si="24"/>
        <v>0</v>
      </c>
      <c r="AR21">
        <f t="shared" si="24"/>
        <v>0</v>
      </c>
      <c r="AS21">
        <f t="shared" si="24"/>
        <v>0</v>
      </c>
      <c r="AT21">
        <f t="shared" si="24"/>
        <v>0</v>
      </c>
      <c r="AU21">
        <f t="shared" si="24"/>
        <v>0</v>
      </c>
      <c r="AV21">
        <f t="shared" si="24"/>
        <v>0</v>
      </c>
      <c r="AW21">
        <f t="shared" si="24"/>
        <v>0</v>
      </c>
      <c r="AX21">
        <f t="shared" si="24"/>
        <v>0</v>
      </c>
      <c r="AY21">
        <f t="shared" si="24"/>
        <v>0</v>
      </c>
      <c r="AZ21">
        <f t="shared" si="24"/>
        <v>0</v>
      </c>
      <c r="BA21">
        <f t="shared" si="24"/>
        <v>0</v>
      </c>
      <c r="BB21">
        <f t="shared" si="24"/>
        <v>0</v>
      </c>
      <c r="BC21">
        <f t="shared" si="24"/>
        <v>0</v>
      </c>
      <c r="BD21">
        <f t="shared" si="24"/>
        <v>0</v>
      </c>
      <c r="BE21">
        <f t="shared" si="24"/>
        <v>0</v>
      </c>
      <c r="BF21">
        <f t="shared" si="24"/>
        <v>0</v>
      </c>
      <c r="BG21">
        <f t="shared" si="24"/>
        <v>0</v>
      </c>
      <c r="BH21">
        <f t="shared" si="24"/>
        <v>0</v>
      </c>
      <c r="BI21">
        <f t="shared" si="24"/>
        <v>0</v>
      </c>
      <c r="BJ21">
        <f t="shared" si="24"/>
        <v>0</v>
      </c>
      <c r="BK21">
        <f t="shared" si="24"/>
        <v>0</v>
      </c>
      <c r="BL21">
        <f t="shared" si="24"/>
        <v>0</v>
      </c>
      <c r="BM21">
        <f t="shared" si="24"/>
        <v>0</v>
      </c>
      <c r="BN21">
        <f t="shared" si="24"/>
        <v>0</v>
      </c>
      <c r="BO21">
        <f t="shared" si="24"/>
        <v>0</v>
      </c>
      <c r="BP21">
        <f t="shared" ref="BP21:CZ21" si="25">IF(_div8&gt;expiry,0,IF(AND(_div8&lt;BQ$13,BP$13&lt;=_div8),VLOOKUP(_div8,div,2)*EXP(-ir*(_div8-BP$13)/365),EXP(-ir*t)*BQ21))</f>
        <v>0</v>
      </c>
      <c r="BQ21">
        <f t="shared" si="25"/>
        <v>0</v>
      </c>
      <c r="BR21">
        <f t="shared" si="25"/>
        <v>0</v>
      </c>
      <c r="BS21">
        <f t="shared" si="25"/>
        <v>0</v>
      </c>
      <c r="BT21">
        <f t="shared" si="25"/>
        <v>0</v>
      </c>
      <c r="BU21">
        <f t="shared" si="25"/>
        <v>0</v>
      </c>
      <c r="BV21">
        <f t="shared" si="25"/>
        <v>0</v>
      </c>
      <c r="BW21">
        <f t="shared" si="25"/>
        <v>0</v>
      </c>
      <c r="BX21">
        <f t="shared" si="25"/>
        <v>0</v>
      </c>
      <c r="BY21">
        <f t="shared" si="25"/>
        <v>0</v>
      </c>
      <c r="BZ21">
        <f t="shared" si="25"/>
        <v>0</v>
      </c>
      <c r="CA21">
        <f t="shared" si="25"/>
        <v>0</v>
      </c>
      <c r="CB21">
        <f t="shared" si="25"/>
        <v>0</v>
      </c>
      <c r="CC21">
        <f t="shared" si="25"/>
        <v>0</v>
      </c>
      <c r="CD21">
        <f t="shared" si="25"/>
        <v>0</v>
      </c>
      <c r="CE21">
        <f t="shared" si="25"/>
        <v>0</v>
      </c>
      <c r="CF21">
        <f t="shared" si="25"/>
        <v>0</v>
      </c>
      <c r="CG21">
        <f t="shared" si="25"/>
        <v>0</v>
      </c>
      <c r="CH21">
        <f t="shared" si="25"/>
        <v>0</v>
      </c>
      <c r="CI21">
        <f t="shared" si="25"/>
        <v>0</v>
      </c>
      <c r="CJ21">
        <f t="shared" si="25"/>
        <v>0</v>
      </c>
      <c r="CK21">
        <f t="shared" si="25"/>
        <v>0</v>
      </c>
      <c r="CL21">
        <f t="shared" si="25"/>
        <v>0</v>
      </c>
      <c r="CM21">
        <f t="shared" si="25"/>
        <v>0</v>
      </c>
      <c r="CN21">
        <f t="shared" si="25"/>
        <v>0</v>
      </c>
      <c r="CO21">
        <f t="shared" si="25"/>
        <v>0</v>
      </c>
      <c r="CP21">
        <f t="shared" si="25"/>
        <v>0</v>
      </c>
      <c r="CQ21">
        <f t="shared" si="25"/>
        <v>0</v>
      </c>
      <c r="CR21">
        <f t="shared" si="25"/>
        <v>0</v>
      </c>
      <c r="CS21">
        <f t="shared" si="25"/>
        <v>0</v>
      </c>
      <c r="CT21">
        <f t="shared" si="25"/>
        <v>0</v>
      </c>
      <c r="CU21">
        <f t="shared" si="25"/>
        <v>0</v>
      </c>
      <c r="CV21">
        <f t="shared" si="25"/>
        <v>0</v>
      </c>
      <c r="CW21">
        <f t="shared" si="25"/>
        <v>0</v>
      </c>
      <c r="CX21">
        <f t="shared" si="25"/>
        <v>0</v>
      </c>
      <c r="CY21">
        <f t="shared" si="25"/>
        <v>0</v>
      </c>
      <c r="CZ21">
        <f t="shared" si="25"/>
        <v>0</v>
      </c>
    </row>
    <row r="22" spans="3:106" x14ac:dyDescent="0.15">
      <c r="C22" t="s">
        <v>20</v>
      </c>
      <c r="D22">
        <f t="shared" ref="D22:AI22" si="26">IF(_div9&gt;expiry,0,IF(AND(_div9&lt;E$13,D$13&lt;=_div9),VLOOKUP(_div9,div,2)*EXP(-ir*(_div9-D$13)/365),EXP(-ir*t)*E22))</f>
        <v>0</v>
      </c>
      <c r="E22">
        <f t="shared" si="26"/>
        <v>0</v>
      </c>
      <c r="F22">
        <f t="shared" si="26"/>
        <v>0</v>
      </c>
      <c r="G22">
        <f t="shared" si="26"/>
        <v>0</v>
      </c>
      <c r="H22">
        <f t="shared" si="26"/>
        <v>0</v>
      </c>
      <c r="I22">
        <f t="shared" si="26"/>
        <v>0</v>
      </c>
      <c r="J22">
        <f t="shared" si="26"/>
        <v>0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>
        <f t="shared" si="26"/>
        <v>0</v>
      </c>
      <c r="Q22">
        <f t="shared" si="26"/>
        <v>0</v>
      </c>
      <c r="R22">
        <f t="shared" si="26"/>
        <v>0</v>
      </c>
      <c r="S22">
        <f t="shared" si="26"/>
        <v>0</v>
      </c>
      <c r="T22">
        <f t="shared" si="26"/>
        <v>0</v>
      </c>
      <c r="U22">
        <f t="shared" si="26"/>
        <v>0</v>
      </c>
      <c r="V22">
        <f t="shared" si="26"/>
        <v>0</v>
      </c>
      <c r="W22">
        <f t="shared" si="26"/>
        <v>0</v>
      </c>
      <c r="X22">
        <f t="shared" si="26"/>
        <v>0</v>
      </c>
      <c r="Y22">
        <f t="shared" si="26"/>
        <v>0</v>
      </c>
      <c r="Z22">
        <f t="shared" si="26"/>
        <v>0</v>
      </c>
      <c r="AA22">
        <f t="shared" si="26"/>
        <v>0</v>
      </c>
      <c r="AB22">
        <f t="shared" si="26"/>
        <v>0</v>
      </c>
      <c r="AC22">
        <f t="shared" si="26"/>
        <v>0</v>
      </c>
      <c r="AD22">
        <f t="shared" si="26"/>
        <v>0</v>
      </c>
      <c r="AE22">
        <f t="shared" si="26"/>
        <v>0</v>
      </c>
      <c r="AF22">
        <f t="shared" si="26"/>
        <v>0</v>
      </c>
      <c r="AG22">
        <f t="shared" si="26"/>
        <v>0</v>
      </c>
      <c r="AH22">
        <f t="shared" si="26"/>
        <v>0</v>
      </c>
      <c r="AI22">
        <f t="shared" si="26"/>
        <v>0</v>
      </c>
      <c r="AJ22">
        <f t="shared" ref="AJ22:BO22" si="27">IF(_div9&gt;expiry,0,IF(AND(_div9&lt;AK$13,AJ$13&lt;=_div9),VLOOKUP(_div9,div,2)*EXP(-ir*(_div9-AJ$13)/365),EXP(-ir*t)*AK22))</f>
        <v>0</v>
      </c>
      <c r="AK22">
        <f t="shared" si="27"/>
        <v>0</v>
      </c>
      <c r="AL22">
        <f t="shared" si="27"/>
        <v>0</v>
      </c>
      <c r="AM22">
        <f t="shared" si="27"/>
        <v>0</v>
      </c>
      <c r="AN22">
        <f t="shared" si="27"/>
        <v>0</v>
      </c>
      <c r="AO22">
        <f t="shared" si="27"/>
        <v>0</v>
      </c>
      <c r="AP22">
        <f t="shared" si="27"/>
        <v>0</v>
      </c>
      <c r="AQ22">
        <f t="shared" si="27"/>
        <v>0</v>
      </c>
      <c r="AR22">
        <f t="shared" si="27"/>
        <v>0</v>
      </c>
      <c r="AS22">
        <f t="shared" si="27"/>
        <v>0</v>
      </c>
      <c r="AT22">
        <f t="shared" si="27"/>
        <v>0</v>
      </c>
      <c r="AU22">
        <f t="shared" si="27"/>
        <v>0</v>
      </c>
      <c r="AV22">
        <f t="shared" si="27"/>
        <v>0</v>
      </c>
      <c r="AW22">
        <f t="shared" si="27"/>
        <v>0</v>
      </c>
      <c r="AX22">
        <f t="shared" si="27"/>
        <v>0</v>
      </c>
      <c r="AY22">
        <f t="shared" si="27"/>
        <v>0</v>
      </c>
      <c r="AZ22">
        <f t="shared" si="27"/>
        <v>0</v>
      </c>
      <c r="BA22">
        <f t="shared" si="27"/>
        <v>0</v>
      </c>
      <c r="BB22">
        <f t="shared" si="27"/>
        <v>0</v>
      </c>
      <c r="BC22">
        <f t="shared" si="27"/>
        <v>0</v>
      </c>
      <c r="BD22">
        <f t="shared" si="27"/>
        <v>0</v>
      </c>
      <c r="BE22">
        <f t="shared" si="27"/>
        <v>0</v>
      </c>
      <c r="BF22">
        <f t="shared" si="27"/>
        <v>0</v>
      </c>
      <c r="BG22">
        <f t="shared" si="27"/>
        <v>0</v>
      </c>
      <c r="BH22">
        <f t="shared" si="27"/>
        <v>0</v>
      </c>
      <c r="BI22">
        <f t="shared" si="27"/>
        <v>0</v>
      </c>
      <c r="BJ22">
        <f t="shared" si="27"/>
        <v>0</v>
      </c>
      <c r="BK22">
        <f t="shared" si="27"/>
        <v>0</v>
      </c>
      <c r="BL22">
        <f t="shared" si="27"/>
        <v>0</v>
      </c>
      <c r="BM22">
        <f t="shared" si="27"/>
        <v>0</v>
      </c>
      <c r="BN22">
        <f t="shared" si="27"/>
        <v>0</v>
      </c>
      <c r="BO22">
        <f t="shared" si="27"/>
        <v>0</v>
      </c>
      <c r="BP22">
        <f t="shared" ref="BP22:CZ22" si="28">IF(_div9&gt;expiry,0,IF(AND(_div9&lt;BQ$13,BP$13&lt;=_div9),VLOOKUP(_div9,div,2)*EXP(-ir*(_div9-BP$13)/365),EXP(-ir*t)*BQ22))</f>
        <v>0</v>
      </c>
      <c r="BQ22">
        <f t="shared" si="28"/>
        <v>0</v>
      </c>
      <c r="BR22">
        <f t="shared" si="28"/>
        <v>0</v>
      </c>
      <c r="BS22">
        <f t="shared" si="28"/>
        <v>0</v>
      </c>
      <c r="BT22">
        <f t="shared" si="28"/>
        <v>0</v>
      </c>
      <c r="BU22">
        <f t="shared" si="28"/>
        <v>0</v>
      </c>
      <c r="BV22">
        <f t="shared" si="28"/>
        <v>0</v>
      </c>
      <c r="BW22">
        <f t="shared" si="28"/>
        <v>0</v>
      </c>
      <c r="BX22">
        <f t="shared" si="28"/>
        <v>0</v>
      </c>
      <c r="BY22">
        <f t="shared" si="28"/>
        <v>0</v>
      </c>
      <c r="BZ22">
        <f t="shared" si="28"/>
        <v>0</v>
      </c>
      <c r="CA22">
        <f t="shared" si="28"/>
        <v>0</v>
      </c>
      <c r="CB22">
        <f t="shared" si="28"/>
        <v>0</v>
      </c>
      <c r="CC22">
        <f t="shared" si="28"/>
        <v>0</v>
      </c>
      <c r="CD22">
        <f t="shared" si="28"/>
        <v>0</v>
      </c>
      <c r="CE22">
        <f t="shared" si="28"/>
        <v>0</v>
      </c>
      <c r="CF22">
        <f t="shared" si="28"/>
        <v>0</v>
      </c>
      <c r="CG22">
        <f t="shared" si="28"/>
        <v>0</v>
      </c>
      <c r="CH22">
        <f t="shared" si="28"/>
        <v>0</v>
      </c>
      <c r="CI22">
        <f t="shared" si="28"/>
        <v>0</v>
      </c>
      <c r="CJ22">
        <f t="shared" si="28"/>
        <v>0</v>
      </c>
      <c r="CK22">
        <f t="shared" si="28"/>
        <v>0</v>
      </c>
      <c r="CL22">
        <f t="shared" si="28"/>
        <v>0</v>
      </c>
      <c r="CM22">
        <f t="shared" si="28"/>
        <v>0</v>
      </c>
      <c r="CN22">
        <f t="shared" si="28"/>
        <v>0</v>
      </c>
      <c r="CO22">
        <f t="shared" si="28"/>
        <v>0</v>
      </c>
      <c r="CP22">
        <f t="shared" si="28"/>
        <v>0</v>
      </c>
      <c r="CQ22">
        <f t="shared" si="28"/>
        <v>0</v>
      </c>
      <c r="CR22">
        <f t="shared" si="28"/>
        <v>0</v>
      </c>
      <c r="CS22">
        <f t="shared" si="28"/>
        <v>0</v>
      </c>
      <c r="CT22">
        <f t="shared" si="28"/>
        <v>0</v>
      </c>
      <c r="CU22">
        <f t="shared" si="28"/>
        <v>0</v>
      </c>
      <c r="CV22">
        <f t="shared" si="28"/>
        <v>0</v>
      </c>
      <c r="CW22">
        <f t="shared" si="28"/>
        <v>0</v>
      </c>
      <c r="CX22">
        <f t="shared" si="28"/>
        <v>0</v>
      </c>
      <c r="CY22">
        <f t="shared" si="28"/>
        <v>0</v>
      </c>
      <c r="CZ22">
        <f t="shared" si="28"/>
        <v>0</v>
      </c>
    </row>
    <row r="23" spans="3:106" x14ac:dyDescent="0.15">
      <c r="C23" t="s">
        <v>31</v>
      </c>
      <c r="D23">
        <f t="shared" ref="D23:AI23" si="29">IF(_div10&gt;expiry,0,IF(AND(_div10&lt;E$13,D$13&lt;=_div10),VLOOKUP(_div10,div,2)*EXP(-ir*(_div10-D$13)/365),EXP(-ir*t)*E23))</f>
        <v>0</v>
      </c>
      <c r="E23">
        <f t="shared" si="29"/>
        <v>0</v>
      </c>
      <c r="F23">
        <f t="shared" si="29"/>
        <v>0</v>
      </c>
      <c r="G23">
        <f t="shared" si="29"/>
        <v>0</v>
      </c>
      <c r="H23">
        <f t="shared" si="29"/>
        <v>0</v>
      </c>
      <c r="I23">
        <f t="shared" si="29"/>
        <v>0</v>
      </c>
      <c r="J23">
        <f t="shared" si="29"/>
        <v>0</v>
      </c>
      <c r="K23">
        <f t="shared" si="29"/>
        <v>0</v>
      </c>
      <c r="L23">
        <f t="shared" si="29"/>
        <v>0</v>
      </c>
      <c r="M23">
        <f t="shared" si="29"/>
        <v>0</v>
      </c>
      <c r="N23">
        <f t="shared" si="29"/>
        <v>0</v>
      </c>
      <c r="O23">
        <f t="shared" si="29"/>
        <v>0</v>
      </c>
      <c r="P23">
        <f t="shared" si="29"/>
        <v>0</v>
      </c>
      <c r="Q23">
        <f t="shared" si="29"/>
        <v>0</v>
      </c>
      <c r="R23">
        <f t="shared" si="29"/>
        <v>0</v>
      </c>
      <c r="S23">
        <f t="shared" si="29"/>
        <v>0</v>
      </c>
      <c r="T23">
        <f t="shared" si="29"/>
        <v>0</v>
      </c>
      <c r="U23">
        <f t="shared" si="29"/>
        <v>0</v>
      </c>
      <c r="V23">
        <f t="shared" si="29"/>
        <v>0</v>
      </c>
      <c r="W23">
        <f t="shared" si="29"/>
        <v>0</v>
      </c>
      <c r="X23">
        <f t="shared" si="29"/>
        <v>0</v>
      </c>
      <c r="Y23">
        <f t="shared" si="29"/>
        <v>0</v>
      </c>
      <c r="Z23">
        <f t="shared" si="29"/>
        <v>0</v>
      </c>
      <c r="AA23">
        <f t="shared" si="29"/>
        <v>0</v>
      </c>
      <c r="AB23">
        <f t="shared" si="29"/>
        <v>0</v>
      </c>
      <c r="AC23">
        <f t="shared" si="29"/>
        <v>0</v>
      </c>
      <c r="AD23">
        <f t="shared" si="29"/>
        <v>0</v>
      </c>
      <c r="AE23">
        <f t="shared" si="29"/>
        <v>0</v>
      </c>
      <c r="AF23">
        <f t="shared" si="29"/>
        <v>0</v>
      </c>
      <c r="AG23">
        <f t="shared" si="29"/>
        <v>0</v>
      </c>
      <c r="AH23">
        <f t="shared" si="29"/>
        <v>0</v>
      </c>
      <c r="AI23">
        <f t="shared" si="29"/>
        <v>0</v>
      </c>
      <c r="AJ23">
        <f t="shared" ref="AJ23:BO23" si="30">IF(_div10&gt;expiry,0,IF(AND(_div10&lt;AK$13,AJ$13&lt;=_div10),VLOOKUP(_div10,div,2)*EXP(-ir*(_div10-AJ$13)/365),EXP(-ir*t)*AK23))</f>
        <v>0</v>
      </c>
      <c r="AK23">
        <f t="shared" si="30"/>
        <v>0</v>
      </c>
      <c r="AL23">
        <f t="shared" si="30"/>
        <v>0</v>
      </c>
      <c r="AM23">
        <f t="shared" si="30"/>
        <v>0</v>
      </c>
      <c r="AN23">
        <f t="shared" si="30"/>
        <v>0</v>
      </c>
      <c r="AO23">
        <f t="shared" si="30"/>
        <v>0</v>
      </c>
      <c r="AP23">
        <f t="shared" si="30"/>
        <v>0</v>
      </c>
      <c r="AQ23">
        <f t="shared" si="30"/>
        <v>0</v>
      </c>
      <c r="AR23">
        <f t="shared" si="30"/>
        <v>0</v>
      </c>
      <c r="AS23">
        <f t="shared" si="30"/>
        <v>0</v>
      </c>
      <c r="AT23">
        <f t="shared" si="30"/>
        <v>0</v>
      </c>
      <c r="AU23">
        <f t="shared" si="30"/>
        <v>0</v>
      </c>
      <c r="AV23">
        <f t="shared" si="30"/>
        <v>0</v>
      </c>
      <c r="AW23">
        <f t="shared" si="30"/>
        <v>0</v>
      </c>
      <c r="AX23">
        <f t="shared" si="30"/>
        <v>0</v>
      </c>
      <c r="AY23">
        <f t="shared" si="30"/>
        <v>0</v>
      </c>
      <c r="AZ23">
        <f t="shared" si="30"/>
        <v>0</v>
      </c>
      <c r="BA23">
        <f t="shared" si="30"/>
        <v>0</v>
      </c>
      <c r="BB23">
        <f t="shared" si="30"/>
        <v>0</v>
      </c>
      <c r="BC23">
        <f t="shared" si="30"/>
        <v>0</v>
      </c>
      <c r="BD23">
        <f t="shared" si="30"/>
        <v>0</v>
      </c>
      <c r="BE23">
        <f t="shared" si="30"/>
        <v>0</v>
      </c>
      <c r="BF23">
        <f t="shared" si="30"/>
        <v>0</v>
      </c>
      <c r="BG23">
        <f t="shared" si="30"/>
        <v>0</v>
      </c>
      <c r="BH23">
        <f t="shared" si="30"/>
        <v>0</v>
      </c>
      <c r="BI23">
        <f t="shared" si="30"/>
        <v>0</v>
      </c>
      <c r="BJ23">
        <f t="shared" si="30"/>
        <v>0</v>
      </c>
      <c r="BK23">
        <f t="shared" si="30"/>
        <v>0</v>
      </c>
      <c r="BL23">
        <f t="shared" si="30"/>
        <v>0</v>
      </c>
      <c r="BM23">
        <f t="shared" si="30"/>
        <v>0</v>
      </c>
      <c r="BN23">
        <f t="shared" si="30"/>
        <v>0</v>
      </c>
      <c r="BO23">
        <f t="shared" si="30"/>
        <v>0</v>
      </c>
      <c r="BP23">
        <f t="shared" ref="BP23:CZ23" si="31">IF(_div10&gt;expiry,0,IF(AND(_div10&lt;BQ$13,BP$13&lt;=_div10),VLOOKUP(_div10,div,2)*EXP(-ir*(_div10-BP$13)/365),EXP(-ir*t)*BQ23))</f>
        <v>0</v>
      </c>
      <c r="BQ23">
        <f t="shared" si="31"/>
        <v>0</v>
      </c>
      <c r="BR23">
        <f t="shared" si="31"/>
        <v>0</v>
      </c>
      <c r="BS23">
        <f t="shared" si="31"/>
        <v>0</v>
      </c>
      <c r="BT23">
        <f t="shared" si="31"/>
        <v>0</v>
      </c>
      <c r="BU23">
        <f t="shared" si="31"/>
        <v>0</v>
      </c>
      <c r="BV23">
        <f t="shared" si="31"/>
        <v>0</v>
      </c>
      <c r="BW23">
        <f t="shared" si="31"/>
        <v>0</v>
      </c>
      <c r="BX23">
        <f t="shared" si="31"/>
        <v>0</v>
      </c>
      <c r="BY23">
        <f t="shared" si="31"/>
        <v>0</v>
      </c>
      <c r="BZ23">
        <f t="shared" si="31"/>
        <v>0</v>
      </c>
      <c r="CA23">
        <f t="shared" si="31"/>
        <v>0</v>
      </c>
      <c r="CB23">
        <f t="shared" si="31"/>
        <v>0</v>
      </c>
      <c r="CC23">
        <f t="shared" si="31"/>
        <v>0</v>
      </c>
      <c r="CD23">
        <f t="shared" si="31"/>
        <v>0</v>
      </c>
      <c r="CE23">
        <f t="shared" si="31"/>
        <v>0</v>
      </c>
      <c r="CF23">
        <f t="shared" si="31"/>
        <v>0</v>
      </c>
      <c r="CG23">
        <f t="shared" si="31"/>
        <v>0</v>
      </c>
      <c r="CH23">
        <f t="shared" si="31"/>
        <v>0</v>
      </c>
      <c r="CI23">
        <f t="shared" si="31"/>
        <v>0</v>
      </c>
      <c r="CJ23">
        <f t="shared" si="31"/>
        <v>0</v>
      </c>
      <c r="CK23">
        <f t="shared" si="31"/>
        <v>0</v>
      </c>
      <c r="CL23">
        <f t="shared" si="31"/>
        <v>0</v>
      </c>
      <c r="CM23">
        <f t="shared" si="31"/>
        <v>0</v>
      </c>
      <c r="CN23">
        <f t="shared" si="31"/>
        <v>0</v>
      </c>
      <c r="CO23">
        <f t="shared" si="31"/>
        <v>0</v>
      </c>
      <c r="CP23">
        <f t="shared" si="31"/>
        <v>0</v>
      </c>
      <c r="CQ23">
        <f t="shared" si="31"/>
        <v>0</v>
      </c>
      <c r="CR23">
        <f t="shared" si="31"/>
        <v>0</v>
      </c>
      <c r="CS23">
        <f t="shared" si="31"/>
        <v>0</v>
      </c>
      <c r="CT23">
        <f t="shared" si="31"/>
        <v>0</v>
      </c>
      <c r="CU23">
        <f t="shared" si="31"/>
        <v>0</v>
      </c>
      <c r="CV23">
        <f t="shared" si="31"/>
        <v>0</v>
      </c>
      <c r="CW23">
        <f t="shared" si="31"/>
        <v>0</v>
      </c>
      <c r="CX23">
        <f t="shared" si="31"/>
        <v>0</v>
      </c>
      <c r="CY23">
        <f t="shared" si="31"/>
        <v>0</v>
      </c>
      <c r="CZ23">
        <f t="shared" si="31"/>
        <v>0</v>
      </c>
    </row>
    <row r="24" spans="3:106" x14ac:dyDescent="0.15">
      <c r="C24" t="s">
        <v>12</v>
      </c>
      <c r="D24">
        <f>SUM(D14:D22)</f>
        <v>6.7936770963117556</v>
      </c>
      <c r="E24">
        <f t="shared" ref="E24:AM24" si="32">SUM(E14:E22)</f>
        <v>6.797743351294212</v>
      </c>
      <c r="F24">
        <f t="shared" si="32"/>
        <v>6.8018120400734698</v>
      </c>
      <c r="G24">
        <f t="shared" si="32"/>
        <v>6.8058831641062412</v>
      </c>
      <c r="H24">
        <f t="shared" si="32"/>
        <v>6.8099567248501112</v>
      </c>
      <c r="I24">
        <f t="shared" si="32"/>
        <v>6.8140327237635372</v>
      </c>
      <c r="J24">
        <f t="shared" si="32"/>
        <v>6.8181111623058506</v>
      </c>
      <c r="K24">
        <f t="shared" si="32"/>
        <v>6.8221920419372539</v>
      </c>
      <c r="L24">
        <f t="shared" si="32"/>
        <v>6.8262753641188256</v>
      </c>
      <c r="M24">
        <f t="shared" si="32"/>
        <v>6.830361130312518</v>
      </c>
      <c r="N24">
        <f t="shared" si="32"/>
        <v>6.8344493419811574</v>
      </c>
      <c r="O24">
        <f t="shared" si="32"/>
        <v>6.8385400005884476</v>
      </c>
      <c r="P24">
        <f t="shared" si="32"/>
        <v>6.8426331075989673</v>
      </c>
      <c r="Q24">
        <f t="shared" si="32"/>
        <v>6.8467286644781726</v>
      </c>
      <c r="R24">
        <f t="shared" si="32"/>
        <v>6.8508266726923956</v>
      </c>
      <c r="S24">
        <f t="shared" si="32"/>
        <v>6.8549271337088467</v>
      </c>
      <c r="T24">
        <f t="shared" si="32"/>
        <v>6.8590300489956144</v>
      </c>
      <c r="U24">
        <f t="shared" si="32"/>
        <v>6.8631354200216661</v>
      </c>
      <c r="V24">
        <f t="shared" si="32"/>
        <v>6.8672432482568482</v>
      </c>
      <c r="W24">
        <f t="shared" si="32"/>
        <v>6.8713535351718864</v>
      </c>
      <c r="X24">
        <f t="shared" si="32"/>
        <v>6.8754662822383876</v>
      </c>
      <c r="Y24">
        <f t="shared" si="32"/>
        <v>6.8795814909288397</v>
      </c>
      <c r="Z24">
        <f t="shared" si="32"/>
        <v>6.88369916271661</v>
      </c>
      <c r="AA24">
        <f t="shared" si="32"/>
        <v>6.8878192990759501</v>
      </c>
      <c r="AB24">
        <f t="shared" si="32"/>
        <v>6.8919419014819923</v>
      </c>
      <c r="AC24">
        <f t="shared" si="32"/>
        <v>6.896066971410753</v>
      </c>
      <c r="AD24">
        <f t="shared" si="32"/>
        <v>6.9001945103391309</v>
      </c>
      <c r="AE24">
        <f t="shared" si="32"/>
        <v>6.9043245197449092</v>
      </c>
      <c r="AF24">
        <f t="shared" si="32"/>
        <v>6.9084570011067559</v>
      </c>
      <c r="AG24">
        <f t="shared" si="32"/>
        <v>6.9125919559042233</v>
      </c>
      <c r="AH24">
        <f t="shared" si="32"/>
        <v>6.9167293856177503</v>
      </c>
      <c r="AI24">
        <f t="shared" si="32"/>
        <v>6.9208692917286605</v>
      </c>
      <c r="AJ24">
        <f t="shared" si="32"/>
        <v>6.9250116757191655</v>
      </c>
      <c r="AK24">
        <f t="shared" si="32"/>
        <v>6.9291565390723635</v>
      </c>
      <c r="AL24">
        <f t="shared" si="32"/>
        <v>6.9333038832722407</v>
      </c>
      <c r="AM24">
        <f t="shared" si="32"/>
        <v>6.9374537098036706</v>
      </c>
      <c r="AN24">
        <f t="shared" ref="AN24:CY24" si="33">SUM(AN14:AN22)</f>
        <v>6.9416060201524168</v>
      </c>
      <c r="AO24">
        <f t="shared" si="33"/>
        <v>6.9457608158051301</v>
      </c>
      <c r="AP24">
        <f t="shared" si="33"/>
        <v>6.9499180982493538</v>
      </c>
      <c r="AQ24">
        <f t="shared" si="33"/>
        <v>6.9540778689735196</v>
      </c>
      <c r="AR24">
        <f t="shared" si="33"/>
        <v>6.9582401294669509</v>
      </c>
      <c r="AS24">
        <f t="shared" si="33"/>
        <v>6.9624048812198618</v>
      </c>
      <c r="AT24">
        <f t="shared" si="33"/>
        <v>6.966572125723359</v>
      </c>
      <c r="AU24">
        <f t="shared" si="33"/>
        <v>6.9707418644694421</v>
      </c>
      <c r="AV24">
        <f t="shared" si="33"/>
        <v>6.9749140989510021</v>
      </c>
      <c r="AW24">
        <f t="shared" si="33"/>
        <v>6.9790888306618255</v>
      </c>
      <c r="AX24">
        <f t="shared" si="33"/>
        <v>6.9832660610965913</v>
      </c>
      <c r="AY24">
        <f t="shared" si="33"/>
        <v>6.9874457917508748</v>
      </c>
      <c r="AZ24">
        <f t="shared" si="33"/>
        <v>6.9916280241211446</v>
      </c>
      <c r="BA24">
        <f t="shared" si="33"/>
        <v>6.9958127597047657</v>
      </c>
      <c r="BB24">
        <f t="shared" si="33"/>
        <v>7</v>
      </c>
      <c r="BC24">
        <f t="shared" si="33"/>
        <v>0</v>
      </c>
      <c r="BD24">
        <f t="shared" si="33"/>
        <v>0</v>
      </c>
      <c r="BE24">
        <f t="shared" si="33"/>
        <v>0</v>
      </c>
      <c r="BF24">
        <f t="shared" si="33"/>
        <v>0</v>
      </c>
      <c r="BG24">
        <f t="shared" si="33"/>
        <v>0</v>
      </c>
      <c r="BH24">
        <f t="shared" si="33"/>
        <v>0</v>
      </c>
      <c r="BI24">
        <f t="shared" si="33"/>
        <v>0</v>
      </c>
      <c r="BJ24">
        <f t="shared" si="33"/>
        <v>0</v>
      </c>
      <c r="BK24">
        <f t="shared" si="33"/>
        <v>0</v>
      </c>
      <c r="BL24">
        <f t="shared" si="33"/>
        <v>0</v>
      </c>
      <c r="BM24">
        <f t="shared" si="33"/>
        <v>0</v>
      </c>
      <c r="BN24">
        <f t="shared" si="33"/>
        <v>0</v>
      </c>
      <c r="BO24">
        <f t="shared" si="33"/>
        <v>0</v>
      </c>
      <c r="BP24">
        <f t="shared" si="33"/>
        <v>0</v>
      </c>
      <c r="BQ24">
        <f t="shared" si="33"/>
        <v>0</v>
      </c>
      <c r="BR24">
        <f t="shared" si="33"/>
        <v>0</v>
      </c>
      <c r="BS24">
        <f t="shared" si="33"/>
        <v>0</v>
      </c>
      <c r="BT24">
        <f t="shared" si="33"/>
        <v>0</v>
      </c>
      <c r="BU24">
        <f t="shared" si="33"/>
        <v>0</v>
      </c>
      <c r="BV24">
        <f t="shared" si="33"/>
        <v>0</v>
      </c>
      <c r="BW24">
        <f t="shared" si="33"/>
        <v>0</v>
      </c>
      <c r="BX24">
        <f t="shared" si="33"/>
        <v>0</v>
      </c>
      <c r="BY24">
        <f t="shared" si="33"/>
        <v>0</v>
      </c>
      <c r="BZ24">
        <f t="shared" si="33"/>
        <v>0</v>
      </c>
      <c r="CA24">
        <f t="shared" si="33"/>
        <v>0</v>
      </c>
      <c r="CB24">
        <f t="shared" si="33"/>
        <v>0</v>
      </c>
      <c r="CC24">
        <f t="shared" si="33"/>
        <v>0</v>
      </c>
      <c r="CD24">
        <f t="shared" si="33"/>
        <v>0</v>
      </c>
      <c r="CE24">
        <f t="shared" si="33"/>
        <v>0</v>
      </c>
      <c r="CF24">
        <f t="shared" si="33"/>
        <v>0</v>
      </c>
      <c r="CG24">
        <f t="shared" si="33"/>
        <v>0</v>
      </c>
      <c r="CH24">
        <f t="shared" si="33"/>
        <v>0</v>
      </c>
      <c r="CI24">
        <f t="shared" si="33"/>
        <v>0</v>
      </c>
      <c r="CJ24">
        <f t="shared" si="33"/>
        <v>0</v>
      </c>
      <c r="CK24">
        <f t="shared" si="33"/>
        <v>0</v>
      </c>
      <c r="CL24">
        <f t="shared" si="33"/>
        <v>0</v>
      </c>
      <c r="CM24">
        <f t="shared" si="33"/>
        <v>0</v>
      </c>
      <c r="CN24">
        <f t="shared" si="33"/>
        <v>0</v>
      </c>
      <c r="CO24">
        <f t="shared" si="33"/>
        <v>0</v>
      </c>
      <c r="CP24">
        <f t="shared" si="33"/>
        <v>0</v>
      </c>
      <c r="CQ24">
        <f t="shared" si="33"/>
        <v>0</v>
      </c>
      <c r="CR24">
        <f t="shared" si="33"/>
        <v>0</v>
      </c>
      <c r="CS24">
        <f t="shared" si="33"/>
        <v>0</v>
      </c>
      <c r="CT24">
        <f t="shared" si="33"/>
        <v>0</v>
      </c>
      <c r="CU24">
        <f t="shared" si="33"/>
        <v>0</v>
      </c>
      <c r="CV24">
        <f t="shared" si="33"/>
        <v>0</v>
      </c>
      <c r="CW24">
        <f t="shared" si="33"/>
        <v>0</v>
      </c>
      <c r="CX24">
        <f t="shared" si="33"/>
        <v>0</v>
      </c>
      <c r="CY24">
        <f t="shared" si="33"/>
        <v>0</v>
      </c>
      <c r="CZ24">
        <f>IF(CZ$13&lt;=_div1,VLOOKUP(_div1,div,2),0)</f>
        <v>0</v>
      </c>
    </row>
    <row r="25" spans="3:106" x14ac:dyDescent="0.15">
      <c r="C25" s="13" t="s">
        <v>35</v>
      </c>
      <c r="D25">
        <f t="shared" ref="D25:AI25" si="34">_xlfn.XLOOKUP(D13,$H$1:$H$10,$J$1:$J$10,,1,1)</f>
        <v>0.32186657584378187</v>
      </c>
      <c r="E25">
        <f t="shared" si="34"/>
        <v>0.32186657584378187</v>
      </c>
      <c r="F25">
        <f t="shared" si="34"/>
        <v>0.32186657584378187</v>
      </c>
      <c r="G25">
        <f t="shared" si="34"/>
        <v>0.32186657584378187</v>
      </c>
      <c r="H25">
        <f t="shared" si="34"/>
        <v>0.32186657584378187</v>
      </c>
      <c r="I25">
        <f t="shared" si="34"/>
        <v>0.32186657584378187</v>
      </c>
      <c r="J25">
        <f t="shared" si="34"/>
        <v>0.32186657584378187</v>
      </c>
      <c r="K25">
        <f t="shared" si="34"/>
        <v>0.32186657584378187</v>
      </c>
      <c r="L25">
        <f t="shared" si="34"/>
        <v>0.32186657584378187</v>
      </c>
      <c r="M25">
        <f t="shared" si="34"/>
        <v>0.32186657584378187</v>
      </c>
      <c r="N25">
        <f t="shared" si="34"/>
        <v>0.32186657584378187</v>
      </c>
      <c r="O25">
        <f t="shared" si="34"/>
        <v>0.32186657584378187</v>
      </c>
      <c r="P25">
        <f t="shared" si="34"/>
        <v>0.32186657584378187</v>
      </c>
      <c r="Q25">
        <f t="shared" si="34"/>
        <v>0.32186657584378187</v>
      </c>
      <c r="R25">
        <f t="shared" si="34"/>
        <v>0.32186657584378187</v>
      </c>
      <c r="S25">
        <f t="shared" si="34"/>
        <v>0.32186657584378187</v>
      </c>
      <c r="T25">
        <f t="shared" si="34"/>
        <v>0.32186657584378187</v>
      </c>
      <c r="U25">
        <f t="shared" si="34"/>
        <v>0.32186657584378187</v>
      </c>
      <c r="V25">
        <f t="shared" si="34"/>
        <v>0.32186657584378187</v>
      </c>
      <c r="W25">
        <f t="shared" si="34"/>
        <v>0.32186657584378187</v>
      </c>
      <c r="X25">
        <f t="shared" si="34"/>
        <v>0.32186657584378187</v>
      </c>
      <c r="Y25">
        <f t="shared" si="34"/>
        <v>0.32186657584378187</v>
      </c>
      <c r="Z25">
        <f t="shared" si="34"/>
        <v>0.32186657584378187</v>
      </c>
      <c r="AA25">
        <f t="shared" si="34"/>
        <v>0.32186657584378187</v>
      </c>
      <c r="AB25">
        <f t="shared" si="34"/>
        <v>0.32186657584378187</v>
      </c>
      <c r="AC25">
        <f t="shared" si="34"/>
        <v>0.32186657584378187</v>
      </c>
      <c r="AD25">
        <f t="shared" si="34"/>
        <v>0.32186657584378187</v>
      </c>
      <c r="AE25">
        <f t="shared" si="34"/>
        <v>0.32186657584378187</v>
      </c>
      <c r="AF25">
        <f t="shared" si="34"/>
        <v>0.32186657584378187</v>
      </c>
      <c r="AG25">
        <f t="shared" si="34"/>
        <v>0.32186657584378187</v>
      </c>
      <c r="AH25">
        <f t="shared" si="34"/>
        <v>0.32186657584378187</v>
      </c>
      <c r="AI25">
        <f t="shared" si="34"/>
        <v>0.32186657584378187</v>
      </c>
      <c r="AJ25">
        <f t="shared" ref="AJ25:BO25" si="35">_xlfn.XLOOKUP(AJ13,$H$1:$H$10,$J$1:$J$10,,1,1)</f>
        <v>0.32186657584378187</v>
      </c>
      <c r="AK25">
        <f t="shared" si="35"/>
        <v>0.32186657584378187</v>
      </c>
      <c r="AL25">
        <f t="shared" si="35"/>
        <v>0.32186657584378187</v>
      </c>
      <c r="AM25">
        <f t="shared" si="35"/>
        <v>0.32186657584378187</v>
      </c>
      <c r="AN25">
        <f t="shared" si="35"/>
        <v>0.32186657584378187</v>
      </c>
      <c r="AO25">
        <f t="shared" si="35"/>
        <v>0.32186657584378187</v>
      </c>
      <c r="AP25">
        <f t="shared" si="35"/>
        <v>0.32186657584378187</v>
      </c>
      <c r="AQ25">
        <f t="shared" si="35"/>
        <v>0.32186657584378187</v>
      </c>
      <c r="AR25">
        <f t="shared" si="35"/>
        <v>0.32186657584378187</v>
      </c>
      <c r="AS25">
        <f t="shared" si="35"/>
        <v>0.32186657584378187</v>
      </c>
      <c r="AT25">
        <f t="shared" si="35"/>
        <v>0.32186657584378187</v>
      </c>
      <c r="AU25">
        <f t="shared" si="35"/>
        <v>0.32186657584378187</v>
      </c>
      <c r="AV25">
        <f t="shared" si="35"/>
        <v>0.32186657584378187</v>
      </c>
      <c r="AW25">
        <f t="shared" si="35"/>
        <v>0.32186657584378187</v>
      </c>
      <c r="AX25">
        <f t="shared" si="35"/>
        <v>0.32186657584378187</v>
      </c>
      <c r="AY25">
        <f t="shared" si="35"/>
        <v>0.32186657584378187</v>
      </c>
      <c r="AZ25">
        <f t="shared" si="35"/>
        <v>0.32186657584378187</v>
      </c>
      <c r="BA25">
        <f t="shared" si="35"/>
        <v>0.32186657584378187</v>
      </c>
      <c r="BB25">
        <f t="shared" si="35"/>
        <v>0.32186657584378187</v>
      </c>
      <c r="BC25">
        <f t="shared" si="35"/>
        <v>0.3</v>
      </c>
      <c r="BD25">
        <f t="shared" si="35"/>
        <v>0.3</v>
      </c>
      <c r="BE25">
        <f t="shared" si="35"/>
        <v>0.3</v>
      </c>
      <c r="BF25">
        <f t="shared" si="35"/>
        <v>0.3</v>
      </c>
      <c r="BG25">
        <f t="shared" si="35"/>
        <v>0.3</v>
      </c>
      <c r="BH25">
        <f t="shared" si="35"/>
        <v>0.3</v>
      </c>
      <c r="BI25">
        <f t="shared" si="35"/>
        <v>0.3</v>
      </c>
      <c r="BJ25">
        <f t="shared" si="35"/>
        <v>0.3</v>
      </c>
      <c r="BK25">
        <f t="shared" si="35"/>
        <v>0.3</v>
      </c>
      <c r="BL25">
        <f t="shared" si="35"/>
        <v>0.3</v>
      </c>
      <c r="BM25">
        <f t="shared" si="35"/>
        <v>0.3</v>
      </c>
      <c r="BN25">
        <f t="shared" si="35"/>
        <v>0.3</v>
      </c>
      <c r="BO25">
        <f t="shared" si="35"/>
        <v>0.3</v>
      </c>
      <c r="BP25">
        <f t="shared" ref="BP25:CZ25" si="36">_xlfn.XLOOKUP(BP13,$H$1:$H$10,$J$1:$J$10,,1,1)</f>
        <v>0.3</v>
      </c>
      <c r="BQ25">
        <f t="shared" si="36"/>
        <v>0.3</v>
      </c>
      <c r="BR25">
        <f t="shared" si="36"/>
        <v>0.3</v>
      </c>
      <c r="BS25">
        <f t="shared" si="36"/>
        <v>0.3</v>
      </c>
      <c r="BT25">
        <f t="shared" si="36"/>
        <v>0.3</v>
      </c>
      <c r="BU25">
        <f t="shared" si="36"/>
        <v>0.3</v>
      </c>
      <c r="BV25">
        <f t="shared" si="36"/>
        <v>0.3</v>
      </c>
      <c r="BW25">
        <f t="shared" si="36"/>
        <v>0.3</v>
      </c>
      <c r="BX25">
        <f t="shared" si="36"/>
        <v>0.3</v>
      </c>
      <c r="BY25">
        <f t="shared" si="36"/>
        <v>0.3</v>
      </c>
      <c r="BZ25">
        <f t="shared" si="36"/>
        <v>0.3</v>
      </c>
      <c r="CA25">
        <f t="shared" si="36"/>
        <v>0.3</v>
      </c>
      <c r="CB25">
        <f t="shared" si="36"/>
        <v>0.3</v>
      </c>
      <c r="CC25">
        <f t="shared" si="36"/>
        <v>0.3</v>
      </c>
      <c r="CD25">
        <f t="shared" si="36"/>
        <v>0.3</v>
      </c>
      <c r="CE25">
        <f t="shared" si="36"/>
        <v>0.3</v>
      </c>
      <c r="CF25">
        <f t="shared" si="36"/>
        <v>0.3</v>
      </c>
      <c r="CG25">
        <f t="shared" si="36"/>
        <v>0.3</v>
      </c>
      <c r="CH25">
        <f t="shared" si="36"/>
        <v>0.3</v>
      </c>
      <c r="CI25">
        <f t="shared" si="36"/>
        <v>0.3</v>
      </c>
      <c r="CJ25">
        <f t="shared" si="36"/>
        <v>0.3</v>
      </c>
      <c r="CK25">
        <f t="shared" si="36"/>
        <v>0.3</v>
      </c>
      <c r="CL25">
        <f t="shared" si="36"/>
        <v>0.3</v>
      </c>
      <c r="CM25">
        <f t="shared" si="36"/>
        <v>0.3</v>
      </c>
      <c r="CN25">
        <f t="shared" si="36"/>
        <v>0.3</v>
      </c>
      <c r="CO25">
        <f t="shared" si="36"/>
        <v>0.3</v>
      </c>
      <c r="CP25">
        <f t="shared" si="36"/>
        <v>0.3</v>
      </c>
      <c r="CQ25">
        <f t="shared" si="36"/>
        <v>0.3</v>
      </c>
      <c r="CR25">
        <f t="shared" si="36"/>
        <v>0.3</v>
      </c>
      <c r="CS25">
        <f t="shared" si="36"/>
        <v>0.3</v>
      </c>
      <c r="CT25">
        <f t="shared" si="36"/>
        <v>0.3</v>
      </c>
      <c r="CU25">
        <f t="shared" si="36"/>
        <v>0.3</v>
      </c>
      <c r="CV25">
        <f t="shared" si="36"/>
        <v>0.3</v>
      </c>
      <c r="CW25">
        <f t="shared" si="36"/>
        <v>0.3</v>
      </c>
      <c r="CX25">
        <f t="shared" si="36"/>
        <v>0.3</v>
      </c>
      <c r="CY25">
        <f t="shared" si="36"/>
        <v>0.3</v>
      </c>
      <c r="CZ25">
        <f t="shared" si="36"/>
        <v>0.3</v>
      </c>
    </row>
    <row r="26" spans="3:106" x14ac:dyDescent="0.15">
      <c r="C26" s="13" t="s">
        <v>4</v>
      </c>
      <c r="D26">
        <f t="shared" ref="D26:AI26" si="37">(2*EXP(ir*t+2*D$25*SQRT(t)))/(EXP(2*D$25*SQRT(t))+1)</f>
        <v>1.0327492383617851</v>
      </c>
      <c r="E26">
        <f t="shared" si="37"/>
        <v>1.0327492383617851</v>
      </c>
      <c r="F26">
        <f t="shared" si="37"/>
        <v>1.0327492383617851</v>
      </c>
      <c r="G26">
        <f t="shared" si="37"/>
        <v>1.0327492383617851</v>
      </c>
      <c r="H26">
        <f t="shared" si="37"/>
        <v>1.0327492383617851</v>
      </c>
      <c r="I26">
        <f t="shared" si="37"/>
        <v>1.0327492383617851</v>
      </c>
      <c r="J26">
        <f t="shared" si="37"/>
        <v>1.0327492383617851</v>
      </c>
      <c r="K26">
        <f t="shared" si="37"/>
        <v>1.0327492383617851</v>
      </c>
      <c r="L26">
        <f t="shared" si="37"/>
        <v>1.0327492383617851</v>
      </c>
      <c r="M26">
        <f t="shared" si="37"/>
        <v>1.0327492383617851</v>
      </c>
      <c r="N26">
        <f t="shared" si="37"/>
        <v>1.0327492383617851</v>
      </c>
      <c r="O26">
        <f t="shared" si="37"/>
        <v>1.0327492383617851</v>
      </c>
      <c r="P26">
        <f t="shared" si="37"/>
        <v>1.0327492383617851</v>
      </c>
      <c r="Q26">
        <f t="shared" si="37"/>
        <v>1.0327492383617851</v>
      </c>
      <c r="R26">
        <f t="shared" si="37"/>
        <v>1.0327492383617851</v>
      </c>
      <c r="S26">
        <f t="shared" si="37"/>
        <v>1.0327492383617851</v>
      </c>
      <c r="T26">
        <f t="shared" si="37"/>
        <v>1.0327492383617851</v>
      </c>
      <c r="U26">
        <f t="shared" si="37"/>
        <v>1.0327492383617851</v>
      </c>
      <c r="V26">
        <f t="shared" si="37"/>
        <v>1.0327492383617851</v>
      </c>
      <c r="W26">
        <f t="shared" si="37"/>
        <v>1.0327492383617851</v>
      </c>
      <c r="X26">
        <f t="shared" si="37"/>
        <v>1.0327492383617851</v>
      </c>
      <c r="Y26">
        <f t="shared" si="37"/>
        <v>1.0327492383617851</v>
      </c>
      <c r="Z26">
        <f t="shared" si="37"/>
        <v>1.0327492383617851</v>
      </c>
      <c r="AA26">
        <f t="shared" si="37"/>
        <v>1.0327492383617851</v>
      </c>
      <c r="AB26">
        <f t="shared" si="37"/>
        <v>1.0327492383617851</v>
      </c>
      <c r="AC26">
        <f t="shared" si="37"/>
        <v>1.0327492383617851</v>
      </c>
      <c r="AD26">
        <f t="shared" si="37"/>
        <v>1.0327492383617851</v>
      </c>
      <c r="AE26">
        <f t="shared" si="37"/>
        <v>1.0327492383617851</v>
      </c>
      <c r="AF26">
        <f t="shared" si="37"/>
        <v>1.0327492383617851</v>
      </c>
      <c r="AG26">
        <f t="shared" si="37"/>
        <v>1.0327492383617851</v>
      </c>
      <c r="AH26">
        <f t="shared" si="37"/>
        <v>1.0327492383617851</v>
      </c>
      <c r="AI26">
        <f t="shared" si="37"/>
        <v>1.0327492383617851</v>
      </c>
      <c r="AJ26">
        <f t="shared" ref="AJ26:BO26" si="38">(2*EXP(ir*t+2*AJ$25*SQRT(t)))/(EXP(2*AJ$25*SQRT(t))+1)</f>
        <v>1.0327492383617851</v>
      </c>
      <c r="AK26">
        <f t="shared" si="38"/>
        <v>1.0327492383617851</v>
      </c>
      <c r="AL26">
        <f t="shared" si="38"/>
        <v>1.0327492383617851</v>
      </c>
      <c r="AM26">
        <f t="shared" si="38"/>
        <v>1.0327492383617851</v>
      </c>
      <c r="AN26">
        <f t="shared" si="38"/>
        <v>1.0327492383617851</v>
      </c>
      <c r="AO26">
        <f t="shared" si="38"/>
        <v>1.0327492383617851</v>
      </c>
      <c r="AP26">
        <f t="shared" si="38"/>
        <v>1.0327492383617851</v>
      </c>
      <c r="AQ26">
        <f t="shared" si="38"/>
        <v>1.0327492383617851</v>
      </c>
      <c r="AR26">
        <f t="shared" si="38"/>
        <v>1.0327492383617851</v>
      </c>
      <c r="AS26">
        <f t="shared" si="38"/>
        <v>1.0327492383617851</v>
      </c>
      <c r="AT26">
        <f t="shared" si="38"/>
        <v>1.0327492383617851</v>
      </c>
      <c r="AU26">
        <f t="shared" si="38"/>
        <v>1.0327492383617851</v>
      </c>
      <c r="AV26">
        <f t="shared" si="38"/>
        <v>1.0327492383617851</v>
      </c>
      <c r="AW26">
        <f t="shared" si="38"/>
        <v>1.0327492383617851</v>
      </c>
      <c r="AX26">
        <f t="shared" si="38"/>
        <v>1.0327492383617851</v>
      </c>
      <c r="AY26">
        <f t="shared" si="38"/>
        <v>1.0327492383617851</v>
      </c>
      <c r="AZ26">
        <f t="shared" si="38"/>
        <v>1.0327492383617851</v>
      </c>
      <c r="BA26">
        <f t="shared" si="38"/>
        <v>1.0327492383617851</v>
      </c>
      <c r="BB26">
        <f t="shared" si="38"/>
        <v>1.0327492383617851</v>
      </c>
      <c r="BC26">
        <f t="shared" si="38"/>
        <v>1.0305663773953564</v>
      </c>
      <c r="BD26">
        <f t="shared" si="38"/>
        <v>1.0305663773953564</v>
      </c>
      <c r="BE26">
        <f t="shared" si="38"/>
        <v>1.0305663773953564</v>
      </c>
      <c r="BF26">
        <f t="shared" si="38"/>
        <v>1.0305663773953564</v>
      </c>
      <c r="BG26">
        <f t="shared" si="38"/>
        <v>1.0305663773953564</v>
      </c>
      <c r="BH26">
        <f t="shared" si="38"/>
        <v>1.0305663773953564</v>
      </c>
      <c r="BI26">
        <f t="shared" si="38"/>
        <v>1.0305663773953564</v>
      </c>
      <c r="BJ26">
        <f t="shared" si="38"/>
        <v>1.0305663773953564</v>
      </c>
      <c r="BK26">
        <f t="shared" si="38"/>
        <v>1.0305663773953564</v>
      </c>
      <c r="BL26">
        <f t="shared" si="38"/>
        <v>1.0305663773953564</v>
      </c>
      <c r="BM26">
        <f t="shared" si="38"/>
        <v>1.0305663773953564</v>
      </c>
      <c r="BN26">
        <f t="shared" si="38"/>
        <v>1.0305663773953564</v>
      </c>
      <c r="BO26">
        <f t="shared" si="38"/>
        <v>1.0305663773953564</v>
      </c>
      <c r="BP26">
        <f t="shared" ref="BP26:CZ26" si="39">(2*EXP(ir*t+2*BP$25*SQRT(t)))/(EXP(2*BP$25*SQRT(t))+1)</f>
        <v>1.0305663773953564</v>
      </c>
      <c r="BQ26">
        <f t="shared" si="39"/>
        <v>1.0305663773953564</v>
      </c>
      <c r="BR26">
        <f t="shared" si="39"/>
        <v>1.0305663773953564</v>
      </c>
      <c r="BS26">
        <f t="shared" si="39"/>
        <v>1.0305663773953564</v>
      </c>
      <c r="BT26">
        <f t="shared" si="39"/>
        <v>1.0305663773953564</v>
      </c>
      <c r="BU26">
        <f t="shared" si="39"/>
        <v>1.0305663773953564</v>
      </c>
      <c r="BV26">
        <f t="shared" si="39"/>
        <v>1.0305663773953564</v>
      </c>
      <c r="BW26">
        <f t="shared" si="39"/>
        <v>1.0305663773953564</v>
      </c>
      <c r="BX26">
        <f t="shared" si="39"/>
        <v>1.0305663773953564</v>
      </c>
      <c r="BY26">
        <f t="shared" si="39"/>
        <v>1.0305663773953564</v>
      </c>
      <c r="BZ26">
        <f t="shared" si="39"/>
        <v>1.0305663773953564</v>
      </c>
      <c r="CA26">
        <f t="shared" si="39"/>
        <v>1.0305663773953564</v>
      </c>
      <c r="CB26">
        <f t="shared" si="39"/>
        <v>1.0305663773953564</v>
      </c>
      <c r="CC26">
        <f t="shared" si="39"/>
        <v>1.0305663773953564</v>
      </c>
      <c r="CD26">
        <f t="shared" si="39"/>
        <v>1.0305663773953564</v>
      </c>
      <c r="CE26">
        <f t="shared" si="39"/>
        <v>1.0305663773953564</v>
      </c>
      <c r="CF26">
        <f t="shared" si="39"/>
        <v>1.0305663773953564</v>
      </c>
      <c r="CG26">
        <f t="shared" si="39"/>
        <v>1.0305663773953564</v>
      </c>
      <c r="CH26">
        <f t="shared" si="39"/>
        <v>1.0305663773953564</v>
      </c>
      <c r="CI26">
        <f t="shared" si="39"/>
        <v>1.0305663773953564</v>
      </c>
      <c r="CJ26">
        <f t="shared" si="39"/>
        <v>1.0305663773953564</v>
      </c>
      <c r="CK26">
        <f t="shared" si="39"/>
        <v>1.0305663773953564</v>
      </c>
      <c r="CL26">
        <f t="shared" si="39"/>
        <v>1.0305663773953564</v>
      </c>
      <c r="CM26">
        <f t="shared" si="39"/>
        <v>1.0305663773953564</v>
      </c>
      <c r="CN26">
        <f t="shared" si="39"/>
        <v>1.0305663773953564</v>
      </c>
      <c r="CO26">
        <f t="shared" si="39"/>
        <v>1.0305663773953564</v>
      </c>
      <c r="CP26">
        <f t="shared" si="39"/>
        <v>1.0305663773953564</v>
      </c>
      <c r="CQ26">
        <f t="shared" si="39"/>
        <v>1.0305663773953564</v>
      </c>
      <c r="CR26">
        <f t="shared" si="39"/>
        <v>1.0305663773953564</v>
      </c>
      <c r="CS26">
        <f t="shared" si="39"/>
        <v>1.0305663773953564</v>
      </c>
      <c r="CT26">
        <f t="shared" si="39"/>
        <v>1.0305663773953564</v>
      </c>
      <c r="CU26">
        <f t="shared" si="39"/>
        <v>1.0305663773953564</v>
      </c>
      <c r="CV26">
        <f t="shared" si="39"/>
        <v>1.0305663773953564</v>
      </c>
      <c r="CW26">
        <f t="shared" si="39"/>
        <v>1.0305663773953564</v>
      </c>
      <c r="CX26">
        <f t="shared" si="39"/>
        <v>1.0305663773953564</v>
      </c>
      <c r="CY26">
        <f t="shared" si="39"/>
        <v>1.0305663773953564</v>
      </c>
      <c r="CZ26">
        <f t="shared" si="39"/>
        <v>1.0305663773953564</v>
      </c>
    </row>
    <row r="27" spans="3:106" x14ac:dyDescent="0.15">
      <c r="C27" s="13" t="s">
        <v>5</v>
      </c>
      <c r="D27">
        <f t="shared" ref="D27:AI27" si="40">2*EXP(ir*t)/(EXP(2*D$25*SQRT(t))+1)</f>
        <v>0.96844783206850182</v>
      </c>
      <c r="E27">
        <f t="shared" si="40"/>
        <v>0.96844783206850182</v>
      </c>
      <c r="F27">
        <f t="shared" si="40"/>
        <v>0.96844783206850182</v>
      </c>
      <c r="G27">
        <f t="shared" si="40"/>
        <v>0.96844783206850182</v>
      </c>
      <c r="H27">
        <f t="shared" si="40"/>
        <v>0.96844783206850182</v>
      </c>
      <c r="I27">
        <f t="shared" si="40"/>
        <v>0.96844783206850182</v>
      </c>
      <c r="J27">
        <f t="shared" si="40"/>
        <v>0.96844783206850182</v>
      </c>
      <c r="K27">
        <f t="shared" si="40"/>
        <v>0.96844783206850182</v>
      </c>
      <c r="L27">
        <f t="shared" si="40"/>
        <v>0.96844783206850182</v>
      </c>
      <c r="M27">
        <f t="shared" si="40"/>
        <v>0.96844783206850182</v>
      </c>
      <c r="N27">
        <f t="shared" si="40"/>
        <v>0.96844783206850182</v>
      </c>
      <c r="O27">
        <f t="shared" si="40"/>
        <v>0.96844783206850182</v>
      </c>
      <c r="P27">
        <f t="shared" si="40"/>
        <v>0.96844783206850182</v>
      </c>
      <c r="Q27">
        <f t="shared" si="40"/>
        <v>0.96844783206850182</v>
      </c>
      <c r="R27">
        <f t="shared" si="40"/>
        <v>0.96844783206850182</v>
      </c>
      <c r="S27">
        <f t="shared" si="40"/>
        <v>0.96844783206850182</v>
      </c>
      <c r="T27">
        <f t="shared" si="40"/>
        <v>0.96844783206850182</v>
      </c>
      <c r="U27">
        <f t="shared" si="40"/>
        <v>0.96844783206850182</v>
      </c>
      <c r="V27">
        <f t="shared" si="40"/>
        <v>0.96844783206850182</v>
      </c>
      <c r="W27">
        <f t="shared" si="40"/>
        <v>0.96844783206850182</v>
      </c>
      <c r="X27">
        <f t="shared" si="40"/>
        <v>0.96844783206850182</v>
      </c>
      <c r="Y27">
        <f t="shared" si="40"/>
        <v>0.96844783206850182</v>
      </c>
      <c r="Z27">
        <f t="shared" si="40"/>
        <v>0.96844783206850182</v>
      </c>
      <c r="AA27">
        <f t="shared" si="40"/>
        <v>0.96844783206850182</v>
      </c>
      <c r="AB27">
        <f t="shared" si="40"/>
        <v>0.96844783206850182</v>
      </c>
      <c r="AC27">
        <f t="shared" si="40"/>
        <v>0.96844783206850182</v>
      </c>
      <c r="AD27">
        <f t="shared" si="40"/>
        <v>0.96844783206850182</v>
      </c>
      <c r="AE27">
        <f t="shared" si="40"/>
        <v>0.96844783206850182</v>
      </c>
      <c r="AF27">
        <f t="shared" si="40"/>
        <v>0.96844783206850182</v>
      </c>
      <c r="AG27">
        <f t="shared" si="40"/>
        <v>0.96844783206850182</v>
      </c>
      <c r="AH27">
        <f t="shared" si="40"/>
        <v>0.96844783206850182</v>
      </c>
      <c r="AI27">
        <f t="shared" si="40"/>
        <v>0.96844783206850182</v>
      </c>
      <c r="AJ27">
        <f t="shared" ref="AJ27:BO27" si="41">2*EXP(ir*t)/(EXP(2*AJ$25*SQRT(t))+1)</f>
        <v>0.96844783206850182</v>
      </c>
      <c r="AK27">
        <f t="shared" si="41"/>
        <v>0.96844783206850182</v>
      </c>
      <c r="AL27">
        <f t="shared" si="41"/>
        <v>0.96844783206850182</v>
      </c>
      <c r="AM27">
        <f t="shared" si="41"/>
        <v>0.96844783206850182</v>
      </c>
      <c r="AN27">
        <f t="shared" si="41"/>
        <v>0.96844783206850182</v>
      </c>
      <c r="AO27">
        <f t="shared" si="41"/>
        <v>0.96844783206850182</v>
      </c>
      <c r="AP27">
        <f t="shared" si="41"/>
        <v>0.96844783206850182</v>
      </c>
      <c r="AQ27">
        <f t="shared" si="41"/>
        <v>0.96844783206850182</v>
      </c>
      <c r="AR27">
        <f t="shared" si="41"/>
        <v>0.96844783206850182</v>
      </c>
      <c r="AS27">
        <f t="shared" si="41"/>
        <v>0.96844783206850182</v>
      </c>
      <c r="AT27">
        <f t="shared" si="41"/>
        <v>0.96844783206850182</v>
      </c>
      <c r="AU27">
        <f t="shared" si="41"/>
        <v>0.96844783206850182</v>
      </c>
      <c r="AV27">
        <f t="shared" si="41"/>
        <v>0.96844783206850182</v>
      </c>
      <c r="AW27">
        <f t="shared" si="41"/>
        <v>0.96844783206850182</v>
      </c>
      <c r="AX27">
        <f t="shared" si="41"/>
        <v>0.96844783206850182</v>
      </c>
      <c r="AY27">
        <f t="shared" si="41"/>
        <v>0.96844783206850182</v>
      </c>
      <c r="AZ27">
        <f t="shared" si="41"/>
        <v>0.96844783206850182</v>
      </c>
      <c r="BA27">
        <f t="shared" si="41"/>
        <v>0.96844783206850182</v>
      </c>
      <c r="BB27">
        <f t="shared" si="41"/>
        <v>0.96844783206850182</v>
      </c>
      <c r="BC27">
        <f t="shared" si="41"/>
        <v>0.97063069303493077</v>
      </c>
      <c r="BD27">
        <f t="shared" si="41"/>
        <v>0.97063069303493077</v>
      </c>
      <c r="BE27">
        <f t="shared" si="41"/>
        <v>0.97063069303493077</v>
      </c>
      <c r="BF27">
        <f t="shared" si="41"/>
        <v>0.97063069303493077</v>
      </c>
      <c r="BG27">
        <f t="shared" si="41"/>
        <v>0.97063069303493077</v>
      </c>
      <c r="BH27">
        <f t="shared" si="41"/>
        <v>0.97063069303493077</v>
      </c>
      <c r="BI27">
        <f t="shared" si="41"/>
        <v>0.97063069303493077</v>
      </c>
      <c r="BJ27">
        <f t="shared" si="41"/>
        <v>0.97063069303493077</v>
      </c>
      <c r="BK27">
        <f t="shared" si="41"/>
        <v>0.97063069303493077</v>
      </c>
      <c r="BL27">
        <f t="shared" si="41"/>
        <v>0.97063069303493077</v>
      </c>
      <c r="BM27">
        <f t="shared" si="41"/>
        <v>0.97063069303493077</v>
      </c>
      <c r="BN27">
        <f t="shared" si="41"/>
        <v>0.97063069303493077</v>
      </c>
      <c r="BO27">
        <f t="shared" si="41"/>
        <v>0.97063069303493077</v>
      </c>
      <c r="BP27">
        <f t="shared" ref="BP27:CZ27" si="42">2*EXP(ir*t)/(EXP(2*BP$25*SQRT(t))+1)</f>
        <v>0.97063069303493077</v>
      </c>
      <c r="BQ27">
        <f t="shared" si="42"/>
        <v>0.97063069303493077</v>
      </c>
      <c r="BR27">
        <f t="shared" si="42"/>
        <v>0.97063069303493077</v>
      </c>
      <c r="BS27">
        <f t="shared" si="42"/>
        <v>0.97063069303493077</v>
      </c>
      <c r="BT27">
        <f t="shared" si="42"/>
        <v>0.97063069303493077</v>
      </c>
      <c r="BU27">
        <f t="shared" si="42"/>
        <v>0.97063069303493077</v>
      </c>
      <c r="BV27">
        <f t="shared" si="42"/>
        <v>0.97063069303493077</v>
      </c>
      <c r="BW27">
        <f t="shared" si="42"/>
        <v>0.97063069303493077</v>
      </c>
      <c r="BX27">
        <f t="shared" si="42"/>
        <v>0.97063069303493077</v>
      </c>
      <c r="BY27">
        <f t="shared" si="42"/>
        <v>0.97063069303493077</v>
      </c>
      <c r="BZ27">
        <f t="shared" si="42"/>
        <v>0.97063069303493077</v>
      </c>
      <c r="CA27">
        <f t="shared" si="42"/>
        <v>0.97063069303493077</v>
      </c>
      <c r="CB27">
        <f t="shared" si="42"/>
        <v>0.97063069303493077</v>
      </c>
      <c r="CC27">
        <f t="shared" si="42"/>
        <v>0.97063069303493077</v>
      </c>
      <c r="CD27">
        <f t="shared" si="42"/>
        <v>0.97063069303493077</v>
      </c>
      <c r="CE27">
        <f t="shared" si="42"/>
        <v>0.97063069303493077</v>
      </c>
      <c r="CF27">
        <f t="shared" si="42"/>
        <v>0.97063069303493077</v>
      </c>
      <c r="CG27">
        <f t="shared" si="42"/>
        <v>0.97063069303493077</v>
      </c>
      <c r="CH27">
        <f t="shared" si="42"/>
        <v>0.97063069303493077</v>
      </c>
      <c r="CI27">
        <f t="shared" si="42"/>
        <v>0.97063069303493077</v>
      </c>
      <c r="CJ27">
        <f t="shared" si="42"/>
        <v>0.97063069303493077</v>
      </c>
      <c r="CK27">
        <f t="shared" si="42"/>
        <v>0.97063069303493077</v>
      </c>
      <c r="CL27">
        <f t="shared" si="42"/>
        <v>0.97063069303493077</v>
      </c>
      <c r="CM27">
        <f t="shared" si="42"/>
        <v>0.97063069303493077</v>
      </c>
      <c r="CN27">
        <f t="shared" si="42"/>
        <v>0.97063069303493077</v>
      </c>
      <c r="CO27">
        <f t="shared" si="42"/>
        <v>0.97063069303493077</v>
      </c>
      <c r="CP27">
        <f t="shared" si="42"/>
        <v>0.97063069303493077</v>
      </c>
      <c r="CQ27">
        <f t="shared" si="42"/>
        <v>0.97063069303493077</v>
      </c>
      <c r="CR27">
        <f t="shared" si="42"/>
        <v>0.97063069303493077</v>
      </c>
      <c r="CS27">
        <f t="shared" si="42"/>
        <v>0.97063069303493077</v>
      </c>
      <c r="CT27">
        <f t="shared" si="42"/>
        <v>0.97063069303493077</v>
      </c>
      <c r="CU27">
        <f t="shared" si="42"/>
        <v>0.97063069303493077</v>
      </c>
      <c r="CV27">
        <f t="shared" si="42"/>
        <v>0.97063069303493077</v>
      </c>
      <c r="CW27">
        <f t="shared" si="42"/>
        <v>0.97063069303493077</v>
      </c>
      <c r="CX27">
        <f t="shared" si="42"/>
        <v>0.97063069303493077</v>
      </c>
      <c r="CY27">
        <f t="shared" si="42"/>
        <v>0.97063069303493077</v>
      </c>
      <c r="CZ27">
        <f t="shared" si="42"/>
        <v>0.97063069303493077</v>
      </c>
    </row>
    <row r="28" spans="3:106" s="6" customFormat="1" x14ac:dyDescent="0.15">
      <c r="D28" s="6">
        <v>0</v>
      </c>
      <c r="E28" s="6">
        <v>1</v>
      </c>
      <c r="F28" s="6">
        <v>2</v>
      </c>
      <c r="G28" s="6">
        <v>3</v>
      </c>
      <c r="H28" s="6">
        <v>4</v>
      </c>
      <c r="I28" s="6">
        <v>5</v>
      </c>
      <c r="J28" s="6">
        <v>6</v>
      </c>
      <c r="K28" s="6">
        <v>7</v>
      </c>
      <c r="L28" s="6">
        <v>8</v>
      </c>
      <c r="M28" s="6">
        <v>9</v>
      </c>
      <c r="N28" s="6">
        <v>10</v>
      </c>
      <c r="O28" s="6">
        <v>11</v>
      </c>
      <c r="P28" s="6">
        <v>12</v>
      </c>
      <c r="Q28" s="6">
        <v>13</v>
      </c>
      <c r="R28" s="6">
        <v>14</v>
      </c>
      <c r="S28" s="6">
        <v>15</v>
      </c>
      <c r="T28" s="6">
        <v>16</v>
      </c>
      <c r="U28" s="6">
        <v>17</v>
      </c>
      <c r="V28" s="6">
        <v>18</v>
      </c>
      <c r="W28" s="6">
        <v>19</v>
      </c>
      <c r="X28" s="6">
        <v>20</v>
      </c>
      <c r="Y28" s="6">
        <v>21</v>
      </c>
      <c r="Z28" s="6">
        <v>22</v>
      </c>
      <c r="AA28" s="6">
        <v>23</v>
      </c>
      <c r="AB28" s="6">
        <v>24</v>
      </c>
      <c r="AC28" s="6">
        <v>25</v>
      </c>
      <c r="AD28" s="6">
        <v>26</v>
      </c>
      <c r="AE28" s="6">
        <v>27</v>
      </c>
      <c r="AF28" s="6">
        <v>28</v>
      </c>
      <c r="AG28" s="6">
        <v>29</v>
      </c>
      <c r="AH28" s="6">
        <v>30</v>
      </c>
      <c r="AI28" s="6">
        <v>31</v>
      </c>
      <c r="AJ28" s="6">
        <v>32</v>
      </c>
      <c r="AK28" s="6">
        <v>33</v>
      </c>
      <c r="AL28" s="6">
        <v>34</v>
      </c>
      <c r="AM28" s="6">
        <v>35</v>
      </c>
      <c r="AN28" s="6">
        <v>36</v>
      </c>
      <c r="AO28" s="6">
        <v>37</v>
      </c>
      <c r="AP28" s="6">
        <v>38</v>
      </c>
      <c r="AQ28" s="6">
        <v>39</v>
      </c>
      <c r="AR28" s="6">
        <v>40</v>
      </c>
      <c r="AS28" s="6">
        <v>41</v>
      </c>
      <c r="AT28" s="6">
        <v>42</v>
      </c>
      <c r="AU28" s="6">
        <v>43</v>
      </c>
      <c r="AV28" s="6">
        <v>44</v>
      </c>
      <c r="AW28" s="6">
        <v>45</v>
      </c>
      <c r="AX28" s="6">
        <v>46</v>
      </c>
      <c r="AY28" s="6">
        <v>47</v>
      </c>
      <c r="AZ28" s="6">
        <v>48</v>
      </c>
      <c r="BA28" s="6">
        <v>49</v>
      </c>
      <c r="BB28" s="6">
        <v>50</v>
      </c>
      <c r="BC28" s="6">
        <v>51</v>
      </c>
      <c r="BD28" s="6">
        <v>52</v>
      </c>
      <c r="BE28" s="6">
        <v>53</v>
      </c>
      <c r="BF28" s="6">
        <v>54</v>
      </c>
      <c r="BG28" s="6">
        <v>55</v>
      </c>
      <c r="BH28" s="6">
        <v>56</v>
      </c>
      <c r="BI28" s="6">
        <v>57</v>
      </c>
      <c r="BJ28" s="6">
        <v>58</v>
      </c>
      <c r="BK28" s="6">
        <v>59</v>
      </c>
      <c r="BL28" s="6">
        <v>60</v>
      </c>
      <c r="BM28" s="6">
        <v>61</v>
      </c>
      <c r="BN28" s="6">
        <v>62</v>
      </c>
      <c r="BO28" s="6">
        <v>63</v>
      </c>
      <c r="BP28" s="6">
        <v>64</v>
      </c>
      <c r="BQ28" s="6">
        <v>65</v>
      </c>
      <c r="BR28" s="6">
        <v>66</v>
      </c>
      <c r="BS28" s="6">
        <v>67</v>
      </c>
      <c r="BT28" s="6">
        <v>68</v>
      </c>
      <c r="BU28" s="6">
        <v>69</v>
      </c>
      <c r="BV28" s="6">
        <v>70</v>
      </c>
      <c r="BW28" s="6">
        <v>71</v>
      </c>
      <c r="BX28" s="6">
        <v>72</v>
      </c>
      <c r="BY28" s="6">
        <v>73</v>
      </c>
      <c r="BZ28" s="6">
        <v>74</v>
      </c>
      <c r="CA28" s="6">
        <v>75</v>
      </c>
      <c r="CB28" s="6">
        <v>76</v>
      </c>
      <c r="CC28" s="6">
        <v>77</v>
      </c>
      <c r="CD28" s="6">
        <v>78</v>
      </c>
      <c r="CE28" s="6">
        <v>79</v>
      </c>
      <c r="CF28" s="6">
        <v>80</v>
      </c>
      <c r="CG28" s="6">
        <v>81</v>
      </c>
      <c r="CH28" s="6">
        <v>82</v>
      </c>
      <c r="CI28" s="6">
        <v>83</v>
      </c>
      <c r="CJ28" s="6">
        <v>84</v>
      </c>
      <c r="CK28" s="6">
        <v>85</v>
      </c>
      <c r="CL28" s="6">
        <v>86</v>
      </c>
      <c r="CM28" s="6">
        <v>87</v>
      </c>
      <c r="CN28" s="6">
        <v>88</v>
      </c>
      <c r="CO28" s="6">
        <v>89</v>
      </c>
      <c r="CP28" s="6">
        <v>90</v>
      </c>
      <c r="CQ28" s="6">
        <v>91</v>
      </c>
      <c r="CR28" s="6">
        <v>92</v>
      </c>
      <c r="CS28" s="6">
        <v>93</v>
      </c>
      <c r="CT28" s="6">
        <v>94</v>
      </c>
      <c r="CU28" s="6">
        <v>95</v>
      </c>
      <c r="CV28" s="6">
        <v>96</v>
      </c>
      <c r="CW28" s="6">
        <v>97</v>
      </c>
      <c r="CX28" s="6">
        <v>98</v>
      </c>
      <c r="CY28" s="6">
        <v>99</v>
      </c>
      <c r="CZ28" s="6">
        <v>100</v>
      </c>
    </row>
    <row r="29" spans="3:106" x14ac:dyDescent="0.15">
      <c r="C29" s="6">
        <v>0</v>
      </c>
      <c r="D29" s="14">
        <f t="shared" ref="D29:AI29" si="43">S*D$26^(D$28-$C29)*D$27^$C29+D$24</f>
        <v>100</v>
      </c>
      <c r="E29" s="1">
        <f t="shared" si="43"/>
        <v>103.05650234058086</v>
      </c>
      <c r="F29" s="1">
        <f t="shared" si="43"/>
        <v>106.2129720719099</v>
      </c>
      <c r="G29" s="1">
        <f t="shared" si="43"/>
        <v>109.47268297164683</v>
      </c>
      <c r="H29" s="1">
        <f t="shared" si="43"/>
        <v>112.83901603112956</v>
      </c>
      <c r="I29" s="1">
        <f t="shared" si="43"/>
        <v>116.31546296654018</v>
      </c>
      <c r="J29" s="1">
        <f t="shared" si="43"/>
        <v>119.90562984505958</v>
      </c>
      <c r="K29" s="1">
        <f t="shared" si="43"/>
        <v>123.61324082977531</v>
      </c>
      <c r="L29" s="1">
        <f t="shared" si="43"/>
        <v>127.44214204723269</v>
      </c>
      <c r="M29" s="1">
        <f t="shared" si="43"/>
        <v>131.39630558164498</v>
      </c>
      <c r="N29" s="1">
        <f t="shared" si="43"/>
        <v>135.47983359991119</v>
      </c>
      <c r="O29" s="1">
        <f t="shared" si="43"/>
        <v>139.69696261172484</v>
      </c>
      <c r="P29" s="1">
        <f t="shared" si="43"/>
        <v>144.05206786919831</v>
      </c>
      <c r="Q29" s="1">
        <f t="shared" si="43"/>
        <v>148.54966791057095</v>
      </c>
      <c r="R29" s="1">
        <f t="shared" si="43"/>
        <v>153.19442925272102</v>
      </c>
      <c r="S29" s="1">
        <f t="shared" si="43"/>
        <v>157.99117123735317</v>
      </c>
      <c r="T29" s="1">
        <f t="shared" si="43"/>
        <v>162.94487103589515</v>
      </c>
      <c r="U29" s="1">
        <f t="shared" si="43"/>
        <v>168.06066881830088</v>
      </c>
      <c r="V29" s="1">
        <f t="shared" si="43"/>
        <v>173.34387309112813</v>
      </c>
      <c r="W29" s="1">
        <f t="shared" si="43"/>
        <v>178.79996621043401</v>
      </c>
      <c r="X29" s="1">
        <f t="shared" si="43"/>
        <v>184.43461007521375</v>
      </c>
      <c r="Y29" s="1">
        <f t="shared" si="43"/>
        <v>190.25365200729482</v>
      </c>
      <c r="Z29" s="1">
        <f t="shared" si="43"/>
        <v>196.26313082379386</v>
      </c>
      <c r="AA29" s="1">
        <f t="shared" si="43"/>
        <v>202.46928310844123</v>
      </c>
      <c r="AB29" s="1">
        <f t="shared" si="43"/>
        <v>208.87854968828708</v>
      </c>
      <c r="AC29" s="1">
        <f t="shared" si="43"/>
        <v>215.49758232251429</v>
      </c>
      <c r="AD29" s="1">
        <f t="shared" si="43"/>
        <v>222.33325061030558</v>
      </c>
      <c r="AE29" s="1">
        <f t="shared" si="43"/>
        <v>229.39264912493695</v>
      </c>
      <c r="AF29" s="1">
        <f t="shared" si="43"/>
        <v>236.68310478150852</v>
      </c>
      <c r="AG29" s="1">
        <f t="shared" si="43"/>
        <v>244.21218444596158</v>
      </c>
      <c r="AH29" s="1">
        <f t="shared" si="43"/>
        <v>251.98770279328647</v>
      </c>
      <c r="AI29" s="1">
        <f t="shared" si="43"/>
        <v>260.01773042307985</v>
      </c>
      <c r="AJ29" s="1">
        <f t="shared" ref="AJ29:BO44" si="44">S*AJ$26^(AJ$28-$C29)*AJ$27^$C29+AJ$24</f>
        <v>268.31060224088066</v>
      </c>
      <c r="AK29" s="1">
        <f t="shared" si="44"/>
        <v>276.87492611398829</v>
      </c>
      <c r="AL29" s="1">
        <f t="shared" si="44"/>
        <v>285.7195918107526</v>
      </c>
      <c r="AM29" s="1">
        <f t="shared" si="44"/>
        <v>294.85378023261836</v>
      </c>
      <c r="AN29" s="1">
        <f t="shared" si="44"/>
        <v>304.28697294851236</v>
      </c>
      <c r="AO29" s="1">
        <f t="shared" si="44"/>
        <v>314.02896204147441</v>
      </c>
      <c r="AP29" s="1">
        <f t="shared" si="44"/>
        <v>324.08986027775808</v>
      </c>
      <c r="AQ29" s="1">
        <f t="shared" si="44"/>
        <v>334.48011160896175</v>
      </c>
      <c r="AR29" s="1">
        <f t="shared" si="44"/>
        <v>345.21050201809618</v>
      </c>
      <c r="AS29" s="1">
        <f t="shared" si="44"/>
        <v>356.29217072085277</v>
      </c>
      <c r="AT29" s="1">
        <f t="shared" si="44"/>
        <v>367.73662173370508</v>
      </c>
      <c r="AU29" s="1">
        <f t="shared" si="44"/>
        <v>379.55573582085594</v>
      </c>
      <c r="AV29" s="1">
        <f t="shared" si="44"/>
        <v>391.76178283243956</v>
      </c>
      <c r="AW29" s="1">
        <f t="shared" si="44"/>
        <v>404.36743444678837</v>
      </c>
      <c r="AX29" s="1">
        <f t="shared" si="44"/>
        <v>417.38577733000108</v>
      </c>
      <c r="AY29" s="1">
        <f t="shared" si="44"/>
        <v>430.8303267264759</v>
      </c>
      <c r="AZ29" s="1">
        <f t="shared" si="44"/>
        <v>444.71504049452329</v>
      </c>
      <c r="BA29" s="1">
        <f t="shared" si="44"/>
        <v>459.05433360163408</v>
      </c>
      <c r="BB29" s="1">
        <f t="shared" si="44"/>
        <v>473.86309309445778</v>
      </c>
      <c r="BC29" s="1">
        <f t="shared" si="44"/>
        <v>432.83244831439282</v>
      </c>
      <c r="BD29" s="1">
        <f t="shared" si="44"/>
        <v>446.06256827852667</v>
      </c>
      <c r="BE29" s="1">
        <f t="shared" si="44"/>
        <v>459.69708508246998</v>
      </c>
      <c r="BF29" s="1">
        <f t="shared" si="44"/>
        <v>473.74835967264602</v>
      </c>
      <c r="BG29" s="1">
        <f t="shared" si="44"/>
        <v>488.22913082483126</v>
      </c>
      <c r="BH29" s="1">
        <f t="shared" si="44"/>
        <v>503.15252669302987</v>
      </c>
      <c r="BI29" s="1">
        <f t="shared" si="44"/>
        <v>518.53207671135613</v>
      </c>
      <c r="BJ29" s="1">
        <f t="shared" si="44"/>
        <v>534.38172385971347</v>
      </c>
      <c r="BK29" s="1">
        <f t="shared" si="44"/>
        <v>550.71583730439056</v>
      </c>
      <c r="BL29" s="1">
        <f t="shared" si="44"/>
        <v>567.54922542503618</v>
      </c>
      <c r="BM29" s="1">
        <f t="shared" si="44"/>
        <v>584.89714923982012</v>
      </c>
      <c r="BN29" s="1">
        <f t="shared" si="44"/>
        <v>602.77533624095258</v>
      </c>
      <c r="BO29" s="1">
        <f t="shared" si="44"/>
        <v>621.1999946531065</v>
      </c>
      <c r="BP29" s="1">
        <f t="shared" ref="BP29:CZ29" si="45">S*BP$26^(BP$28-$C29)*BP$27^$C29+BP$24</f>
        <v>640.18782812766653</v>
      </c>
      <c r="BQ29" s="1">
        <f t="shared" si="45"/>
        <v>659.75605088613031</v>
      </c>
      <c r="BR29" s="1">
        <f t="shared" si="45"/>
        <v>679.92240332638585</v>
      </c>
      <c r="BS29" s="1">
        <f t="shared" si="45"/>
        <v>700.70516810601794</v>
      </c>
      <c r="BT29" s="1">
        <f t="shared" si="45"/>
        <v>722.12318671722301</v>
      </c>
      <c r="BU29" s="1">
        <f t="shared" si="45"/>
        <v>744.19587656835904</v>
      </c>
      <c r="BV29" s="1">
        <f t="shared" si="45"/>
        <v>766.9432485876157</v>
      </c>
      <c r="BW29" s="1">
        <f t="shared" si="45"/>
        <v>790.38592536476551</v>
      </c>
      <c r="BX29" s="1">
        <f t="shared" si="45"/>
        <v>814.54515984744285</v>
      </c>
      <c r="BY29" s="1">
        <f t="shared" si="45"/>
        <v>839.44285460890069</v>
      </c>
      <c r="BZ29" s="1">
        <f t="shared" si="45"/>
        <v>865.10158170471175</v>
      </c>
      <c r="CA29" s="1">
        <f t="shared" si="45"/>
        <v>891.54460313641766</v>
      </c>
      <c r="CB29" s="1">
        <f t="shared" si="45"/>
        <v>918.79589194067864</v>
      </c>
      <c r="CC29" s="1">
        <f t="shared" si="45"/>
        <v>946.88015392304044</v>
      </c>
      <c r="CD29" s="1">
        <f t="shared" si="45"/>
        <v>975.82285005602546</v>
      </c>
      <c r="CE29" s="1">
        <f t="shared" si="45"/>
        <v>1005.6502195618502</v>
      </c>
      <c r="CF29" s="1">
        <f t="shared" si="45"/>
        <v>1036.3893037007008</v>
      </c>
      <c r="CG29" s="1">
        <f t="shared" si="45"/>
        <v>1068.0679702861269</v>
      </c>
      <c r="CH29" s="1">
        <f t="shared" si="45"/>
        <v>1100.7149389497852</v>
      </c>
      <c r="CI29" s="1">
        <f t="shared" si="45"/>
        <v>1134.3598071784309</v>
      </c>
      <c r="CJ29" s="1">
        <f t="shared" si="45"/>
        <v>1169.0330771467707</v>
      </c>
      <c r="CK29" s="1">
        <f t="shared" si="45"/>
        <v>1204.7661833704938</v>
      </c>
      <c r="CL29" s="1">
        <f t="shared" si="45"/>
        <v>1241.5915212045593</v>
      </c>
      <c r="CM29" s="1">
        <f t="shared" si="45"/>
        <v>1279.5424762125726</v>
      </c>
      <c r="CN29" s="1">
        <f t="shared" si="45"/>
        <v>1318.6534544338749</v>
      </c>
      <c r="CO29" s="1">
        <f t="shared" si="45"/>
        <v>1358.959913575791</v>
      </c>
      <c r="CP29" s="1">
        <f t="shared" si="45"/>
        <v>1400.4983951593099</v>
      </c>
      <c r="CQ29" s="1">
        <f t="shared" si="45"/>
        <v>1443.3065576473402</v>
      </c>
      <c r="CR29" s="1">
        <f t="shared" si="45"/>
        <v>1487.4232105855815</v>
      </c>
      <c r="CS29" s="1">
        <f t="shared" si="45"/>
        <v>1532.8883497869531</v>
      </c>
      <c r="CT29" s="1">
        <f t="shared" si="45"/>
        <v>1579.7431935914863</v>
      </c>
      <c r="CU29" s="1">
        <f t="shared" si="45"/>
        <v>1628.0302202345492</v>
      </c>
      <c r="CV29" s="1">
        <f t="shared" si="45"/>
        <v>1677.7932063572835</v>
      </c>
      <c r="CW29" s="1">
        <f t="shared" si="45"/>
        <v>1729.0772666941655</v>
      </c>
      <c r="CX29" s="1">
        <f t="shared" si="45"/>
        <v>1781.9288949736704</v>
      </c>
      <c r="CY29" s="1">
        <f t="shared" si="45"/>
        <v>1836.3960060691263</v>
      </c>
      <c r="CZ29" s="1">
        <f t="shared" si="45"/>
        <v>1892.5279794379605</v>
      </c>
      <c r="DA29">
        <f t="shared" ref="DA29:DA60" si="46">FACT(CZ$28)/(FACT(CZ$28-C29)*FACT(C29))*p^100</f>
        <v>7.8886090522101181E-31</v>
      </c>
      <c r="DB29">
        <f>DA29*CZ29</f>
        <v>1.492941335015522E-27</v>
      </c>
    </row>
    <row r="30" spans="3:106" x14ac:dyDescent="0.15">
      <c r="C30" s="6">
        <v>1</v>
      </c>
      <c r="D30" s="1"/>
      <c r="E30" s="14">
        <f t="shared" ref="E30:AJ30" si="47">S*E$26^(E$28-$C30)*E$27^$C30+E$24</f>
        <v>97.063204702447848</v>
      </c>
      <c r="F30" s="1">
        <f t="shared" si="47"/>
        <v>100.02339850085254</v>
      </c>
      <c r="G30" s="1">
        <f t="shared" si="47"/>
        <v>103.08040558035313</v>
      </c>
      <c r="H30" s="1">
        <f t="shared" si="47"/>
        <v>106.23739642387369</v>
      </c>
      <c r="I30" s="1">
        <f t="shared" si="47"/>
        <v>109.49764534519247</v>
      </c>
      <c r="J30" s="1">
        <f t="shared" si="47"/>
        <v>112.86453388932318</v>
      </c>
      <c r="K30" s="1">
        <f t="shared" si="47"/>
        <v>116.34155434425629</v>
      </c>
      <c r="L30" s="1">
        <f t="shared" si="47"/>
        <v>119.93231336770721</v>
      </c>
      <c r="M30" s="1">
        <f t="shared" si="47"/>
        <v>123.64053573263757</v>
      </c>
      <c r="N30" s="1">
        <f t="shared" si="47"/>
        <v>127.4700681954395</v>
      </c>
      <c r="O30" s="1">
        <f t="shared" si="47"/>
        <v>131.42488349080017</v>
      </c>
      <c r="P30" s="1">
        <f t="shared" si="47"/>
        <v>135.50908445739483</v>
      </c>
      <c r="Q30" s="1">
        <f t="shared" si="47"/>
        <v>139.72690829869359</v>
      </c>
      <c r="R30" s="1">
        <f t="shared" si="47"/>
        <v>144.08273098330557</v>
      </c>
      <c r="S30" s="1">
        <f t="shared" si="47"/>
        <v>148.581071789432</v>
      </c>
      <c r="T30" s="1">
        <f t="shared" si="47"/>
        <v>153.22659799814585</v>
      </c>
      <c r="U30" s="1">
        <f t="shared" si="47"/>
        <v>158.02412974037344</v>
      </c>
      <c r="V30" s="1">
        <f t="shared" si="47"/>
        <v>162.97864500261025</v>
      </c>
      <c r="W30" s="1">
        <f t="shared" si="47"/>
        <v>168.09528479657104</v>
      </c>
      <c r="X30" s="1">
        <f t="shared" si="47"/>
        <v>173.37935849814113</v>
      </c>
      <c r="Y30" s="1">
        <f t="shared" si="47"/>
        <v>178.83634936117522</v>
      </c>
      <c r="Z30" s="1">
        <f t="shared" si="47"/>
        <v>184.47192021186783</v>
      </c>
      <c r="AA30" s="1">
        <f t="shared" si="47"/>
        <v>190.2919193296112</v>
      </c>
      <c r="AB30" s="1">
        <f t="shared" si="47"/>
        <v>196.30238652044596</v>
      </c>
      <c r="AC30" s="1">
        <f t="shared" si="47"/>
        <v>202.50955938941291</v>
      </c>
      <c r="AD30" s="1">
        <f t="shared" si="47"/>
        <v>208.91987981831966</v>
      </c>
      <c r="AE30" s="1">
        <f t="shared" si="47"/>
        <v>215.54000065564935</v>
      </c>
      <c r="AF30" s="1">
        <f t="shared" si="47"/>
        <v>222.37679262555812</v>
      </c>
      <c r="AG30" s="1">
        <f t="shared" si="47"/>
        <v>229.4373514631379</v>
      </c>
      <c r="AH30" s="1">
        <f t="shared" si="47"/>
        <v>236.72900528335273</v>
      </c>
      <c r="AI30" s="1">
        <f t="shared" si="47"/>
        <v>244.25932219130289</v>
      </c>
      <c r="AJ30" s="1">
        <f t="shared" si="47"/>
        <v>252.03611814171887</v>
      </c>
      <c r="AK30" s="1">
        <f t="shared" ref="AK30:BP30" si="48">S*AK$26^(AK$28-$C30)*AK$27^$C30+AK$24</f>
        <v>260.067465055848</v>
      </c>
      <c r="AL30" s="1">
        <f t="shared" si="48"/>
        <v>268.3616992041629</v>
      </c>
      <c r="AM30" s="1">
        <f t="shared" si="48"/>
        <v>276.92742986359718</v>
      </c>
      <c r="AN30" s="1">
        <f t="shared" si="48"/>
        <v>285.77354825829917</v>
      </c>
      <c r="AO30" s="1">
        <f t="shared" si="48"/>
        <v>294.90923679318848</v>
      </c>
      <c r="AP30" s="1">
        <f t="shared" si="48"/>
        <v>304.34397858990428</v>
      </c>
      <c r="AQ30" s="1">
        <f t="shared" si="48"/>
        <v>314.08756733504879</v>
      </c>
      <c r="AR30" s="1">
        <f t="shared" si="48"/>
        <v>324.15011745095353</v>
      </c>
      <c r="AS30" s="1">
        <f t="shared" si="48"/>
        <v>334.54207459952994</v>
      </c>
      <c r="AT30" s="1">
        <f t="shared" si="48"/>
        <v>345.27422653011325</v>
      </c>
      <c r="AU30" s="1">
        <f t="shared" si="44"/>
        <v>356.35771428256521</v>
      </c>
      <c r="AV30" s="1">
        <f t="shared" si="48"/>
        <v>367.80404375726931</v>
      </c>
      <c r="AW30" s="1">
        <f t="shared" si="48"/>
        <v>379.62509766403605</v>
      </c>
      <c r="AX30" s="1">
        <f t="shared" si="48"/>
        <v>391.83314786232285</v>
      </c>
      <c r="AY30" s="1">
        <f t="shared" si="48"/>
        <v>404.44086810559031</v>
      </c>
      <c r="AZ30" s="1">
        <f t="shared" si="48"/>
        <v>417.46134720302376</v>
      </c>
      <c r="BA30" s="1">
        <f t="shared" si="48"/>
        <v>430.90810261229234</v>
      </c>
      <c r="BB30" s="1">
        <f t="shared" si="48"/>
        <v>444.79509447746005</v>
      </c>
      <c r="BC30" s="1">
        <f t="shared" si="48"/>
        <v>407.65977669212668</v>
      </c>
      <c r="BD30" s="1">
        <f t="shared" si="48"/>
        <v>420.12045927540498</v>
      </c>
      <c r="BE30" s="1">
        <f t="shared" si="48"/>
        <v>432.96201978512744</v>
      </c>
      <c r="BF30" s="1">
        <f t="shared" si="48"/>
        <v>446.19610027973539</v>
      </c>
      <c r="BG30" s="1">
        <f t="shared" si="48"/>
        <v>459.83469867322208</v>
      </c>
      <c r="BH30" s="1">
        <f t="shared" si="48"/>
        <v>473.89017961234782</v>
      </c>
      <c r="BI30" s="1">
        <f t="shared" si="48"/>
        <v>488.37528568633206</v>
      </c>
      <c r="BJ30" s="1">
        <f t="shared" si="48"/>
        <v>503.30314897918549</v>
      </c>
      <c r="BK30" s="1">
        <f t="shared" si="48"/>
        <v>518.68730297515469</v>
      </c>
      <c r="BL30" s="1">
        <f t="shared" si="48"/>
        <v>534.54169482807276</v>
      </c>
      <c r="BM30" s="1">
        <f t="shared" si="48"/>
        <v>550.88069800574101</v>
      </c>
      <c r="BN30" s="1">
        <f t="shared" si="48"/>
        <v>567.71912532080194</v>
      </c>
      <c r="BO30" s="1">
        <f t="shared" si="48"/>
        <v>585.07224235991919</v>
      </c>
      <c r="BP30" s="1">
        <f t="shared" si="48"/>
        <v>602.95578132344008</v>
      </c>
      <c r="BQ30" s="1">
        <f t="shared" ref="BQ30:CZ30" si="49">S*BQ$26^(BQ$28-$C30)*BQ$27^$C30+BQ$24</f>
        <v>621.38595528808412</v>
      </c>
      <c r="BR30" s="1">
        <f t="shared" si="49"/>
        <v>640.37947290559373</v>
      </c>
      <c r="BS30" s="1">
        <f t="shared" si="49"/>
        <v>659.95355355066556</v>
      </c>
      <c r="BT30" s="1">
        <f t="shared" si="49"/>
        <v>680.12594293190182</v>
      </c>
      <c r="BU30" s="1">
        <f t="shared" si="49"/>
        <v>700.91492917993094</v>
      </c>
      <c r="BV30" s="1">
        <f t="shared" si="49"/>
        <v>722.33935942728408</v>
      </c>
      <c r="BW30" s="1">
        <f t="shared" si="49"/>
        <v>744.41865689505858</v>
      </c>
      <c r="BX30" s="1">
        <f t="shared" si="49"/>
        <v>767.17283850185743</v>
      </c>
      <c r="BY30" s="1">
        <f t="shared" si="49"/>
        <v>790.62253301097189</v>
      </c>
      <c r="BZ30" s="1">
        <f t="shared" si="49"/>
        <v>814.78899973225793</v>
      </c>
      <c r="CA30" s="1">
        <f t="shared" si="49"/>
        <v>839.69414779565921</v>
      </c>
      <c r="CB30" s="1">
        <f t="shared" si="49"/>
        <v>865.3605560138534</v>
      </c>
      <c r="CC30" s="1">
        <f t="shared" si="49"/>
        <v>891.81149335202826</v>
      </c>
      <c r="CD30" s="1">
        <f t="shared" si="49"/>
        <v>919.0709400233427</v>
      </c>
      <c r="CE30" s="1">
        <f t="shared" si="49"/>
        <v>947.16360922920137</v>
      </c>
      <c r="CF30" s="1">
        <f t="shared" si="49"/>
        <v>976.11496956404903</v>
      </c>
      <c r="CG30" s="1">
        <f t="shared" si="49"/>
        <v>1005.9512681050005</v>
      </c>
      <c r="CH30" s="1">
        <f t="shared" si="49"/>
        <v>1036.6995542072352</v>
      </c>
      <c r="CI30" s="1">
        <f t="shared" si="49"/>
        <v>1068.3877040267314</v>
      </c>
      <c r="CJ30" s="1">
        <f t="shared" si="49"/>
        <v>1101.0444457925707</v>
      </c>
      <c r="CK30" s="1">
        <f t="shared" si="49"/>
        <v>1134.6993858517278</v>
      </c>
      <c r="CL30" s="1">
        <f t="shared" si="49"/>
        <v>1169.3830355099508</v>
      </c>
      <c r="CM30" s="1">
        <f t="shared" si="49"/>
        <v>1205.1268386930753</v>
      </c>
      <c r="CN30" s="1">
        <f t="shared" si="49"/>
        <v>1241.9632004538407</v>
      </c>
      <c r="CO30" s="1">
        <f t="shared" si="49"/>
        <v>1279.9255163500575</v>
      </c>
      <c r="CP30" s="1">
        <f t="shared" si="49"/>
        <v>1319.0482027207597</v>
      </c>
      <c r="CQ30" s="1">
        <f t="shared" si="49"/>
        <v>1359.3667278877892</v>
      </c>
      <c r="CR30" s="1">
        <f t="shared" si="49"/>
        <v>1400.9176443110982</v>
      </c>
      <c r="CS30" s="1">
        <f t="shared" si="49"/>
        <v>1443.7386217269247</v>
      </c>
      <c r="CT30" s="1">
        <f t="shared" si="49"/>
        <v>1487.8684812988815</v>
      </c>
      <c r="CU30" s="1">
        <f t="shared" si="49"/>
        <v>1533.3472308129192</v>
      </c>
      <c r="CV30" s="1">
        <f t="shared" si="49"/>
        <v>1580.2161009480715</v>
      </c>
      <c r="CW30" s="1">
        <f t="shared" si="49"/>
        <v>1628.5175826558686</v>
      </c>
      <c r="CX30" s="1">
        <f t="shared" si="49"/>
        <v>1678.2954656823017</v>
      </c>
      <c r="CY30" s="1">
        <f t="shared" si="49"/>
        <v>1729.5948782672619</v>
      </c>
      <c r="CZ30" s="1">
        <f t="shared" si="49"/>
        <v>1782.4623280574549</v>
      </c>
      <c r="DA30">
        <f t="shared" si="46"/>
        <v>7.8886090522101203E-29</v>
      </c>
      <c r="DB30">
        <f t="shared" ref="DB30:DB93" si="50">DA30*CZ30</f>
        <v>1.4061148456337563E-25</v>
      </c>
    </row>
    <row r="31" spans="3:106" x14ac:dyDescent="0.15">
      <c r="C31" s="6">
        <v>2</v>
      </c>
      <c r="D31" s="1"/>
      <c r="E31" s="1"/>
      <c r="F31" s="14">
        <f t="shared" ref="F31:AT31" si="51">S*F$26^(F$28-$C31)*F$27^$C31+F$24</f>
        <v>94.219202396261338</v>
      </c>
      <c r="G31" s="1">
        <f t="shared" si="51"/>
        <v>97.086126474034131</v>
      </c>
      <c r="H31" s="1">
        <f t="shared" si="51"/>
        <v>100.04680924229478</v>
      </c>
      <c r="I31" s="1">
        <f t="shared" si="51"/>
        <v>103.10432114840461</v>
      </c>
      <c r="J31" s="1">
        <f t="shared" si="51"/>
        <v>106.26183319449056</v>
      </c>
      <c r="K31" s="1">
        <f t="shared" si="51"/>
        <v>109.52262023053709</v>
      </c>
      <c r="L31" s="1">
        <f t="shared" si="51"/>
        <v>112.89006435532451</v>
      </c>
      <c r="M31" s="1">
        <f t="shared" si="51"/>
        <v>116.36765842874527</v>
      </c>
      <c r="N31" s="1">
        <f t="shared" si="51"/>
        <v>119.95900969914604</v>
      </c>
      <c r="O31" s="1">
        <f t="shared" si="51"/>
        <v>123.66784354946226</v>
      </c>
      <c r="P31" s="1">
        <f t="shared" si="51"/>
        <v>127.49800736603621</v>
      </c>
      <c r="Q31" s="1">
        <f t="shared" si="51"/>
        <v>131.45347453413535</v>
      </c>
      <c r="R31" s="1">
        <f t="shared" si="51"/>
        <v>135.53834856432141</v>
      </c>
      <c r="S31" s="1">
        <f t="shared" si="51"/>
        <v>139.75686735395428</v>
      </c>
      <c r="T31" s="1">
        <f t="shared" si="51"/>
        <v>144.11340758825756</v>
      </c>
      <c r="U31" s="1">
        <f t="shared" si="51"/>
        <v>148.61248928551535</v>
      </c>
      <c r="V31" s="1">
        <f t="shared" si="51"/>
        <v>153.25878049112063</v>
      </c>
      <c r="W31" s="1">
        <f t="shared" si="51"/>
        <v>158.05710212535035</v>
      </c>
      <c r="X31" s="1">
        <f t="shared" si="51"/>
        <v>163.01243298990155</v>
      </c>
      <c r="Y31" s="1">
        <f t="shared" si="51"/>
        <v>168.12991493838734</v>
      </c>
      <c r="Z31" s="1">
        <f t="shared" si="51"/>
        <v>173.41485821616334</v>
      </c>
      <c r="AA31" s="1">
        <f t="shared" si="51"/>
        <v>178.87274697502832</v>
      </c>
      <c r="AB31" s="1">
        <f t="shared" si="51"/>
        <v>184.50924496852852</v>
      </c>
      <c r="AC31" s="1">
        <f t="shared" si="51"/>
        <v>190.33020143377743</v>
      </c>
      <c r="AD31" s="1">
        <f t="shared" si="51"/>
        <v>196.34165716590164</v>
      </c>
      <c r="AE31" s="1">
        <f t="shared" si="51"/>
        <v>202.5498507914196</v>
      </c>
      <c r="AF31" s="1">
        <f t="shared" si="51"/>
        <v>208.96122524706948</v>
      </c>
      <c r="AG31" s="1">
        <f t="shared" si="51"/>
        <v>215.58243447081247</v>
      </c>
      <c r="AH31" s="1">
        <f t="shared" si="51"/>
        <v>222.42035031196292</v>
      </c>
      <c r="AI31" s="1">
        <f t="shared" si="51"/>
        <v>229.4820696676185</v>
      </c>
      <c r="AJ31" s="1">
        <f t="shared" si="51"/>
        <v>236.77492185280406</v>
      </c>
      <c r="AK31" s="1">
        <f t="shared" si="51"/>
        <v>244.3064762119815</v>
      </c>
      <c r="AL31" s="1">
        <f t="shared" si="51"/>
        <v>252.08454997983119</v>
      </c>
      <c r="AM31" s="1">
        <f t="shared" si="51"/>
        <v>260.11721639946751</v>
      </c>
      <c r="AN31" s="1">
        <f t="shared" si="51"/>
        <v>268.41281310652022</v>
      </c>
      <c r="AO31" s="1">
        <f t="shared" si="51"/>
        <v>276.97995078778808</v>
      </c>
      <c r="AP31" s="1">
        <f t="shared" si="51"/>
        <v>285.82752212345639</v>
      </c>
      <c r="AQ31" s="1">
        <f t="shared" si="51"/>
        <v>294.96471102216566</v>
      </c>
      <c r="AR31" s="1">
        <f t="shared" si="51"/>
        <v>304.40100215852158</v>
      </c>
      <c r="AS31" s="1">
        <f t="shared" si="51"/>
        <v>314.14619082295172</v>
      </c>
      <c r="AT31" s="1">
        <f t="shared" si="51"/>
        <v>324.21039309413663</v>
      </c>
      <c r="AU31" s="1">
        <f t="shared" si="44"/>
        <v>334.60405634458078</v>
      </c>
      <c r="AV31" s="1">
        <f t="shared" ref="AV31:BE40" si="52">S*AV$26^(AV$28-$C31)*AV$27^$C31+AV$24</f>
        <v>345.33797009023328</v>
      </c>
      <c r="AW31" s="1">
        <f t="shared" si="52"/>
        <v>356.42327719542459</v>
      </c>
      <c r="AX31" s="1">
        <f t="shared" si="52"/>
        <v>367.87148544475758</v>
      </c>
      <c r="AY31" s="1">
        <f t="shared" si="52"/>
        <v>379.69447949396761</v>
      </c>
      <c r="AZ31" s="1">
        <f t="shared" si="52"/>
        <v>391.90453321216569</v>
      </c>
      <c r="BA31" s="1">
        <f t="shared" si="52"/>
        <v>404.51432242827974</v>
      </c>
      <c r="BB31" s="1">
        <f t="shared" si="52"/>
        <v>417.53693809493279</v>
      </c>
      <c r="BC31" s="1">
        <f t="shared" si="52"/>
        <v>383.95109742780443</v>
      </c>
      <c r="BD31" s="1">
        <f t="shared" si="52"/>
        <v>395.68709157314407</v>
      </c>
      <c r="BE31" s="1">
        <f t="shared" si="52"/>
        <v>407.78181254463971</v>
      </c>
      <c r="BF31" s="1">
        <f t="shared" ref="BF31:BO40" si="53">S*BF$26^(BF$28-$C31)*BF$27^$C31+BF$24</f>
        <v>420.24622532184168</v>
      </c>
      <c r="BG31" s="1">
        <f t="shared" si="53"/>
        <v>433.09163004400301</v>
      </c>
      <c r="BH31" s="1">
        <f t="shared" si="53"/>
        <v>446.3296722546981</v>
      </c>
      <c r="BI31" s="1">
        <f t="shared" si="53"/>
        <v>459.97235345958103</v>
      </c>
      <c r="BJ31" s="1">
        <f t="shared" si="53"/>
        <v>474.03204200685684</v>
      </c>
      <c r="BK31" s="1">
        <f t="shared" si="53"/>
        <v>488.5214843003298</v>
      </c>
      <c r="BL31" s="1">
        <f t="shared" si="53"/>
        <v>503.45381635519351</v>
      </c>
      <c r="BM31" s="1">
        <f t="shared" si="53"/>
        <v>518.8425757070388</v>
      </c>
      <c r="BN31" s="1">
        <f t="shared" si="53"/>
        <v>534.70171368487877</v>
      </c>
      <c r="BO31" s="1">
        <f t="shared" si="53"/>
        <v>551.04560805931465</v>
      </c>
      <c r="BP31" s="1">
        <f t="shared" ref="BP31:BY40" si="54">S*BP$26^(BP$28-$C31)*BP$27^$C31+BP$24</f>
        <v>567.88907607730937</v>
      </c>
      <c r="BQ31" s="1">
        <f t="shared" si="54"/>
        <v>585.24738789538878</v>
      </c>
      <c r="BR31" s="1">
        <f t="shared" si="54"/>
        <v>603.13628042344556</v>
      </c>
      <c r="BS31" s="1">
        <f t="shared" si="54"/>
        <v>621.57197159170005</v>
      </c>
      <c r="BT31" s="1">
        <f t="shared" si="54"/>
        <v>640.57117505374788</v>
      </c>
      <c r="BU31" s="1">
        <f t="shared" si="54"/>
        <v>660.15111533902768</v>
      </c>
      <c r="BV31" s="1">
        <f t="shared" si="54"/>
        <v>680.32954346844576</v>
      </c>
      <c r="BW31" s="1">
        <f t="shared" si="54"/>
        <v>701.12475304731277</v>
      </c>
      <c r="BX31" s="1">
        <f t="shared" si="54"/>
        <v>722.55559685018306</v>
      </c>
      <c r="BY31" s="1">
        <f t="shared" si="54"/>
        <v>744.64150391263286</v>
      </c>
      <c r="BZ31" s="1">
        <f t="shared" ref="BZ31:CI40" si="55">S*BZ$26^(BZ$28-$C31)*BZ$27^$C31+BZ$24</f>
        <v>767.40249714547213</v>
      </c>
      <c r="CA31" s="1">
        <f t="shared" si="55"/>
        <v>790.85921148735952</v>
      </c>
      <c r="CB31" s="1">
        <f t="shared" si="55"/>
        <v>815.03291261227628</v>
      </c>
      <c r="CC31" s="1">
        <f t="shared" si="55"/>
        <v>839.94551620881953</v>
      </c>
      <c r="CD31" s="1">
        <f t="shared" si="55"/>
        <v>865.61960784879579</v>
      </c>
      <c r="CE31" s="1">
        <f t="shared" si="55"/>
        <v>892.07846346312238</v>
      </c>
      <c r="CF31" s="1">
        <f t="shared" si="55"/>
        <v>919.34607044360598</v>
      </c>
      <c r="CG31" s="1">
        <f t="shared" si="55"/>
        <v>947.44714938972322</v>
      </c>
      <c r="CH31" s="1">
        <f t="shared" si="55"/>
        <v>976.40717652012415</v>
      </c>
      <c r="CI31" s="1">
        <f t="shared" si="55"/>
        <v>1006.2524067691725</v>
      </c>
      <c r="CJ31" s="1">
        <f t="shared" ref="CJ31:CS40" si="56">S*CJ$26^(CJ$28-$C31)*CJ$27^$C31+CJ$24</f>
        <v>1037.0098975894648</v>
      </c>
      <c r="CK31" s="1">
        <f t="shared" si="56"/>
        <v>1068.7075334819042</v>
      </c>
      <c r="CL31" s="1">
        <f t="shared" si="56"/>
        <v>1101.3740512755728</v>
      </c>
      <c r="CM31" s="1">
        <f t="shared" si="56"/>
        <v>1135.0390661803146</v>
      </c>
      <c r="CN31" s="1">
        <f t="shared" si="56"/>
        <v>1169.7330986356549</v>
      </c>
      <c r="CO31" s="1">
        <f t="shared" si="56"/>
        <v>1205.4876019803921</v>
      </c>
      <c r="CP31" s="1">
        <f t="shared" si="56"/>
        <v>1242.334990967948</v>
      </c>
      <c r="CQ31" s="1">
        <f t="shared" si="56"/>
        <v>1280.3086711533308</v>
      </c>
      <c r="CR31" s="1">
        <f t="shared" si="56"/>
        <v>1319.4430691783512</v>
      </c>
      <c r="CS31" s="1">
        <f t="shared" si="56"/>
        <v>1359.7736639825439</v>
      </c>
      <c r="CT31" s="1">
        <f t="shared" ref="CT31:CZ40" si="57">S*CT$26^(CT$28-$C31)*CT$27^$C31+CT$24</f>
        <v>1401.3370189681007</v>
      </c>
      <c r="CU31" s="1">
        <f t="shared" si="57"/>
        <v>1444.1708151479634</v>
      </c>
      <c r="CV31" s="1">
        <f t="shared" si="57"/>
        <v>1488.3138853071357</v>
      </c>
      <c r="CW31" s="1">
        <f t="shared" si="57"/>
        <v>1533.8062492081829</v>
      </c>
      <c r="CX31" s="1">
        <f t="shared" si="57"/>
        <v>1580.689149872836</v>
      </c>
      <c r="CY31" s="1">
        <f t="shared" si="57"/>
        <v>1629.0050909725944</v>
      </c>
      <c r="CZ31" s="1">
        <f t="shared" si="57"/>
        <v>1678.7978753622192</v>
      </c>
      <c r="DA31">
        <f t="shared" si="46"/>
        <v>3.9048614808440092E-27</v>
      </c>
      <c r="DB31">
        <f t="shared" si="50"/>
        <v>6.5554731576246912E-24</v>
      </c>
    </row>
    <row r="32" spans="3:106" x14ac:dyDescent="0.15">
      <c r="C32" s="6">
        <v>3</v>
      </c>
      <c r="D32" s="1"/>
      <c r="E32" s="1"/>
      <c r="F32" s="1"/>
      <c r="G32" s="14">
        <f t="shared" ref="G32:AT32" si="58">S*G$26^(G$28-$C32)*G$27^$C32+G$24</f>
        <v>91.465065339642337</v>
      </c>
      <c r="H32" s="1">
        <f t="shared" si="58"/>
        <v>94.241662636966637</v>
      </c>
      <c r="I32" s="1">
        <f t="shared" si="58"/>
        <v>97.109060413173466</v>
      </c>
      <c r="J32" s="1">
        <f t="shared" si="58"/>
        <v>100.07023223640026</v>
      </c>
      <c r="K32" s="1">
        <f t="shared" si="58"/>
        <v>103.12824905682925</v>
      </c>
      <c r="L32" s="1">
        <f t="shared" si="58"/>
        <v>106.28628239587519</v>
      </c>
      <c r="M32" s="1">
        <f t="shared" si="58"/>
        <v>109.54760763981668</v>
      </c>
      <c r="N32" s="1">
        <f t="shared" si="58"/>
        <v>112.91560744129131</v>
      </c>
      <c r="O32" s="1">
        <f t="shared" si="58"/>
        <v>116.39377523218715</v>
      </c>
      <c r="P32" s="1">
        <f t="shared" si="58"/>
        <v>119.98571885157874</v>
      </c>
      <c r="Q32" s="1">
        <f t="shared" si="58"/>
        <v>123.69516429247544</v>
      </c>
      <c r="R32" s="1">
        <f t="shared" si="58"/>
        <v>127.52595957127262</v>
      </c>
      <c r="S32" s="1">
        <f t="shared" si="58"/>
        <v>131.48207872392481</v>
      </c>
      <c r="T32" s="1">
        <f t="shared" si="58"/>
        <v>135.5676259329899</v>
      </c>
      <c r="U32" s="1">
        <f t="shared" si="58"/>
        <v>139.78683978983159</v>
      </c>
      <c r="V32" s="1">
        <f t="shared" si="58"/>
        <v>144.14409769640508</v>
      </c>
      <c r="W32" s="1">
        <f t="shared" si="58"/>
        <v>148.64392041119868</v>
      </c>
      <c r="X32" s="1">
        <f t="shared" si="58"/>
        <v>153.29097674405028</v>
      </c>
      <c r="Y32" s="1">
        <f t="shared" si="58"/>
        <v>158.09008840471708</v>
      </c>
      <c r="Z32" s="1">
        <f t="shared" si="58"/>
        <v>163.04623501023082</v>
      </c>
      <c r="AA32" s="1">
        <f t="shared" si="58"/>
        <v>168.16455925624126</v>
      </c>
      <c r="AB32" s="1">
        <f t="shared" si="58"/>
        <v>173.45037225771614</v>
      </c>
      <c r="AC32" s="1">
        <f t="shared" si="58"/>
        <v>178.90915906454603</v>
      </c>
      <c r="AD32" s="1">
        <f t="shared" si="58"/>
        <v>184.5465843577802</v>
      </c>
      <c r="AE32" s="1">
        <f t="shared" si="58"/>
        <v>190.36849833241047</v>
      </c>
      <c r="AF32" s="1">
        <f t="shared" si="58"/>
        <v>196.38094277281124</v>
      </c>
      <c r="AG32" s="1">
        <f t="shared" si="58"/>
        <v>202.59015732714624</v>
      </c>
      <c r="AH32" s="1">
        <f t="shared" si="58"/>
        <v>209.00258598725634</v>
      </c>
      <c r="AI32" s="1">
        <f t="shared" si="58"/>
        <v>215.62488378075986</v>
      </c>
      <c r="AJ32" s="1">
        <f t="shared" si="58"/>
        <v>222.46392368231312</v>
      </c>
      <c r="AK32" s="1">
        <f t="shared" si="58"/>
        <v>229.52680375121011</v>
      </c>
      <c r="AL32" s="1">
        <f t="shared" si="58"/>
        <v>236.82085450273283</v>
      </c>
      <c r="AM32" s="1">
        <f t="shared" si="58"/>
        <v>244.35364652090797</v>
      </c>
      <c r="AN32" s="1">
        <f t="shared" si="58"/>
        <v>252.1329983205751</v>
      </c>
      <c r="AO32" s="1">
        <f t="shared" si="58"/>
        <v>260.16698446693238</v>
      </c>
      <c r="AP32" s="1">
        <f t="shared" si="58"/>
        <v>268.46394396099021</v>
      </c>
      <c r="AQ32" s="1">
        <f t="shared" si="58"/>
        <v>277.0324888996434</v>
      </c>
      <c r="AR32" s="1">
        <f t="shared" si="58"/>
        <v>285.88151341935247</v>
      </c>
      <c r="AS32" s="1">
        <f t="shared" si="58"/>
        <v>295.02020293272511</v>
      </c>
      <c r="AT32" s="1">
        <f t="shared" si="58"/>
        <v>304.4580436675883</v>
      </c>
      <c r="AU32" s="1">
        <f t="shared" si="44"/>
        <v>314.20483251845718</v>
      </c>
      <c r="AV32" s="1">
        <f t="shared" si="52"/>
        <v>324.27068722063245</v>
      </c>
      <c r="AW32" s="1">
        <f t="shared" si="52"/>
        <v>334.66605685749226</v>
      </c>
      <c r="AX32" s="1">
        <f t="shared" si="52"/>
        <v>345.40173271188826</v>
      </c>
      <c r="AY32" s="1">
        <f t="shared" si="52"/>
        <v>356.48885947291927</v>
      </c>
      <c r="AZ32" s="1">
        <f t="shared" si="52"/>
        <v>367.93894680971499</v>
      </c>
      <c r="BA32" s="1">
        <f t="shared" si="52"/>
        <v>379.76388132425529</v>
      </c>
      <c r="BB32" s="1">
        <f t="shared" si="52"/>
        <v>391.97593889563319</v>
      </c>
      <c r="BC32" s="1">
        <f t="shared" si="52"/>
        <v>361.621267646793</v>
      </c>
      <c r="BD32" s="1">
        <f t="shared" si="52"/>
        <v>372.67471978787205</v>
      </c>
      <c r="BE32" s="1">
        <f t="shared" si="52"/>
        <v>384.06603591861693</v>
      </c>
      <c r="BF32" s="1">
        <f t="shared" si="53"/>
        <v>395.80554331724386</v>
      </c>
      <c r="BG32" s="1">
        <f t="shared" si="53"/>
        <v>407.90388492945283</v>
      </c>
      <c r="BH32" s="1">
        <f t="shared" si="53"/>
        <v>420.3720290172385</v>
      </c>
      <c r="BI32" s="1">
        <f t="shared" si="53"/>
        <v>433.22127910263112</v>
      </c>
      <c r="BJ32" s="1">
        <f t="shared" si="53"/>
        <v>446.46328421538124</v>
      </c>
      <c r="BK32" s="1">
        <f t="shared" si="53"/>
        <v>460.11004945387884</v>
      </c>
      <c r="BL32" s="1">
        <f t="shared" si="53"/>
        <v>474.17394686888218</v>
      </c>
      <c r="BM32" s="1">
        <f t="shared" si="53"/>
        <v>488.66772667992223</v>
      </c>
      <c r="BN32" s="1">
        <f t="shared" si="53"/>
        <v>503.60452883455156</v>
      </c>
      <c r="BO32" s="1">
        <f t="shared" si="53"/>
        <v>518.99789492091907</v>
      </c>
      <c r="BP32" s="1">
        <f t="shared" si="54"/>
        <v>534.8617804444674</v>
      </c>
      <c r="BQ32" s="1">
        <f t="shared" si="54"/>
        <v>551.2105674798853</v>
      </c>
      <c r="BR32" s="1">
        <f t="shared" si="54"/>
        <v>568.05907770978411</v>
      </c>
      <c r="BS32" s="1">
        <f t="shared" si="54"/>
        <v>585.42258586191929</v>
      </c>
      <c r="BT32" s="1">
        <f t="shared" si="54"/>
        <v>603.31683355714017</v>
      </c>
      <c r="BU32" s="1">
        <f t="shared" si="54"/>
        <v>621.75804358061919</v>
      </c>
      <c r="BV32" s="1">
        <f t="shared" si="54"/>
        <v>640.76293458930297</v>
      </c>
      <c r="BW32" s="1">
        <f t="shared" si="54"/>
        <v>660.34873626891556</v>
      </c>
      <c r="BX32" s="1">
        <f t="shared" si="54"/>
        <v>680.53320495425783</v>
      </c>
      <c r="BY32" s="1">
        <f t="shared" si="54"/>
        <v>701.3346397269612</v>
      </c>
      <c r="BZ32" s="1">
        <f t="shared" si="55"/>
        <v>722.77189900529197</v>
      </c>
      <c r="CA32" s="1">
        <f t="shared" si="55"/>
        <v>744.86441764104609</v>
      </c>
      <c r="CB32" s="1">
        <f t="shared" si="55"/>
        <v>767.63222453903461</v>
      </c>
      <c r="CC32" s="1">
        <f t="shared" si="55"/>
        <v>791.09596081513178</v>
      </c>
      <c r="CD32" s="1">
        <f t="shared" si="55"/>
        <v>815.27689850934917</v>
      </c>
      <c r="CE32" s="1">
        <f t="shared" si="55"/>
        <v>840.19695987090165</v>
      </c>
      <c r="CF32" s="1">
        <f t="shared" si="55"/>
        <v>865.87873723274663</v>
      </c>
      <c r="CG32" s="1">
        <f t="shared" si="55"/>
        <v>892.34551349361755</v>
      </c>
      <c r="CH32" s="1">
        <f t="shared" si="55"/>
        <v>919.62128322611659</v>
      </c>
      <c r="CI32" s="1">
        <f t="shared" si="55"/>
        <v>947.73077443000807</v>
      </c>
      <c r="CJ32" s="1">
        <f t="shared" si="56"/>
        <v>976.69947095042892</v>
      </c>
      <c r="CK32" s="1">
        <f t="shared" si="56"/>
        <v>1006.5536355813449</v>
      </c>
      <c r="CL32" s="1">
        <f t="shared" si="56"/>
        <v>1037.3203338751921</v>
      </c>
      <c r="CM32" s="1">
        <f t="shared" si="56"/>
        <v>1069.0274586802987</v>
      </c>
      <c r="CN32" s="1">
        <f t="shared" si="56"/>
        <v>1101.7037554283195</v>
      </c>
      <c r="CO32" s="1">
        <f t="shared" si="56"/>
        <v>1135.3788481946228</v>
      </c>
      <c r="CP32" s="1">
        <f t="shared" si="56"/>
        <v>1170.0832665552448</v>
      </c>
      <c r="CQ32" s="1">
        <f t="shared" si="56"/>
        <v>1205.8484732647637</v>
      </c>
      <c r="CR32" s="1">
        <f t="shared" si="56"/>
        <v>1242.7068927801888</v>
      </c>
      <c r="CS32" s="1">
        <f t="shared" si="56"/>
        <v>1280.691940656719</v>
      </c>
      <c r="CT32" s="1">
        <f t="shared" si="57"/>
        <v>1319.8380538420236</v>
      </c>
      <c r="CU32" s="1">
        <f t="shared" si="57"/>
        <v>1360.1807218965116</v>
      </c>
      <c r="CV32" s="1">
        <f t="shared" si="57"/>
        <v>1401.7565191678887</v>
      </c>
      <c r="CW32" s="1">
        <f t="shared" si="57"/>
        <v>1444.6031379491756</v>
      </c>
      <c r="CX32" s="1">
        <f t="shared" si="57"/>
        <v>1488.7594226502461</v>
      </c>
      <c r="CY32" s="1">
        <f t="shared" si="57"/>
        <v>1534.2654050138663</v>
      </c>
      <c r="CZ32" s="1">
        <f t="shared" si="57"/>
        <v>1581.1623404081597</v>
      </c>
      <c r="DA32">
        <f t="shared" si="46"/>
        <v>1.2755880837423761E-25</v>
      </c>
      <c r="DB32">
        <f t="shared" si="50"/>
        <v>2.0169118398868551E-22</v>
      </c>
    </row>
    <row r="33" spans="3:106" x14ac:dyDescent="0.15">
      <c r="C33" s="6">
        <v>4</v>
      </c>
      <c r="D33" s="1"/>
      <c r="E33" s="1"/>
      <c r="F33" s="1"/>
      <c r="G33" s="1"/>
      <c r="H33" s="14">
        <f t="shared" ref="H33:AT33" si="59">S*H$26^(H$28-$C33)*H$27^$C33+H$24</f>
        <v>88.797958167440399</v>
      </c>
      <c r="I33" s="1">
        <f t="shared" si="59"/>
        <v>91.487078768403606</v>
      </c>
      <c r="J33" s="1">
        <f t="shared" si="59"/>
        <v>94.26413497468026</v>
      </c>
      <c r="K33" s="1">
        <f t="shared" si="59"/>
        <v>97.132006531933442</v>
      </c>
      <c r="L33" s="1">
        <f t="shared" si="59"/>
        <v>100.09366749525651</v>
      </c>
      <c r="M33" s="1">
        <f t="shared" si="59"/>
        <v>103.15218931773492</v>
      </c>
      <c r="N33" s="1">
        <f t="shared" si="59"/>
        <v>106.31074404015637</v>
      </c>
      <c r="O33" s="1">
        <f t="shared" si="59"/>
        <v>109.57260758518137</v>
      </c>
      <c r="P33" s="1">
        <f t="shared" si="59"/>
        <v>112.9411631593955</v>
      </c>
      <c r="Q33" s="1">
        <f t="shared" si="59"/>
        <v>116.41990476677601</v>
      </c>
      <c r="R33" s="1">
        <f t="shared" si="59"/>
        <v>120.01244083722224</v>
      </c>
      <c r="S33" s="1">
        <f t="shared" si="59"/>
        <v>123.72249797391721</v>
      </c>
      <c r="T33" s="1">
        <f t="shared" si="59"/>
        <v>127.55392482341283</v>
      </c>
      <c r="U33" s="1">
        <f t="shared" si="59"/>
        <v>131.51069607245685</v>
      </c>
      <c r="V33" s="1">
        <f t="shared" si="59"/>
        <v>135.59691657571369</v>
      </c>
      <c r="W33" s="1">
        <f t="shared" si="59"/>
        <v>139.81682561866435</v>
      </c>
      <c r="X33" s="1">
        <f t="shared" si="59"/>
        <v>144.17480132011323</v>
      </c>
      <c r="Y33" s="1">
        <f t="shared" si="59"/>
        <v>148.67536517887362</v>
      </c>
      <c r="Z33" s="1">
        <f t="shared" si="59"/>
        <v>153.32318676935404</v>
      </c>
      <c r="AA33" s="1">
        <f t="shared" si="59"/>
        <v>158.12308859092079</v>
      </c>
      <c r="AB33" s="1">
        <f t="shared" si="59"/>
        <v>163.08005107607428</v>
      </c>
      <c r="AC33" s="1">
        <f t="shared" si="59"/>
        <v>168.19921776263828</v>
      </c>
      <c r="AD33" s="1">
        <f t="shared" si="59"/>
        <v>173.48590063533555</v>
      </c>
      <c r="AE33" s="1">
        <f t="shared" si="59"/>
        <v>178.94558564229513</v>
      </c>
      <c r="AF33" s="1">
        <f t="shared" si="59"/>
        <v>184.58393839222154</v>
      </c>
      <c r="AG33" s="1">
        <f t="shared" si="59"/>
        <v>190.40681003814149</v>
      </c>
      <c r="AH33" s="1">
        <f t="shared" si="59"/>
        <v>196.42024335383962</v>
      </c>
      <c r="AI33" s="1">
        <f t="shared" si="59"/>
        <v>202.63047900929169</v>
      </c>
      <c r="AJ33" s="1">
        <f t="shared" si="59"/>
        <v>209.04396205161464</v>
      </c>
      <c r="AK33" s="1">
        <f t="shared" si="59"/>
        <v>215.66734859826187</v>
      </c>
      <c r="AL33" s="1">
        <f t="shared" si="59"/>
        <v>222.50751274941624</v>
      </c>
      <c r="AM33" s="1">
        <f t="shared" si="59"/>
        <v>229.57155372675825</v>
      </c>
      <c r="AN33" s="1">
        <f t="shared" si="59"/>
        <v>236.86680324602381</v>
      </c>
      <c r="AO33" s="1">
        <f t="shared" si="59"/>
        <v>244.40083313100703</v>
      </c>
      <c r="AP33" s="1">
        <f t="shared" si="59"/>
        <v>252.18146317691676</v>
      </c>
      <c r="AQ33" s="1">
        <f t="shared" si="59"/>
        <v>260.21676927125105</v>
      </c>
      <c r="AR33" s="1">
        <f t="shared" si="59"/>
        <v>268.51509178062497</v>
      </c>
      <c r="AS33" s="1">
        <f t="shared" si="59"/>
        <v>277.08504421225973</v>
      </c>
      <c r="AT33" s="1">
        <f t="shared" si="59"/>
        <v>285.93552215912996</v>
      </c>
      <c r="AU33" s="1">
        <f t="shared" si="44"/>
        <v>295.07571253805702</v>
      </c>
      <c r="AV33" s="1">
        <f t="shared" si="52"/>
        <v>304.51510313034299</v>
      </c>
      <c r="AW33" s="1">
        <f t="shared" si="52"/>
        <v>314.2634924348535</v>
      </c>
      <c r="AX33" s="1">
        <f t="shared" si="52"/>
        <v>324.330999843781</v>
      </c>
      <c r="AY33" s="1">
        <f t="shared" si="52"/>
        <v>334.72807615165669</v>
      </c>
      <c r="AZ33" s="1">
        <f t="shared" si="52"/>
        <v>345.46551440852534</v>
      </c>
      <c r="BA33" s="1">
        <f t="shared" si="52"/>
        <v>356.55446112855157</v>
      </c>
      <c r="BB33" s="1">
        <f t="shared" si="52"/>
        <v>368.0064278657016</v>
      </c>
      <c r="BC33" s="1">
        <f t="shared" si="52"/>
        <v>340.59009621417368</v>
      </c>
      <c r="BD33" s="1">
        <f t="shared" si="52"/>
        <v>351.00070163217686</v>
      </c>
      <c r="BE33" s="1">
        <f t="shared" si="52"/>
        <v>361.72952154430084</v>
      </c>
      <c r="BF33" s="1">
        <f t="shared" si="53"/>
        <v>372.78628261486574</v>
      </c>
      <c r="BG33" s="1">
        <f t="shared" si="53"/>
        <v>384.18100881708375</v>
      </c>
      <c r="BH33" s="1">
        <f t="shared" si="53"/>
        <v>395.92403052071546</v>
      </c>
      <c r="BI33" s="1">
        <f t="shared" si="53"/>
        <v>408.02599385750221</v>
      </c>
      <c r="BJ33" s="1">
        <f t="shared" si="53"/>
        <v>420.49787037286598</v>
      </c>
      <c r="BK33" s="1">
        <f t="shared" si="53"/>
        <v>433.35096697262674</v>
      </c>
      <c r="BL33" s="1">
        <f t="shared" si="53"/>
        <v>446.59693617375467</v>
      </c>
      <c r="BM33" s="1">
        <f t="shared" si="53"/>
        <v>460.24778666845151</v>
      </c>
      <c r="BN33" s="1">
        <f t="shared" si="53"/>
        <v>474.31589421113705</v>
      </c>
      <c r="BO33" s="1">
        <f t="shared" si="53"/>
        <v>488.81401283821054</v>
      </c>
      <c r="BP33" s="1">
        <f t="shared" si="54"/>
        <v>503.75528643076183</v>
      </c>
      <c r="BQ33" s="1">
        <f t="shared" si="54"/>
        <v>519.15326063071041</v>
      </c>
      <c r="BR33" s="1">
        <f t="shared" si="54"/>
        <v>535.02189512117855</v>
      </c>
      <c r="BS33" s="1">
        <f t="shared" si="54"/>
        <v>551.37557628223135</v>
      </c>
      <c r="BT33" s="1">
        <f t="shared" si="54"/>
        <v>568.22913023345598</v>
      </c>
      <c r="BU33" s="1">
        <f t="shared" si="54"/>
        <v>585.59783627520687</v>
      </c>
      <c r="BV33" s="1">
        <f t="shared" si="54"/>
        <v>603.49744074069918</v>
      </c>
      <c r="BW33" s="1">
        <f t="shared" si="54"/>
        <v>621.9441712715111</v>
      </c>
      <c r="BX33" s="1">
        <f t="shared" si="54"/>
        <v>640.95475152943823</v>
      </c>
      <c r="BY33" s="1">
        <f t="shared" si="54"/>
        <v>660.54641635803387</v>
      </c>
      <c r="BZ33" s="1">
        <f t="shared" si="55"/>
        <v>680.73692740758383</v>
      </c>
      <c r="CA33" s="1">
        <f t="shared" si="55"/>
        <v>701.54458923767947</v>
      </c>
      <c r="CB33" s="1">
        <f t="shared" si="55"/>
        <v>722.98826591198861</v>
      </c>
      <c r="CC33" s="1">
        <f t="shared" si="55"/>
        <v>745.08739810026873</v>
      </c>
      <c r="CD33" s="1">
        <f t="shared" si="55"/>
        <v>767.86202070312584</v>
      </c>
      <c r="CE33" s="1">
        <f t="shared" si="55"/>
        <v>791.33278101549854</v>
      </c>
      <c r="CF33" s="1">
        <f t="shared" si="55"/>
        <v>815.52095744533517</v>
      </c>
      <c r="CG33" s="1">
        <f t="shared" si="55"/>
        <v>840.4484788044316</v>
      </c>
      <c r="CH33" s="1">
        <f t="shared" si="55"/>
        <v>866.13794418892121</v>
      </c>
      <c r="CI33" s="1">
        <f t="shared" si="55"/>
        <v>892.61264346743792</v>
      </c>
      <c r="CJ33" s="1">
        <f t="shared" si="56"/>
        <v>919.89657839553036</v>
      </c>
      <c r="CK33" s="1">
        <f t="shared" si="56"/>
        <v>948.01448437546503</v>
      </c>
      <c r="CL33" s="1">
        <f t="shared" si="56"/>
        <v>976.99185288114984</v>
      </c>
      <c r="CM33" s="1">
        <f t="shared" si="56"/>
        <v>1006.8549545685036</v>
      </c>
      <c r="CN33" s="1">
        <f t="shared" si="56"/>
        <v>1037.630863092229</v>
      </c>
      <c r="CO33" s="1">
        <f t="shared" si="56"/>
        <v>1069.3474796505755</v>
      </c>
      <c r="CP33" s="1">
        <f t="shared" si="56"/>
        <v>1102.0335582803482</v>
      </c>
      <c r="CQ33" s="1">
        <f t="shared" si="56"/>
        <v>1135.7187319250929</v>
      </c>
      <c r="CR33" s="1">
        <f t="shared" si="56"/>
        <v>1170.4335393000908</v>
      </c>
      <c r="CS33" s="1">
        <f t="shared" si="56"/>
        <v>1206.2094525785199</v>
      </c>
      <c r="CT33" s="1">
        <f t="shared" si="57"/>
        <v>1243.0789059238816</v>
      </c>
      <c r="CU33" s="1">
        <f t="shared" si="57"/>
        <v>1281.0753248945575</v>
      </c>
      <c r="CV33" s="1">
        <f t="shared" si="57"/>
        <v>1320.2331567471633</v>
      </c>
      <c r="CW33" s="1">
        <f t="shared" si="57"/>
        <v>1360.58790166616</v>
      </c>
      <c r="CX33" s="1">
        <f t="shared" si="57"/>
        <v>1402.1761449480439</v>
      </c>
      <c r="CY33" s="1">
        <f t="shared" si="57"/>
        <v>1445.0355901692917</v>
      </c>
      <c r="CZ33" s="1">
        <f t="shared" si="57"/>
        <v>1489.2050933681278</v>
      </c>
      <c r="DA33">
        <f t="shared" si="46"/>
        <v>3.0933011030752646E-24</v>
      </c>
      <c r="DB33">
        <f t="shared" si="50"/>
        <v>4.6065597580209324E-21</v>
      </c>
    </row>
    <row r="34" spans="3:106" x14ac:dyDescent="0.15">
      <c r="C34" s="6">
        <v>5</v>
      </c>
      <c r="D34" s="1"/>
      <c r="E34" s="1"/>
      <c r="F34" s="1"/>
      <c r="G34" s="1"/>
      <c r="H34" s="1"/>
      <c r="I34" s="14">
        <f t="shared" ref="I34:AT34" si="60">S*I$26^(I$28-$C34)*I$27^$C34+I$24</f>
        <v>86.215134976469301</v>
      </c>
      <c r="J34" s="1">
        <f t="shared" si="60"/>
        <v>88.81953903887397</v>
      </c>
      <c r="K34" s="1">
        <f t="shared" si="60"/>
        <v>91.509104226041842</v>
      </c>
      <c r="L34" s="1">
        <f t="shared" si="60"/>
        <v>94.286619421464209</v>
      </c>
      <c r="M34" s="1">
        <f t="shared" si="60"/>
        <v>97.154964842395657</v>
      </c>
      <c r="N34" s="1">
        <f t="shared" si="60"/>
        <v>100.1171150309651</v>
      </c>
      <c r="O34" s="1">
        <f t="shared" si="60"/>
        <v>103.17614194324364</v>
      </c>
      <c r="P34" s="1">
        <f t="shared" si="60"/>
        <v>106.33521813947694</v>
      </c>
      <c r="Q34" s="1">
        <f t="shared" si="60"/>
        <v>109.59762007879532</v>
      </c>
      <c r="R34" s="1">
        <f t="shared" si="60"/>
        <v>112.96673152182291</v>
      </c>
      <c r="S34" s="1">
        <f t="shared" si="60"/>
        <v>116.44604704472005</v>
      </c>
      <c r="T34" s="1">
        <f t="shared" si="60"/>
        <v>120.03917566830749</v>
      </c>
      <c r="U34" s="1">
        <f t="shared" si="60"/>
        <v>123.74984460604196</v>
      </c>
      <c r="V34" s="1">
        <f t="shared" si="60"/>
        <v>127.5819031347348</v>
      </c>
      <c r="W34" s="1">
        <f t="shared" si="60"/>
        <v>131.53932659203392</v>
      </c>
      <c r="X34" s="1">
        <f t="shared" si="60"/>
        <v>135.6262205048202</v>
      </c>
      <c r="Y34" s="1">
        <f t="shared" si="60"/>
        <v>139.84682485280561</v>
      </c>
      <c r="Z34" s="1">
        <f t="shared" si="60"/>
        <v>144.20551847176097</v>
      </c>
      <c r="AA34" s="1">
        <f t="shared" si="60"/>
        <v>148.70682360094622</v>
      </c>
      <c r="AB34" s="1">
        <f t="shared" si="60"/>
        <v>153.35541057946523</v>
      </c>
      <c r="AC34" s="1">
        <f t="shared" si="60"/>
        <v>158.15610269642315</v>
      </c>
      <c r="AD34" s="1">
        <f t="shared" si="60"/>
        <v>163.11388119992208</v>
      </c>
      <c r="AE34" s="1">
        <f t="shared" si="60"/>
        <v>168.23389047009823</v>
      </c>
      <c r="AF34" s="1">
        <f t="shared" si="60"/>
        <v>173.52144336157156</v>
      </c>
      <c r="AG34" s="1">
        <f t="shared" si="60"/>
        <v>178.98202672085677</v>
      </c>
      <c r="AH34" s="1">
        <f t="shared" si="60"/>
        <v>184.62130708446531</v>
      </c>
      <c r="AI34" s="1">
        <f t="shared" si="60"/>
        <v>190.44513656361619</v>
      </c>
      <c r="AJ34" s="1">
        <f t="shared" si="60"/>
        <v>196.45955892166569</v>
      </c>
      <c r="AK34" s="1">
        <f t="shared" si="60"/>
        <v>202.67081585056945</v>
      </c>
      <c r="AL34" s="1">
        <f t="shared" si="60"/>
        <v>209.08535345289289</v>
      </c>
      <c r="AM34" s="1">
        <f t="shared" si="60"/>
        <v>215.70982893610324</v>
      </c>
      <c r="AN34" s="1">
        <f t="shared" si="60"/>
        <v>222.55111752609412</v>
      </c>
      <c r="AO34" s="1">
        <f t="shared" si="60"/>
        <v>229.61631960712299</v>
      </c>
      <c r="AP34" s="1">
        <f t="shared" si="60"/>
        <v>236.91276809557598</v>
      </c>
      <c r="AQ34" s="1">
        <f t="shared" si="60"/>
        <v>244.44803605521804</v>
      </c>
      <c r="AR34" s="1">
        <f t="shared" si="60"/>
        <v>252.22994456183665</v>
      </c>
      <c r="AS34" s="1">
        <f t="shared" si="60"/>
        <v>260.26657082544659</v>
      </c>
      <c r="AT34" s="1">
        <f t="shared" si="60"/>
        <v>268.56625657849077</v>
      </c>
      <c r="AU34" s="1">
        <f t="shared" si="44"/>
        <v>277.13761673874831</v>
      </c>
      <c r="AV34" s="1">
        <f t="shared" si="52"/>
        <v>285.98954835594617</v>
      </c>
      <c r="AW34" s="1">
        <f t="shared" si="52"/>
        <v>295.13123985136565</v>
      </c>
      <c r="AX34" s="1">
        <f t="shared" si="52"/>
        <v>304.57218056003853</v>
      </c>
      <c r="AY34" s="1">
        <f t="shared" si="52"/>
        <v>314.32217058544364</v>
      </c>
      <c r="AZ34" s="1">
        <f t="shared" si="52"/>
        <v>324.39133097693616</v>
      </c>
      <c r="BA34" s="1">
        <f t="shared" si="52"/>
        <v>334.79011424048144</v>
      </c>
      <c r="BB34" s="1">
        <f t="shared" si="52"/>
        <v>345.52931519360544</v>
      </c>
      <c r="BC34" s="1">
        <f t="shared" si="52"/>
        <v>320.7820557514404</v>
      </c>
      <c r="BD34" s="1">
        <f t="shared" si="52"/>
        <v>330.58720112919718</v>
      </c>
      <c r="BE34" s="1">
        <f t="shared" si="52"/>
        <v>340.69205428098678</v>
      </c>
      <c r="BF34" s="1">
        <f t="shared" si="53"/>
        <v>351.10577618773868</v>
      </c>
      <c r="BG34" s="1">
        <f t="shared" si="53"/>
        <v>361.83780784838274</v>
      </c>
      <c r="BH34" s="1">
        <f t="shared" si="53"/>
        <v>372.89787883898487</v>
      </c>
      <c r="BI34" s="1">
        <f t="shared" si="53"/>
        <v>384.29601613350513</v>
      </c>
      <c r="BJ34" s="1">
        <f t="shared" si="53"/>
        <v>396.04255319417376</v>
      </c>
      <c r="BK34" s="1">
        <f t="shared" si="53"/>
        <v>408.14813933972744</v>
      </c>
      <c r="BL34" s="1">
        <f t="shared" si="53"/>
        <v>420.62374939999813</v>
      </c>
      <c r="BM34" s="1">
        <f t="shared" si="53"/>
        <v>433.48069366560827</v>
      </c>
      <c r="BN34" s="1">
        <f t="shared" si="53"/>
        <v>446.73062814179212</v>
      </c>
      <c r="BO34" s="1">
        <f t="shared" si="53"/>
        <v>460.38556511563888</v>
      </c>
      <c r="BP34" s="1">
        <f t="shared" si="54"/>
        <v>474.45788404633788</v>
      </c>
      <c r="BQ34" s="1">
        <f t="shared" si="54"/>
        <v>488.96034278830041</v>
      </c>
      <c r="BR34" s="1">
        <f t="shared" si="54"/>
        <v>503.90608915733048</v>
      </c>
      <c r="BS34" s="1">
        <f t="shared" si="54"/>
        <v>519.30867285033162</v>
      </c>
      <c r="BT34" s="1">
        <f t="shared" si="54"/>
        <v>535.18205772935664</v>
      </c>
      <c r="BU34" s="1">
        <f t="shared" si="54"/>
        <v>551.54063448113538</v>
      </c>
      <c r="BV34" s="1">
        <f t="shared" si="54"/>
        <v>568.39923366356004</v>
      </c>
      <c r="BW34" s="1">
        <f t="shared" si="54"/>
        <v>585.77313915095192</v>
      </c>
      <c r="BX34" s="1">
        <f t="shared" si="54"/>
        <v>603.67810199030248</v>
      </c>
      <c r="BY34" s="1">
        <f t="shared" si="54"/>
        <v>622.13035468105045</v>
      </c>
      <c r="BZ34" s="1">
        <f t="shared" si="55"/>
        <v>641.14662589133832</v>
      </c>
      <c r="CA34" s="1">
        <f t="shared" si="55"/>
        <v>660.74415562409251</v>
      </c>
      <c r="CB34" s="1">
        <f t="shared" si="55"/>
        <v>680.94071084667473</v>
      </c>
      <c r="CC34" s="1">
        <f t="shared" si="55"/>
        <v>701.75460159827639</v>
      </c>
      <c r="CD34" s="1">
        <f t="shared" si="55"/>
        <v>723.20469758965726</v>
      </c>
      <c r="CE34" s="1">
        <f t="shared" si="55"/>
        <v>745.31044531027737</v>
      </c>
      <c r="CF34" s="1">
        <f t="shared" si="55"/>
        <v>768.09188565833244</v>
      </c>
      <c r="CG34" s="1">
        <f t="shared" si="55"/>
        <v>791.56967210967593</v>
      </c>
      <c r="CH34" s="1">
        <f t="shared" si="55"/>
        <v>815.76508944209877</v>
      </c>
      <c r="CI34" s="1">
        <f t="shared" si="55"/>
        <v>840.70007303194279</v>
      </c>
      <c r="CJ34" s="1">
        <f t="shared" si="56"/>
        <v>866.39722874054087</v>
      </c>
      <c r="CK34" s="1">
        <f t="shared" si="56"/>
        <v>892.87985340851515</v>
      </c>
      <c r="CL34" s="1">
        <f t="shared" si="56"/>
        <v>920.17195597651016</v>
      </c>
      <c r="CM34" s="1">
        <f t="shared" si="56"/>
        <v>948.29827925151164</v>
      </c>
      <c r="CN34" s="1">
        <f t="shared" si="56"/>
        <v>977.28432233848037</v>
      </c>
      <c r="CO34" s="1">
        <f t="shared" si="56"/>
        <v>1007.1563637576436</v>
      </c>
      <c r="CP34" s="1">
        <f t="shared" si="56"/>
        <v>1037.9414852683947</v>
      </c>
      <c r="CQ34" s="1">
        <f t="shared" si="56"/>
        <v>1069.6675964214051</v>
      </c>
      <c r="CR34" s="1">
        <f t="shared" si="56"/>
        <v>1102.3634598612057</v>
      </c>
      <c r="CS34" s="1">
        <f t="shared" si="56"/>
        <v>1136.0587174021741</v>
      </c>
      <c r="CT34" s="1">
        <f t="shared" si="57"/>
        <v>1170.7839169015733</v>
      </c>
      <c r="CU34" s="1">
        <f t="shared" si="57"/>
        <v>1206.5705399540007</v>
      </c>
      <c r="CV34" s="1">
        <f t="shared" si="57"/>
        <v>1243.4510304323535</v>
      </c>
      <c r="CW34" s="1">
        <f t="shared" si="57"/>
        <v>1281.4588239011937</v>
      </c>
      <c r="CX34" s="1">
        <f t="shared" si="57"/>
        <v>1320.6283779291671</v>
      </c>
      <c r="CY34" s="1">
        <f t="shared" si="57"/>
        <v>1360.9952033279674</v>
      </c>
      <c r="CZ34" s="1">
        <f t="shared" si="57"/>
        <v>1402.5958963461599</v>
      </c>
      <c r="DA34">
        <f t="shared" si="46"/>
        <v>5.9391381179045042E-23</v>
      </c>
      <c r="DB34">
        <f t="shared" si="50"/>
        <v>8.3302107520059125E-20</v>
      </c>
    </row>
    <row r="35" spans="3:106" x14ac:dyDescent="0.15">
      <c r="C35" s="6">
        <v>6</v>
      </c>
      <c r="I35" s="1"/>
      <c r="J35" s="14">
        <f t="shared" ref="J35:AT35" si="61">S*J$26^(J$28-$C35)*J$27^$C35+J$24</f>
        <v>83.713936502788201</v>
      </c>
      <c r="K35" s="1">
        <f t="shared" si="61"/>
        <v>86.236297095521252</v>
      </c>
      <c r="L35" s="1">
        <f t="shared" si="61"/>
        <v>88.841131873390495</v>
      </c>
      <c r="M35" s="1">
        <f t="shared" si="61"/>
        <v>91.531141724613917</v>
      </c>
      <c r="N35" s="1">
        <f t="shared" si="61"/>
        <v>94.309115989394627</v>
      </c>
      <c r="O35" s="1">
        <f t="shared" si="61"/>
        <v>97.177935356655766</v>
      </c>
      <c r="P35" s="1">
        <f t="shared" si="61"/>
        <v>100.14057485564167</v>
      </c>
      <c r="Q35" s="1">
        <f t="shared" si="61"/>
        <v>103.20010694549147</v>
      </c>
      <c r="R35" s="1">
        <f t="shared" si="61"/>
        <v>106.35970470599386</v>
      </c>
      <c r="S35" s="1">
        <f t="shared" si="61"/>
        <v>109.62264513283671</v>
      </c>
      <c r="T35" s="1">
        <f t="shared" si="61"/>
        <v>112.99231254077364</v>
      </c>
      <c r="U35" s="1">
        <f t="shared" si="61"/>
        <v>116.47220207824158</v>
      </c>
      <c r="V35" s="1">
        <f t="shared" si="61"/>
        <v>120.06592335707964</v>
      </c>
      <c r="W35" s="1">
        <f t="shared" si="61"/>
        <v>123.777204201118</v>
      </c>
      <c r="X35" s="1">
        <f t="shared" si="61"/>
        <v>127.60989451753083</v>
      </c>
      <c r="Y35" s="1">
        <f t="shared" si="61"/>
        <v>131.5679702949727</v>
      </c>
      <c r="Z35" s="1">
        <f t="shared" si="61"/>
        <v>135.65553773265106</v>
      </c>
      <c r="AA35" s="1">
        <f t="shared" si="61"/>
        <v>139.8768375046225</v>
      </c>
      <c r="AB35" s="1">
        <f t="shared" si="61"/>
        <v>144.2362491637418</v>
      </c>
      <c r="AC35" s="1">
        <f t="shared" si="61"/>
        <v>148.73829568983652</v>
      </c>
      <c r="AD35" s="1">
        <f t="shared" si="61"/>
        <v>153.38764818683151</v>
      </c>
      <c r="AE35" s="1">
        <f t="shared" si="61"/>
        <v>158.18913073369967</v>
      </c>
      <c r="AF35" s="1">
        <f t="shared" si="61"/>
        <v>163.14772539427884</v>
      </c>
      <c r="AG35" s="1">
        <f t="shared" si="61"/>
        <v>168.26857739115522</v>
      </c>
      <c r="AH35" s="1">
        <f t="shared" si="61"/>
        <v>173.55700044898853</v>
      </c>
      <c r="AI35" s="1">
        <f t="shared" si="61"/>
        <v>179.01848231282622</v>
      </c>
      <c r="AJ35" s="1">
        <f t="shared" si="61"/>
        <v>184.65869044713895</v>
      </c>
      <c r="AK35" s="1">
        <f t="shared" si="61"/>
        <v>190.48347792149431</v>
      </c>
      <c r="AL35" s="1">
        <f t="shared" si="61"/>
        <v>196.49888948898285</v>
      </c>
      <c r="AM35" s="1">
        <f t="shared" si="61"/>
        <v>202.71116786370712</v>
      </c>
      <c r="AN35" s="1">
        <f t="shared" si="61"/>
        <v>209.12676020385405</v>
      </c>
      <c r="AO35" s="1">
        <f t="shared" si="61"/>
        <v>215.75232480708306</v>
      </c>
      <c r="AP35" s="1">
        <f t="shared" si="61"/>
        <v>222.59473802518303</v>
      </c>
      <c r="AQ35" s="1">
        <f t="shared" si="61"/>
        <v>229.66110140517858</v>
      </c>
      <c r="AR35" s="1">
        <f t="shared" si="61"/>
        <v>236.95874906430291</v>
      </c>
      <c r="AS35" s="1">
        <f t="shared" si="61"/>
        <v>244.49525530649464</v>
      </c>
      <c r="AT35" s="1">
        <f t="shared" si="61"/>
        <v>252.27844248832977</v>
      </c>
      <c r="AU35" s="1">
        <f t="shared" si="44"/>
        <v>260.3163891425562</v>
      </c>
      <c r="AV35" s="1">
        <f t="shared" si="52"/>
        <v>268.61743836766851</v>
      </c>
      <c r="AW35" s="1">
        <f t="shared" si="52"/>
        <v>277.19020649223478</v>
      </c>
      <c r="AX35" s="1">
        <f t="shared" si="52"/>
        <v>286.04359202297275</v>
      </c>
      <c r="AY35" s="1">
        <f t="shared" si="52"/>
        <v>295.18678488586994</v>
      </c>
      <c r="AZ35" s="1">
        <f t="shared" si="52"/>
        <v>304.62927596994257</v>
      </c>
      <c r="BA35" s="1">
        <f t="shared" si="52"/>
        <v>314.38086698354493</v>
      </c>
      <c r="BB35" s="1">
        <f t="shared" si="52"/>
        <v>324.45168063346705</v>
      </c>
      <c r="BC35" s="1">
        <f t="shared" si="52"/>
        <v>302.12601140173126</v>
      </c>
      <c r="BD35" s="1">
        <f t="shared" si="52"/>
        <v>311.36090908719035</v>
      </c>
      <c r="BE35" s="1">
        <f t="shared" si="52"/>
        <v>320.87808414051068</v>
      </c>
      <c r="BF35" s="1">
        <f t="shared" si="53"/>
        <v>330.68616475824842</v>
      </c>
      <c r="BG35" s="1">
        <f t="shared" si="53"/>
        <v>340.79404286967207</v>
      </c>
      <c r="BH35" s="1">
        <f t="shared" si="53"/>
        <v>351.21088219811583</v>
      </c>
      <c r="BI35" s="1">
        <f t="shared" si="53"/>
        <v>361.94612656873949</v>
      </c>
      <c r="BJ35" s="1">
        <f t="shared" si="53"/>
        <v>373.00950847022699</v>
      </c>
      <c r="BK35" s="1">
        <f t="shared" si="53"/>
        <v>384.41105787818429</v>
      </c>
      <c r="BL35" s="1">
        <f t="shared" si="53"/>
        <v>396.16111134823706</v>
      </c>
      <c r="BM35" s="1">
        <f t="shared" si="53"/>
        <v>408.27032138707119</v>
      </c>
      <c r="BN35" s="1">
        <f t="shared" si="53"/>
        <v>420.74966610991186</v>
      </c>
      <c r="BO35" s="1">
        <f t="shared" si="53"/>
        <v>433.61045919319758</v>
      </c>
      <c r="BP35" s="1">
        <f t="shared" si="54"/>
        <v>446.86436013147079</v>
      </c>
      <c r="BQ35" s="1">
        <f t="shared" si="54"/>
        <v>460.52338480778371</v>
      </c>
      <c r="BR35" s="1">
        <f t="shared" si="54"/>
        <v>474.59991638720533</v>
      </c>
      <c r="BS35" s="1">
        <f t="shared" si="54"/>
        <v>489.10671654330127</v>
      </c>
      <c r="BT35" s="1">
        <f t="shared" si="54"/>
        <v>504.05693702776745</v>
      </c>
      <c r="BU35" s="1">
        <f t="shared" si="54"/>
        <v>519.4641315937057</v>
      </c>
      <c r="BV35" s="1">
        <f t="shared" si="54"/>
        <v>535.34226828334977</v>
      </c>
      <c r="BW35" s="1">
        <f t="shared" si="54"/>
        <v>551.70574209138476</v>
      </c>
      <c r="BX35" s="1">
        <f t="shared" si="54"/>
        <v>568.56938801533533</v>
      </c>
      <c r="BY35" s="1">
        <f t="shared" si="54"/>
        <v>585.9484945048589</v>
      </c>
      <c r="BZ35" s="1">
        <f t="shared" si="55"/>
        <v>603.85881732213522</v>
      </c>
      <c r="CA35" s="1">
        <f t="shared" si="55"/>
        <v>622.31659382591715</v>
      </c>
      <c r="CB35" s="1">
        <f t="shared" si="55"/>
        <v>641.33855769219304</v>
      </c>
      <c r="CC35" s="1">
        <f t="shared" si="55"/>
        <v>660.94195408480618</v>
      </c>
      <c r="CD35" s="1">
        <f t="shared" si="55"/>
        <v>681.14455528978669</v>
      </c>
      <c r="CE35" s="1">
        <f t="shared" si="55"/>
        <v>701.96467682756645</v>
      </c>
      <c r="CF35" s="1">
        <f t="shared" si="55"/>
        <v>723.42119405768733</v>
      </c>
      <c r="CG35" s="1">
        <f t="shared" si="55"/>
        <v>745.53355929105396</v>
      </c>
      <c r="CH35" s="1">
        <f t="shared" si="55"/>
        <v>768.32181942524767</v>
      </c>
      <c r="CI35" s="1">
        <f t="shared" si="55"/>
        <v>791.80663411888656</v>
      </c>
      <c r="CJ35" s="1">
        <f t="shared" si="56"/>
        <v>816.00929452151149</v>
      </c>
      <c r="CK35" s="1">
        <f t="shared" si="56"/>
        <v>840.95174257597455</v>
      </c>
      <c r="CL35" s="1">
        <f t="shared" si="56"/>
        <v>866.65659091083444</v>
      </c>
      <c r="CM35" s="1">
        <f t="shared" si="56"/>
        <v>893.14714334078781</v>
      </c>
      <c r="CN35" s="1">
        <f t="shared" si="56"/>
        <v>920.44741599372708</v>
      </c>
      <c r="CO35" s="1">
        <f t="shared" si="56"/>
        <v>948.58215908357181</v>
      </c>
      <c r="CP35" s="1">
        <f t="shared" si="56"/>
        <v>977.57687934862236</v>
      </c>
      <c r="CQ35" s="1">
        <f t="shared" si="56"/>
        <v>1007.4578631757672</v>
      </c>
      <c r="CR35" s="1">
        <f t="shared" si="56"/>
        <v>1038.2522004315169</v>
      </c>
      <c r="CS35" s="1">
        <f t="shared" si="56"/>
        <v>1069.9878090214661</v>
      </c>
      <c r="CT35" s="1">
        <f t="shared" si="57"/>
        <v>1102.6934602004467</v>
      </c>
      <c r="CU35" s="1">
        <f t="shared" si="57"/>
        <v>1136.3988046563247</v>
      </c>
      <c r="CV35" s="1">
        <f t="shared" si="57"/>
        <v>1171.1343993910823</v>
      </c>
      <c r="CW35" s="1">
        <f t="shared" si="57"/>
        <v>1206.9317354235541</v>
      </c>
      <c r="CX35" s="1">
        <f t="shared" si="57"/>
        <v>1243.8232663389429</v>
      </c>
      <c r="CY35" s="1">
        <f t="shared" si="57"/>
        <v>1281.8424377109839</v>
      </c>
      <c r="CZ35" s="1">
        <f t="shared" si="57"/>
        <v>1321.0237174234414</v>
      </c>
      <c r="DA35">
        <f t="shared" si="46"/>
        <v>9.4036353533488022E-22</v>
      </c>
      <c r="DB35">
        <f t="shared" si="50"/>
        <v>1.2422425331775332E-18</v>
      </c>
    </row>
    <row r="36" spans="3:106" x14ac:dyDescent="0.15">
      <c r="C36" s="6">
        <v>7</v>
      </c>
      <c r="I36" s="1"/>
      <c r="J36" s="1"/>
      <c r="K36" s="14">
        <f t="shared" ref="K36:AT36" si="62">S*K$26^(K$28-$C36)*K$27^$C36+K$24</f>
        <v>81.291787388045549</v>
      </c>
      <c r="L36" s="1">
        <f t="shared" si="62"/>
        <v>83.734693238922503</v>
      </c>
      <c r="M36" s="1">
        <f t="shared" si="62"/>
        <v>86.257471114125934</v>
      </c>
      <c r="N36" s="1">
        <f t="shared" si="62"/>
        <v>88.862736683042186</v>
      </c>
      <c r="O36" s="1">
        <f t="shared" si="62"/>
        <v>91.553191276190915</v>
      </c>
      <c r="P36" s="1">
        <f t="shared" si="62"/>
        <v>94.33162469056164</v>
      </c>
      <c r="Q36" s="1">
        <f t="shared" si="62"/>
        <v>97.200918086823506</v>
      </c>
      <c r="R36" s="1">
        <f t="shared" si="62"/>
        <v>100.16404698141598</v>
      </c>
      <c r="S36" s="1">
        <f t="shared" si="62"/>
        <v>103.22408433662862</v>
      </c>
      <c r="T36" s="1">
        <f t="shared" si="62"/>
        <v>106.38420375187816</v>
      </c>
      <c r="U36" s="1">
        <f t="shared" si="62"/>
        <v>109.64768275949797</v>
      </c>
      <c r="V36" s="1">
        <f t="shared" si="62"/>
        <v>113.01790622846184</v>
      </c>
      <c r="W36" s="1">
        <f t="shared" si="62"/>
        <v>116.49836987957717</v>
      </c>
      <c r="X36" s="1">
        <f t="shared" si="62"/>
        <v>120.09268391579792</v>
      </c>
      <c r="Y36" s="1">
        <f t="shared" si="62"/>
        <v>123.80457677142792</v>
      </c>
      <c r="Z36" s="1">
        <f t="shared" si="62"/>
        <v>127.63789898410734</v>
      </c>
      <c r="AA36" s="1">
        <f t="shared" si="62"/>
        <v>131.59662719360406</v>
      </c>
      <c r="AB36" s="1">
        <f t="shared" si="62"/>
        <v>135.6848682715621</v>
      </c>
      <c r="AC36" s="1">
        <f t="shared" si="62"/>
        <v>139.90686358649646</v>
      </c>
      <c r="AD36" s="1">
        <f t="shared" si="62"/>
        <v>144.26699340846315</v>
      </c>
      <c r="AE36" s="1">
        <f t="shared" si="62"/>
        <v>148.76978145797904</v>
      </c>
      <c r="AF36" s="1">
        <f t="shared" si="62"/>
        <v>153.41989960391467</v>
      </c>
      <c r="AG36" s="1">
        <f t="shared" si="62"/>
        <v>158.2221727152405</v>
      </c>
      <c r="AH36" s="1">
        <f t="shared" si="62"/>
        <v>163.18158367166333</v>
      </c>
      <c r="AI36" s="1">
        <f t="shared" si="62"/>
        <v>168.30327853835757</v>
      </c>
      <c r="AJ36" s="1">
        <f t="shared" si="62"/>
        <v>173.59257191016508</v>
      </c>
      <c r="AK36" s="1">
        <f t="shared" si="62"/>
        <v>179.05495243081336</v>
      </c>
      <c r="AL36" s="1">
        <f t="shared" si="62"/>
        <v>184.6960884928838</v>
      </c>
      <c r="AM36" s="1">
        <f t="shared" si="62"/>
        <v>190.52183412445012</v>
      </c>
      <c r="AN36" s="1">
        <f t="shared" si="62"/>
        <v>196.53823506849878</v>
      </c>
      <c r="AO36" s="1">
        <f t="shared" si="62"/>
        <v>202.75153506144676</v>
      </c>
      <c r="AP36" s="1">
        <f t="shared" si="62"/>
        <v>209.16818231727538</v>
      </c>
      <c r="AQ36" s="1">
        <f t="shared" si="62"/>
        <v>215.79483622401489</v>
      </c>
      <c r="AR36" s="1">
        <f t="shared" si="62"/>
        <v>222.63837425953355</v>
      </c>
      <c r="AS36" s="1">
        <f t="shared" si="62"/>
        <v>229.70589913381383</v>
      </c>
      <c r="AT36" s="1">
        <f t="shared" si="62"/>
        <v>237.00474616513245</v>
      </c>
      <c r="AU36" s="1">
        <f t="shared" si="44"/>
        <v>244.54249089780495</v>
      </c>
      <c r="AV36" s="1">
        <f t="shared" si="52"/>
        <v>252.32695696940544</v>
      </c>
      <c r="AW36" s="1">
        <f t="shared" si="52"/>
        <v>260.36622423563171</v>
      </c>
      <c r="AX36" s="1">
        <f t="shared" si="52"/>
        <v>268.66863716125374</v>
      </c>
      <c r="AY36" s="1">
        <f t="shared" si="52"/>
        <v>277.2428134858593</v>
      </c>
      <c r="AZ36" s="1">
        <f t="shared" si="52"/>
        <v>286.09765317339583</v>
      </c>
      <c r="BA36" s="1">
        <f t="shared" si="52"/>
        <v>295.2423476548035</v>
      </c>
      <c r="BB36" s="1">
        <f t="shared" si="52"/>
        <v>304.68638937333685</v>
      </c>
      <c r="BC36" s="1">
        <f t="shared" si="52"/>
        <v>284.55496536953405</v>
      </c>
      <c r="BD36" s="1">
        <f t="shared" si="52"/>
        <v>293.25277983074182</v>
      </c>
      <c r="BE36" s="1">
        <f t="shared" si="52"/>
        <v>302.21645497128566</v>
      </c>
      <c r="BF36" s="1">
        <f t="shared" si="53"/>
        <v>311.45411718902471</v>
      </c>
      <c r="BG36" s="1">
        <f t="shared" si="53"/>
        <v>320.97414127636199</v>
      </c>
      <c r="BH36" s="1">
        <f t="shared" si="53"/>
        <v>330.78515801276569</v>
      </c>
      <c r="BI36" s="1">
        <f t="shared" si="53"/>
        <v>340.89606198936656</v>
      </c>
      <c r="BJ36" s="1">
        <f t="shared" si="53"/>
        <v>351.31601967272434</v>
      </c>
      <c r="BK36" s="1">
        <f t="shared" si="53"/>
        <v>362.05447771507534</v>
      </c>
      <c r="BL36" s="1">
        <f t="shared" si="53"/>
        <v>373.12117151859292</v>
      </c>
      <c r="BM36" s="1">
        <f t="shared" si="53"/>
        <v>384.52613406142774</v>
      </c>
      <c r="BN36" s="1">
        <f t="shared" si="53"/>
        <v>396.27970499352682</v>
      </c>
      <c r="BO36" s="1">
        <f t="shared" si="53"/>
        <v>408.39254001047942</v>
      </c>
      <c r="BP36" s="1">
        <f t="shared" si="54"/>
        <v>420.87562051388795</v>
      </c>
      <c r="BQ36" s="1">
        <f t="shared" si="54"/>
        <v>433.74026356702035</v>
      </c>
      <c r="BR36" s="1">
        <f t="shared" si="54"/>
        <v>446.99813215477121</v>
      </c>
      <c r="BS36" s="1">
        <f t="shared" si="54"/>
        <v>460.66124575723325</v>
      </c>
      <c r="BT36" s="1">
        <f t="shared" si="54"/>
        <v>474.74199124646395</v>
      </c>
      <c r="BU36" s="1">
        <f t="shared" si="54"/>
        <v>489.25313411632635</v>
      </c>
      <c r="BV36" s="1">
        <f t="shared" si="54"/>
        <v>504.20783005558701</v>
      </c>
      <c r="BW36" s="1">
        <f t="shared" si="54"/>
        <v>519.61963687475964</v>
      </c>
      <c r="BX36" s="1">
        <f t="shared" si="54"/>
        <v>535.50252679751156</v>
      </c>
      <c r="BY36" s="1">
        <f t="shared" si="54"/>
        <v>551.87089912777139</v>
      </c>
      <c r="BZ36" s="1">
        <f t="shared" si="55"/>
        <v>568.73959330402556</v>
      </c>
      <c r="CA36" s="1">
        <f t="shared" si="55"/>
        <v>586.12390235263774</v>
      </c>
      <c r="CB36" s="1">
        <f t="shared" si="55"/>
        <v>604.03958675238755</v>
      </c>
      <c r="CC36" s="1">
        <f t="shared" si="55"/>
        <v>622.50288872279623</v>
      </c>
      <c r="CD36" s="1">
        <f t="shared" si="55"/>
        <v>641.53054694919683</v>
      </c>
      <c r="CE36" s="1">
        <f t="shared" si="55"/>
        <v>661.13981175789536</v>
      </c>
      <c r="CF36" s="1">
        <f t="shared" si="55"/>
        <v>681.34846075518203</v>
      </c>
      <c r="CG36" s="1">
        <f t="shared" si="55"/>
        <v>702.17481494437027</v>
      </c>
      <c r="CH36" s="1">
        <f t="shared" si="55"/>
        <v>723.63775533547437</v>
      </c>
      <c r="CI36" s="1">
        <f t="shared" si="55"/>
        <v>745.75674006258703</v>
      </c>
      <c r="CJ36" s="1">
        <f t="shared" si="56"/>
        <v>768.55182202447065</v>
      </c>
      <c r="CK36" s="1">
        <f t="shared" si="56"/>
        <v>792.04366706435962</v>
      </c>
      <c r="CL36" s="1">
        <f t="shared" si="56"/>
        <v>816.25357270545089</v>
      </c>
      <c r="CM36" s="1">
        <f t="shared" si="56"/>
        <v>841.2034874590737</v>
      </c>
      <c r="CN36" s="1">
        <f t="shared" si="56"/>
        <v>866.91603072303747</v>
      </c>
      <c r="CO36" s="1">
        <f t="shared" si="56"/>
        <v>893.41451328820244</v>
      </c>
      <c r="CP36" s="1">
        <f t="shared" si="56"/>
        <v>920.72295847185819</v>
      </c>
      <c r="CQ36" s="1">
        <f t="shared" si="56"/>
        <v>948.86612389707818</v>
      </c>
      <c r="CR36" s="1">
        <f t="shared" si="56"/>
        <v>977.8695239377854</v>
      </c>
      <c r="CS36" s="1">
        <f t="shared" si="56"/>
        <v>1007.7594528498852</v>
      </c>
      <c r="CT36" s="1">
        <f t="shared" si="57"/>
        <v>1038.5630086094327</v>
      </c>
      <c r="CU36" s="1">
        <f t="shared" si="57"/>
        <v>1070.3081174794454</v>
      </c>
      <c r="CV36" s="1">
        <f t="shared" si="57"/>
        <v>1103.0235593276354</v>
      </c>
      <c r="CW36" s="1">
        <f t="shared" si="57"/>
        <v>1136.7389937180135</v>
      </c>
      <c r="CX36" s="1">
        <f t="shared" si="57"/>
        <v>1171.484986800016</v>
      </c>
      <c r="CY36" s="1">
        <f t="shared" si="57"/>
        <v>1207.2930390195393</v>
      </c>
      <c r="CZ36" s="1">
        <f t="shared" si="57"/>
        <v>1244.1956136769973</v>
      </c>
      <c r="DA36">
        <f t="shared" si="46"/>
        <v>1.2627738903068391E-20</v>
      </c>
      <c r="DB36">
        <f t="shared" si="50"/>
        <v>1.5711377353856068E-17</v>
      </c>
    </row>
    <row r="37" spans="3:106" x14ac:dyDescent="0.15">
      <c r="C37" s="6">
        <v>8</v>
      </c>
      <c r="I37" s="1"/>
      <c r="J37" s="1"/>
      <c r="K37" s="1"/>
      <c r="L37" s="14">
        <f t="shared" ref="L37:AT37" si="63">S*L$26^(L$28-$C37)*L$27^$C37+L$24</f>
        <v>78.946193532075995</v>
      </c>
      <c r="M37" s="1">
        <f t="shared" si="63"/>
        <v>81.312151688984557</v>
      </c>
      <c r="N37" s="1">
        <f t="shared" si="63"/>
        <v>83.755461813271708</v>
      </c>
      <c r="O37" s="1">
        <f t="shared" si="63"/>
        <v>86.27865704433114</v>
      </c>
      <c r="P37" s="1">
        <f t="shared" si="63"/>
        <v>88.884353479895324</v>
      </c>
      <c r="Q37" s="1">
        <f t="shared" si="63"/>
        <v>91.57525289285779</v>
      </c>
      <c r="R37" s="1">
        <f t="shared" si="63"/>
        <v>94.354145537069485</v>
      </c>
      <c r="S37" s="1">
        <f t="shared" si="63"/>
        <v>97.223913045022712</v>
      </c>
      <c r="T37" s="1">
        <f t="shared" si="63"/>
        <v>100.18753142043192</v>
      </c>
      <c r="U37" s="1">
        <f t="shared" si="63"/>
        <v>103.24807412881933</v>
      </c>
      <c r="V37" s="1">
        <f t="shared" si="63"/>
        <v>106.40871528931498</v>
      </c>
      <c r="W37" s="1">
        <f t="shared" si="63"/>
        <v>109.67273297098559</v>
      </c>
      <c r="X37" s="1">
        <f t="shared" si="63"/>
        <v>113.04351259711591</v>
      </c>
      <c r="Y37" s="1">
        <f t="shared" si="63"/>
        <v>116.52455046097732</v>
      </c>
      <c r="Z37" s="1">
        <f t="shared" si="63"/>
        <v>120.11945735673575</v>
      </c>
      <c r="AA37" s="1">
        <f t="shared" si="63"/>
        <v>123.83196232926846</v>
      </c>
      <c r="AB37" s="1">
        <f t="shared" si="63"/>
        <v>127.66591654678501</v>
      </c>
      <c r="AC37" s="1">
        <f t="shared" si="63"/>
        <v>131.62529730027299</v>
      </c>
      <c r="AD37" s="1">
        <f t="shared" si="63"/>
        <v>135.7142121339233</v>
      </c>
      <c r="AE37" s="1">
        <f t="shared" si="63"/>
        <v>139.93690311082298</v>
      </c>
      <c r="AF37" s="1">
        <f t="shared" si="63"/>
        <v>144.29775121834703</v>
      </c>
      <c r="AG37" s="1">
        <f t="shared" si="63"/>
        <v>148.80128091782228</v>
      </c>
      <c r="AH37" s="1">
        <f t="shared" si="63"/>
        <v>153.45216484319087</v>
      </c>
      <c r="AI37" s="1">
        <f t="shared" si="63"/>
        <v>158.25522865354984</v>
      </c>
      <c r="AJ37" s="1">
        <f t="shared" si="63"/>
        <v>163.21545604460871</v>
      </c>
      <c r="AK37" s="1">
        <f t="shared" si="63"/>
        <v>168.33799392426795</v>
      </c>
      <c r="AL37" s="1">
        <f t="shared" si="63"/>
        <v>173.62815775769425</v>
      </c>
      <c r="AM37" s="1">
        <f t="shared" si="63"/>
        <v>179.09143708744205</v>
      </c>
      <c r="AN37" s="1">
        <f t="shared" si="63"/>
        <v>184.73350123435591</v>
      </c>
      <c r="AO37" s="1">
        <f t="shared" si="63"/>
        <v>190.56020518517212</v>
      </c>
      <c r="AP37" s="1">
        <f t="shared" si="63"/>
        <v>196.57759567293547</v>
      </c>
      <c r="AQ37" s="1">
        <f t="shared" si="63"/>
        <v>202.79191745654475</v>
      </c>
      <c r="AR37" s="1">
        <f t="shared" si="63"/>
        <v>209.20961980594865</v>
      </c>
      <c r="AS37" s="1">
        <f t="shared" si="63"/>
        <v>215.83736319972655</v>
      </c>
      <c r="AT37" s="1">
        <f t="shared" si="63"/>
        <v>222.68202624201078</v>
      </c>
      <c r="AU37" s="1">
        <f t="shared" si="44"/>
        <v>229.75071280593187</v>
      </c>
      <c r="AV37" s="1">
        <f t="shared" si="52"/>
        <v>237.05075941100699</v>
      </c>
      <c r="AW37" s="1">
        <f t="shared" si="52"/>
        <v>244.58974284213159</v>
      </c>
      <c r="AX37" s="1">
        <f t="shared" si="52"/>
        <v>252.37548801808759</v>
      </c>
      <c r="AY37" s="1">
        <f t="shared" si="52"/>
        <v>260.41607611773946</v>
      </c>
      <c r="AZ37" s="1">
        <f t="shared" si="52"/>
        <v>268.71985297235631</v>
      </c>
      <c r="BA37" s="1">
        <f t="shared" si="52"/>
        <v>277.29543773277658</v>
      </c>
      <c r="BB37" s="1">
        <f t="shared" si="52"/>
        <v>286.1517318204161</v>
      </c>
      <c r="BC37" s="1">
        <f t="shared" si="52"/>
        <v>268.00581631745183</v>
      </c>
      <c r="BD37" s="1">
        <f t="shared" si="52"/>
        <v>276.19778324316161</v>
      </c>
      <c r="BE37" s="1">
        <f t="shared" si="52"/>
        <v>284.6401489215329</v>
      </c>
      <c r="BF37" s="1">
        <f t="shared" si="53"/>
        <v>293.34056713533897</v>
      </c>
      <c r="BG37" s="1">
        <f t="shared" si="53"/>
        <v>302.30692561576558</v>
      </c>
      <c r="BH37" s="1">
        <f t="shared" si="53"/>
        <v>311.54735319336703</v>
      </c>
      <c r="BI37" s="1">
        <f t="shared" si="53"/>
        <v>321.07022716759985</v>
      </c>
      <c r="BJ37" s="1">
        <f t="shared" si="53"/>
        <v>330.88418090161758</v>
      </c>
      <c r="BK37" s="1">
        <f t="shared" si="53"/>
        <v>340.99811164920982</v>
      </c>
      <c r="BL37" s="1">
        <f t="shared" si="53"/>
        <v>351.42118862098346</v>
      </c>
      <c r="BM37" s="1">
        <f t="shared" si="53"/>
        <v>362.16286129709715</v>
      </c>
      <c r="BN37" s="1">
        <f t="shared" si="53"/>
        <v>373.23286799408629</v>
      </c>
      <c r="BO37" s="1">
        <f t="shared" si="53"/>
        <v>384.64124469354488</v>
      </c>
      <c r="BP37" s="1">
        <f t="shared" si="54"/>
        <v>396.39833414066737</v>
      </c>
      <c r="BQ37" s="1">
        <f t="shared" si="54"/>
        <v>408.51479522090159</v>
      </c>
      <c r="BR37" s="1">
        <f t="shared" si="54"/>
        <v>421.00161262321052</v>
      </c>
      <c r="BS37" s="1">
        <f t="shared" si="54"/>
        <v>433.87010679870514</v>
      </c>
      <c r="BT37" s="1">
        <f t="shared" si="54"/>
        <v>447.13194422367792</v>
      </c>
      <c r="BU37" s="1">
        <f t="shared" si="54"/>
        <v>460.79914797633836</v>
      </c>
      <c r="BV37" s="1">
        <f t="shared" si="54"/>
        <v>474.8841086368418</v>
      </c>
      <c r="BW37" s="1">
        <f t="shared" si="54"/>
        <v>489.39959552049305</v>
      </c>
      <c r="BX37" s="1">
        <f t="shared" si="54"/>
        <v>504.35876825430705</v>
      </c>
      <c r="BY37" s="1">
        <f t="shared" si="54"/>
        <v>519.77518870742529</v>
      </c>
      <c r="BZ37" s="1">
        <f t="shared" si="55"/>
        <v>535.66283328619909</v>
      </c>
      <c r="CA37" s="1">
        <f t="shared" si="55"/>
        <v>552.03610560509094</v>
      </c>
      <c r="CB37" s="1">
        <f t="shared" si="55"/>
        <v>568.90984954487897</v>
      </c>
      <c r="CC37" s="1">
        <f t="shared" si="55"/>
        <v>586.29936271000315</v>
      </c>
      <c r="CD37" s="1">
        <f t="shared" si="55"/>
        <v>604.22041029725415</v>
      </c>
      <c r="CE37" s="1">
        <f t="shared" si="55"/>
        <v>622.68923938837713</v>
      </c>
      <c r="CF37" s="1">
        <f t="shared" si="55"/>
        <v>641.72259367954962</v>
      </c>
      <c r="CG37" s="1">
        <f t="shared" si="55"/>
        <v>661.33772866108575</v>
      </c>
      <c r="CH37" s="1">
        <f t="shared" si="55"/>
        <v>681.5524272611284</v>
      </c>
      <c r="CI37" s="1">
        <f t="shared" si="55"/>
        <v>702.38501596751314</v>
      </c>
      <c r="CJ37" s="1">
        <f t="shared" si="56"/>
        <v>723.85438144241959</v>
      </c>
      <c r="CK37" s="1">
        <f t="shared" si="56"/>
        <v>745.97998764487079</v>
      </c>
      <c r="CL37" s="1">
        <f t="shared" si="56"/>
        <v>768.78189347660737</v>
      </c>
      <c r="CM37" s="1">
        <f t="shared" si="56"/>
        <v>792.28077096733</v>
      </c>
      <c r="CN37" s="1">
        <f t="shared" si="56"/>
        <v>816.49792401580146</v>
      </c>
      <c r="CO37" s="1">
        <f t="shared" si="56"/>
        <v>841.45530770379332</v>
      </c>
      <c r="CP37" s="1">
        <f t="shared" si="56"/>
        <v>867.17554820039334</v>
      </c>
      <c r="CQ37" s="1">
        <f t="shared" si="56"/>
        <v>893.68196327471151</v>
      </c>
      <c r="CR37" s="1">
        <f t="shared" si="56"/>
        <v>920.99858343558958</v>
      </c>
      <c r="CS37" s="1">
        <f t="shared" si="56"/>
        <v>949.15017371747058</v>
      </c>
      <c r="CT37" s="1">
        <f t="shared" si="57"/>
        <v>978.16225613218671</v>
      </c>
      <c r="CU37" s="1">
        <f t="shared" si="57"/>
        <v>1008.0611328070165</v>
      </c>
      <c r="CV37" s="1">
        <f t="shared" si="57"/>
        <v>1038.8739098299861</v>
      </c>
      <c r="CW37" s="1">
        <f t="shared" si="57"/>
        <v>1070.6285218240389</v>
      </c>
      <c r="CX37" s="1">
        <f t="shared" si="57"/>
        <v>1103.3537572723453</v>
      </c>
      <c r="CY37" s="1">
        <f t="shared" si="57"/>
        <v>1137.0792846177162</v>
      </c>
      <c r="CZ37" s="1">
        <f t="shared" si="57"/>
        <v>1171.8356791597832</v>
      </c>
      <c r="DA37">
        <f t="shared" si="46"/>
        <v>1.4679746474817001E-19</v>
      </c>
      <c r="DB37">
        <f t="shared" si="50"/>
        <v>1.7202250680210615E-16</v>
      </c>
    </row>
    <row r="38" spans="3:106" x14ac:dyDescent="0.15">
      <c r="C38" s="6">
        <v>9</v>
      </c>
      <c r="I38" s="1"/>
      <c r="J38" s="1"/>
      <c r="K38" s="1"/>
      <c r="L38" s="1"/>
      <c r="M38" s="14">
        <f t="shared" ref="M38:AT38" si="64">S*M$26^(M$28-$C38)*M$27^$C38+M$24</f>
        <v>76.674739529028415</v>
      </c>
      <c r="N38" s="1">
        <f t="shared" si="64"/>
        <v>78.966177937107304</v>
      </c>
      <c r="O38" s="1">
        <f t="shared" si="64"/>
        <v>81.332527768923981</v>
      </c>
      <c r="P38" s="1">
        <f t="shared" si="64"/>
        <v>83.776242237879629</v>
      </c>
      <c r="Q38" s="1">
        <f t="shared" si="64"/>
        <v>86.299854898198816</v>
      </c>
      <c r="R38" s="1">
        <f t="shared" si="64"/>
        <v>88.905982276030159</v>
      </c>
      <c r="S38" s="1">
        <f t="shared" si="64"/>
        <v>91.597326586713677</v>
      </c>
      <c r="T38" s="1">
        <f t="shared" si="64"/>
        <v>94.376678541036526</v>
      </c>
      <c r="U38" s="1">
        <f t="shared" si="64"/>
        <v>97.246920243391358</v>
      </c>
      <c r="V38" s="1">
        <f t="shared" si="64"/>
        <v>100.21102818484738</v>
      </c>
      <c r="W38" s="1">
        <f t="shared" si="64"/>
        <v>103.27207633424203</v>
      </c>
      <c r="X38" s="1">
        <f t="shared" si="64"/>
        <v>106.43323933050364</v>
      </c>
      <c r="Y38" s="1">
        <f t="shared" si="64"/>
        <v>109.69779577952026</v>
      </c>
      <c r="Z38" s="1">
        <f t="shared" si="64"/>
        <v>113.06913165897822</v>
      </c>
      <c r="AA38" s="1">
        <f t="shared" si="64"/>
        <v>116.55074383470688</v>
      </c>
      <c r="AB38" s="1">
        <f t="shared" si="64"/>
        <v>120.14624369218075</v>
      </c>
      <c r="AC38" s="1">
        <f t="shared" si="64"/>
        <v>123.85936088695067</v>
      </c>
      <c r="AD38" s="1">
        <f t="shared" si="64"/>
        <v>127.6939472178986</v>
      </c>
      <c r="AE38" s="1">
        <f t="shared" si="64"/>
        <v>131.6539806273388</v>
      </c>
      <c r="AF38" s="1">
        <f t="shared" si="64"/>
        <v>135.74356933211894</v>
      </c>
      <c r="AG38" s="1">
        <f t="shared" si="64"/>
        <v>139.9669560900121</v>
      </c>
      <c r="AH38" s="1">
        <f t="shared" si="64"/>
        <v>144.32852260582928</v>
      </c>
      <c r="AI38" s="1">
        <f t="shared" si="64"/>
        <v>148.83279408182923</v>
      </c>
      <c r="AJ38" s="1">
        <f t="shared" si="64"/>
        <v>153.48444391715049</v>
      </c>
      <c r="AK38" s="1">
        <f t="shared" si="64"/>
        <v>158.28829856114623</v>
      </c>
      <c r="AL38" s="1">
        <f t="shared" si="64"/>
        <v>163.24934252566226</v>
      </c>
      <c r="AM38" s="1">
        <f t="shared" si="64"/>
        <v>168.37272356146337</v>
      </c>
      <c r="AN38" s="1">
        <f t="shared" si="64"/>
        <v>173.66375800418322</v>
      </c>
      <c r="AO38" s="1">
        <f t="shared" si="64"/>
        <v>179.12793629535076</v>
      </c>
      <c r="AP38" s="1">
        <f t="shared" si="64"/>
        <v>184.77092868422534</v>
      </c>
      <c r="AQ38" s="1">
        <f t="shared" si="64"/>
        <v>190.59859111636317</v>
      </c>
      <c r="AR38" s="1">
        <f t="shared" si="64"/>
        <v>196.61697131502936</v>
      </c>
      <c r="AS38" s="1">
        <f t="shared" si="64"/>
        <v>202.83231506177202</v>
      </c>
      <c r="AT38" s="1">
        <f t="shared" si="64"/>
        <v>209.25107268267985</v>
      </c>
      <c r="AU38" s="1">
        <f t="shared" si="44"/>
        <v>215.87990574706038</v>
      </c>
      <c r="AV38" s="1">
        <f t="shared" si="52"/>
        <v>222.72569398549413</v>
      </c>
      <c r="AW38" s="1">
        <f t="shared" si="52"/>
        <v>229.79554243445045</v>
      </c>
      <c r="AX38" s="1">
        <f t="shared" si="52"/>
        <v>237.09678881488335</v>
      </c>
      <c r="AY38" s="1">
        <f t="shared" si="52"/>
        <v>244.63701115247142</v>
      </c>
      <c r="AZ38" s="1">
        <f t="shared" si="52"/>
        <v>252.42403564741457</v>
      </c>
      <c r="BA38" s="1">
        <f t="shared" si="52"/>
        <v>260.46594480196029</v>
      </c>
      <c r="BB38" s="1">
        <f t="shared" si="52"/>
        <v>268.77108581410045</v>
      </c>
      <c r="BC38" s="1">
        <f t="shared" si="52"/>
        <v>252.41913275597298</v>
      </c>
      <c r="BD38" s="1">
        <f t="shared" si="52"/>
        <v>260.13467122960066</v>
      </c>
      <c r="BE38" s="1">
        <f t="shared" si="52"/>
        <v>268.08604576402155</v>
      </c>
      <c r="BF38" s="1">
        <f t="shared" si="53"/>
        <v>276.28046501327339</v>
      </c>
      <c r="BG38" s="1">
        <f t="shared" si="53"/>
        <v>284.7253579738337</v>
      </c>
      <c r="BH38" s="1">
        <f t="shared" si="53"/>
        <v>293.42838071968987</v>
      </c>
      <c r="BI38" s="1">
        <f t="shared" si="53"/>
        <v>302.39742334327622</v>
      </c>
      <c r="BJ38" s="1">
        <f t="shared" si="53"/>
        <v>311.6406171085701</v>
      </c>
      <c r="BK38" s="1">
        <f t="shared" si="53"/>
        <v>321.16634182283252</v>
      </c>
      <c r="BL38" s="1">
        <f t="shared" si="53"/>
        <v>330.98323343367525</v>
      </c>
      <c r="BM38" s="1">
        <f t="shared" si="53"/>
        <v>341.10019185834432</v>
      </c>
      <c r="BN38" s="1">
        <f t="shared" si="53"/>
        <v>351.52638905231493</v>
      </c>
      <c r="BO38" s="1">
        <f t="shared" si="53"/>
        <v>362.27127732451487</v>
      </c>
      <c r="BP38" s="1">
        <f t="shared" si="54"/>
        <v>373.34459790671389</v>
      </c>
      <c r="BQ38" s="1">
        <f t="shared" si="54"/>
        <v>384.75638978484807</v>
      </c>
      <c r="BR38" s="1">
        <f t="shared" si="54"/>
        <v>396.51699880028656</v>
      </c>
      <c r="BS38" s="1">
        <f t="shared" si="54"/>
        <v>408.63708702929029</v>
      </c>
      <c r="BT38" s="1">
        <f t="shared" si="54"/>
        <v>421.12764244916667</v>
      </c>
      <c r="BU38" s="1">
        <f t="shared" si="54"/>
        <v>433.99998889988456</v>
      </c>
      <c r="BV38" s="1">
        <f t="shared" si="54"/>
        <v>447.26579635017896</v>
      </c>
      <c r="BW38" s="1">
        <f t="shared" si="54"/>
        <v>460.93709147745318</v>
      </c>
      <c r="BX38" s="1">
        <f t="shared" si="54"/>
        <v>475.026268571071</v>
      </c>
      <c r="BY38" s="1">
        <f t="shared" si="54"/>
        <v>489.54610076892214</v>
      </c>
      <c r="BZ38" s="1">
        <f t="shared" si="55"/>
        <v>504.50975163745017</v>
      </c>
      <c r="CA38" s="1">
        <f t="shared" si="55"/>
        <v>519.93078710563805</v>
      </c>
      <c r="CB38" s="1">
        <f t="shared" si="55"/>
        <v>535.82318776377372</v>
      </c>
      <c r="CC38" s="1">
        <f t="shared" si="55"/>
        <v>552.20136153814406</v>
      </c>
      <c r="CD38" s="1">
        <f t="shared" si="55"/>
        <v>569.08015675314857</v>
      </c>
      <c r="CE38" s="1">
        <f t="shared" si="55"/>
        <v>586.47487559267404</v>
      </c>
      <c r="CF38" s="1">
        <f t="shared" si="55"/>
        <v>604.40128797293448</v>
      </c>
      <c r="CG38" s="1">
        <f t="shared" si="55"/>
        <v>622.87564583935466</v>
      </c>
      <c r="CH38" s="1">
        <f t="shared" si="55"/>
        <v>641.91469790045664</v>
      </c>
      <c r="CI38" s="1">
        <f t="shared" si="55"/>
        <v>661.53570481210829</v>
      </c>
      <c r="CJ38" s="1">
        <f t="shared" si="56"/>
        <v>681.75645482589823</v>
      </c>
      <c r="CK38" s="1">
        <f t="shared" si="56"/>
        <v>702.59527991582695</v>
      </c>
      <c r="CL38" s="1">
        <f t="shared" si="56"/>
        <v>724.07107239793004</v>
      </c>
      <c r="CM38" s="1">
        <f t="shared" si="56"/>
        <v>746.20330205790583</v>
      </c>
      <c r="CN38" s="1">
        <f t="shared" si="56"/>
        <v>769.01203380226889</v>
      </c>
      <c r="CO38" s="1">
        <f t="shared" si="56"/>
        <v>792.51794584903962</v>
      </c>
      <c r="CP38" s="1">
        <f t="shared" si="56"/>
        <v>816.74234847445382</v>
      </c>
      <c r="CQ38" s="1">
        <f t="shared" si="56"/>
        <v>841.70720333269389</v>
      </c>
      <c r="CR38" s="1">
        <f t="shared" si="56"/>
        <v>867.4351433661509</v>
      </c>
      <c r="CS38" s="1">
        <f t="shared" si="56"/>
        <v>893.94949332427586</v>
      </c>
      <c r="CT38" s="1">
        <f t="shared" si="57"/>
        <v>921.27429090961346</v>
      </c>
      <c r="CU38" s="1">
        <f t="shared" si="57"/>
        <v>949.43430857019587</v>
      </c>
      <c r="CV38" s="1">
        <f t="shared" si="57"/>
        <v>978.45507595805191</v>
      </c>
      <c r="CW38" s="1">
        <f t="shared" si="57"/>
        <v>1008.3629030741878</v>
      </c>
      <c r="CX38" s="1">
        <f t="shared" si="57"/>
        <v>1039.1849041210305</v>
      </c>
      <c r="CY38" s="1">
        <f t="shared" si="57"/>
        <v>1070.9490220839514</v>
      </c>
      <c r="CZ38" s="1">
        <f t="shared" si="57"/>
        <v>1103.6840540641572</v>
      </c>
      <c r="DA38">
        <f t="shared" si="46"/>
        <v>1.5005963063146263E-18</v>
      </c>
      <c r="DB38">
        <f t="shared" si="50"/>
        <v>1.6561842148670265E-15</v>
      </c>
    </row>
    <row r="39" spans="3:106" x14ac:dyDescent="0.15">
      <c r="C39" s="6">
        <v>10</v>
      </c>
      <c r="I39" s="1"/>
      <c r="J39" s="1"/>
      <c r="K39" s="1"/>
      <c r="L39" s="1"/>
      <c r="M39" s="1"/>
      <c r="N39" s="14">
        <f t="shared" ref="N39:AT39" si="65">S*N$26^(N$28-$C39)*N$27^$C39+N$24</f>
        <v>74.475086184389653</v>
      </c>
      <c r="O39" s="1">
        <f t="shared" si="65"/>
        <v>76.694356181891933</v>
      </c>
      <c r="P39" s="1">
        <f t="shared" si="65"/>
        <v>78.986174063981011</v>
      </c>
      <c r="Q39" s="1">
        <f t="shared" si="65"/>
        <v>81.352915639903969</v>
      </c>
      <c r="R39" s="1">
        <f t="shared" si="65"/>
        <v>83.797034524804161</v>
      </c>
      <c r="S39" s="1">
        <f t="shared" si="65"/>
        <v>86.321064687804878</v>
      </c>
      <c r="T39" s="1">
        <f t="shared" si="65"/>
        <v>88.92762308354115</v>
      </c>
      <c r="U39" s="1">
        <f t="shared" si="65"/>
        <v>91.619412369871867</v>
      </c>
      <c r="V39" s="1">
        <f t="shared" si="65"/>
        <v>94.399223714595195</v>
      </c>
      <c r="W39" s="1">
        <f t="shared" si="65"/>
        <v>97.269939694081458</v>
      </c>
      <c r="X39" s="1">
        <f t="shared" si="65"/>
        <v>100.23453728683447</v>
      </c>
      <c r="Y39" s="1">
        <f t="shared" si="65"/>
        <v>103.29609096508925</v>
      </c>
      <c r="Z39" s="1">
        <f t="shared" si="65"/>
        <v>106.45777588765763</v>
      </c>
      <c r="AA39" s="1">
        <f t="shared" si="65"/>
        <v>109.72287119733676</v>
      </c>
      <c r="AB39" s="1">
        <f t="shared" si="65"/>
        <v>113.09476342630549</v>
      </c>
      <c r="AC39" s="1">
        <f t="shared" si="65"/>
        <v>116.57695001304479</v>
      </c>
      <c r="AD39" s="1">
        <f t="shared" si="65"/>
        <v>120.17304293443476</v>
      </c>
      <c r="AE39" s="1">
        <f t="shared" si="65"/>
        <v>123.88677245679959</v>
      </c>
      <c r="AF39" s="1">
        <f t="shared" si="65"/>
        <v>127.72199100979718</v>
      </c>
      <c r="AG39" s="1">
        <f t="shared" si="65"/>
        <v>131.68267718717487</v>
      </c>
      <c r="AH39" s="1">
        <f t="shared" si="65"/>
        <v>135.77293987854756</v>
      </c>
      <c r="AI39" s="1">
        <f t="shared" si="65"/>
        <v>139.99702253648778</v>
      </c>
      <c r="AJ39" s="1">
        <f t="shared" si="65"/>
        <v>144.35930758336036</v>
      </c>
      <c r="AK39" s="1">
        <f t="shared" si="65"/>
        <v>148.864320962477</v>
      </c>
      <c r="AL39" s="1">
        <f t="shared" si="65"/>
        <v>153.51673683829816</v>
      </c>
      <c r="AM39" s="1">
        <f t="shared" si="65"/>
        <v>158.32138245056245</v>
      </c>
      <c r="AN39" s="1">
        <f t="shared" si="65"/>
        <v>163.28324312738584</v>
      </c>
      <c r="AO39" s="1">
        <f t="shared" si="65"/>
        <v>168.40746746253504</v>
      </c>
      <c r="AP39" s="1">
        <f t="shared" si="65"/>
        <v>173.69937266225367</v>
      </c>
      <c r="AQ39" s="1">
        <f t="shared" si="65"/>
        <v>179.16445006719209</v>
      </c>
      <c r="AR39" s="1">
        <f t="shared" si="65"/>
        <v>184.80837085517672</v>
      </c>
      <c r="AS39" s="1">
        <f t="shared" si="65"/>
        <v>190.63699193074055</v>
      </c>
      <c r="AT39" s="1">
        <f t="shared" si="65"/>
        <v>196.65636200753127</v>
      </c>
      <c r="AU39" s="1">
        <f t="shared" si="44"/>
        <v>202.87272788991362</v>
      </c>
      <c r="AV39" s="1">
        <f t="shared" si="52"/>
        <v>209.29254096028956</v>
      </c>
      <c r="AW39" s="1">
        <f t="shared" si="52"/>
        <v>215.92246387887306</v>
      </c>
      <c r="AX39" s="1">
        <f t="shared" si="52"/>
        <v>222.7693775028776</v>
      </c>
      <c r="AY39" s="1">
        <f t="shared" si="52"/>
        <v>229.84038803230152</v>
      </c>
      <c r="AZ39" s="1">
        <f t="shared" si="52"/>
        <v>237.14283438973271</v>
      </c>
      <c r="BA39" s="1">
        <f t="shared" si="52"/>
        <v>244.68429584183613</v>
      </c>
      <c r="BB39" s="1">
        <f t="shared" si="52"/>
        <v>252.47259987043924</v>
      </c>
      <c r="BC39" s="1">
        <f t="shared" si="52"/>
        <v>237.73893961244053</v>
      </c>
      <c r="BD39" s="1">
        <f t="shared" si="52"/>
        <v>245.00575776220626</v>
      </c>
      <c r="BE39" s="1">
        <f t="shared" si="52"/>
        <v>252.49469621800114</v>
      </c>
      <c r="BF39" s="1">
        <f t="shared" si="53"/>
        <v>260.21254439292642</v>
      </c>
      <c r="BG39" s="1">
        <f t="shared" si="53"/>
        <v>268.16629922784648</v>
      </c>
      <c r="BH39" s="1">
        <f t="shared" si="53"/>
        <v>276.36317153476097</v>
      </c>
      <c r="BI39" s="1">
        <f t="shared" si="53"/>
        <v>284.81059253407005</v>
      </c>
      <c r="BJ39" s="1">
        <f t="shared" si="53"/>
        <v>293.51622059166152</v>
      </c>
      <c r="BK39" s="1">
        <f t="shared" si="53"/>
        <v>302.48794816192492</v>
      </c>
      <c r="BL39" s="1">
        <f t="shared" si="53"/>
        <v>311.73390894298939</v>
      </c>
      <c r="BM39" s="1">
        <f t="shared" si="53"/>
        <v>321.26248525067047</v>
      </c>
      <c r="BN39" s="1">
        <f t="shared" si="53"/>
        <v>331.08231561781258</v>
      </c>
      <c r="BO39" s="1">
        <f t="shared" si="53"/>
        <v>341.20230262591514</v>
      </c>
      <c r="BP39" s="1">
        <f t="shared" si="54"/>
        <v>351.63162097614344</v>
      </c>
      <c r="BQ39" s="1">
        <f t="shared" si="54"/>
        <v>362.37972580704127</v>
      </c>
      <c r="BR39" s="1">
        <f t="shared" si="54"/>
        <v>373.45636126648503</v>
      </c>
      <c r="BS39" s="1">
        <f t="shared" si="54"/>
        <v>384.87156934565297</v>
      </c>
      <c r="BT39" s="1">
        <f t="shared" si="54"/>
        <v>396.63569898301535</v>
      </c>
      <c r="BU39" s="1">
        <f t="shared" si="54"/>
        <v>408.75941544660117</v>
      </c>
      <c r="BV39" s="1">
        <f t="shared" si="54"/>
        <v>421.25371000304716</v>
      </c>
      <c r="BW39" s="1">
        <f t="shared" si="54"/>
        <v>434.1299098821944</v>
      </c>
      <c r="BX39" s="1">
        <f t="shared" si="54"/>
        <v>447.39968854626562</v>
      </c>
      <c r="BY39" s="1">
        <f t="shared" si="54"/>
        <v>461.0750762729358</v>
      </c>
      <c r="BZ39" s="1">
        <f t="shared" si="55"/>
        <v>475.16847106188692</v>
      </c>
      <c r="CA39" s="1">
        <f t="shared" si="55"/>
        <v>489.692649874739</v>
      </c>
      <c r="CB39" s="1">
        <f t="shared" si="55"/>
        <v>504.66078021854253</v>
      </c>
      <c r="CC39" s="1">
        <f t="shared" si="55"/>
        <v>520.08643208333751</v>
      </c>
      <c r="CD39" s="1">
        <f t="shared" si="55"/>
        <v>535.98359024460115</v>
      </c>
      <c r="CE39" s="1">
        <f t="shared" si="55"/>
        <v>552.36666694173562</v>
      </c>
      <c r="CF39" s="1">
        <f t="shared" si="55"/>
        <v>569.25051494409195</v>
      </c>
      <c r="CG39" s="1">
        <f t="shared" si="55"/>
        <v>586.6504410163742</v>
      </c>
      <c r="CH39" s="1">
        <f t="shared" si="55"/>
        <v>604.5822197956328</v>
      </c>
      <c r="CI39" s="1">
        <f t="shared" si="55"/>
        <v>623.0621080924285</v>
      </c>
      <c r="CJ39" s="1">
        <f t="shared" si="56"/>
        <v>642.10685962912805</v>
      </c>
      <c r="CK39" s="1">
        <f t="shared" si="56"/>
        <v>661.73374022869905</v>
      </c>
      <c r="CL39" s="1">
        <f t="shared" si="56"/>
        <v>681.96054346777021</v>
      </c>
      <c r="CM39" s="1">
        <f t="shared" si="56"/>
        <v>702.80560680814835</v>
      </c>
      <c r="CN39" s="1">
        <f t="shared" si="56"/>
        <v>724.28782822141886</v>
      </c>
      <c r="CO39" s="1">
        <f t="shared" si="56"/>
        <v>746.42668332169785</v>
      </c>
      <c r="CP39" s="1">
        <f t="shared" si="56"/>
        <v>769.24224302207301</v>
      </c>
      <c r="CQ39" s="1">
        <f t="shared" si="56"/>
        <v>792.7551917307361</v>
      </c>
      <c r="CR39" s="1">
        <f t="shared" si="56"/>
        <v>816.98684610330599</v>
      </c>
      <c r="CS39" s="1">
        <f t="shared" si="56"/>
        <v>841.95917436834156</v>
      </c>
      <c r="CT39" s="1">
        <f t="shared" si="57"/>
        <v>867.69481624356706</v>
      </c>
      <c r="CU39" s="1">
        <f t="shared" si="57"/>
        <v>894.21710346086252</v>
      </c>
      <c r="CV39" s="1">
        <f t="shared" si="57"/>
        <v>921.55008091862953</v>
      </c>
      <c r="CW39" s="1">
        <f t="shared" si="57"/>
        <v>949.71852848070978</v>
      </c>
      <c r="CX39" s="1">
        <f t="shared" si="57"/>
        <v>978.74798344161354</v>
      </c>
      <c r="CY39" s="1">
        <f t="shared" si="57"/>
        <v>1008.6647636784339</v>
      </c>
      <c r="CZ39" s="1">
        <f t="shared" si="57"/>
        <v>1039.4959915104271</v>
      </c>
      <c r="DA39">
        <f t="shared" si="46"/>
        <v>1.3655426387463112E-17</v>
      </c>
      <c r="DB39">
        <f t="shared" si="50"/>
        <v>1.4194760992133616E-14</v>
      </c>
    </row>
    <row r="40" spans="3:106" x14ac:dyDescent="0.15">
      <c r="C40" s="6">
        <v>11</v>
      </c>
      <c r="I40" s="1"/>
      <c r="J40" s="1"/>
      <c r="K40" s="1"/>
      <c r="L40" s="1"/>
      <c r="M40" s="1"/>
      <c r="N40" s="1"/>
      <c r="O40" s="14">
        <f t="shared" ref="O40:AT40" si="66">S*O$26^(O$28-$C40)*O$27^$C40+O$24</f>
        <v>72.344968110351786</v>
      </c>
      <c r="P40" s="1">
        <f t="shared" si="66"/>
        <v>74.494346845758088</v>
      </c>
      <c r="Q40" s="1">
        <f t="shared" si="66"/>
        <v>76.713984501431526</v>
      </c>
      <c r="R40" s="1">
        <f t="shared" si="66"/>
        <v>79.006181924733937</v>
      </c>
      <c r="S40" s="1">
        <f t="shared" si="66"/>
        <v>81.373315313978807</v>
      </c>
      <c r="T40" s="1">
        <f t="shared" si="66"/>
        <v>83.817838686117284</v>
      </c>
      <c r="U40" s="1">
        <f t="shared" si="66"/>
        <v>86.342286425239422</v>
      </c>
      <c r="V40" s="1">
        <f t="shared" si="66"/>
        <v>88.949275914536798</v>
      </c>
      <c r="W40" s="1">
        <f t="shared" si="66"/>
        <v>91.641510254459703</v>
      </c>
      <c r="X40" s="1">
        <f t="shared" si="66"/>
        <v>94.421781069892035</v>
      </c>
      <c r="Y40" s="1">
        <f t="shared" si="66"/>
        <v>97.292971409259223</v>
      </c>
      <c r="Z40" s="1">
        <f t="shared" si="66"/>
        <v>100.25805873857941</v>
      </c>
      <c r="AA40" s="1">
        <f t="shared" si="66"/>
        <v>103.32011803356775</v>
      </c>
      <c r="AB40" s="1">
        <f t="shared" si="66"/>
        <v>106.48232497300452</v>
      </c>
      <c r="AC40" s="1">
        <f t="shared" si="66"/>
        <v>109.74795923668408</v>
      </c>
      <c r="AD40" s="1">
        <f t="shared" si="66"/>
        <v>113.12040791136853</v>
      </c>
      <c r="AE40" s="1">
        <f t="shared" si="66"/>
        <v>116.60316900828431</v>
      </c>
      <c r="AF40" s="1">
        <f t="shared" si="66"/>
        <v>120.19985509581375</v>
      </c>
      <c r="AG40" s="1">
        <f t="shared" si="66"/>
        <v>123.91419705115467</v>
      </c>
      <c r="AH40" s="1">
        <f t="shared" si="66"/>
        <v>127.75004793484399</v>
      </c>
      <c r="AI40" s="1">
        <f t="shared" si="66"/>
        <v>131.71138699216905</v>
      </c>
      <c r="AJ40" s="1">
        <f t="shared" si="66"/>
        <v>135.80232378562184</v>
      </c>
      <c r="AK40" s="1">
        <f t="shared" si="66"/>
        <v>140.02710246268842</v>
      </c>
      <c r="AL40" s="1">
        <f t="shared" si="66"/>
        <v>144.39010616340479</v>
      </c>
      <c r="AM40" s="1">
        <f t="shared" si="66"/>
        <v>148.89586157225708</v>
      </c>
      <c r="AN40" s="1">
        <f t="shared" si="66"/>
        <v>153.54904361915283</v>
      </c>
      <c r="AO40" s="1">
        <f t="shared" si="66"/>
        <v>158.35448033434577</v>
      </c>
      <c r="AP40" s="1">
        <f t="shared" si="66"/>
        <v>163.31715786235532</v>
      </c>
      <c r="AQ40" s="1">
        <f t="shared" si="66"/>
        <v>168.44222564008862</v>
      </c>
      <c r="AR40" s="1">
        <f t="shared" si="66"/>
        <v>173.73500174454151</v>
      </c>
      <c r="AS40" s="1">
        <f t="shared" si="66"/>
        <v>179.20097841563313</v>
      </c>
      <c r="AT40" s="1">
        <f t="shared" si="66"/>
        <v>184.84582775990896</v>
      </c>
      <c r="AU40" s="1">
        <f t="shared" si="44"/>
        <v>190.67540764103592</v>
      </c>
      <c r="AV40" s="1">
        <f t="shared" si="52"/>
        <v>196.69576776320633</v>
      </c>
      <c r="AW40" s="1">
        <f t="shared" si="52"/>
        <v>202.91315595376921</v>
      </c>
      <c r="AX40" s="1">
        <f t="shared" si="52"/>
        <v>209.33402465161265</v>
      </c>
      <c r="AY40" s="1">
        <f t="shared" si="52"/>
        <v>215.9650376080358</v>
      </c>
      <c r="AZ40" s="1">
        <f t="shared" si="52"/>
        <v>222.81307680706948</v>
      </c>
      <c r="BA40" s="1">
        <f t="shared" si="52"/>
        <v>229.88524961243164</v>
      </c>
      <c r="BB40" s="1">
        <f t="shared" si="52"/>
        <v>237.18889614854086</v>
      </c>
      <c r="BC40" s="1">
        <f t="shared" si="52"/>
        <v>223.91251721274375</v>
      </c>
      <c r="BD40" s="1">
        <f t="shared" si="52"/>
        <v>230.75671171741271</v>
      </c>
      <c r="BE40" s="1">
        <f t="shared" si="52"/>
        <v>237.81010845427863</v>
      </c>
      <c r="BF40" s="1">
        <f t="shared" si="53"/>
        <v>245.07910197772273</v>
      </c>
      <c r="BG40" s="1">
        <f t="shared" si="53"/>
        <v>252.57028230048883</v>
      </c>
      <c r="BH40" s="1">
        <f t="shared" si="53"/>
        <v>260.2904408681373</v>
      </c>
      <c r="BI40" s="1">
        <f t="shared" si="53"/>
        <v>268.24657671611646</v>
      </c>
      <c r="BJ40" s="1">
        <f t="shared" si="53"/>
        <v>276.44590281503372</v>
      </c>
      <c r="BK40" s="1">
        <f t="shared" si="53"/>
        <v>284.89585260987803</v>
      </c>
      <c r="BL40" s="1">
        <f t="shared" si="53"/>
        <v>293.60408675912339</v>
      </c>
      <c r="BM40" s="1">
        <f t="shared" si="53"/>
        <v>302.57850007982182</v>
      </c>
      <c r="BN40" s="1">
        <f t="shared" si="53"/>
        <v>311.82722870498253</v>
      </c>
      <c r="BO40" s="1">
        <f t="shared" si="53"/>
        <v>321.35865745972711</v>
      </c>
      <c r="BP40" s="1">
        <f t="shared" si="54"/>
        <v>331.18142746290619</v>
      </c>
      <c r="BQ40" s="1">
        <f t="shared" si="54"/>
        <v>341.30444396107021</v>
      </c>
      <c r="BR40" s="1">
        <f t="shared" si="54"/>
        <v>351.73688440189665</v>
      </c>
      <c r="BS40" s="1">
        <f t="shared" si="54"/>
        <v>362.48820675439185</v>
      </c>
      <c r="BT40" s="1">
        <f t="shared" si="54"/>
        <v>373.56815808341253</v>
      </c>
      <c r="BU40" s="1">
        <f t="shared" si="54"/>
        <v>384.98678338627838</v>
      </c>
      <c r="BV40" s="1">
        <f t="shared" si="54"/>
        <v>396.75443469948766</v>
      </c>
      <c r="BW40" s="1">
        <f t="shared" si="54"/>
        <v>408.88178048379342</v>
      </c>
      <c r="BX40" s="1">
        <f t="shared" si="54"/>
        <v>421.37981529614638</v>
      </c>
      <c r="BY40" s="1">
        <f t="shared" si="54"/>
        <v>434.25986975727398</v>
      </c>
      <c r="BZ40" s="1">
        <f t="shared" si="55"/>
        <v>447.53362082393323</v>
      </c>
      <c r="CA40" s="1">
        <f t="shared" si="55"/>
        <v>461.21310237514774</v>
      </c>
      <c r="CB40" s="1">
        <f t="shared" si="55"/>
        <v>475.31071612202965</v>
      </c>
      <c r="CC40" s="1">
        <f t="shared" si="55"/>
        <v>489.83924285107281</v>
      </c>
      <c r="CD40" s="1">
        <f t="shared" si="55"/>
        <v>504.81185401111435</v>
      </c>
      <c r="CE40" s="1">
        <f t="shared" si="55"/>
        <v>520.2421236544676</v>
      </c>
      <c r="CF40" s="1">
        <f t="shared" si="55"/>
        <v>536.14404074305162</v>
      </c>
      <c r="CG40" s="1">
        <f t="shared" si="55"/>
        <v>552.53202183067526</v>
      </c>
      <c r="CH40" s="1">
        <f t="shared" si="55"/>
        <v>569.42092413297098</v>
      </c>
      <c r="CI40" s="1">
        <f t="shared" si="55"/>
        <v>586.82605899683199</v>
      </c>
      <c r="CJ40" s="1">
        <f t="shared" si="56"/>
        <v>604.76320578155878</v>
      </c>
      <c r="CK40" s="1">
        <f t="shared" si="56"/>
        <v>623.24862616430357</v>
      </c>
      <c r="CL40" s="1">
        <f t="shared" si="56"/>
        <v>642.29907888277899</v>
      </c>
      <c r="CM40" s="1">
        <f t="shared" si="56"/>
        <v>661.93183492859987</v>
      </c>
      <c r="CN40" s="1">
        <f t="shared" si="56"/>
        <v>682.16469320502813</v>
      </c>
      <c r="CO40" s="1">
        <f t="shared" si="56"/>
        <v>703.01599666332072</v>
      </c>
      <c r="CP40" s="1">
        <f t="shared" si="56"/>
        <v>724.50464893230435</v>
      </c>
      <c r="CQ40" s="1">
        <f t="shared" si="56"/>
        <v>746.65013145625937</v>
      </c>
      <c r="CR40" s="1">
        <f t="shared" si="56"/>
        <v>769.47252115664378</v>
      </c>
      <c r="CS40" s="1">
        <f t="shared" si="56"/>
        <v>792.99250863367422</v>
      </c>
      <c r="CT40" s="1">
        <f t="shared" si="57"/>
        <v>817.23141692426145</v>
      </c>
      <c r="CU40" s="1">
        <f t="shared" si="57"/>
        <v>842.21122083331045</v>
      </c>
      <c r="CV40" s="1">
        <f t="shared" si="57"/>
        <v>867.95456685590534</v>
      </c>
      <c r="CW40" s="1">
        <f t="shared" si="57"/>
        <v>894.48479370844598</v>
      </c>
      <c r="CX40" s="1">
        <f t="shared" si="57"/>
        <v>921.82595348734594</v>
      </c>
      <c r="CY40" s="1">
        <f t="shared" si="57"/>
        <v>950.0028334744743</v>
      </c>
      <c r="CZ40" s="1">
        <f t="shared" si="57"/>
        <v>979.04097860911293</v>
      </c>
      <c r="DA40">
        <f t="shared" si="46"/>
        <v>1.1172621589742536E-16</v>
      </c>
      <c r="DB40">
        <f t="shared" si="50"/>
        <v>1.0938454374850835E-13</v>
      </c>
    </row>
    <row r="41" spans="3:106" x14ac:dyDescent="0.15">
      <c r="C41" s="6">
        <v>12</v>
      </c>
      <c r="I41" s="1"/>
      <c r="J41" s="1"/>
      <c r="K41" s="1"/>
      <c r="L41" s="1"/>
      <c r="M41" s="1"/>
      <c r="N41" s="1"/>
      <c r="O41" s="1"/>
      <c r="P41" s="14">
        <f t="shared" ref="P41:AT41" si="67">S*P$26^(P$28-$C41)*P$27^$C41+P$24</f>
        <v>70.28219139705044</v>
      </c>
      <c r="Q41" s="1">
        <f t="shared" si="67"/>
        <v>72.363884169917256</v>
      </c>
      <c r="R41" s="1">
        <f t="shared" si="67"/>
        <v>74.513619120565252</v>
      </c>
      <c r="S41" s="1">
        <f t="shared" si="67"/>
        <v>76.733624499681071</v>
      </c>
      <c r="T41" s="1">
        <f t="shared" si="67"/>
        <v>79.026201531417144</v>
      </c>
      <c r="U41" s="1">
        <f t="shared" si="67"/>
        <v>81.393726803216836</v>
      </c>
      <c r="V41" s="1">
        <f t="shared" si="67"/>
        <v>83.838654733905088</v>
      </c>
      <c r="W41" s="1">
        <f t="shared" si="67"/>
        <v>86.363520122606658</v>
      </c>
      <c r="X41" s="1">
        <f t="shared" si="67"/>
        <v>88.970940781139817</v>
      </c>
      <c r="Y41" s="1">
        <f t="shared" si="67"/>
        <v>91.663620252618642</v>
      </c>
      <c r="Z41" s="1">
        <f t="shared" si="67"/>
        <v>94.444350619087814</v>
      </c>
      <c r="AA41" s="1">
        <f t="shared" si="67"/>
        <v>97.316015401105034</v>
      </c>
      <c r="AB41" s="1">
        <f t="shared" si="67"/>
        <v>100.28159255228272</v>
      </c>
      <c r="AC41" s="1">
        <f t="shared" si="67"/>
        <v>103.34415755189838</v>
      </c>
      <c r="AD41" s="1">
        <f t="shared" si="67"/>
        <v>106.50688659878621</v>
      </c>
      <c r="AE41" s="1">
        <f t="shared" si="67"/>
        <v>109.77305990982545</v>
      </c>
      <c r="AF41" s="1">
        <f t="shared" si="67"/>
        <v>113.14606512645247</v>
      </c>
      <c r="AG41" s="1">
        <f t="shared" si="67"/>
        <v>116.62940083273281</v>
      </c>
      <c r="AH41" s="1">
        <f t="shared" si="67"/>
        <v>120.22668018864805</v>
      </c>
      <c r="AI41" s="1">
        <f t="shared" si="67"/>
        <v>123.94163468236951</v>
      </c>
      <c r="AJ41" s="1">
        <f t="shared" si="67"/>
        <v>127.77811800541667</v>
      </c>
      <c r="AK41" s="1">
        <f t="shared" si="67"/>
        <v>131.74011005472329</v>
      </c>
      <c r="AL41" s="1">
        <f t="shared" si="67"/>
        <v>135.8317210657689</v>
      </c>
      <c r="AM41" s="1">
        <f t="shared" si="67"/>
        <v>140.05719588106675</v>
      </c>
      <c r="AN41" s="1">
        <f t="shared" si="67"/>
        <v>144.42091835844161</v>
      </c>
      <c r="AO41" s="1">
        <f t="shared" si="67"/>
        <v>148.92741592367523</v>
      </c>
      <c r="AP41" s="1">
        <f t="shared" si="67"/>
        <v>153.5813642722479</v>
      </c>
      <c r="AQ41" s="1">
        <f t="shared" si="67"/>
        <v>158.38759222505757</v>
      </c>
      <c r="AR41" s="1">
        <f t="shared" si="67"/>
        <v>163.35108674316126</v>
      </c>
      <c r="AS41" s="1">
        <f t="shared" si="67"/>
        <v>168.47699810674416</v>
      </c>
      <c r="AT41" s="1">
        <f t="shared" si="67"/>
        <v>173.77064526369711</v>
      </c>
      <c r="AU41" s="1">
        <f t="shared" si="44"/>
        <v>179.23752135335533</v>
      </c>
      <c r="AV41" s="1">
        <f t="shared" ref="AV41:BE50" si="68">S*AV$26^(AV$28-$C41)*AV$27^$C41+AV$24</f>
        <v>184.88329941113551</v>
      </c>
      <c r="AW41" s="1">
        <f t="shared" si="68"/>
        <v>190.71383825999538</v>
      </c>
      <c r="AX41" s="1">
        <f t="shared" si="68"/>
        <v>196.73518859483428</v>
      </c>
      <c r="AY41" s="1">
        <f t="shared" si="68"/>
        <v>202.95359926615293</v>
      </c>
      <c r="AZ41" s="1">
        <f t="shared" si="68"/>
        <v>209.37552376949861</v>
      </c>
      <c r="BA41" s="1">
        <f t="shared" si="68"/>
        <v>216.00762694743426</v>
      </c>
      <c r="BB41" s="1">
        <f t="shared" si="68"/>
        <v>222.85679191099257</v>
      </c>
      <c r="BC41" s="1">
        <f t="shared" si="68"/>
        <v>210.89021195383367</v>
      </c>
      <c r="BD41" s="1">
        <f t="shared" si="68"/>
        <v>217.33636176140132</v>
      </c>
      <c r="BE41" s="1">
        <f t="shared" si="68"/>
        <v>223.97954701673402</v>
      </c>
      <c r="BF41" s="1">
        <f t="shared" ref="BF41:BO50" si="69">S*BF$26^(BF$28-$C41)*BF$27^$C41+BF$24</f>
        <v>230.8257903796885</v>
      </c>
      <c r="BG41" s="1">
        <f t="shared" si="69"/>
        <v>237.88129860101549</v>
      </c>
      <c r="BH41" s="1">
        <f t="shared" si="69"/>
        <v>245.15246814935156</v>
      </c>
      <c r="BI41" s="1">
        <f t="shared" si="69"/>
        <v>252.64589101020772</v>
      </c>
      <c r="BJ41" s="1">
        <f t="shared" si="69"/>
        <v>260.36836066221184</v>
      </c>
      <c r="BK41" s="1">
        <f t="shared" si="69"/>
        <v>268.32687823602328</v>
      </c>
      <c r="BL41" s="1">
        <f t="shared" si="69"/>
        <v>276.5286588615034</v>
      </c>
      <c r="BM41" s="1">
        <f t="shared" si="69"/>
        <v>284.98113820889586</v>
      </c>
      <c r="BN41" s="1">
        <f t="shared" si="69"/>
        <v>293.69197922994726</v>
      </c>
      <c r="BO41" s="1">
        <f t="shared" si="69"/>
        <v>302.66907910507899</v>
      </c>
      <c r="BP41" s="1">
        <f t="shared" ref="BP41:BY50" si="70">S*BP$26^(BP$28-$C41)*BP$27^$C41+BP$24</f>
        <v>311.92057640290983</v>
      </c>
      <c r="BQ41" s="1">
        <f t="shared" si="70"/>
        <v>321.45485845861828</v>
      </c>
      <c r="BR41" s="1">
        <f t="shared" si="70"/>
        <v>331.28056897783523</v>
      </c>
      <c r="BS41" s="1">
        <f t="shared" si="70"/>
        <v>341.40661587296023</v>
      </c>
      <c r="BT41" s="1">
        <f t="shared" si="70"/>
        <v>351.84217933900459</v>
      </c>
      <c r="BU41" s="1">
        <f t="shared" si="70"/>
        <v>362.59672017628526</v>
      </c>
      <c r="BV41" s="1">
        <f t="shared" si="70"/>
        <v>373.67998836751212</v>
      </c>
      <c r="BW41" s="1">
        <f t="shared" si="70"/>
        <v>385.10203191704585</v>
      </c>
      <c r="BX41" s="1">
        <f t="shared" si="70"/>
        <v>396.87320596034084</v>
      </c>
      <c r="BY41" s="1">
        <f t="shared" si="70"/>
        <v>409.00418215182964</v>
      </c>
      <c r="BZ41" s="1">
        <f t="shared" ref="BZ41:CI50" si="71">S*BZ$26^(BZ$28-$C41)*BZ$27^$C41+BZ$24</f>
        <v>421.50595833976161</v>
      </c>
      <c r="CA41" s="1">
        <f t="shared" si="71"/>
        <v>434.38986853676619</v>
      </c>
      <c r="CB41" s="1">
        <f t="shared" si="71"/>
        <v>447.66759319518013</v>
      </c>
      <c r="CC41" s="1">
        <f t="shared" si="71"/>
        <v>461.35116979645483</v>
      </c>
      <c r="CD41" s="1">
        <f t="shared" si="71"/>
        <v>475.45300376424251</v>
      </c>
      <c r="CE41" s="1">
        <f t="shared" si="71"/>
        <v>489.98587971105621</v>
      </c>
      <c r="CF41" s="1">
        <f t="shared" si="71"/>
        <v>504.96297302869993</v>
      </c>
      <c r="CG41" s="1">
        <f t="shared" si="71"/>
        <v>520.39786183297633</v>
      </c>
      <c r="CH41" s="1">
        <f t="shared" si="71"/>
        <v>536.3045392734997</v>
      </c>
      <c r="CI41" s="1">
        <f t="shared" si="71"/>
        <v>552.69742621977639</v>
      </c>
      <c r="CJ41" s="1">
        <f t="shared" ref="CJ41:CS50" si="72">S*CJ$26^(CJ$28-$C41)*CJ$27^$C41+CJ$24</f>
        <v>569.59138433505211</v>
      </c>
      <c r="CK41" s="1">
        <f t="shared" si="72"/>
        <v>587.00172954978086</v>
      </c>
      <c r="CL41" s="1">
        <f t="shared" si="72"/>
        <v>604.94424594692646</v>
      </c>
      <c r="CM41" s="1">
        <f t="shared" si="72"/>
        <v>623.43520007168945</v>
      </c>
      <c r="CN41" s="1">
        <f t="shared" si="72"/>
        <v>642.49135567863027</v>
      </c>
      <c r="CO41" s="1">
        <f t="shared" si="72"/>
        <v>662.12998892955738</v>
      </c>
      <c r="CP41" s="1">
        <f t="shared" si="72"/>
        <v>682.36890405596148</v>
      </c>
      <c r="CQ41" s="1">
        <f t="shared" si="72"/>
        <v>703.22644950019173</v>
      </c>
      <c r="CR41" s="1">
        <f t="shared" si="72"/>
        <v>724.72153455001114</v>
      </c>
      <c r="CS41" s="1">
        <f t="shared" si="72"/>
        <v>746.87364648160849</v>
      </c>
      <c r="CT41" s="1">
        <f t="shared" ref="CT41:CZ50" si="73">S*CT$26^(CT$28-$C41)*CT$27^$C41+CT$24</f>
        <v>769.70286822661149</v>
      </c>
      <c r="CU41" s="1">
        <f t="shared" si="73"/>
        <v>793.22989657911432</v>
      </c>
      <c r="CV41" s="1">
        <f t="shared" si="73"/>
        <v>817.47606095923118</v>
      </c>
      <c r="CW41" s="1">
        <f t="shared" si="73"/>
        <v>842.46334275018046</v>
      </c>
      <c r="CX41" s="1">
        <f t="shared" si="73"/>
        <v>868.21439522643595</v>
      </c>
      <c r="CY41" s="1">
        <f t="shared" si="73"/>
        <v>894.75256409100837</v>
      </c>
      <c r="CZ41" s="1">
        <f t="shared" si="73"/>
        <v>922.10190864047684</v>
      </c>
      <c r="DA41">
        <f t="shared" si="46"/>
        <v>8.2863610123923846E-16</v>
      </c>
      <c r="DB41">
        <f t="shared" si="50"/>
        <v>7.6408693052110522E-13</v>
      </c>
    </row>
    <row r="42" spans="3:106" x14ac:dyDescent="0.15">
      <c r="C42" s="6">
        <v>13</v>
      </c>
      <c r="I42" s="1"/>
      <c r="J42" s="1"/>
      <c r="K42" s="1"/>
      <c r="L42" s="1"/>
      <c r="M42" s="1"/>
      <c r="N42" s="1"/>
      <c r="O42" s="1"/>
      <c r="P42" s="1"/>
      <c r="Q42" s="14">
        <f t="shared" ref="Q42:AT42" si="74">S*Q$26^(Q$28-$C42)*Q$27^$C42+Q$24</f>
        <v>68.284631357280816</v>
      </c>
      <c r="R42" s="1">
        <f t="shared" si="74"/>
        <v>70.300773885229788</v>
      </c>
      <c r="S42" s="1">
        <f t="shared" si="74"/>
        <v>72.382811791552314</v>
      </c>
      <c r="T42" s="1">
        <f t="shared" si="74"/>
        <v>74.532903020842369</v>
      </c>
      <c r="U42" s="1">
        <f t="shared" si="74"/>
        <v>76.753276188688602</v>
      </c>
      <c r="V42" s="1">
        <f t="shared" si="74"/>
        <v>79.046232896095574</v>
      </c>
      <c r="W42" s="1">
        <f t="shared" si="74"/>
        <v>81.414150119700508</v>
      </c>
      <c r="X42" s="1">
        <f t="shared" si="74"/>
        <v>83.859482680267803</v>
      </c>
      <c r="Y42" s="1">
        <f t="shared" si="74"/>
        <v>86.384765792024908</v>
      </c>
      <c r="Z42" s="1">
        <f t="shared" si="74"/>
        <v>88.992617695486928</v>
      </c>
      <c r="AA42" s="1">
        <f t="shared" si="74"/>
        <v>91.685742376504351</v>
      </c>
      <c r="AB42" s="1">
        <f t="shared" si="74"/>
        <v>94.466932374357413</v>
      </c>
      <c r="AC42" s="1">
        <f t="shared" si="74"/>
        <v>97.339071681813465</v>
      </c>
      <c r="AD42" s="1">
        <f t="shared" si="74"/>
        <v>100.30513874015888</v>
      </c>
      <c r="AE42" s="1">
        <f t="shared" si="74"/>
        <v>103.36820953231627</v>
      </c>
      <c r="AF42" s="1">
        <f t="shared" si="74"/>
        <v>106.53146077725864</v>
      </c>
      <c r="AG42" s="1">
        <f t="shared" si="74"/>
        <v>109.79817322903835</v>
      </c>
      <c r="AH42" s="1">
        <f t="shared" si="74"/>
        <v>113.17173508385657</v>
      </c>
      <c r="AI42" s="1">
        <f t="shared" si="74"/>
        <v>116.65564549871195</v>
      </c>
      <c r="AJ42" s="1">
        <f t="shared" si="74"/>
        <v>120.25351822528206</v>
      </c>
      <c r="AK42" s="1">
        <f t="shared" si="74"/>
        <v>123.96908536281208</v>
      </c>
      <c r="AL42" s="1">
        <f t="shared" si="74"/>
        <v>127.80620123390696</v>
      </c>
      <c r="AM42" s="1">
        <f t="shared" si="74"/>
        <v>131.76884638725392</v>
      </c>
      <c r="AN42" s="1">
        <f t="shared" si="74"/>
        <v>135.86113173143011</v>
      </c>
      <c r="AO42" s="1">
        <f t="shared" si="74"/>
        <v>140.08730280408975</v>
      </c>
      <c r="AP42" s="1">
        <f t="shared" si="74"/>
        <v>144.45174418096391</v>
      </c>
      <c r="AQ42" s="1">
        <f t="shared" si="74"/>
        <v>148.95898402925164</v>
      </c>
      <c r="AR42" s="1">
        <f t="shared" si="74"/>
        <v>153.61369881013096</v>
      </c>
      <c r="AS42" s="1">
        <f t="shared" si="74"/>
        <v>158.42071813527389</v>
      </c>
      <c r="AT42" s="1">
        <f t="shared" si="74"/>
        <v>163.38502978240831</v>
      </c>
      <c r="AU42" s="1">
        <f t="shared" si="44"/>
        <v>168.51178487513596</v>
      </c>
      <c r="AV42" s="1">
        <f t="shared" si="68"/>
        <v>173.8063032323852</v>
      </c>
      <c r="AW42" s="1">
        <f t="shared" si="68"/>
        <v>179.27407889305465</v>
      </c>
      <c r="AX42" s="1">
        <f t="shared" si="68"/>
        <v>184.92078582158413</v>
      </c>
      <c r="AY42" s="1">
        <f t="shared" si="68"/>
        <v>190.75228380037944</v>
      </c>
      <c r="AZ42" s="1">
        <f t="shared" si="68"/>
        <v>196.77462451520915</v>
      </c>
      <c r="BA42" s="1">
        <f t="shared" si="68"/>
        <v>202.99405783989326</v>
      </c>
      <c r="BB42" s="1">
        <f t="shared" si="68"/>
        <v>209.41703832681119</v>
      </c>
      <c r="BC42" s="1">
        <f t="shared" si="68"/>
        <v>198.62525798714785</v>
      </c>
      <c r="BD42" s="1">
        <f t="shared" si="68"/>
        <v>204.69651258303304</v>
      </c>
      <c r="BE42" s="1">
        <f t="shared" si="68"/>
        <v>210.95334343815938</v>
      </c>
      <c r="BF42" s="1">
        <f t="shared" si="69"/>
        <v>217.40142294650238</v>
      </c>
      <c r="BG42" s="1">
        <f t="shared" si="69"/>
        <v>224.0465968865727</v>
      </c>
      <c r="BH42" s="1">
        <f t="shared" si="69"/>
        <v>230.89488972115296</v>
      </c>
      <c r="BI42" s="1">
        <f t="shared" si="69"/>
        <v>237.9525100590289</v>
      </c>
      <c r="BJ42" s="1">
        <f t="shared" si="69"/>
        <v>245.22585628366551</v>
      </c>
      <c r="BK42" s="1">
        <f t="shared" si="69"/>
        <v>252.7215223539315</v>
      </c>
      <c r="BL42" s="1">
        <f t="shared" si="69"/>
        <v>260.44630378213077</v>
      </c>
      <c r="BM42" s="1">
        <f t="shared" si="69"/>
        <v>268.40720379476102</v>
      </c>
      <c r="BN42" s="1">
        <f t="shared" si="69"/>
        <v>276.61143968158399</v>
      </c>
      <c r="BO42" s="1">
        <f t="shared" si="69"/>
        <v>285.06644933876424</v>
      </c>
      <c r="BP42" s="1">
        <f t="shared" si="70"/>
        <v>293.77989801200715</v>
      </c>
      <c r="BQ42" s="1">
        <f t="shared" si="70"/>
        <v>302.75968524581145</v>
      </c>
      <c r="BR42" s="1">
        <f t="shared" si="70"/>
        <v>312.0139520451342</v>
      </c>
      <c r="BS42" s="1">
        <f t="shared" si="70"/>
        <v>321.55108825596244</v>
      </c>
      <c r="BT42" s="1">
        <f t="shared" si="70"/>
        <v>331.37974017148179</v>
      </c>
      <c r="BU42" s="1">
        <f t="shared" si="70"/>
        <v>341.50881837073842</v>
      </c>
      <c r="BV42" s="1">
        <f t="shared" si="70"/>
        <v>351.94750579690066</v>
      </c>
      <c r="BW42" s="1">
        <f t="shared" si="70"/>
        <v>362.70526608244319</v>
      </c>
      <c r="BX42" s="1">
        <f t="shared" si="70"/>
        <v>373.79185212880225</v>
      </c>
      <c r="BY42" s="1">
        <f t="shared" si="70"/>
        <v>385.21731494828043</v>
      </c>
      <c r="BZ42" s="1">
        <f t="shared" si="71"/>
        <v>396.99201277621552</v>
      </c>
      <c r="CA42" s="1">
        <f t="shared" si="71"/>
        <v>409.12662046167549</v>
      </c>
      <c r="CB42" s="1">
        <f t="shared" si="71"/>
        <v>421.63213914519383</v>
      </c>
      <c r="CC42" s="1">
        <f t="shared" si="71"/>
        <v>434.51990623231717</v>
      </c>
      <c r="CD42" s="1">
        <f t="shared" si="71"/>
        <v>447.80160567200898</v>
      </c>
      <c r="CE42" s="1">
        <f t="shared" si="71"/>
        <v>461.4892785492263</v>
      </c>
      <c r="CF42" s="1">
        <f t="shared" si="71"/>
        <v>475.5953340012727</v>
      </c>
      <c r="CG42" s="1">
        <f t="shared" si="71"/>
        <v>490.13256046782612</v>
      </c>
      <c r="CH42" s="1">
        <f t="shared" si="71"/>
        <v>505.11413728483802</v>
      </c>
      <c r="CI42" s="1">
        <f t="shared" si="71"/>
        <v>520.55364663281637</v>
      </c>
      <c r="CJ42" s="1">
        <f t="shared" si="72"/>
        <v>536.46508585032404</v>
      </c>
      <c r="CK42" s="1">
        <f t="shared" si="72"/>
        <v>552.86288012385728</v>
      </c>
      <c r="CL42" s="1">
        <f t="shared" si="72"/>
        <v>569.76189556560678</v>
      </c>
      <c r="CM42" s="1">
        <f t="shared" si="72"/>
        <v>587.17745269095883</v>
      </c>
      <c r="CN42" s="1">
        <f t="shared" si="72"/>
        <v>605.12534030795462</v>
      </c>
      <c r="CO42" s="1">
        <f t="shared" si="72"/>
        <v>623.62182983130106</v>
      </c>
      <c r="CP42" s="1">
        <f t="shared" si="72"/>
        <v>642.68369003390728</v>
      </c>
      <c r="CQ42" s="1">
        <f t="shared" si="72"/>
        <v>662.32820224932414</v>
      </c>
      <c r="CR42" s="1">
        <f t="shared" si="72"/>
        <v>682.57317603886486</v>
      </c>
      <c r="CS42" s="1">
        <f t="shared" si="72"/>
        <v>703.4369653376159</v>
      </c>
      <c r="CT42" s="1">
        <f t="shared" si="73"/>
        <v>724.93848509396958</v>
      </c>
      <c r="CU42" s="1">
        <f t="shared" si="73"/>
        <v>747.09722841777</v>
      </c>
      <c r="CV42" s="1">
        <f t="shared" si="73"/>
        <v>769.93328425261222</v>
      </c>
      <c r="CW42" s="1">
        <f t="shared" si="73"/>
        <v>793.46735558832393</v>
      </c>
      <c r="CX42" s="1">
        <f t="shared" si="73"/>
        <v>817.72077823013217</v>
      </c>
      <c r="CY42" s="1">
        <f t="shared" si="73"/>
        <v>842.71554014153878</v>
      </c>
      <c r="CZ42" s="1">
        <f t="shared" si="73"/>
        <v>868.47430137843673</v>
      </c>
      <c r="DA42">
        <f t="shared" si="46"/>
        <v>5.6092289930040762E-15</v>
      </c>
      <c r="DB42">
        <f t="shared" si="50"/>
        <v>4.8714712309708873E-12</v>
      </c>
    </row>
    <row r="43" spans="3:106" x14ac:dyDescent="0.15">
      <c r="C43" s="6">
        <v>14</v>
      </c>
      <c r="I43" s="1"/>
      <c r="J43" s="1"/>
      <c r="K43" s="1"/>
      <c r="L43" s="1"/>
      <c r="M43" s="1"/>
      <c r="N43" s="1"/>
      <c r="O43" s="1"/>
      <c r="P43" s="1"/>
      <c r="Q43" s="1"/>
      <c r="R43" s="14">
        <f t="shared" ref="R43:AT43" si="75">S*R$26^(R$28-$C43)*R$27^$C43+R$24</f>
        <v>66.350230342372683</v>
      </c>
      <c r="S43" s="1">
        <f t="shared" si="75"/>
        <v>68.302890956551565</v>
      </c>
      <c r="T43" s="1">
        <f t="shared" si="75"/>
        <v>70.319367885918965</v>
      </c>
      <c r="U43" s="1">
        <f t="shared" si="75"/>
        <v>72.401750987285823</v>
      </c>
      <c r="V43" s="1">
        <f t="shared" si="75"/>
        <v>74.552198558634757</v>
      </c>
      <c r="W43" s="1">
        <f t="shared" si="75"/>
        <v>76.772939580516152</v>
      </c>
      <c r="X43" s="1">
        <f t="shared" si="75"/>
        <v>79.066276030848456</v>
      </c>
      <c r="Y43" s="1">
        <f t="shared" si="75"/>
        <v>81.434585275526416</v>
      </c>
      <c r="Z43" s="1">
        <f t="shared" si="75"/>
        <v>83.880322537319785</v>
      </c>
      <c r="AA43" s="1">
        <f t="shared" si="75"/>
        <v>86.406023445626602</v>
      </c>
      <c r="AB43" s="1">
        <f t="shared" si="75"/>
        <v>89.014306669729109</v>
      </c>
      <c r="AC43" s="1">
        <f t="shared" si="75"/>
        <v>91.707876638286649</v>
      </c>
      <c r="AD43" s="1">
        <f t="shared" si="75"/>
        <v>94.489526347889935</v>
      </c>
      <c r="AE43" s="1">
        <f t="shared" si="75"/>
        <v>97.362140263593162</v>
      </c>
      <c r="AF43" s="1">
        <f t="shared" si="75"/>
        <v>100.32869731443674</v>
      </c>
      <c r="AG43" s="1">
        <f t="shared" si="75"/>
        <v>103.39227398707068</v>
      </c>
      <c r="AH43" s="1">
        <f t="shared" si="75"/>
        <v>106.55604752069215</v>
      </c>
      <c r="AI43" s="1">
        <f t="shared" si="75"/>
        <v>109.82329920661435</v>
      </c>
      <c r="AJ43" s="1">
        <f t="shared" si="75"/>
        <v>113.19741779589434</v>
      </c>
      <c r="AK43" s="1">
        <f t="shared" si="75"/>
        <v>116.68190301855758</v>
      </c>
      <c r="AL43" s="1">
        <f t="shared" si="75"/>
        <v>120.28036921807472</v>
      </c>
      <c r="AM43" s="1">
        <f t="shared" si="75"/>
        <v>123.99654910486441</v>
      </c>
      <c r="AN43" s="1">
        <f t="shared" si="75"/>
        <v>127.83429763272096</v>
      </c>
      <c r="AO43" s="1">
        <f t="shared" si="75"/>
        <v>131.79759600219148</v>
      </c>
      <c r="AP43" s="1">
        <f t="shared" si="75"/>
        <v>135.890555795061</v>
      </c>
      <c r="AQ43" s="1">
        <f t="shared" si="75"/>
        <v>140.11742324423861</v>
      </c>
      <c r="AR43" s="1">
        <f t="shared" si="75"/>
        <v>144.48258364347936</v>
      </c>
      <c r="AS43" s="1">
        <f t="shared" si="75"/>
        <v>148.99056590152065</v>
      </c>
      <c r="AT43" s="1">
        <f t="shared" si="75"/>
        <v>153.646047245364</v>
      </c>
      <c r="AU43" s="1">
        <f t="shared" si="44"/>
        <v>158.45385807758473</v>
      </c>
      <c r="AV43" s="1">
        <f t="shared" si="68"/>
        <v>163.41898699271559</v>
      </c>
      <c r="AW43" s="1">
        <f t="shared" si="68"/>
        <v>168.54658595791281</v>
      </c>
      <c r="AX43" s="1">
        <f t="shared" si="68"/>
        <v>173.84197566328498</v>
      </c>
      <c r="AY43" s="1">
        <f t="shared" si="68"/>
        <v>179.31065104744121</v>
      </c>
      <c r="AZ43" s="1">
        <f t="shared" si="68"/>
        <v>184.95828700399693</v>
      </c>
      <c r="BA43" s="1">
        <f t="shared" si="68"/>
        <v>190.79074427496303</v>
      </c>
      <c r="BB43" s="1">
        <f t="shared" si="68"/>
        <v>196.81407553713947</v>
      </c>
      <c r="BC43" s="1">
        <f t="shared" si="68"/>
        <v>187.07360927257039</v>
      </c>
      <c r="BD43" s="1">
        <f t="shared" si="68"/>
        <v>192.79177181430722</v>
      </c>
      <c r="BE43" s="1">
        <f t="shared" si="68"/>
        <v>198.68471787030276</v>
      </c>
      <c r="BF43" s="1">
        <f t="shared" si="69"/>
        <v>204.7577899394164</v>
      </c>
      <c r="BG43" s="1">
        <f t="shared" si="69"/>
        <v>211.01649382134369</v>
      </c>
      <c r="BH43" s="1">
        <f t="shared" si="69"/>
        <v>217.4665036081318</v>
      </c>
      <c r="BI43" s="1">
        <f t="shared" si="69"/>
        <v>224.11366682826662</v>
      </c>
      <c r="BJ43" s="1">
        <f t="shared" si="69"/>
        <v>230.96400974799656</v>
      </c>
      <c r="BK43" s="1">
        <f t="shared" si="69"/>
        <v>238.02374283469857</v>
      </c>
      <c r="BL43" s="1">
        <f t="shared" si="69"/>
        <v>245.29926638723927</v>
      </c>
      <c r="BM43" s="1">
        <f t="shared" si="69"/>
        <v>252.79717633843566</v>
      </c>
      <c r="BN43" s="1">
        <f t="shared" si="69"/>
        <v>260.52427023487672</v>
      </c>
      <c r="BO43" s="1">
        <f t="shared" si="69"/>
        <v>268.48755339952578</v>
      </c>
      <c r="BP43" s="1">
        <f t="shared" si="70"/>
        <v>276.69424528269167</v>
      </c>
      <c r="BQ43" s="1">
        <f t="shared" si="70"/>
        <v>285.15178600712574</v>
      </c>
      <c r="BR43" s="1">
        <f t="shared" si="70"/>
        <v>293.86784311317945</v>
      </c>
      <c r="BS43" s="1">
        <f t="shared" si="70"/>
        <v>302.85031851013628</v>
      </c>
      <c r="BT43" s="1">
        <f t="shared" si="70"/>
        <v>312.10735564002096</v>
      </c>
      <c r="BU43" s="1">
        <f t="shared" si="70"/>
        <v>321.64734686038065</v>
      </c>
      <c r="BV43" s="1">
        <f t="shared" si="70"/>
        <v>331.47894105273014</v>
      </c>
      <c r="BW43" s="1">
        <f t="shared" si="70"/>
        <v>341.61105146356095</v>
      </c>
      <c r="BX43" s="1">
        <f t="shared" si="70"/>
        <v>352.05286378502075</v>
      </c>
      <c r="BY43" s="1">
        <f t="shared" si="70"/>
        <v>362.81384448258967</v>
      </c>
      <c r="BZ43" s="1">
        <f t="shared" si="71"/>
        <v>373.90374937730462</v>
      </c>
      <c r="CA43" s="1">
        <f t="shared" si="71"/>
        <v>385.33263249031012</v>
      </c>
      <c r="CB43" s="1">
        <f t="shared" si="71"/>
        <v>397.11085515775511</v>
      </c>
      <c r="CC43" s="1">
        <f t="shared" si="71"/>
        <v>409.24909542429987</v>
      </c>
      <c r="CD43" s="1">
        <f t="shared" si="71"/>
        <v>421.75835772374711</v>
      </c>
      <c r="CE43" s="1">
        <f t="shared" si="71"/>
        <v>434.64998285557687</v>
      </c>
      <c r="CF43" s="1">
        <f t="shared" si="71"/>
        <v>447.93565826642566</v>
      </c>
      <c r="CG43" s="1">
        <f t="shared" si="71"/>
        <v>461.62742864583464</v>
      </c>
      <c r="CH43" s="1">
        <f t="shared" si="71"/>
        <v>475.73770684587112</v>
      </c>
      <c r="CI43" s="1">
        <f t="shared" si="71"/>
        <v>490.27928513452343</v>
      </c>
      <c r="CJ43" s="1">
        <f t="shared" si="72"/>
        <v>505.26534679307093</v>
      </c>
      <c r="CK43" s="1">
        <f t="shared" si="72"/>
        <v>520.70947806794368</v>
      </c>
      <c r="CL43" s="1">
        <f t="shared" si="72"/>
        <v>536.6256804879074</v>
      </c>
      <c r="CM43" s="1">
        <f t="shared" si="72"/>
        <v>553.02838355774065</v>
      </c>
      <c r="CN43" s="1">
        <f t="shared" si="72"/>
        <v>569.93245783991063</v>
      </c>
      <c r="CO43" s="1">
        <f t="shared" si="72"/>
        <v>587.35322843610834</v>
      </c>
      <c r="CP43" s="1">
        <f t="shared" si="72"/>
        <v>605.30648888086739</v>
      </c>
      <c r="CQ43" s="1">
        <f t="shared" si="72"/>
        <v>623.80851545985797</v>
      </c>
      <c r="CR43" s="1">
        <f t="shared" si="72"/>
        <v>642.87608196584119</v>
      </c>
      <c r="CS43" s="1">
        <f t="shared" si="72"/>
        <v>662.52647490565721</v>
      </c>
      <c r="CT43" s="1">
        <f t="shared" si="73"/>
        <v>682.77750917203866</v>
      </c>
      <c r="CU43" s="1">
        <f t="shared" si="73"/>
        <v>703.64754419445251</v>
      </c>
      <c r="CV43" s="1">
        <f t="shared" si="73"/>
        <v>725.155500583616</v>
      </c>
      <c r="CW43" s="1">
        <f t="shared" si="73"/>
        <v>747.32087728477325</v>
      </c>
      <c r="CX43" s="1">
        <f t="shared" si="73"/>
        <v>770.16376925528857</v>
      </c>
      <c r="CY43" s="1">
        <f t="shared" si="73"/>
        <v>793.70488568257599</v>
      </c>
      <c r="CZ43" s="1">
        <f t="shared" si="73"/>
        <v>817.9655687588878</v>
      </c>
      <c r="DA43">
        <f t="shared" si="46"/>
        <v>3.4857351599382441E-14</v>
      </c>
      <c r="DB43">
        <f t="shared" si="50"/>
        <v>2.8512113426417385E-11</v>
      </c>
    </row>
    <row r="44" spans="3:106" x14ac:dyDescent="0.15">
      <c r="C44" s="6">
        <v>15</v>
      </c>
      <c r="R44" s="1"/>
      <c r="S44" s="14">
        <f t="shared" ref="S44:AT44" si="76">S*S$26^(S$28-$C44)*S$27^$C44+S$24</f>
        <v>64.476995626979374</v>
      </c>
      <c r="T44" s="1">
        <f t="shared" si="76"/>
        <v>66.368177398251376</v>
      </c>
      <c r="U44" s="1">
        <f t="shared" si="76"/>
        <v>68.321162020524795</v>
      </c>
      <c r="V44" s="1">
        <f t="shared" si="76"/>
        <v>70.337973411144787</v>
      </c>
      <c r="W44" s="1">
        <f t="shared" si="76"/>
        <v>72.4207017691608</v>
      </c>
      <c r="X44" s="1">
        <f t="shared" si="76"/>
        <v>74.571505746001876</v>
      </c>
      <c r="Y44" s="1">
        <f t="shared" si="76"/>
        <v>76.792614687239919</v>
      </c>
      <c r="Z44" s="1">
        <f t="shared" si="76"/>
        <v>79.086330947769071</v>
      </c>
      <c r="AA44" s="1">
        <f t="shared" si="76"/>
        <v>81.45503228280532</v>
      </c>
      <c r="AB44" s="1">
        <f t="shared" si="76"/>
        <v>83.901174317189515</v>
      </c>
      <c r="AC44" s="1">
        <f t="shared" si="76"/>
        <v>86.427293095558383</v>
      </c>
      <c r="AD44" s="1">
        <f t="shared" si="76"/>
        <v>89.036007716031506</v>
      </c>
      <c r="AE44" s="1">
        <f t="shared" si="76"/>
        <v>91.730023050149583</v>
      </c>
      <c r="AF44" s="1">
        <f t="shared" si="76"/>
        <v>94.512132551888584</v>
      </c>
      <c r="AG44" s="1">
        <f t="shared" si="76"/>
        <v>97.385221158667093</v>
      </c>
      <c r="AH44" s="1">
        <f t="shared" si="76"/>
        <v>100.35226828735929</v>
      </c>
      <c r="AI44" s="1">
        <f t="shared" si="76"/>
        <v>103.41635092842522</v>
      </c>
      <c r="AJ44" s="1">
        <f t="shared" si="76"/>
        <v>106.58064684137115</v>
      </c>
      <c r="AK44" s="1">
        <f t="shared" si="76"/>
        <v>109.8484378548594</v>
      </c>
      <c r="AL44" s="1">
        <f t="shared" si="76"/>
        <v>113.22311327489358</v>
      </c>
      <c r="AM44" s="1">
        <f t="shared" si="76"/>
        <v>116.70817340461996</v>
      </c>
      <c r="AN44" s="1">
        <f t="shared" si="76"/>
        <v>120.30723317939893</v>
      </c>
      <c r="AO44" s="1">
        <f t="shared" si="76"/>
        <v>124.02402592092308</v>
      </c>
      <c r="AP44" s="1">
        <f t="shared" si="76"/>
        <v>127.86240721427909</v>
      </c>
      <c r="AQ44" s="1">
        <f t="shared" si="76"/>
        <v>131.82635891198089</v>
      </c>
      <c r="AR44" s="1">
        <f t="shared" si="76"/>
        <v>135.91999326913157</v>
      </c>
      <c r="AS44" s="1">
        <f t="shared" si="76"/>
        <v>140.14755721400908</v>
      </c>
      <c r="AT44" s="1">
        <f t="shared" si="76"/>
        <v>144.51343675850973</v>
      </c>
      <c r="AU44" s="1">
        <f t="shared" si="44"/>
        <v>149.02216155303114</v>
      </c>
      <c r="AV44" s="1">
        <f t="shared" si="68"/>
        <v>153.67840959052339</v>
      </c>
      <c r="AW44" s="1">
        <f t="shared" si="68"/>
        <v>158.48701206459481</v>
      </c>
      <c r="AX44" s="1">
        <f t="shared" si="68"/>
        <v>163.45295838671669</v>
      </c>
      <c r="AY44" s="1">
        <f t="shared" si="68"/>
        <v>168.5814013677379</v>
      </c>
      <c r="AZ44" s="1">
        <f t="shared" si="68"/>
        <v>173.87766256908989</v>
      </c>
      <c r="BA44" s="1">
        <f t="shared" si="68"/>
        <v>179.34723782923982</v>
      </c>
      <c r="BB44" s="1">
        <f t="shared" si="68"/>
        <v>184.99580297113062</v>
      </c>
      <c r="BC44" s="1">
        <f t="shared" si="68"/>
        <v>176.19378139979966</v>
      </c>
      <c r="BD44" s="1">
        <f t="shared" si="68"/>
        <v>181.57938701678083</v>
      </c>
      <c r="BE44" s="1">
        <f t="shared" si="68"/>
        <v>187.12961108755323</v>
      </c>
      <c r="BF44" s="1">
        <f t="shared" si="69"/>
        <v>192.84948540190166</v>
      </c>
      <c r="BG44" s="1">
        <f t="shared" si="69"/>
        <v>198.7441955531965</v>
      </c>
      <c r="BH44" s="1">
        <f t="shared" si="69"/>
        <v>204.81908563961201</v>
      </c>
      <c r="BI44" s="1">
        <f t="shared" si="69"/>
        <v>211.07966310904422</v>
      </c>
      <c r="BJ44" s="1">
        <f t="shared" si="69"/>
        <v>217.53160375211996</v>
      </c>
      <c r="BK44" s="1">
        <f t="shared" si="69"/>
        <v>224.18075684782437</v>
      </c>
      <c r="BL44" s="1">
        <f t="shared" si="69"/>
        <v>231.0331504664116</v>
      </c>
      <c r="BM44" s="1">
        <f t="shared" si="69"/>
        <v>238.09499693440611</v>
      </c>
      <c r="BN44" s="1">
        <f t="shared" si="69"/>
        <v>245.37269846664938</v>
      </c>
      <c r="BO44" s="1">
        <f t="shared" si="69"/>
        <v>252.87285297049797</v>
      </c>
      <c r="BP44" s="1">
        <f t="shared" si="70"/>
        <v>260.60226002743468</v>
      </c>
      <c r="BQ44" s="1">
        <f t="shared" si="70"/>
        <v>268.5679270575161</v>
      </c>
      <c r="BR44" s="1">
        <f t="shared" si="70"/>
        <v>276.77707567224468</v>
      </c>
      <c r="BS44" s="1">
        <f t="shared" si="70"/>
        <v>285.23714822162566</v>
      </c>
      <c r="BT44" s="1">
        <f t="shared" si="70"/>
        <v>293.95581454134305</v>
      </c>
      <c r="BU44" s="1">
        <f t="shared" si="70"/>
        <v>302.94097890617314</v>
      </c>
      <c r="BV44" s="1">
        <f t="shared" si="70"/>
        <v>312.20078719593801</v>
      </c>
      <c r="BW44" s="1">
        <f t="shared" si="70"/>
        <v>321.74363428049639</v>
      </c>
      <c r="BX44" s="1">
        <f t="shared" si="70"/>
        <v>331.57817163046752</v>
      </c>
      <c r="BY44" s="1">
        <f t="shared" si="70"/>
        <v>341.71331516058677</v>
      </c>
      <c r="BZ44" s="1">
        <f t="shared" si="71"/>
        <v>352.15825331280359</v>
      </c>
      <c r="CA44" s="1">
        <f t="shared" si="71"/>
        <v>362.92245538645221</v>
      </c>
      <c r="CB44" s="1">
        <f t="shared" si="71"/>
        <v>374.01568012304398</v>
      </c>
      <c r="CC44" s="1">
        <f t="shared" si="71"/>
        <v>385.4479845534658</v>
      </c>
      <c r="CD44" s="1">
        <f t="shared" si="71"/>
        <v>397.22973311560662</v>
      </c>
      <c r="CE44" s="1">
        <f t="shared" si="71"/>
        <v>409.37160705067487</v>
      </c>
      <c r="CF44" s="1">
        <f t="shared" si="71"/>
        <v>421.8846140867293</v>
      </c>
      <c r="CG44" s="1">
        <f t="shared" si="71"/>
        <v>434.78009841819863</v>
      </c>
      <c r="CH44" s="1">
        <f t="shared" si="71"/>
        <v>448.0697509904395</v>
      </c>
      <c r="CI44" s="1">
        <f t="shared" si="71"/>
        <v>461.7656200986566</v>
      </c>
      <c r="CJ44" s="1">
        <f t="shared" si="72"/>
        <v>475.8801223107929</v>
      </c>
      <c r="CK44" s="1">
        <f t="shared" si="72"/>
        <v>490.42605372429301</v>
      </c>
      <c r="CL44" s="1">
        <f t="shared" si="72"/>
        <v>505.41660156694513</v>
      </c>
      <c r="CM44" s="1">
        <f t="shared" si="72"/>
        <v>520.86535615231878</v>
      </c>
      <c r="CN44" s="1">
        <f t="shared" si="72"/>
        <v>536.7863232006373</v>
      </c>
      <c r="CO44" s="1">
        <f t="shared" si="72"/>
        <v>553.19393653625389</v>
      </c>
      <c r="CP44" s="1">
        <f t="shared" si="72"/>
        <v>570.10307117324373</v>
      </c>
      <c r="CQ44" s="1">
        <f t="shared" si="72"/>
        <v>587.52905680097683</v>
      </c>
      <c r="CR44" s="1">
        <f t="shared" si="72"/>
        <v>605.48769168189324</v>
      </c>
      <c r="CS44" s="1">
        <f t="shared" si="72"/>
        <v>623.99525697408535</v>
      </c>
      <c r="CT44" s="1">
        <f t="shared" si="73"/>
        <v>643.06853149166761</v>
      </c>
      <c r="CU44" s="1">
        <f t="shared" si="73"/>
        <v>662.72480691631961</v>
      </c>
      <c r="CV44" s="1">
        <f t="shared" si="73"/>
        <v>682.98190347378841</v>
      </c>
      <c r="CW44" s="1">
        <f t="shared" si="73"/>
        <v>703.8581860895672</v>
      </c>
      <c r="CX44" s="1">
        <f t="shared" si="73"/>
        <v>725.3725810383919</v>
      </c>
      <c r="CY44" s="1">
        <f t="shared" si="73"/>
        <v>747.5445931026552</v>
      </c>
      <c r="CZ44" s="1">
        <f t="shared" si="73"/>
        <v>770.39432325528924</v>
      </c>
      <c r="DA44">
        <f t="shared" si="46"/>
        <v>1.9984881583645953E-13</v>
      </c>
      <c r="DB44">
        <f t="shared" si="50"/>
        <v>1.5396239322970018E-10</v>
      </c>
    </row>
    <row r="45" spans="3:106" x14ac:dyDescent="0.15">
      <c r="C45" s="6">
        <v>16</v>
      </c>
      <c r="R45" s="1"/>
      <c r="S45" s="1"/>
      <c r="T45" s="14">
        <f t="shared" ref="T45:AU60" si="77">S*T$26^(T$28-$C45)*T$27^$C45+T$24</f>
        <v>62.662997360606184</v>
      </c>
      <c r="U45" s="1">
        <f t="shared" si="77"/>
        <v>64.494640158653439</v>
      </c>
      <c r="V45" s="1">
        <f t="shared" si="77"/>
        <v>66.386135872722434</v>
      </c>
      <c r="W45" s="1">
        <f t="shared" si="77"/>
        <v>68.339444561225577</v>
      </c>
      <c r="X45" s="1">
        <f t="shared" si="77"/>
        <v>70.356590472948227</v>
      </c>
      <c r="Y45" s="1">
        <f t="shared" si="77"/>
        <v>72.439664149234332</v>
      </c>
      <c r="Z45" s="1">
        <f t="shared" si="77"/>
        <v>74.590824595017281</v>
      </c>
      <c r="AA45" s="1">
        <f t="shared" si="77"/>
        <v>76.812301520950314</v>
      </c>
      <c r="AB45" s="1">
        <f t="shared" si="77"/>
        <v>79.106397658964937</v>
      </c>
      <c r="AC45" s="1">
        <f t="shared" si="77"/>
        <v>81.475491153662091</v>
      </c>
      <c r="AD45" s="1">
        <f t="shared" si="77"/>
        <v>83.922038032019714</v>
      </c>
      <c r="AE45" s="1">
        <f t="shared" si="77"/>
        <v>86.448574753981106</v>
      </c>
      <c r="AF45" s="1">
        <f t="shared" si="77"/>
        <v>89.05772084657346</v>
      </c>
      <c r="AG45" s="1">
        <f t="shared" si="77"/>
        <v>91.752181624291296</v>
      </c>
      <c r="AH45" s="1">
        <f t="shared" si="77"/>
        <v>94.5347509985709</v>
      </c>
      <c r="AI45" s="1">
        <f t="shared" si="77"/>
        <v>97.408314379272426</v>
      </c>
      <c r="AJ45" s="1">
        <f t="shared" si="77"/>
        <v>100.37585167118387</v>
      </c>
      <c r="AK45" s="1">
        <f t="shared" si="77"/>
        <v>103.44044036865759</v>
      </c>
      <c r="AL45" s="1">
        <f t="shared" si="77"/>
        <v>106.60525875159446</v>
      </c>
      <c r="AM45" s="1">
        <f t="shared" si="77"/>
        <v>109.87358918609364</v>
      </c>
      <c r="AN45" s="1">
        <f t="shared" si="77"/>
        <v>113.24882153319645</v>
      </c>
      <c r="AO45" s="1">
        <f t="shared" si="77"/>
        <v>116.73445666926349</v>
      </c>
      <c r="AP45" s="1">
        <f t="shared" si="77"/>
        <v>120.33411012164217</v>
      </c>
      <c r="AQ45" s="1">
        <f t="shared" si="77"/>
        <v>124.05151582339883</v>
      </c>
      <c r="AR45" s="1">
        <f t="shared" si="77"/>
        <v>127.89052999101611</v>
      </c>
      <c r="AS45" s="1">
        <f t="shared" si="77"/>
        <v>131.85513512908136</v>
      </c>
      <c r="AT45" s="1">
        <f t="shared" si="77"/>
        <v>135.94944416612626</v>
      </c>
      <c r="AU45" s="1">
        <f t="shared" si="77"/>
        <v>140.17770472591107</v>
      </c>
      <c r="AV45" s="1">
        <f t="shared" si="68"/>
        <v>144.54430353859149</v>
      </c>
      <c r="AW45" s="1">
        <f t="shared" si="68"/>
        <v>149.05377099634634</v>
      </c>
      <c r="AX45" s="1">
        <f t="shared" si="68"/>
        <v>153.71078585820001</v>
      </c>
      <c r="AY45" s="1">
        <f t="shared" si="68"/>
        <v>158.52018010892314</v>
      </c>
      <c r="AZ45" s="1">
        <f t="shared" si="68"/>
        <v>163.48694397705958</v>
      </c>
      <c r="BA45" s="1">
        <f t="shared" si="68"/>
        <v>168.61623111728886</v>
      </c>
      <c r="BB45" s="1">
        <f t="shared" si="68"/>
        <v>173.91336396250807</v>
      </c>
      <c r="BC45" s="1">
        <f t="shared" si="68"/>
        <v>165.94670260906886</v>
      </c>
      <c r="BD45" s="1">
        <f t="shared" si="68"/>
        <v>171.01909214853265</v>
      </c>
      <c r="BE45" s="1">
        <f t="shared" si="68"/>
        <v>176.2465262609559</v>
      </c>
      <c r="BF45" s="1">
        <f t="shared" si="69"/>
        <v>181.63374409726887</v>
      </c>
      <c r="BG45" s="1">
        <f t="shared" si="69"/>
        <v>187.18562966707756</v>
      </c>
      <c r="BH45" s="1">
        <f t="shared" si="69"/>
        <v>192.90721626646894</v>
      </c>
      <c r="BI45" s="1">
        <f t="shared" si="69"/>
        <v>198.80369104115746</v>
      </c>
      <c r="BJ45" s="1">
        <f t="shared" si="69"/>
        <v>204.88039968911133</v>
      </c>
      <c r="BK45" s="1">
        <f t="shared" si="69"/>
        <v>211.14285130692016</v>
      </c>
      <c r="BL45" s="1">
        <f t="shared" si="69"/>
        <v>217.59672338429908</v>
      </c>
      <c r="BM45" s="1">
        <f t="shared" si="69"/>
        <v>224.24786695125655</v>
      </c>
      <c r="BN45" s="1">
        <f t="shared" si="69"/>
        <v>231.10231188259235</v>
      </c>
      <c r="BO45" s="1">
        <f t="shared" si="69"/>
        <v>238.16627236453502</v>
      </c>
      <c r="BP45" s="1">
        <f t="shared" si="70"/>
        <v>245.44615252847461</v>
      </c>
      <c r="BQ45" s="1">
        <f t="shared" si="70"/>
        <v>252.94855225689818</v>
      </c>
      <c r="BR45" s="1">
        <f t="shared" si="70"/>
        <v>260.68027316679161</v>
      </c>
      <c r="BS45" s="1">
        <f t="shared" si="70"/>
        <v>268.64832477593239</v>
      </c>
      <c r="BT45" s="1">
        <f t="shared" si="70"/>
        <v>276.85993085766381</v>
      </c>
      <c r="BU45" s="1">
        <f t="shared" si="70"/>
        <v>285.32253598991139</v>
      </c>
      <c r="BV45" s="1">
        <f t="shared" si="70"/>
        <v>294.04381230437917</v>
      </c>
      <c r="BW45" s="1">
        <f t="shared" si="70"/>
        <v>303.03166644204424</v>
      </c>
      <c r="BX45" s="1">
        <f t="shared" si="70"/>
        <v>312.29424672125555</v>
      </c>
      <c r="BY45" s="1">
        <f t="shared" si="70"/>
        <v>321.83995052493594</v>
      </c>
      <c r="BZ45" s="1">
        <f t="shared" si="71"/>
        <v>331.67743191358409</v>
      </c>
      <c r="CA45" s="1">
        <f t="shared" si="71"/>
        <v>341.81560947097728</v>
      </c>
      <c r="CB45" s="1">
        <f t="shared" si="71"/>
        <v>352.26367438969089</v>
      </c>
      <c r="CC45" s="1">
        <f t="shared" si="71"/>
        <v>363.03109880376115</v>
      </c>
      <c r="CD45" s="1">
        <f t="shared" si="71"/>
        <v>374.12764437604784</v>
      </c>
      <c r="CE45" s="1">
        <f t="shared" si="71"/>
        <v>385.5633711480819</v>
      </c>
      <c r="CF45" s="1">
        <f t="shared" si="71"/>
        <v>397.34864666041989</v>
      </c>
      <c r="CG45" s="1">
        <f t="shared" si="71"/>
        <v>409.49415535177639</v>
      </c>
      <c r="CH45" s="1">
        <f t="shared" si="71"/>
        <v>422.01090824545156</v>
      </c>
      <c r="CI45" s="1">
        <f t="shared" si="71"/>
        <v>434.91025293183918</v>
      </c>
      <c r="CJ45" s="1">
        <f t="shared" si="72"/>
        <v>448.20388385606361</v>
      </c>
      <c r="CK45" s="1">
        <f t="shared" si="72"/>
        <v>461.90385292007255</v>
      </c>
      <c r="CL45" s="1">
        <f t="shared" si="72"/>
        <v>476.02258040879673</v>
      </c>
      <c r="CM45" s="1">
        <f t="shared" si="72"/>
        <v>490.57286625028348</v>
      </c>
      <c r="CN45" s="1">
        <f t="shared" si="72"/>
        <v>505.5679016200113</v>
      </c>
      <c r="CO45" s="1">
        <f t="shared" si="72"/>
        <v>521.02128089990697</v>
      </c>
      <c r="CP45" s="1">
        <f t="shared" si="72"/>
        <v>536.94701400290558</v>
      </c>
      <c r="CQ45" s="1">
        <f t="shared" si="72"/>
        <v>553.35953907422811</v>
      </c>
      <c r="CR45" s="1">
        <f t="shared" si="72"/>
        <v>570.27373558089141</v>
      </c>
      <c r="CS45" s="1">
        <f t="shared" si="72"/>
        <v>587.70493780131653</v>
      </c>
      <c r="CT45" s="1">
        <f t="shared" si="73"/>
        <v>605.66894872726618</v>
      </c>
      <c r="CU45" s="1">
        <f t="shared" si="73"/>
        <v>624.18205439071255</v>
      </c>
      <c r="CV45" s="1">
        <f t="shared" si="73"/>
        <v>643.26103862862806</v>
      </c>
      <c r="CW45" s="1">
        <f t="shared" si="73"/>
        <v>662.92319829907944</v>
      </c>
      <c r="CX45" s="1">
        <f t="shared" si="73"/>
        <v>683.18635896242597</v>
      </c>
      <c r="CY45" s="1">
        <f t="shared" si="73"/>
        <v>704.06889104183085</v>
      </c>
      <c r="CZ45" s="1">
        <f t="shared" si="73"/>
        <v>725.58972647774556</v>
      </c>
      <c r="DA45">
        <f t="shared" si="46"/>
        <v>1.0616968341311906E-12</v>
      </c>
      <c r="DB45">
        <f t="shared" si="50"/>
        <v>7.7035631547953898E-10</v>
      </c>
    </row>
    <row r="46" spans="3:106" x14ac:dyDescent="0.15">
      <c r="C46" s="6">
        <v>17</v>
      </c>
      <c r="R46" s="1"/>
      <c r="S46" s="1"/>
      <c r="T46" s="1"/>
      <c r="U46" s="14">
        <f t="shared" ref="U46:AT46" si="78">S*U$26^(U$28-$C46)*U$27^$C46+U$24</f>
        <v>60.90636658377246</v>
      </c>
      <c r="V46" s="1">
        <f t="shared" si="78"/>
        <v>62.680349071230374</v>
      </c>
      <c r="W46" s="1">
        <f t="shared" si="78"/>
        <v>64.512296064453523</v>
      </c>
      <c r="X46" s="1">
        <f t="shared" si="78"/>
        <v>66.40410577780942</v>
      </c>
      <c r="Y46" s="1">
        <f t="shared" si="78"/>
        <v>68.357738590693117</v>
      </c>
      <c r="Z46" s="1">
        <f t="shared" si="78"/>
        <v>70.375219083384337</v>
      </c>
      <c r="AA46" s="1">
        <f t="shared" si="78"/>
        <v>72.458638139577658</v>
      </c>
      <c r="AB46" s="1">
        <f t="shared" si="78"/>
        <v>74.610155117768727</v>
      </c>
      <c r="AC46" s="1">
        <f t="shared" si="78"/>
        <v>76.832000093751844</v>
      </c>
      <c r="AD46" s="1">
        <f t="shared" si="78"/>
        <v>79.126476176557645</v>
      </c>
      <c r="AE46" s="1">
        <f t="shared" si="78"/>
        <v>81.495961900235841</v>
      </c>
      <c r="AF46" s="1">
        <f t="shared" si="78"/>
        <v>83.942913693967213</v>
      </c>
      <c r="AG46" s="1">
        <f t="shared" si="78"/>
        <v>86.469868433069806</v>
      </c>
      <c r="AH46" s="1">
        <f t="shared" si="78"/>
        <v>89.079446073548482</v>
      </c>
      <c r="AI46" s="1">
        <f t="shared" si="78"/>
        <v>91.77435237292427</v>
      </c>
      <c r="AJ46" s="1">
        <f t="shared" si="78"/>
        <v>94.55738170016852</v>
      </c>
      <c r="AK46" s="1">
        <f t="shared" si="78"/>
        <v>97.431419937660593</v>
      </c>
      <c r="AL46" s="1">
        <f t="shared" si="78"/>
        <v>100.3994474781819</v>
      </c>
      <c r="AM46" s="1">
        <f t="shared" si="78"/>
        <v>103.46454232005988</v>
      </c>
      <c r="AN46" s="1">
        <f t="shared" si="78"/>
        <v>106.62988326367504</v>
      </c>
      <c r="AO46" s="1">
        <f t="shared" si="78"/>
        <v>109.89875321265163</v>
      </c>
      <c r="AP46" s="1">
        <f t="shared" si="78"/>
        <v>113.27454258315922</v>
      </c>
      <c r="AQ46" s="1">
        <f t="shared" si="78"/>
        <v>116.760752824867</v>
      </c>
      <c r="AR46" s="1">
        <f t="shared" si="78"/>
        <v>120.36100005720604</v>
      </c>
      <c r="AS46" s="1">
        <f t="shared" si="78"/>
        <v>124.07901882471681</v>
      </c>
      <c r="AT46" s="1">
        <f t="shared" si="78"/>
        <v>127.91866597538103</v>
      </c>
      <c r="AU46" s="1">
        <f t="shared" si="77"/>
        <v>131.88392466596659</v>
      </c>
      <c r="AV46" s="1">
        <f t="shared" si="68"/>
        <v>135.9789084985436</v>
      </c>
      <c r="AW46" s="1">
        <f t="shared" si="68"/>
        <v>140.20786579246911</v>
      </c>
      <c r="AX46" s="1">
        <f t="shared" si="68"/>
        <v>144.57518399627523</v>
      </c>
      <c r="AY46" s="1">
        <f t="shared" si="68"/>
        <v>149.08539424404384</v>
      </c>
      <c r="AZ46" s="1">
        <f t="shared" si="68"/>
        <v>153.74317606099891</v>
      </c>
      <c r="BA46" s="1">
        <f t="shared" si="68"/>
        <v>158.55336222320321</v>
      </c>
      <c r="BB46" s="1">
        <f t="shared" si="68"/>
        <v>163.5209437764066</v>
      </c>
      <c r="BC46" s="1">
        <f t="shared" si="68"/>
        <v>156.29557347620471</v>
      </c>
      <c r="BD46" s="1">
        <f t="shared" si="68"/>
        <v>161.07296296030208</v>
      </c>
      <c r="BE46" s="1">
        <f t="shared" si="68"/>
        <v>165.99637993433493</v>
      </c>
      <c r="BF46" s="1">
        <f t="shared" si="69"/>
        <v>171.07028792967074</v>
      </c>
      <c r="BG46" s="1">
        <f t="shared" si="69"/>
        <v>176.29928691166137</v>
      </c>
      <c r="BH46" s="1">
        <f t="shared" si="69"/>
        <v>181.68811744993542</v>
      </c>
      <c r="BI46" s="1">
        <f t="shared" si="69"/>
        <v>187.24166501616202</v>
      </c>
      <c r="BJ46" s="1">
        <f t="shared" si="69"/>
        <v>192.96496441318092</v>
      </c>
      <c r="BK46" s="1">
        <f t="shared" si="69"/>
        <v>198.86320433951573</v>
      </c>
      <c r="BL46" s="1">
        <f t="shared" si="69"/>
        <v>204.94173209340727</v>
      </c>
      <c r="BM46" s="1">
        <f t="shared" si="69"/>
        <v>211.20605842063236</v>
      </c>
      <c r="BN46" s="1">
        <f t="shared" si="69"/>
        <v>217.66186251050308</v>
      </c>
      <c r="BO46" s="1">
        <f t="shared" si="69"/>
        <v>224.31499714457533</v>
      </c>
      <c r="BP46" s="1">
        <f t="shared" si="70"/>
        <v>231.1714940027347</v>
      </c>
      <c r="BQ46" s="1">
        <f t="shared" si="70"/>
        <v>238.23756913147065</v>
      </c>
      <c r="BR46" s="1">
        <f t="shared" si="70"/>
        <v>245.51962857929547</v>
      </c>
      <c r="BS46" s="1">
        <f t="shared" si="70"/>
        <v>253.02427420441802</v>
      </c>
      <c r="BT46" s="1">
        <f t="shared" si="70"/>
        <v>260.7583096599364</v>
      </c>
      <c r="BU46" s="1">
        <f t="shared" si="70"/>
        <v>268.72874656197723</v>
      </c>
      <c r="BV46" s="1">
        <f t="shared" si="70"/>
        <v>276.94281084637169</v>
      </c>
      <c r="BW46" s="1">
        <f t="shared" si="70"/>
        <v>285.40794931963268</v>
      </c>
      <c r="BX46" s="1">
        <f t="shared" si="70"/>
        <v>294.13183641017139</v>
      </c>
      <c r="BY46" s="1">
        <f t="shared" si="70"/>
        <v>303.12238112587391</v>
      </c>
      <c r="BZ46" s="1">
        <f t="shared" si="71"/>
        <v>312.38773422434639</v>
      </c>
      <c r="CA46" s="1">
        <f t="shared" si="71"/>
        <v>321.93629560232819</v>
      </c>
      <c r="CB46" s="1">
        <f t="shared" si="71"/>
        <v>331.7767219109719</v>
      </c>
      <c r="CC46" s="1">
        <f t="shared" si="71"/>
        <v>341.91793440389682</v>
      </c>
      <c r="CD46" s="1">
        <f t="shared" si="71"/>
        <v>352.36912702512711</v>
      </c>
      <c r="CE46" s="1">
        <f t="shared" si="71"/>
        <v>363.13977474424945</v>
      </c>
      <c r="CF46" s="1">
        <f t="shared" si="71"/>
        <v>374.23964214634697</v>
      </c>
      <c r="CG46" s="1">
        <f t="shared" si="71"/>
        <v>385.67879228449522</v>
      </c>
      <c r="CH46" s="1">
        <f t="shared" si="71"/>
        <v>397.46759580284834</v>
      </c>
      <c r="CI46" s="1">
        <f t="shared" si="71"/>
        <v>409.61674033858327</v>
      </c>
      <c r="CJ46" s="1">
        <f t="shared" si="72"/>
        <v>422.13724021122812</v>
      </c>
      <c r="CK46" s="1">
        <f t="shared" si="72"/>
        <v>435.04044640815869</v>
      </c>
      <c r="CL46" s="1">
        <f t="shared" si="72"/>
        <v>448.33805687531475</v>
      </c>
      <c r="CM46" s="1">
        <f t="shared" si="72"/>
        <v>462.04212712246647</v>
      </c>
      <c r="CN46" s="1">
        <f t="shared" si="72"/>
        <v>476.16508115264509</v>
      </c>
      <c r="CO46" s="1">
        <f t="shared" si="72"/>
        <v>490.71972272564727</v>
      </c>
      <c r="CP46" s="1">
        <f t="shared" si="72"/>
        <v>505.71924696582408</v>
      </c>
      <c r="CQ46" s="1">
        <f t="shared" si="72"/>
        <v>521.17725232467694</v>
      </c>
      <c r="CR46" s="1">
        <f t="shared" si="72"/>
        <v>537.10775290910783</v>
      </c>
      <c r="CS46" s="1">
        <f t="shared" si="72"/>
        <v>553.52519118649946</v>
      </c>
      <c r="CT46" s="1">
        <f t="shared" si="73"/>
        <v>570.44445107814283</v>
      </c>
      <c r="CU46" s="1">
        <f t="shared" si="73"/>
        <v>587.88087145288432</v>
      </c>
      <c r="CV46" s="1">
        <f t="shared" si="73"/>
        <v>605.85026003322423</v>
      </c>
      <c r="CW46" s="1">
        <f t="shared" si="73"/>
        <v>624.36890772647462</v>
      </c>
      <c r="CX46" s="1">
        <f t="shared" si="73"/>
        <v>643.45360339396836</v>
      </c>
      <c r="CY46" s="1">
        <f t="shared" si="73"/>
        <v>663.12164907171052</v>
      </c>
      <c r="CZ46" s="1">
        <f t="shared" si="73"/>
        <v>683.39087565626744</v>
      </c>
      <c r="DA46">
        <f t="shared" si="46"/>
        <v>5.2460314157070592E-12</v>
      </c>
      <c r="DB46">
        <f t="shared" si="50"/>
        <v>3.5850900029003356E-9</v>
      </c>
    </row>
    <row r="47" spans="3:106" x14ac:dyDescent="0.15">
      <c r="C47" s="6">
        <v>18</v>
      </c>
      <c r="R47" s="1"/>
      <c r="S47" s="1"/>
      <c r="T47" s="1"/>
      <c r="U47" s="1"/>
      <c r="V47" s="14">
        <f t="shared" ref="V47:AT47" si="79">S*V$26^(V$28-$C47)*V$27^$C47+V$24</f>
        <v>59.205293306768205</v>
      </c>
      <c r="W47" s="1">
        <f t="shared" si="79"/>
        <v>60.923434870440474</v>
      </c>
      <c r="X47" s="1">
        <f t="shared" si="79"/>
        <v>62.697712113106284</v>
      </c>
      <c r="Y47" s="1">
        <f t="shared" si="79"/>
        <v>64.529963356401993</v>
      </c>
      <c r="Z47" s="1">
        <f t="shared" si="79"/>
        <v>66.422087125550092</v>
      </c>
      <c r="AA47" s="1">
        <f t="shared" si="79"/>
        <v>68.376044120980708</v>
      </c>
      <c r="AB47" s="1">
        <f t="shared" si="79"/>
        <v>70.39385925452234</v>
      </c>
      <c r="AC47" s="1">
        <f t="shared" si="79"/>
        <v>72.477623752276187</v>
      </c>
      <c r="AD47" s="1">
        <f t="shared" si="79"/>
        <v>74.629497326358106</v>
      </c>
      <c r="AE47" s="1">
        <f t="shared" si="79"/>
        <v>76.851710417763201</v>
      </c>
      <c r="AF47" s="1">
        <f t="shared" si="79"/>
        <v>79.146566512683023</v>
      </c>
      <c r="AG47" s="1">
        <f t="shared" si="79"/>
        <v>81.51644453467982</v>
      </c>
      <c r="AH47" s="1">
        <f t="shared" si="79"/>
        <v>83.963801315203185</v>
      </c>
      <c r="AI47" s="1">
        <f t="shared" si="79"/>
        <v>86.491174145013701</v>
      </c>
      <c r="AJ47" s="1">
        <f t="shared" si="79"/>
        <v>89.101183409164349</v>
      </c>
      <c r="AK47" s="1">
        <f t="shared" si="79"/>
        <v>91.796535308275125</v>
      </c>
      <c r="AL47" s="1">
        <f t="shared" si="79"/>
        <v>94.580024668927535</v>
      </c>
      <c r="AM47" s="1">
        <f t="shared" si="79"/>
        <v>97.454537846097224</v>
      </c>
      <c r="AN47" s="1">
        <f t="shared" si="79"/>
        <v>100.42305572063921</v>
      </c>
      <c r="AO47" s="1">
        <f t="shared" si="79"/>
        <v>103.48865679493838</v>
      </c>
      <c r="AP47" s="1">
        <f t="shared" si="79"/>
        <v>106.65452038994029</v>
      </c>
      <c r="AQ47" s="1">
        <f t="shared" si="79"/>
        <v>109.92392994688201</v>
      </c>
      <c r="AR47" s="1">
        <f t="shared" si="79"/>
        <v>113.30027643715266</v>
      </c>
      <c r="AS47" s="1">
        <f t="shared" si="79"/>
        <v>116.78706188382358</v>
      </c>
      <c r="AT47" s="1">
        <f t="shared" si="79"/>
        <v>120.38790299850665</v>
      </c>
      <c r="AU47" s="1">
        <f t="shared" si="77"/>
        <v>124.1065349373164</v>
      </c>
      <c r="AV47" s="1">
        <f t="shared" si="68"/>
        <v>127.94681517983739</v>
      </c>
      <c r="AW47" s="1">
        <f t="shared" si="68"/>
        <v>131.91272753512445</v>
      </c>
      <c r="AX47" s="1">
        <f t="shared" si="68"/>
        <v>136.00838627889684</v>
      </c>
      <c r="AY47" s="1">
        <f t="shared" si="68"/>
        <v>140.23804042622183</v>
      </c>
      <c r="AZ47" s="1">
        <f t="shared" si="68"/>
        <v>144.606078144126</v>
      </c>
      <c r="BA47" s="1">
        <f t="shared" si="68"/>
        <v>149.11703130871564</v>
      </c>
      <c r="BB47" s="1">
        <f t="shared" si="68"/>
        <v>153.77558021153982</v>
      </c>
      <c r="BC47" s="1">
        <f t="shared" si="68"/>
        <v>147.20573475812301</v>
      </c>
      <c r="BD47" s="1">
        <f t="shared" si="68"/>
        <v>151.70528080150049</v>
      </c>
      <c r="BE47" s="1">
        <f t="shared" si="68"/>
        <v>156.34236166734772</v>
      </c>
      <c r="BF47" s="1">
        <f t="shared" si="69"/>
        <v>161.12118129695318</v>
      </c>
      <c r="BG47" s="1">
        <f t="shared" si="69"/>
        <v>166.04607213086146</v>
      </c>
      <c r="BH47" s="1">
        <f t="shared" si="69"/>
        <v>171.12149903662996</v>
      </c>
      <c r="BI47" s="1">
        <f t="shared" si="69"/>
        <v>176.35206335664267</v>
      </c>
      <c r="BJ47" s="1">
        <f t="shared" si="69"/>
        <v>181.74250707965166</v>
      </c>
      <c r="BK47" s="1">
        <f t="shared" si="69"/>
        <v>187.29771713982652</v>
      </c>
      <c r="BL47" s="1">
        <f t="shared" si="69"/>
        <v>193.0227298472112</v>
      </c>
      <c r="BM47" s="1">
        <f t="shared" si="69"/>
        <v>198.922735453603</v>
      </c>
      <c r="BN47" s="1">
        <f t="shared" si="69"/>
        <v>205.00308285799443</v>
      </c>
      <c r="BO47" s="1">
        <f t="shared" si="69"/>
        <v>211.2692844558434</v>
      </c>
      <c r="BP47" s="1">
        <f t="shared" si="70"/>
        <v>217.72702113656766</v>
      </c>
      <c r="BQ47" s="1">
        <f t="shared" si="70"/>
        <v>224.3821474337947</v>
      </c>
      <c r="BR47" s="1">
        <f t="shared" si="70"/>
        <v>231.24069683303657</v>
      </c>
      <c r="BS47" s="1">
        <f t="shared" si="70"/>
        <v>238.30888724160033</v>
      </c>
      <c r="BT47" s="1">
        <f t="shared" si="70"/>
        <v>245.59312662569459</v>
      </c>
      <c r="BU47" s="1">
        <f t="shared" si="70"/>
        <v>253.10001881984113</v>
      </c>
      <c r="BV47" s="1">
        <f t="shared" si="70"/>
        <v>260.83636951386023</v>
      </c>
      <c r="BW47" s="1">
        <f t="shared" si="70"/>
        <v>268.80919242285546</v>
      </c>
      <c r="BX47" s="1">
        <f t="shared" si="70"/>
        <v>277.02571564579347</v>
      </c>
      <c r="BY47" s="1">
        <f t="shared" si="70"/>
        <v>285.49338821844151</v>
      </c>
      <c r="BZ47" s="1">
        <f t="shared" si="71"/>
        <v>294.21988686660541</v>
      </c>
      <c r="CA47" s="1">
        <f t="shared" si="71"/>
        <v>303.21312296578907</v>
      </c>
      <c r="CB47" s="1">
        <f t="shared" si="71"/>
        <v>312.48124971358607</v>
      </c>
      <c r="CC47" s="1">
        <f t="shared" si="71"/>
        <v>322.03266952130411</v>
      </c>
      <c r="CD47" s="1">
        <f t="shared" si="71"/>
        <v>331.87604163152639</v>
      </c>
      <c r="CE47" s="1">
        <f t="shared" si="71"/>
        <v>342.02028996851266</v>
      </c>
      <c r="CF47" s="1">
        <f t="shared" si="71"/>
        <v>352.47461122855947</v>
      </c>
      <c r="CG47" s="1">
        <f t="shared" si="71"/>
        <v>363.24848321765319</v>
      </c>
      <c r="CH47" s="1">
        <f t="shared" si="71"/>
        <v>374.35167344397468</v>
      </c>
      <c r="CI47" s="1">
        <f t="shared" si="71"/>
        <v>385.79424797304637</v>
      </c>
      <c r="CJ47" s="1">
        <f t="shared" si="72"/>
        <v>397.58658055354829</v>
      </c>
      <c r="CK47" s="1">
        <f t="shared" si="72"/>
        <v>409.73936202207733</v>
      </c>
      <c r="CL47" s="1">
        <f t="shared" si="72"/>
        <v>422.26360999537667</v>
      </c>
      <c r="CM47" s="1">
        <f t="shared" si="72"/>
        <v>435.17067885882091</v>
      </c>
      <c r="CN47" s="1">
        <f t="shared" si="72"/>
        <v>448.47227006021313</v>
      </c>
      <c r="CO47" s="1">
        <f t="shared" si="72"/>
        <v>462.18044271822589</v>
      </c>
      <c r="CP47" s="1">
        <f t="shared" si="72"/>
        <v>476.30762455510404</v>
      </c>
      <c r="CQ47" s="1">
        <f t="shared" si="72"/>
        <v>490.86662316354108</v>
      </c>
      <c r="CR47" s="1">
        <f t="shared" si="72"/>
        <v>505.87063761794212</v>
      </c>
      <c r="CS47" s="1">
        <f t="shared" si="72"/>
        <v>521.33327044060172</v>
      </c>
      <c r="CT47" s="1">
        <f t="shared" si="73"/>
        <v>537.26853993364455</v>
      </c>
      <c r="CU47" s="1">
        <f t="shared" si="73"/>
        <v>553.69089288790838</v>
      </c>
      <c r="CV47" s="1">
        <f t="shared" si="73"/>
        <v>570.61521768029218</v>
      </c>
      <c r="CW47" s="1">
        <f t="shared" si="73"/>
        <v>588.0568577714414</v>
      </c>
      <c r="CX47" s="1">
        <f t="shared" si="73"/>
        <v>606.03162561601073</v>
      </c>
      <c r="CY47" s="1">
        <f t="shared" si="73"/>
        <v>624.55581699811091</v>
      </c>
      <c r="CZ47" s="1">
        <f t="shared" si="73"/>
        <v>643.64622580494051</v>
      </c>
      <c r="DA47">
        <f t="shared" si="46"/>
        <v>2.419003375020477E-11</v>
      </c>
      <c r="DB47">
        <f t="shared" si="50"/>
        <v>1.5569823925413432E-8</v>
      </c>
    </row>
    <row r="48" spans="3:106" x14ac:dyDescent="0.15">
      <c r="C48" s="6">
        <v>19</v>
      </c>
      <c r="R48" s="1"/>
      <c r="S48" s="1"/>
      <c r="T48" s="1"/>
      <c r="U48" s="1"/>
      <c r="V48" s="1"/>
      <c r="W48" s="14">
        <f t="shared" ref="W48:AT48" si="80">S*W$26^(W$28-$C48)*W$27^$C48+W$24</f>
        <v>57.558024649029939</v>
      </c>
      <c r="X48" s="1">
        <f t="shared" si="80"/>
        <v>59.222087270169588</v>
      </c>
      <c r="Y48" s="1">
        <f t="shared" si="80"/>
        <v>60.94051444702783</v>
      </c>
      <c r="Z48" s="1">
        <f t="shared" si="80"/>
        <v>62.71508649825536</v>
      </c>
      <c r="AA48" s="1">
        <f t="shared" si="80"/>
        <v>64.547642046535429</v>
      </c>
      <c r="AB48" s="1">
        <f t="shared" si="80"/>
        <v>66.440079927996294</v>
      </c>
      <c r="AC48" s="1">
        <f t="shared" si="80"/>
        <v>68.394361164155853</v>
      </c>
      <c r="AD48" s="1">
        <f t="shared" si="80"/>
        <v>70.412510998445626</v>
      </c>
      <c r="AE48" s="1">
        <f t="shared" si="80"/>
        <v>72.496620999429553</v>
      </c>
      <c r="AF48" s="1">
        <f t="shared" si="80"/>
        <v>74.648851232901478</v>
      </c>
      <c r="AG48" s="1">
        <f t="shared" si="80"/>
        <v>76.871432505117284</v>
      </c>
      <c r="AH48" s="1">
        <f t="shared" si="80"/>
        <v>79.16666867949111</v>
      </c>
      <c r="AI48" s="1">
        <f t="shared" si="80"/>
        <v>81.536939069161605</v>
      </c>
      <c r="AJ48" s="1">
        <f t="shared" si="80"/>
        <v>83.984700907912853</v>
      </c>
      <c r="AK48" s="1">
        <f t="shared" si="80"/>
        <v>86.512491902016251</v>
      </c>
      <c r="AL48" s="1">
        <f t="shared" si="80"/>
        <v>89.122932865643051</v>
      </c>
      <c r="AM48" s="1">
        <f t="shared" si="80"/>
        <v>91.818730442584851</v>
      </c>
      <c r="AN48" s="1">
        <f t="shared" si="80"/>
        <v>94.602679917108091</v>
      </c>
      <c r="AO48" s="1">
        <f t="shared" si="80"/>
        <v>97.477668116862276</v>
      </c>
      <c r="AP48" s="1">
        <f t="shared" si="80"/>
        <v>100.44667641085583</v>
      </c>
      <c r="AQ48" s="1">
        <f t="shared" si="80"/>
        <v>103.51278380561379</v>
      </c>
      <c r="AR48" s="1">
        <f t="shared" si="80"/>
        <v>106.67917014273178</v>
      </c>
      <c r="AS48" s="1">
        <f t="shared" si="80"/>
        <v>109.949119401148</v>
      </c>
      <c r="AT48" s="1">
        <f t="shared" si="80"/>
        <v>113.32602310756174</v>
      </c>
      <c r="AU48" s="1">
        <f t="shared" si="77"/>
        <v>116.81338385854067</v>
      </c>
      <c r="AV48" s="1">
        <f t="shared" si="68"/>
        <v>120.41481895797428</v>
      </c>
      <c r="AW48" s="1">
        <f t="shared" si="68"/>
        <v>124.13406417365151</v>
      </c>
      <c r="AX48" s="1">
        <f t="shared" si="68"/>
        <v>127.97497761686287</v>
      </c>
      <c r="AY48" s="1">
        <f t="shared" si="68"/>
        <v>131.94154374905733</v>
      </c>
      <c r="AZ48" s="1">
        <f t="shared" si="68"/>
        <v>136.03787751971331</v>
      </c>
      <c r="BA48" s="1">
        <f t="shared" si="68"/>
        <v>140.26822863972245</v>
      </c>
      <c r="BB48" s="1">
        <f t="shared" si="68"/>
        <v>144.63698599472335</v>
      </c>
      <c r="BC48" s="1">
        <f t="shared" si="68"/>
        <v>138.64454292416636</v>
      </c>
      <c r="BD48" s="1">
        <f t="shared" si="68"/>
        <v>142.88240434699313</v>
      </c>
      <c r="BE48" s="1">
        <f t="shared" si="68"/>
        <v>147.24980184141921</v>
      </c>
      <c r="BF48" s="1">
        <f t="shared" si="69"/>
        <v>151.75069485589552</v>
      </c>
      <c r="BG48" s="1">
        <f t="shared" si="69"/>
        <v>156.38916386486841</v>
      </c>
      <c r="BH48" s="1">
        <f t="shared" si="69"/>
        <v>161.16941406810616</v>
      </c>
      <c r="BI48" s="1">
        <f t="shared" si="69"/>
        <v>166.09577920310036</v>
      </c>
      <c r="BJ48" s="1">
        <f t="shared" si="69"/>
        <v>171.17272547399813</v>
      </c>
      <c r="BK48" s="1">
        <f t="shared" si="69"/>
        <v>176.40485560062814</v>
      </c>
      <c r="BL48" s="1">
        <f t="shared" si="69"/>
        <v>181.79691299129027</v>
      </c>
      <c r="BM48" s="1">
        <f t="shared" si="69"/>
        <v>187.35378604309284</v>
      </c>
      <c r="BN48" s="1">
        <f t="shared" si="69"/>
        <v>193.08051257373486</v>
      </c>
      <c r="BO48" s="1">
        <f t="shared" si="69"/>
        <v>198.98228438875248</v>
      </c>
      <c r="BP48" s="1">
        <f t="shared" si="70"/>
        <v>205.06445198836923</v>
      </c>
      <c r="BQ48" s="1">
        <f t="shared" si="70"/>
        <v>211.33252941821769</v>
      </c>
      <c r="BR48" s="1">
        <f t="shared" si="70"/>
        <v>217.79219926833019</v>
      </c>
      <c r="BS48" s="1">
        <f t="shared" si="70"/>
        <v>224.44931782493063</v>
      </c>
      <c r="BT48" s="1">
        <f t="shared" si="70"/>
        <v>231.30992037969773</v>
      </c>
      <c r="BU48" s="1">
        <f t="shared" si="70"/>
        <v>238.38022670131349</v>
      </c>
      <c r="BV48" s="1">
        <f t="shared" si="70"/>
        <v>245.66664667425644</v>
      </c>
      <c r="BW48" s="1">
        <f t="shared" si="70"/>
        <v>253.17578610995344</v>
      </c>
      <c r="BX48" s="1">
        <f t="shared" si="70"/>
        <v>260.91445273555627</v>
      </c>
      <c r="BY48" s="1">
        <f t="shared" si="70"/>
        <v>268.8896623657742</v>
      </c>
      <c r="BZ48" s="1">
        <f t="shared" si="71"/>
        <v>277.10864526335644</v>
      </c>
      <c r="CA48" s="1">
        <f t="shared" si="71"/>
        <v>285.57885269399213</v>
      </c>
      <c r="CB48" s="1">
        <f t="shared" si="71"/>
        <v>294.30796368156956</v>
      </c>
      <c r="CC48" s="1">
        <f t="shared" si="71"/>
        <v>303.30389196991933</v>
      </c>
      <c r="CD48" s="1">
        <f t="shared" si="71"/>
        <v>312.57479319735228</v>
      </c>
      <c r="CE48" s="1">
        <f t="shared" si="71"/>
        <v>322.12907229049802</v>
      </c>
      <c r="CF48" s="1">
        <f t="shared" si="71"/>
        <v>331.97539108414543</v>
      </c>
      <c r="CG48" s="1">
        <f t="shared" si="71"/>
        <v>342.12267617399448</v>
      </c>
      <c r="CH48" s="1">
        <f t="shared" si="71"/>
        <v>352.58012700943817</v>
      </c>
      <c r="CI48" s="1">
        <f t="shared" si="71"/>
        <v>363.35722423371124</v>
      </c>
      <c r="CJ48" s="1">
        <f t="shared" si="72"/>
        <v>374.46373827896798</v>
      </c>
      <c r="CK48" s="1">
        <f t="shared" si="72"/>
        <v>385.90973822407892</v>
      </c>
      <c r="CL48" s="1">
        <f t="shared" si="72"/>
        <v>397.70560092317936</v>
      </c>
      <c r="CM48" s="1">
        <f t="shared" si="72"/>
        <v>409.86202041324418</v>
      </c>
      <c r="CN48" s="1">
        <f t="shared" si="72"/>
        <v>422.39001760921866</v>
      </c>
      <c r="CO48" s="1">
        <f t="shared" si="72"/>
        <v>435.30095029549335</v>
      </c>
      <c r="CP48" s="1">
        <f t="shared" si="72"/>
        <v>448.60652342278274</v>
      </c>
      <c r="CQ48" s="1">
        <f t="shared" si="72"/>
        <v>462.31879971974229</v>
      </c>
      <c r="CR48" s="1">
        <f t="shared" si="72"/>
        <v>476.45021062894409</v>
      </c>
      <c r="CS48" s="1">
        <f t="shared" si="72"/>
        <v>491.01356757712551</v>
      </c>
      <c r="CT48" s="1">
        <f t="shared" si="73"/>
        <v>506.02207358992825</v>
      </c>
      <c r="CU48" s="1">
        <f t="shared" si="73"/>
        <v>521.48933526165877</v>
      </c>
      <c r="CV48" s="1">
        <f t="shared" si="73"/>
        <v>537.42937509092019</v>
      </c>
      <c r="CW48" s="1">
        <f t="shared" si="73"/>
        <v>553.85664419329987</v>
      </c>
      <c r="CX48" s="1">
        <f t="shared" si="73"/>
        <v>570.78603540263794</v>
      </c>
      <c r="CY48" s="1">
        <f t="shared" si="73"/>
        <v>588.2328967727542</v>
      </c>
      <c r="CZ48" s="1">
        <f t="shared" si="73"/>
        <v>606.2130454918738</v>
      </c>
      <c r="DA48">
        <f t="shared" si="46"/>
        <v>1.0439909302719956E-10</v>
      </c>
      <c r="DB48">
        <f t="shared" si="50"/>
        <v>6.3288092130608093E-8</v>
      </c>
    </row>
    <row r="49" spans="3:106" x14ac:dyDescent="0.15">
      <c r="C49" s="6">
        <v>20</v>
      </c>
      <c r="R49" s="1"/>
      <c r="S49" s="1"/>
      <c r="T49" s="1"/>
      <c r="U49" s="1"/>
      <c r="V49" s="1"/>
      <c r="W49" s="1"/>
      <c r="X49" s="14">
        <f t="shared" ref="X49:AT49" si="81">S*X$26^(X$28-$C49)*X$27^$C49+X$24</f>
        <v>55.962863037223372</v>
      </c>
      <c r="Y49" s="1">
        <f t="shared" si="81"/>
        <v>57.574553102802355</v>
      </c>
      <c r="Z49" s="1">
        <f t="shared" si="81"/>
        <v>59.238892483651298</v>
      </c>
      <c r="AA49" s="1">
        <f t="shared" si="81"/>
        <v>60.957605325555264</v>
      </c>
      <c r="AB49" s="1">
        <f t="shared" si="81"/>
        <v>62.732472238713214</v>
      </c>
      <c r="AC49" s="1">
        <f t="shared" si="81"/>
        <v>64.565332146904453</v>
      </c>
      <c r="AD49" s="1">
        <f t="shared" si="81"/>
        <v>66.458084197214063</v>
      </c>
      <c r="AE49" s="1">
        <f t="shared" si="81"/>
        <v>68.412689732300208</v>
      </c>
      <c r="AF49" s="1">
        <f t="shared" si="81"/>
        <v>70.431174327251782</v>
      </c>
      <c r="AG49" s="1">
        <f t="shared" si="81"/>
        <v>72.51562989315147</v>
      </c>
      <c r="AH49" s="1">
        <f t="shared" si="81"/>
        <v>74.668216849529145</v>
      </c>
      <c r="AI49" s="1">
        <f t="shared" si="81"/>
        <v>76.891166367961176</v>
      </c>
      <c r="AJ49" s="1">
        <f t="shared" si="81"/>
        <v>79.186782689146156</v>
      </c>
      <c r="AK49" s="1">
        <f t="shared" si="81"/>
        <v>81.557445515862824</v>
      </c>
      <c r="AL49" s="1">
        <f t="shared" si="81"/>
        <v>84.005612484295796</v>
      </c>
      <c r="AM49" s="1">
        <f t="shared" si="81"/>
        <v>86.533821716295193</v>
      </c>
      <c r="AN49" s="1">
        <f t="shared" si="81"/>
        <v>89.144694455220915</v>
      </c>
      <c r="AO49" s="1">
        <f t="shared" si="81"/>
        <v>91.84093778810859</v>
      </c>
      <c r="AP49" s="1">
        <f t="shared" si="81"/>
        <v>94.625347456984727</v>
      </c>
      <c r="AQ49" s="1">
        <f t="shared" si="81"/>
        <v>97.500810762249941</v>
      </c>
      <c r="AR49" s="1">
        <f t="shared" si="81"/>
        <v>100.47030956114619</v>
      </c>
      <c r="AS49" s="1">
        <f t="shared" si="81"/>
        <v>103.53692336442097</v>
      </c>
      <c r="AT49" s="1">
        <f t="shared" si="81"/>
        <v>106.70383253440546</v>
      </c>
      <c r="AU49" s="1">
        <f t="shared" si="77"/>
        <v>109.97432158782691</v>
      </c>
      <c r="AV49" s="1">
        <f t="shared" si="68"/>
        <v>113.35178260678586</v>
      </c>
      <c r="AW49" s="1">
        <f t="shared" si="68"/>
        <v>116.83971876144003</v>
      </c>
      <c r="AX49" s="1">
        <f t="shared" si="68"/>
        <v>120.44174794805373</v>
      </c>
      <c r="AY49" s="1">
        <f t="shared" si="68"/>
        <v>124.16160654619024</v>
      </c>
      <c r="AZ49" s="1">
        <f t="shared" si="68"/>
        <v>128.0031532989498</v>
      </c>
      <c r="BA49" s="1">
        <f t="shared" si="68"/>
        <v>131.97037332028199</v>
      </c>
      <c r="BB49" s="1">
        <f t="shared" si="68"/>
        <v>136.06738223353491</v>
      </c>
      <c r="BC49" s="1">
        <f t="shared" si="68"/>
        <v>130.58125292629131</v>
      </c>
      <c r="BD49" s="1">
        <f t="shared" si="68"/>
        <v>134.57264878399482</v>
      </c>
      <c r="BE49" s="1">
        <f t="shared" si="68"/>
        <v>138.68604715381915</v>
      </c>
      <c r="BF49" s="1">
        <f t="shared" si="69"/>
        <v>142.92517721059295</v>
      </c>
      <c r="BG49" s="1">
        <f t="shared" si="69"/>
        <v>147.29388211651016</v>
      </c>
      <c r="BH49" s="1">
        <f t="shared" si="69"/>
        <v>151.79612250531056</v>
      </c>
      <c r="BI49" s="1">
        <f t="shared" si="69"/>
        <v>156.43598007295961</v>
      </c>
      <c r="BJ49" s="1">
        <f t="shared" si="69"/>
        <v>161.21766127808215</v>
      </c>
      <c r="BK49" s="1">
        <f t="shared" si="69"/>
        <v>166.14550115550475</v>
      </c>
      <c r="BL49" s="1">
        <f t="shared" si="69"/>
        <v>171.22396724636457</v>
      </c>
      <c r="BM49" s="1">
        <f t="shared" si="69"/>
        <v>176.45766364834708</v>
      </c>
      <c r="BN49" s="1">
        <f t="shared" si="69"/>
        <v>181.85133518972535</v>
      </c>
      <c r="BO49" s="1">
        <f t="shared" si="69"/>
        <v>187.40987173098395</v>
      </c>
      <c r="BP49" s="1">
        <f t="shared" si="70"/>
        <v>193.13831259792852</v>
      </c>
      <c r="BQ49" s="1">
        <f t="shared" si="70"/>
        <v>199.04185115029912</v>
      </c>
      <c r="BR49" s="1">
        <f t="shared" si="70"/>
        <v>205.12583949002953</v>
      </c>
      <c r="BS49" s="1">
        <f t="shared" si="70"/>
        <v>211.39579331342105</v>
      </c>
      <c r="BT49" s="1">
        <f t="shared" si="70"/>
        <v>217.85739691162985</v>
      </c>
      <c r="BU49" s="1">
        <f t="shared" si="70"/>
        <v>224.51650832400065</v>
      </c>
      <c r="BV49" s="1">
        <f t="shared" si="70"/>
        <v>231.37916464891981</v>
      </c>
      <c r="BW49" s="1">
        <f t="shared" si="70"/>
        <v>238.451587517001</v>
      </c>
      <c r="BX49" s="1">
        <f t="shared" si="70"/>
        <v>245.74018873156751</v>
      </c>
      <c r="BY49" s="1">
        <f t="shared" si="70"/>
        <v>253.25157608154268</v>
      </c>
      <c r="BZ49" s="1">
        <f t="shared" si="71"/>
        <v>260.99255933201994</v>
      </c>
      <c r="CA49" s="1">
        <f t="shared" si="71"/>
        <v>268.97015639794245</v>
      </c>
      <c r="CB49" s="1">
        <f t="shared" si="71"/>
        <v>277.19159970648997</v>
      </c>
      <c r="CC49" s="1">
        <f t="shared" si="71"/>
        <v>285.66434275394113</v>
      </c>
      <c r="CD49" s="1">
        <f t="shared" si="71"/>
        <v>294.39606686295457</v>
      </c>
      <c r="CE49" s="1">
        <f t="shared" si="71"/>
        <v>303.39468814639622</v>
      </c>
      <c r="CF49" s="1">
        <f t="shared" si="71"/>
        <v>312.66836468402539</v>
      </c>
      <c r="CG49" s="1">
        <f t="shared" si="71"/>
        <v>322.22550391854628</v>
      </c>
      <c r="CH49" s="1">
        <f t="shared" si="71"/>
        <v>332.07477027772944</v>
      </c>
      <c r="CI49" s="1">
        <f t="shared" si="71"/>
        <v>342.22509302951488</v>
      </c>
      <c r="CJ49" s="1">
        <f t="shared" si="72"/>
        <v>352.68567437721589</v>
      </c>
      <c r="CK49" s="1">
        <f t="shared" si="72"/>
        <v>363.46599780216565</v>
      </c>
      <c r="CL49" s="1">
        <f t="shared" si="72"/>
        <v>374.57583666136645</v>
      </c>
      <c r="CM49" s="1">
        <f t="shared" si="72"/>
        <v>386.02526304793918</v>
      </c>
      <c r="CN49" s="1">
        <f t="shared" si="72"/>
        <v>397.82465692240413</v>
      </c>
      <c r="CO49" s="1">
        <f t="shared" si="72"/>
        <v>409.98471552307251</v>
      </c>
      <c r="CP49" s="1">
        <f t="shared" si="72"/>
        <v>422.51646306407866</v>
      </c>
      <c r="CQ49" s="1">
        <f t="shared" si="72"/>
        <v>435.43126072984654</v>
      </c>
      <c r="CR49" s="1">
        <f t="shared" si="72"/>
        <v>448.74081697505079</v>
      </c>
      <c r="CS49" s="1">
        <f t="shared" si="72"/>
        <v>462.45719813941076</v>
      </c>
      <c r="CT49" s="1">
        <f t="shared" si="73"/>
        <v>476.59283938693915</v>
      </c>
      <c r="CU49" s="1">
        <f t="shared" si="73"/>
        <v>491.16055597956478</v>
      </c>
      <c r="CV49" s="1">
        <f t="shared" si="73"/>
        <v>506.17355489534924</v>
      </c>
      <c r="CW49" s="1">
        <f t="shared" si="73"/>
        <v>521.64544680182962</v>
      </c>
      <c r="CX49" s="1">
        <f t="shared" si="73"/>
        <v>537.59025839534377</v>
      </c>
      <c r="CY49" s="1">
        <f t="shared" si="73"/>
        <v>554.02244511752303</v>
      </c>
      <c r="CZ49" s="1">
        <f t="shared" si="73"/>
        <v>570.95690426048327</v>
      </c>
      <c r="DA49">
        <f t="shared" si="46"/>
        <v>4.2281632676015831E-10</v>
      </c>
      <c r="DB49">
        <f t="shared" si="50"/>
        <v>2.4140990099776892E-7</v>
      </c>
    </row>
    <row r="50" spans="3:106" x14ac:dyDescent="0.15">
      <c r="C50" s="6">
        <v>21</v>
      </c>
      <c r="R50" s="1"/>
      <c r="S50" s="1"/>
      <c r="T50" s="1"/>
      <c r="U50" s="1"/>
      <c r="V50" s="1"/>
      <c r="W50" s="1"/>
      <c r="X50" s="1"/>
      <c r="Y50" s="14">
        <f t="shared" ref="Y50:AT50" si="82">S*Y$26^(Y$28-$C50)*Y$27^$C50+Y$24</f>
        <v>54.418164460180456</v>
      </c>
      <c r="Z50" s="1">
        <f t="shared" si="82"/>
        <v>55.979134517009747</v>
      </c>
      <c r="AA50" s="1">
        <f t="shared" si="82"/>
        <v>57.591092768262449</v>
      </c>
      <c r="AB50" s="1">
        <f t="shared" si="82"/>
        <v>59.255708959233651</v>
      </c>
      <c r="AC50" s="1">
        <f t="shared" si="82"/>
        <v>60.974707518057727</v>
      </c>
      <c r="AD50" s="1">
        <f t="shared" si="82"/>
        <v>62.74986934652955</v>
      </c>
      <c r="AE50" s="1">
        <f t="shared" si="82"/>
        <v>64.583033669573922</v>
      </c>
      <c r="AF50" s="1">
        <f t="shared" si="82"/>
        <v>66.476099945283593</v>
      </c>
      <c r="AG50" s="1">
        <f t="shared" si="82"/>
        <v>68.431029837509627</v>
      </c>
      <c r="AH50" s="1">
        <f t="shared" si="82"/>
        <v>70.44984925305252</v>
      </c>
      <c r="AI50" s="1">
        <f t="shared" si="82"/>
        <v>72.534650445569923</v>
      </c>
      <c r="AJ50" s="1">
        <f t="shared" si="82"/>
        <v>74.68759418838556</v>
      </c>
      <c r="AK50" s="1">
        <f t="shared" si="82"/>
        <v>76.91091201845623</v>
      </c>
      <c r="AL50" s="1">
        <f t="shared" si="82"/>
        <v>79.206908553826622</v>
      </c>
      <c r="AM50" s="1">
        <f t="shared" si="82"/>
        <v>81.577963886979475</v>
      </c>
      <c r="AN50" s="1">
        <f t="shared" si="82"/>
        <v>84.026536056565789</v>
      </c>
      <c r="AO50" s="1">
        <f t="shared" si="82"/>
        <v>86.555163600082537</v>
      </c>
      <c r="AP50" s="1">
        <f t="shared" si="82"/>
        <v>89.166468190148436</v>
      </c>
      <c r="AQ50" s="1">
        <f t="shared" si="82"/>
        <v>91.863157357115853</v>
      </c>
      <c r="AR50" s="1">
        <f t="shared" si="82"/>
        <v>94.648027300846195</v>
      </c>
      <c r="AS50" s="1">
        <f t="shared" si="82"/>
        <v>97.523965794568852</v>
      </c>
      <c r="AT50" s="1">
        <f t="shared" si="82"/>
        <v>100.49395518383892</v>
      </c>
      <c r="AU50" s="1">
        <f t="shared" si="77"/>
        <v>103.56107548370923</v>
      </c>
      <c r="AV50" s="1">
        <f t="shared" si="68"/>
        <v>106.72850757733163</v>
      </c>
      <c r="AW50" s="1">
        <f t="shared" si="68"/>
        <v>109.99953651931057</v>
      </c>
      <c r="AX50" s="1">
        <f t="shared" si="68"/>
        <v>113.37755494723868</v>
      </c>
      <c r="AY50" s="1">
        <f t="shared" si="68"/>
        <v>116.86606660495789</v>
      </c>
      <c r="AZ50" s="1">
        <f t="shared" si="68"/>
        <v>120.46868998120407</v>
      </c>
      <c r="BA50" s="1">
        <f t="shared" si="68"/>
        <v>124.18916206741528</v>
      </c>
      <c r="BB50" s="1">
        <f t="shared" si="68"/>
        <v>128.03134223860468</v>
      </c>
      <c r="BC50" s="1">
        <f t="shared" si="68"/>
        <v>122.98690778710713</v>
      </c>
      <c r="BD50" s="1">
        <f t="shared" si="68"/>
        <v>126.74617202521573</v>
      </c>
      <c r="BE50" s="1">
        <f t="shared" si="68"/>
        <v>130.62034335275524</v>
      </c>
      <c r="BF50" s="1">
        <f t="shared" si="69"/>
        <v>134.6129340631866</v>
      </c>
      <c r="BG50" s="1">
        <f t="shared" si="69"/>
        <v>138.72756380805816</v>
      </c>
      <c r="BH50" s="1">
        <f t="shared" si="69"/>
        <v>142.96796287855366</v>
      </c>
      <c r="BI50" s="1">
        <f t="shared" si="69"/>
        <v>147.33797558734486</v>
      </c>
      <c r="BJ50" s="1">
        <f t="shared" si="69"/>
        <v>151.84156375381542</v>
      </c>
      <c r="BK50" s="1">
        <f t="shared" si="69"/>
        <v>156.48281029581563</v>
      </c>
      <c r="BL50" s="1">
        <f t="shared" si="69"/>
        <v>161.26592293120348</v>
      </c>
      <c r="BM50" s="1">
        <f t="shared" si="69"/>
        <v>166.19523799252914</v>
      </c>
      <c r="BN50" s="1">
        <f t="shared" si="69"/>
        <v>171.27522435831986</v>
      </c>
      <c r="BO50" s="1">
        <f t="shared" si="69"/>
        <v>176.51048750453063</v>
      </c>
      <c r="BP50" s="1">
        <f t="shared" si="70"/>
        <v>181.90577367983244</v>
      </c>
      <c r="BQ50" s="1">
        <f t="shared" si="70"/>
        <v>187.46597420852447</v>
      </c>
      <c r="BR50" s="1">
        <f t="shared" si="70"/>
        <v>193.19612992497039</v>
      </c>
      <c r="BS50" s="1">
        <f t="shared" si="70"/>
        <v>199.10143574357934</v>
      </c>
      <c r="BT50" s="1">
        <f t="shared" si="70"/>
        <v>205.18724536847489</v>
      </c>
      <c r="BU50" s="1">
        <f t="shared" si="70"/>
        <v>211.45907614712129</v>
      </c>
      <c r="BV50" s="1">
        <f t="shared" si="70"/>
        <v>217.9226140723076</v>
      </c>
      <c r="BW50" s="1">
        <f t="shared" si="70"/>
        <v>224.58371893702443</v>
      </c>
      <c r="BX50" s="1">
        <f t="shared" si="70"/>
        <v>231.44842964690616</v>
      </c>
      <c r="BY50" s="1">
        <f t="shared" si="70"/>
        <v>238.5229696950561</v>
      </c>
      <c r="BZ50" s="1">
        <f t="shared" si="71"/>
        <v>245.81375280421631</v>
      </c>
      <c r="CA50" s="1">
        <f t="shared" si="71"/>
        <v>253.32738874139881</v>
      </c>
      <c r="CB50" s="1">
        <f t="shared" si="71"/>
        <v>261.07068931024861</v>
      </c>
      <c r="CC50" s="1">
        <f t="shared" si="71"/>
        <v>269.05067452657153</v>
      </c>
      <c r="CD50" s="1">
        <f t="shared" si="71"/>
        <v>277.27457898262588</v>
      </c>
      <c r="CE50" s="1">
        <f t="shared" si="71"/>
        <v>285.74985840594746</v>
      </c>
      <c r="CF50" s="1">
        <f t="shared" si="71"/>
        <v>294.48419641865331</v>
      </c>
      <c r="CG50" s="1">
        <f t="shared" si="71"/>
        <v>303.48551150335408</v>
      </c>
      <c r="CH50" s="1">
        <f t="shared" si="71"/>
        <v>312.76196418198839</v>
      </c>
      <c r="CI50" s="1">
        <f t="shared" si="71"/>
        <v>322.32196441408803</v>
      </c>
      <c r="CJ50" s="1">
        <f t="shared" si="72"/>
        <v>332.1741792211817</v>
      </c>
      <c r="CK50" s="1">
        <f t="shared" si="72"/>
        <v>342.32754054424902</v>
      </c>
      <c r="CL50" s="1">
        <f t="shared" si="72"/>
        <v>352.79125334134869</v>
      </c>
      <c r="CM50" s="1">
        <f t="shared" si="72"/>
        <v>363.5748039327612</v>
      </c>
      <c r="CN50" s="1">
        <f t="shared" si="72"/>
        <v>374.68796860121273</v>
      </c>
      <c r="CO50" s="1">
        <f t="shared" si="72"/>
        <v>386.14082245497679</v>
      </c>
      <c r="CP50" s="1">
        <f t="shared" si="72"/>
        <v>397.94374856188887</v>
      </c>
      <c r="CQ50" s="1">
        <f t="shared" si="72"/>
        <v>410.10744736255447</v>
      </c>
      <c r="CR50" s="1">
        <f t="shared" si="72"/>
        <v>422.64294637128461</v>
      </c>
      <c r="CS50" s="1">
        <f t="shared" si="72"/>
        <v>435.56161017355464</v>
      </c>
      <c r="CT50" s="1">
        <f t="shared" si="73"/>
        <v>448.87515072904858</v>
      </c>
      <c r="CU50" s="1">
        <f t="shared" si="73"/>
        <v>462.59563798963023</v>
      </c>
      <c r="CV50" s="1">
        <f t="shared" si="73"/>
        <v>476.73551084186693</v>
      </c>
      <c r="CW50" s="1">
        <f t="shared" si="73"/>
        <v>491.30758838402744</v>
      </c>
      <c r="CX50" s="1">
        <f t="shared" si="73"/>
        <v>506.32508154777599</v>
      </c>
      <c r="CY50" s="1">
        <f t="shared" si="73"/>
        <v>521.80160507510004</v>
      </c>
      <c r="CZ50" s="1">
        <f t="shared" si="73"/>
        <v>537.75118986132827</v>
      </c>
      <c r="DA50">
        <f t="shared" si="46"/>
        <v>1.6107288638482212E-9</v>
      </c>
      <c r="DB50">
        <f t="shared" si="50"/>
        <v>8.6617136307836638E-7</v>
      </c>
    </row>
    <row r="51" spans="3:106" x14ac:dyDescent="0.15">
      <c r="C51" s="6">
        <v>22</v>
      </c>
      <c r="R51" s="1"/>
      <c r="S51" s="1"/>
      <c r="T51" s="1"/>
      <c r="U51" s="1"/>
      <c r="V51" s="1"/>
      <c r="W51" s="1"/>
      <c r="X51" s="1"/>
      <c r="Y51" s="1"/>
      <c r="Z51" s="14">
        <f t="shared" ref="Z51:AT51" si="83">S*Z$26^(Z$28-$C51)*Z$27^$C51+Z$24</f>
        <v>52.922336778896948</v>
      </c>
      <c r="AA51" s="1">
        <f t="shared" si="83"/>
        <v>54.434187232400426</v>
      </c>
      <c r="AB51" s="1">
        <f t="shared" si="83"/>
        <v>55.995417171492051</v>
      </c>
      <c r="AC51" s="1">
        <f t="shared" si="83"/>
        <v>57.607643657430387</v>
      </c>
      <c r="AD51" s="1">
        <f t="shared" si="83"/>
        <v>59.272536708951186</v>
      </c>
      <c r="AE51" s="1">
        <f t="shared" si="83"/>
        <v>60.991821036584284</v>
      </c>
      <c r="AF51" s="1">
        <f t="shared" si="83"/>
        <v>62.767277833768325</v>
      </c>
      <c r="AG51" s="1">
        <f t="shared" si="83"/>
        <v>64.600746626622865</v>
      </c>
      <c r="AH51" s="1">
        <f t="shared" si="83"/>
        <v>66.494127184299316</v>
      </c>
      <c r="AI51" s="1">
        <f t="shared" si="83"/>
        <v>68.44938149189413</v>
      </c>
      <c r="AJ51" s="1">
        <f t="shared" si="83"/>
        <v>70.468535787973863</v>
      </c>
      <c r="AK51" s="1">
        <f t="shared" si="83"/>
        <v>72.553682668827122</v>
      </c>
      <c r="AL51" s="1">
        <f t="shared" si="83"/>
        <v>74.70698326162956</v>
      </c>
      <c r="AM51" s="1">
        <f t="shared" si="83"/>
        <v>76.930669468778021</v>
      </c>
      <c r="AN51" s="1">
        <f t="shared" si="83"/>
        <v>79.22704628572528</v>
      </c>
      <c r="AO51" s="1">
        <f t="shared" si="83"/>
        <v>81.598494194721795</v>
      </c>
      <c r="AP51" s="1">
        <f t="shared" si="83"/>
        <v>84.047471636950974</v>
      </c>
      <c r="AQ51" s="1">
        <f t="shared" si="83"/>
        <v>86.576517565624556</v>
      </c>
      <c r="AR51" s="1">
        <f t="shared" si="83"/>
        <v>89.188254082690491</v>
      </c>
      <c r="AS51" s="1">
        <f t="shared" si="83"/>
        <v>91.88538916189043</v>
      </c>
      <c r="AT51" s="1">
        <f t="shared" si="83"/>
        <v>94.67071946099577</v>
      </c>
      <c r="AU51" s="1">
        <f t="shared" si="77"/>
        <v>97.547133226141796</v>
      </c>
      <c r="AV51" s="1">
        <f t="shared" ref="AV51:BE60" si="84">S*AV$26^(AV$28-$C51)*AV$27^$C51+AV$24</f>
        <v>100.51761329127712</v>
      </c>
      <c r="AW51" s="1">
        <f t="shared" si="84"/>
        <v>103.58524017584219</v>
      </c>
      <c r="AX51" s="1">
        <f t="shared" si="84"/>
        <v>106.75319528389497</v>
      </c>
      <c r="AY51" s="1">
        <f t="shared" si="84"/>
        <v>110.0247642080051</v>
      </c>
      <c r="AZ51" s="1">
        <f t="shared" si="84"/>
        <v>113.40334014134845</v>
      </c>
      <c r="BA51" s="1">
        <f t="shared" si="84"/>
        <v>116.89242740154479</v>
      </c>
      <c r="BB51" s="1">
        <f t="shared" si="84"/>
        <v>120.49564506989891</v>
      </c>
      <c r="BC51" s="1">
        <f t="shared" si="84"/>
        <v>115.83423460925417</v>
      </c>
      <c r="BD51" s="1">
        <f t="shared" si="84"/>
        <v>119.3748675396229</v>
      </c>
      <c r="BE51" s="1">
        <f t="shared" si="84"/>
        <v>123.02372479235969</v>
      </c>
      <c r="BF51" s="1">
        <f t="shared" ref="BF51:BO60" si="85">S*BF$26^(BF$28-$C51)*BF$27^$C51+BF$24</f>
        <v>126.7841143929454</v>
      </c>
      <c r="BG51" s="1">
        <f t="shared" si="85"/>
        <v>130.65944548121621</v>
      </c>
      <c r="BH51" s="1">
        <f t="shared" si="85"/>
        <v>134.65323140206306</v>
      </c>
      <c r="BI51" s="1">
        <f t="shared" si="85"/>
        <v>138.76909289060279</v>
      </c>
      <c r="BJ51" s="1">
        <f t="shared" si="85"/>
        <v>143.01076135470825</v>
      </c>
      <c r="BK51" s="1">
        <f t="shared" si="85"/>
        <v>147.38208225787346</v>
      </c>
      <c r="BL51" s="1">
        <f t="shared" si="85"/>
        <v>151.8870186054811</v>
      </c>
      <c r="BM51" s="1">
        <f t="shared" si="85"/>
        <v>156.52965453763176</v>
      </c>
      <c r="BN51" s="1">
        <f t="shared" si="85"/>
        <v>161.31419903179381</v>
      </c>
      <c r="BO51" s="1">
        <f t="shared" si="85"/>
        <v>166.24498971862923</v>
      </c>
      <c r="BP51" s="1">
        <f t="shared" ref="BP51:BY60" si="86">S*BP$26^(BP$28-$C51)*BP$27^$C51+BP$24</f>
        <v>171.32649681445602</v>
      </c>
      <c r="BQ51" s="1">
        <f t="shared" si="86"/>
        <v>176.56332717391101</v>
      </c>
      <c r="BR51" s="1">
        <f t="shared" si="86"/>
        <v>181.96022846648853</v>
      </c>
      <c r="BS51" s="1">
        <f t="shared" si="86"/>
        <v>187.52209348074049</v>
      </c>
      <c r="BT51" s="1">
        <f t="shared" si="86"/>
        <v>193.25396456004015</v>
      </c>
      <c r="BU51" s="1">
        <f t="shared" si="86"/>
        <v>199.16103817393116</v>
      </c>
      <c r="BV51" s="1">
        <f t="shared" si="86"/>
        <v>205.24866962920652</v>
      </c>
      <c r="BW51" s="1">
        <f t="shared" si="86"/>
        <v>211.52237792498764</v>
      </c>
      <c r="BX51" s="1">
        <f t="shared" si="86"/>
        <v>217.98785075620609</v>
      </c>
      <c r="BY51" s="1">
        <f t="shared" si="86"/>
        <v>224.6509496700229</v>
      </c>
      <c r="BZ51" s="1">
        <f t="shared" ref="BZ51:CI60" si="87">S*BZ$26^(BZ$28-$C51)*BZ$27^$C51+BZ$24</f>
        <v>231.51771537986204</v>
      </c>
      <c r="CA51" s="1">
        <f t="shared" si="87"/>
        <v>238.5943732418736</v>
      </c>
      <c r="CB51" s="1">
        <f t="shared" si="87"/>
        <v>245.88733889879322</v>
      </c>
      <c r="CC51" s="1">
        <f t="shared" si="87"/>
        <v>253.40322409631369</v>
      </c>
      <c r="CD51" s="1">
        <f t="shared" si="87"/>
        <v>261.14884267724165</v>
      </c>
      <c r="CE51" s="1">
        <f t="shared" si="87"/>
        <v>269.13121675887476</v>
      </c>
      <c r="CF51" s="1">
        <f t="shared" si="87"/>
        <v>277.35758309919811</v>
      </c>
      <c r="CG51" s="1">
        <f t="shared" si="87"/>
        <v>285.8353996576721</v>
      </c>
      <c r="CH51" s="1">
        <f t="shared" si="87"/>
        <v>294.57235235656094</v>
      </c>
      <c r="CI51" s="1">
        <f t="shared" si="87"/>
        <v>303.57636204892958</v>
      </c>
      <c r="CJ51" s="1">
        <f t="shared" ref="CJ51:CS60" si="88">S*CJ$26^(CJ$28-$C51)*CJ$27^$C51+CJ$24</f>
        <v>312.85559169962647</v>
      </c>
      <c r="CK51" s="1">
        <f t="shared" si="88"/>
        <v>322.41845378576488</v>
      </c>
      <c r="CL51" s="1">
        <f t="shared" si="88"/>
        <v>332.27361792340776</v>
      </c>
      <c r="CM51" s="1">
        <f t="shared" si="88"/>
        <v>342.43001872737506</v>
      </c>
      <c r="CN51" s="1">
        <f t="shared" si="88"/>
        <v>352.89686391129504</v>
      </c>
      <c r="CO51" s="1">
        <f t="shared" si="88"/>
        <v>363.68364263524541</v>
      </c>
      <c r="CP51" s="1">
        <f t="shared" si="88"/>
        <v>374.80013410855219</v>
      </c>
      <c r="CQ51" s="1">
        <f t="shared" si="88"/>
        <v>386.25641645554435</v>
      </c>
      <c r="CR51" s="1">
        <f t="shared" si="88"/>
        <v>398.06287585230257</v>
      </c>
      <c r="CS51" s="1">
        <f t="shared" si="88"/>
        <v>410.23021594268499</v>
      </c>
      <c r="CT51" s="1">
        <f t="shared" ref="CT51:CZ60" si="89">S*CT$26^(CT$28-$C51)*CT$27^$C51+CT$24</f>
        <v>422.7694675421676</v>
      </c>
      <c r="CU51" s="1">
        <f t="shared" si="89"/>
        <v>435.69199863829539</v>
      </c>
      <c r="CV51" s="1">
        <f t="shared" si="89"/>
        <v>449.00952469681067</v>
      </c>
      <c r="CW51" s="1">
        <f t="shared" si="89"/>
        <v>462.73411928280296</v>
      </c>
      <c r="CX51" s="1">
        <f t="shared" si="89"/>
        <v>476.87822500650901</v>
      </c>
      <c r="CY51" s="1">
        <f t="shared" si="89"/>
        <v>491.4546648036856</v>
      </c>
      <c r="CZ51" s="1">
        <f t="shared" si="89"/>
        <v>506.47665356078352</v>
      </c>
      <c r="DA51">
        <f t="shared" si="46"/>
        <v>5.7839809201822536E-9</v>
      </c>
      <c r="DB51">
        <f t="shared" si="50"/>
        <v>2.9294513007133292E-6</v>
      </c>
    </row>
    <row r="52" spans="3:106" x14ac:dyDescent="0.15">
      <c r="C52" s="6">
        <v>23</v>
      </c>
      <c r="R52" s="1"/>
      <c r="S52" s="1"/>
      <c r="T52" s="1"/>
      <c r="U52" s="1"/>
      <c r="V52" s="1"/>
      <c r="W52" s="1"/>
      <c r="X52" s="1"/>
      <c r="Y52" s="1"/>
      <c r="Z52" s="1"/>
      <c r="AA52" s="14">
        <f t="shared" ref="AA52:AT52" si="90">S*AA$26^(AA$28-$C52)*AA$27^$C52+AA$24</f>
        <v>51.473838089853174</v>
      </c>
      <c r="AB52" s="1">
        <f t="shared" si="90"/>
        <v>52.938118849241413</v>
      </c>
      <c r="AC52" s="1">
        <f t="shared" si="90"/>
        <v>54.45022114368129</v>
      </c>
      <c r="AD52" s="1">
        <f t="shared" si="90"/>
        <v>56.011711012690427</v>
      </c>
      <c r="AE52" s="1">
        <f t="shared" si="90"/>
        <v>57.624205782340468</v>
      </c>
      <c r="AF52" s="1">
        <f t="shared" si="90"/>
        <v>59.289375744852492</v>
      </c>
      <c r="AG52" s="1">
        <f t="shared" si="90"/>
        <v>61.008945893198188</v>
      </c>
      <c r="AH52" s="1">
        <f t="shared" si="90"/>
        <v>62.784697712507644</v>
      </c>
      <c r="AI52" s="1">
        <f t="shared" si="90"/>
        <v>64.618471030144548</v>
      </c>
      <c r="AJ52" s="1">
        <f t="shared" si="90"/>
        <v>66.512165926369775</v>
      </c>
      <c r="AK52" s="1">
        <f t="shared" si="90"/>
        <v>68.467744707577992</v>
      </c>
      <c r="AL52" s="1">
        <f t="shared" si="90"/>
        <v>70.487233944155989</v>
      </c>
      <c r="AM52" s="1">
        <f t="shared" si="90"/>
        <v>72.572726575079542</v>
      </c>
      <c r="AN52" s="1">
        <f t="shared" si="90"/>
        <v>74.72638408143402</v>
      </c>
      <c r="AO52" s="1">
        <f t="shared" si="90"/>
        <v>76.95043873111635</v>
      </c>
      <c r="AP52" s="1">
        <f t="shared" si="90"/>
        <v>79.247195897049082</v>
      </c>
      <c r="AQ52" s="1">
        <f t="shared" si="90"/>
        <v>81.619036451314344</v>
      </c>
      <c r="AR52" s="1">
        <f t="shared" si="90"/>
        <v>84.068419237693689</v>
      </c>
      <c r="AS52" s="1">
        <f t="shared" si="90"/>
        <v>86.597883625181865</v>
      </c>
      <c r="AT52" s="1">
        <f t="shared" si="90"/>
        <v>89.210052145126227</v>
      </c>
      <c r="AU52" s="1">
        <f t="shared" si="77"/>
        <v>91.907633214730481</v>
      </c>
      <c r="AV52" s="1">
        <f t="shared" si="84"/>
        <v>94.693423949750766</v>
      </c>
      <c r="AW52" s="1">
        <f t="shared" si="84"/>
        <v>97.570313069306039</v>
      </c>
      <c r="AX52" s="1">
        <f t="shared" si="84"/>
        <v>100.5412838958181</v>
      </c>
      <c r="AY52" s="1">
        <f t="shared" si="84"/>
        <v>103.60941745319784</v>
      </c>
      <c r="AZ52" s="1">
        <f t="shared" si="84"/>
        <v>106.77789566649446</v>
      </c>
      <c r="BA52" s="1">
        <f t="shared" si="84"/>
        <v>110.05000466633108</v>
      </c>
      <c r="BB52" s="1">
        <f t="shared" si="84"/>
        <v>113.42913820155755</v>
      </c>
      <c r="BC52" s="1">
        <f t="shared" si="84"/>
        <v>109.09754663266946</v>
      </c>
      <c r="BD52" s="1">
        <f t="shared" si="84"/>
        <v>112.43226341595113</v>
      </c>
      <c r="BE52" s="1">
        <f t="shared" si="84"/>
        <v>115.86891041093723</v>
      </c>
      <c r="BF52" s="1">
        <f t="shared" si="85"/>
        <v>119.41060325494668</v>
      </c>
      <c r="BG52" s="1">
        <f t="shared" si="85"/>
        <v>123.06055281904453</v>
      </c>
      <c r="BH52" s="1">
        <f t="shared" si="85"/>
        <v>126.82206811899265</v>
      </c>
      <c r="BI52" s="1">
        <f t="shared" si="85"/>
        <v>130.69855931517736</v>
      </c>
      <c r="BJ52" s="1">
        <f t="shared" si="85"/>
        <v>134.69354080423446</v>
      </c>
      <c r="BK52" s="1">
        <f t="shared" si="85"/>
        <v>138.81063440517354</v>
      </c>
      <c r="BL52" s="1">
        <f t="shared" si="85"/>
        <v>143.05357264289091</v>
      </c>
      <c r="BM52" s="1">
        <f t="shared" si="85"/>
        <v>147.42620213204754</v>
      </c>
      <c r="BN52" s="1">
        <f t="shared" si="85"/>
        <v>151.93248706437979</v>
      </c>
      <c r="BO52" s="1">
        <f t="shared" si="85"/>
        <v>156.57651280260478</v>
      </c>
      <c r="BP52" s="1">
        <f t="shared" si="86"/>
        <v>161.36248958417804</v>
      </c>
      <c r="BQ52" s="1">
        <f t="shared" si="86"/>
        <v>166.29475633826229</v>
      </c>
      <c r="BR52" s="1">
        <f t="shared" si="86"/>
        <v>171.37778461936645</v>
      </c>
      <c r="BS52" s="1">
        <f t="shared" si="86"/>
        <v>176.6161826612221</v>
      </c>
      <c r="BT52" s="1">
        <f t="shared" si="86"/>
        <v>182.01469955457222</v>
      </c>
      <c r="BU52" s="1">
        <f t="shared" si="86"/>
        <v>187.57822955265971</v>
      </c>
      <c r="BV52" s="1">
        <f t="shared" si="86"/>
        <v>193.31181650831908</v>
      </c>
      <c r="BW52" s="1">
        <f t="shared" si="86"/>
        <v>199.22065844669424</v>
      </c>
      <c r="BX52" s="1">
        <f t="shared" si="86"/>
        <v>205.31011227772728</v>
      </c>
      <c r="BY52" s="1">
        <f t="shared" si="86"/>
        <v>211.58569865269135</v>
      </c>
      <c r="BZ52" s="1">
        <f t="shared" si="87"/>
        <v>218.05310696916968</v>
      </c>
      <c r="CA52" s="1">
        <f t="shared" si="87"/>
        <v>224.71820052901936</v>
      </c>
      <c r="CB52" s="1">
        <f t="shared" si="87"/>
        <v>231.58702185399468</v>
      </c>
      <c r="CC52" s="1">
        <f t="shared" si="87"/>
        <v>238.66579816385055</v>
      </c>
      <c r="CD52" s="1">
        <f t="shared" si="87"/>
        <v>245.9609470218908</v>
      </c>
      <c r="CE52" s="1">
        <f t="shared" si="87"/>
        <v>253.47908215308118</v>
      </c>
      <c r="CF52" s="1">
        <f t="shared" si="87"/>
        <v>261.22701944000079</v>
      </c>
      <c r="CG52" s="1">
        <f t="shared" si="87"/>
        <v>269.21178310206801</v>
      </c>
      <c r="CH52" s="1">
        <f t="shared" si="87"/>
        <v>277.44061206364267</v>
      </c>
      <c r="CI52" s="1">
        <f t="shared" si="87"/>
        <v>285.92096651677861</v>
      </c>
      <c r="CJ52" s="1">
        <f t="shared" si="88"/>
        <v>294.66053468457557</v>
      </c>
      <c r="CK52" s="1">
        <f t="shared" si="88"/>
        <v>303.66723979126181</v>
      </c>
      <c r="CL52" s="1">
        <f t="shared" si="88"/>
        <v>312.94924724532774</v>
      </c>
      <c r="CM52" s="1">
        <f t="shared" si="88"/>
        <v>322.51497204222102</v>
      </c>
      <c r="CN52" s="1">
        <f t="shared" si="88"/>
        <v>332.37308639331638</v>
      </c>
      <c r="CO52" s="1">
        <f t="shared" si="88"/>
        <v>342.53252758807395</v>
      </c>
      <c r="CP52" s="1">
        <f t="shared" si="88"/>
        <v>353.00250609651636</v>
      </c>
      <c r="CQ52" s="1">
        <f t="shared" si="88"/>
        <v>363.79251391936901</v>
      </c>
      <c r="CR52" s="1">
        <f t="shared" si="88"/>
        <v>374.91233319343388</v>
      </c>
      <c r="CS52" s="1">
        <f t="shared" si="88"/>
        <v>386.37204505999802</v>
      </c>
      <c r="CT52" s="1">
        <f t="shared" si="89"/>
        <v>398.18203880431764</v>
      </c>
      <c r="CU52" s="1">
        <f t="shared" si="89"/>
        <v>410.35302127446283</v>
      </c>
      <c r="CV52" s="1">
        <f t="shared" si="89"/>
        <v>422.89602658806274</v>
      </c>
      <c r="CW52" s="1">
        <f t="shared" si="89"/>
        <v>435.82242613575022</v>
      </c>
      <c r="CX52" s="1">
        <f t="shared" si="89"/>
        <v>449.14393889037535</v>
      </c>
      <c r="CY52" s="1">
        <f t="shared" si="89"/>
        <v>462.87264203133549</v>
      </c>
      <c r="CZ52" s="1">
        <f t="shared" si="89"/>
        <v>477.02098189365091</v>
      </c>
      <c r="DA52">
        <f t="shared" si="46"/>
        <v>1.9615239642357197E-8</v>
      </c>
      <c r="DB52">
        <f t="shared" si="50"/>
        <v>9.3568808742764953E-6</v>
      </c>
    </row>
    <row r="53" spans="3:106" x14ac:dyDescent="0.15">
      <c r="C53" s="6">
        <v>24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4">
        <f t="shared" ref="AB53:AT53" si="91">S*AB$26^(AB$28-$C53)*AB$27^$C53+AB$24</f>
        <v>50.071175139975686</v>
      </c>
      <c r="AC53" s="1">
        <f t="shared" si="91"/>
        <v>51.489387211510994</v>
      </c>
      <c r="AD53" s="1">
        <f t="shared" si="91"/>
        <v>52.953912024325838</v>
      </c>
      <c r="AE53" s="1">
        <f t="shared" si="91"/>
        <v>54.466266206043478</v>
      </c>
      <c r="AF53" s="1">
        <f t="shared" si="91"/>
        <v>56.028016052639252</v>
      </c>
      <c r="AG53" s="1">
        <f t="shared" si="91"/>
        <v>57.640779155041137</v>
      </c>
      <c r="AH53" s="1">
        <f t="shared" si="91"/>
        <v>59.306226079000453</v>
      </c>
      <c r="AI53" s="1">
        <f t="shared" si="91"/>
        <v>61.026082099976904</v>
      </c>
      <c r="AJ53" s="1">
        <f t="shared" si="91"/>
        <v>62.802128994839862</v>
      </c>
      <c r="AK53" s="1">
        <f t="shared" si="91"/>
        <v>64.636206892246364</v>
      </c>
      <c r="AL53" s="1">
        <f t="shared" si="91"/>
        <v>66.530216183617881</v>
      </c>
      <c r="AM53" s="1">
        <f t="shared" si="91"/>
        <v>68.486119496699729</v>
      </c>
      <c r="AN53" s="1">
        <f t="shared" si="91"/>
        <v>70.505943733753398</v>
      </c>
      <c r="AO53" s="1">
        <f t="shared" si="91"/>
        <v>72.591782176497844</v>
      </c>
      <c r="AP53" s="1">
        <f t="shared" si="91"/>
        <v>74.74579665998624</v>
      </c>
      <c r="AQ53" s="1">
        <f t="shared" si="91"/>
        <v>76.970219817675343</v>
      </c>
      <c r="AR53" s="1">
        <f t="shared" si="91"/>
        <v>79.267357400019421</v>
      </c>
      <c r="AS53" s="1">
        <f t="shared" si="91"/>
        <v>81.639590668995936</v>
      </c>
      <c r="AT53" s="1">
        <f t="shared" si="91"/>
        <v>84.089378871050627</v>
      </c>
      <c r="AU53" s="1">
        <f t="shared" si="77"/>
        <v>86.619261791029302</v>
      </c>
      <c r="AV53" s="1">
        <f t="shared" si="84"/>
        <v>89.231862389749196</v>
      </c>
      <c r="AW53" s="1">
        <f t="shared" si="84"/>
        <v>91.92988952794839</v>
      </c>
      <c r="AX53" s="1">
        <f t="shared" si="84"/>
        <v>94.716140779443094</v>
      </c>
      <c r="AY53" s="1">
        <f t="shared" si="84"/>
        <v>97.593505336413145</v>
      </c>
      <c r="AZ53" s="1">
        <f t="shared" si="84"/>
        <v>100.56496700983368</v>
      </c>
      <c r="BA53" s="1">
        <f t="shared" si="84"/>
        <v>103.63360732816851</v>
      </c>
      <c r="BB53" s="1">
        <f t="shared" si="84"/>
        <v>106.80260873754361</v>
      </c>
      <c r="BC53" s="1">
        <f t="shared" si="84"/>
        <v>102.7526509880059</v>
      </c>
      <c r="BD53" s="1">
        <f t="shared" si="84"/>
        <v>105.89342729647863</v>
      </c>
      <c r="BE53" s="1">
        <f t="shared" si="84"/>
        <v>109.13020575891053</v>
      </c>
      <c r="BF53" s="1">
        <f t="shared" si="85"/>
        <v>112.4659208133703</v>
      </c>
      <c r="BG53" s="1">
        <f t="shared" si="85"/>
        <v>115.90359659306804</v>
      </c>
      <c r="BH53" s="1">
        <f t="shared" si="85"/>
        <v>119.4463496680109</v>
      </c>
      <c r="BI53" s="1">
        <f t="shared" si="85"/>
        <v>123.09739187046102</v>
      </c>
      <c r="BJ53" s="1">
        <f t="shared" si="85"/>
        <v>126.86003320675759</v>
      </c>
      <c r="BK53" s="1">
        <f t="shared" si="85"/>
        <v>130.73768485814281</v>
      </c>
      <c r="BL53" s="1">
        <f t="shared" si="85"/>
        <v>134.73386227331201</v>
      </c>
      <c r="BM53" s="1">
        <f t="shared" si="85"/>
        <v>138.85218835549199</v>
      </c>
      <c r="BN53" s="1">
        <f t="shared" si="85"/>
        <v>143.09639674693707</v>
      </c>
      <c r="BO53" s="1">
        <f t="shared" si="85"/>
        <v>147.4703352138196</v>
      </c>
      <c r="BP53" s="1">
        <f t="shared" si="86"/>
        <v>151.97796913458498</v>
      </c>
      <c r="BQ53" s="1">
        <f t="shared" si="86"/>
        <v>156.6233850949325</v>
      </c>
      <c r="BR53" s="1">
        <f t="shared" si="86"/>
        <v>161.41079459268246</v>
      </c>
      <c r="BS53" s="1">
        <f t="shared" si="86"/>
        <v>166.34453785588676</v>
      </c>
      <c r="BT53" s="1">
        <f t="shared" si="86"/>
        <v>171.42908777764592</v>
      </c>
      <c r="BU53" s="1">
        <f t="shared" si="86"/>
        <v>176.66905397119913</v>
      </c>
      <c r="BV53" s="1">
        <f t="shared" si="86"/>
        <v>182.06918694896342</v>
      </c>
      <c r="BW53" s="1">
        <f t="shared" si="86"/>
        <v>187.63438242931113</v>
      </c>
      <c r="BX53" s="1">
        <f t="shared" si="86"/>
        <v>193.36968577499007</v>
      </c>
      <c r="BY53" s="1">
        <f t="shared" si="86"/>
        <v>199.28029656720989</v>
      </c>
      <c r="BZ53" s="1">
        <f t="shared" si="87"/>
        <v>205.37157331954182</v>
      </c>
      <c r="CA53" s="1">
        <f t="shared" si="87"/>
        <v>211.64903833590503</v>
      </c>
      <c r="CB53" s="1">
        <f t="shared" si="87"/>
        <v>218.1183827170446</v>
      </c>
      <c r="CC53" s="1">
        <f t="shared" si="87"/>
        <v>224.78547152003853</v>
      </c>
      <c r="CD53" s="1">
        <f t="shared" si="87"/>
        <v>231.65634907551316</v>
      </c>
      <c r="CE53" s="1">
        <f t="shared" si="87"/>
        <v>238.73724446738575</v>
      </c>
      <c r="CF53" s="1">
        <f t="shared" si="87"/>
        <v>246.03457718010333</v>
      </c>
      <c r="CG53" s="1">
        <f t="shared" si="87"/>
        <v>253.5549629184973</v>
      </c>
      <c r="CH53" s="1">
        <f t="shared" si="87"/>
        <v>261.30521960552977</v>
      </c>
      <c r="CI53" s="1">
        <f t="shared" si="87"/>
        <v>269.29237356336881</v>
      </c>
      <c r="CJ53" s="1">
        <f t="shared" si="88"/>
        <v>277.52366588339805</v>
      </c>
      <c r="CK53" s="1">
        <f t="shared" si="88"/>
        <v>286.00655899093283</v>
      </c>
      <c r="CL53" s="1">
        <f t="shared" si="88"/>
        <v>294.74874341059694</v>
      </c>
      <c r="CM53" s="1">
        <f t="shared" si="88"/>
        <v>303.75814473849238</v>
      </c>
      <c r="CN53" s="1">
        <f t="shared" si="88"/>
        <v>313.04293082748234</v>
      </c>
      <c r="CO53" s="1">
        <f t="shared" si="88"/>
        <v>322.61151919210357</v>
      </c>
      <c r="CP53" s="1">
        <f t="shared" si="88"/>
        <v>332.47258463981871</v>
      </c>
      <c r="CQ53" s="1">
        <f t="shared" si="88"/>
        <v>342.63506713552903</v>
      </c>
      <c r="CR53" s="1">
        <f t="shared" si="88"/>
        <v>353.10817990647683</v>
      </c>
      <c r="CS53" s="1">
        <f t="shared" si="88"/>
        <v>363.90141779488556</v>
      </c>
      <c r="CT53" s="1">
        <f t="shared" si="89"/>
        <v>375.02456586590938</v>
      </c>
      <c r="CU53" s="1">
        <f t="shared" si="89"/>
        <v>386.48770827869652</v>
      </c>
      <c r="CV53" s="1">
        <f t="shared" si="89"/>
        <v>398.30123742860951</v>
      </c>
      <c r="CW53" s="1">
        <f t="shared" si="89"/>
        <v>410.47586336888986</v>
      </c>
      <c r="CX53" s="1">
        <f t="shared" si="89"/>
        <v>423.02262352030817</v>
      </c>
      <c r="CY53" s="1">
        <f t="shared" si="89"/>
        <v>435.95289267760364</v>
      </c>
      <c r="CZ53" s="1">
        <f t="shared" si="89"/>
        <v>449.27839332178456</v>
      </c>
      <c r="DA53">
        <f t="shared" si="46"/>
        <v>6.2932227185896005E-8</v>
      </c>
      <c r="DB53">
        <f t="shared" si="50"/>
        <v>2.8274089918240887E-5</v>
      </c>
    </row>
    <row r="54" spans="3:106" x14ac:dyDescent="0.15">
      <c r="C54" s="6">
        <v>25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4">
        <f t="shared" ref="AC54:AT54" si="92">S*AC$26^(AC$28-$C54)*AC$27^$C54+AC$24</f>
        <v>48.712901791610165</v>
      </c>
      <c r="AD54" s="1">
        <f t="shared" si="92"/>
        <v>50.086498821600657</v>
      </c>
      <c r="AE54" s="1">
        <f t="shared" si="92"/>
        <v>51.50494740486053</v>
      </c>
      <c r="AF54" s="1">
        <f t="shared" si="92"/>
        <v>52.969716316171109</v>
      </c>
      <c r="AG54" s="1">
        <f t="shared" si="92"/>
        <v>54.482322431521631</v>
      </c>
      <c r="AH54" s="1">
        <f t="shared" si="92"/>
        <v>56.044332303387023</v>
      </c>
      <c r="AI54" s="1">
        <f t="shared" si="92"/>
        <v>57.657363787595088</v>
      </c>
      <c r="AJ54" s="1">
        <f t="shared" si="92"/>
        <v>59.323087723472113</v>
      </c>
      <c r="AK54" s="1">
        <f t="shared" si="92"/>
        <v>61.043229669012142</v>
      </c>
      <c r="AL54" s="1">
        <f t="shared" si="92"/>
        <v>62.819571692871477</v>
      </c>
      <c r="AM54" s="1">
        <f t="shared" si="92"/>
        <v>64.653954225050043</v>
      </c>
      <c r="AN54" s="1">
        <f t="shared" si="92"/>
        <v>66.54827796818067</v>
      </c>
      <c r="AO54" s="1">
        <f t="shared" si="92"/>
        <v>68.504505871412107</v>
      </c>
      <c r="AP54" s="1">
        <f t="shared" si="92"/>
        <v>70.524665168934774</v>
      </c>
      <c r="AQ54" s="1">
        <f t="shared" si="92"/>
        <v>72.610849485267025</v>
      </c>
      <c r="AR54" s="1">
        <f t="shared" si="92"/>
        <v>74.765221009487732</v>
      </c>
      <c r="AS54" s="1">
        <f t="shared" si="92"/>
        <v>76.990012740673478</v>
      </c>
      <c r="AT54" s="1">
        <f t="shared" si="92"/>
        <v>79.287530806871828</v>
      </c>
      <c r="AU54" s="1">
        <f t="shared" si="77"/>
        <v>81.660156860019669</v>
      </c>
      <c r="AV54" s="1">
        <f t="shared" si="84"/>
        <v>84.110350549292775</v>
      </c>
      <c r="AW54" s="1">
        <f t="shared" si="84"/>
        <v>86.640652075456188</v>
      </c>
      <c r="AX54" s="1">
        <f t="shared" si="84"/>
        <v>89.253684828867137</v>
      </c>
      <c r="AY54" s="1">
        <f t="shared" si="84"/>
        <v>91.952158113871036</v>
      </c>
      <c r="AZ54" s="1">
        <f t="shared" si="84"/>
        <v>94.738869962418917</v>
      </c>
      <c r="BA54" s="1">
        <f t="shared" si="84"/>
        <v>97.616710039829101</v>
      </c>
      <c r="BB54" s="1">
        <f t="shared" si="84"/>
        <v>100.58866264570996</v>
      </c>
      <c r="BC54" s="1">
        <f t="shared" si="84"/>
        <v>96.776761814928918</v>
      </c>
      <c r="BD54" s="1">
        <f t="shared" si="84"/>
        <v>99.734876839664551</v>
      </c>
      <c r="BE54" s="1">
        <f t="shared" si="84"/>
        <v>102.78341072462513</v>
      </c>
      <c r="BF54" s="1">
        <f t="shared" si="85"/>
        <v>105.92512724681595</v>
      </c>
      <c r="BG54" s="1">
        <f t="shared" si="85"/>
        <v>109.16287466189328</v>
      </c>
      <c r="BH54" s="1">
        <f t="shared" si="85"/>
        <v>112.4995882863707</v>
      </c>
      <c r="BI54" s="1">
        <f t="shared" si="85"/>
        <v>115.93829315875411</v>
      </c>
      <c r="BJ54" s="1">
        <f t="shared" si="85"/>
        <v>119.48210678201806</v>
      </c>
      <c r="BK54" s="1">
        <f t="shared" si="85"/>
        <v>123.13424194990948</v>
      </c>
      <c r="BL54" s="1">
        <f t="shared" si="85"/>
        <v>126.89800965964156</v>
      </c>
      <c r="BM54" s="1">
        <f t="shared" si="85"/>
        <v>130.77682211361775</v>
      </c>
      <c r="BN54" s="1">
        <f t="shared" si="85"/>
        <v>134.77419581290798</v>
      </c>
      <c r="BO54" s="1">
        <f t="shared" si="85"/>
        <v>138.89375474528097</v>
      </c>
      <c r="BP54" s="1">
        <f t="shared" si="86"/>
        <v>143.1392336706833</v>
      </c>
      <c r="BQ54" s="1">
        <f t="shared" si="86"/>
        <v>147.51448150714356</v>
      </c>
      <c r="BR54" s="1">
        <f t="shared" si="86"/>
        <v>152.02346482017123</v>
      </c>
      <c r="BS54" s="1">
        <f t="shared" si="86"/>
        <v>156.67027141881428</v>
      </c>
      <c r="BT54" s="1">
        <f t="shared" si="86"/>
        <v>161.45911406163466</v>
      </c>
      <c r="BU54" s="1">
        <f t="shared" si="86"/>
        <v>166.39433427596248</v>
      </c>
      <c r="BV54" s="1">
        <f t="shared" si="86"/>
        <v>171.48040629389064</v>
      </c>
      <c r="BW54" s="1">
        <f t="shared" si="86"/>
        <v>176.72194110857876</v>
      </c>
      <c r="BX54" s="1">
        <f t="shared" si="86"/>
        <v>182.12369065454351</v>
      </c>
      <c r="BY54" s="1">
        <f t="shared" si="86"/>
        <v>187.69055211572544</v>
      </c>
      <c r="BZ54" s="1">
        <f t="shared" si="87"/>
        <v>193.42757236523749</v>
      </c>
      <c r="CA54" s="1">
        <f t="shared" si="87"/>
        <v>199.339952540821</v>
      </c>
      <c r="CB54" s="1">
        <f t="shared" si="87"/>
        <v>205.43305276015619</v>
      </c>
      <c r="CC54" s="1">
        <f t="shared" si="87"/>
        <v>211.71239698030328</v>
      </c>
      <c r="CD54" s="1">
        <f t="shared" si="87"/>
        <v>218.18367800567873</v>
      </c>
      <c r="CE54" s="1">
        <f t="shared" si="87"/>
        <v>224.85276264910721</v>
      </c>
      <c r="CF54" s="1">
        <f t="shared" si="87"/>
        <v>231.72569705062838</v>
      </c>
      <c r="CG54" s="1">
        <f t="shared" si="87"/>
        <v>238.8087121588799</v>
      </c>
      <c r="CH54" s="1">
        <f t="shared" si="87"/>
        <v>246.10822938002724</v>
      </c>
      <c r="CI54" s="1">
        <f t="shared" si="87"/>
        <v>253.63086639936017</v>
      </c>
      <c r="CJ54" s="1">
        <f t="shared" si="88"/>
        <v>261.38344318083421</v>
      </c>
      <c r="CK54" s="1">
        <f t="shared" si="88"/>
        <v>269.37298814999724</v>
      </c>
      <c r="CL54" s="1">
        <f t="shared" si="88"/>
        <v>277.60674456590499</v>
      </c>
      <c r="CM54" s="1">
        <f t="shared" si="88"/>
        <v>286.09217708780272</v>
      </c>
      <c r="CN54" s="1">
        <f t="shared" si="88"/>
        <v>294.83697854252767</v>
      </c>
      <c r="CO54" s="1">
        <f t="shared" si="88"/>
        <v>303.84907689876508</v>
      </c>
      <c r="CP54" s="1">
        <f t="shared" si="88"/>
        <v>313.13664245448342</v>
      </c>
      <c r="CQ54" s="1">
        <f t="shared" si="88"/>
        <v>322.70809524406201</v>
      </c>
      <c r="CR54" s="1">
        <f t="shared" si="88"/>
        <v>332.57211267182862</v>
      </c>
      <c r="CS54" s="1">
        <f t="shared" si="88"/>
        <v>342.73763737892665</v>
      </c>
      <c r="CT54" s="1">
        <f t="shared" si="89"/>
        <v>353.21388535064375</v>
      </c>
      <c r="CU54" s="1">
        <f t="shared" si="89"/>
        <v>364.01035427155171</v>
      </c>
      <c r="CV54" s="1">
        <f t="shared" si="89"/>
        <v>375.13683213603343</v>
      </c>
      <c r="CW54" s="1">
        <f t="shared" si="89"/>
        <v>386.60340612200184</v>
      </c>
      <c r="CX54" s="1">
        <f t="shared" si="89"/>
        <v>398.42047173585718</v>
      </c>
      <c r="CY54" s="1">
        <f t="shared" si="89"/>
        <v>410.59874223697136</v>
      </c>
      <c r="CZ54" s="1">
        <f t="shared" si="89"/>
        <v>423.1492583502453</v>
      </c>
      <c r="DA54">
        <f t="shared" si="46"/>
        <v>1.9131397064512389E-7</v>
      </c>
      <c r="DB54">
        <f t="shared" si="50"/>
        <v>8.0954364790524771E-5</v>
      </c>
    </row>
    <row r="55" spans="3:106" x14ac:dyDescent="0.15">
      <c r="C55" s="6">
        <v>26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4">
        <f t="shared" ref="AD55:AT55" si="93">S*AD$26^(AD$28-$C55)*AD$27^$C55+AD$24</f>
        <v>47.397617535927893</v>
      </c>
      <c r="AE55" s="1">
        <f t="shared" si="93"/>
        <v>48.728007305036726</v>
      </c>
      <c r="AF55" s="1">
        <f t="shared" si="93"/>
        <v>50.101833543101783</v>
      </c>
      <c r="AG55" s="1">
        <f t="shared" si="93"/>
        <v>51.520518681923384</v>
      </c>
      <c r="AH55" s="1">
        <f t="shared" si="93"/>
        <v>52.985531736812362</v>
      </c>
      <c r="AI55" s="1">
        <f t="shared" si="93"/>
        <v>54.49838983216452</v>
      </c>
      <c r="AJ55" s="1">
        <f t="shared" si="93"/>
        <v>56.060659776996488</v>
      </c>
      <c r="AK55" s="1">
        <f t="shared" si="93"/>
        <v>57.673959692079208</v>
      </c>
      <c r="AL55" s="1">
        <f t="shared" si="93"/>
        <v>59.33996069035878</v>
      </c>
      <c r="AM55" s="1">
        <f t="shared" si="93"/>
        <v>61.060388612409753</v>
      </c>
      <c r="AN55" s="1">
        <f t="shared" si="93"/>
        <v>62.837025818723333</v>
      </c>
      <c r="AO55" s="1">
        <f t="shared" si="93"/>
        <v>64.671713040691486</v>
      </c>
      <c r="AP55" s="1">
        <f t="shared" si="93"/>
        <v>66.566351292209546</v>
      </c>
      <c r="AQ55" s="1">
        <f t="shared" si="93"/>
        <v>68.522903843882148</v>
      </c>
      <c r="AR55" s="1">
        <f t="shared" si="93"/>
        <v>70.543398261883141</v>
      </c>
      <c r="AS55" s="1">
        <f t="shared" si="93"/>
        <v>72.62992851358635</v>
      </c>
      <c r="AT55" s="1">
        <f t="shared" si="93"/>
        <v>74.784657142154387</v>
      </c>
      <c r="AU55" s="1">
        <f t="shared" si="77"/>
        <v>77.009817512343375</v>
      </c>
      <c r="AV55" s="1">
        <f t="shared" si="84"/>
        <v>79.30771612985626</v>
      </c>
      <c r="AW55" s="1">
        <f t="shared" si="84"/>
        <v>81.680735036653004</v>
      </c>
      <c r="AX55" s="1">
        <f t="shared" si="84"/>
        <v>84.131334284705531</v>
      </c>
      <c r="AY55" s="1">
        <f t="shared" si="84"/>
        <v>86.662054490766039</v>
      </c>
      <c r="AZ55" s="1">
        <f t="shared" si="84"/>
        <v>89.275519474802323</v>
      </c>
      <c r="BA55" s="1">
        <f t="shared" si="84"/>
        <v>91.974438984839566</v>
      </c>
      <c r="BB55" s="1">
        <f t="shared" si="84"/>
        <v>94.761611511038808</v>
      </c>
      <c r="BC55" s="1">
        <f t="shared" si="84"/>
        <v>91.148418433279389</v>
      </c>
      <c r="BD55" s="1">
        <f t="shared" si="84"/>
        <v>93.934495390100878</v>
      </c>
      <c r="BE55" s="1">
        <f t="shared" si="84"/>
        <v>96.805732626637067</v>
      </c>
      <c r="BF55" s="1">
        <f t="shared" si="85"/>
        <v>99.76473318413683</v>
      </c>
      <c r="BG55" s="1">
        <f t="shared" si="85"/>
        <v>102.81417966939019</v>
      </c>
      <c r="BH55" s="1">
        <f t="shared" si="85"/>
        <v>105.95683668675876</v>
      </c>
      <c r="BI55" s="1">
        <f t="shared" si="85"/>
        <v>109.19555334454436</v>
      </c>
      <c r="BJ55" s="1">
        <f t="shared" si="85"/>
        <v>112.53326583796847</v>
      </c>
      <c r="BK55" s="1">
        <f t="shared" si="85"/>
        <v>115.97300011110379</v>
      </c>
      <c r="BL55" s="1">
        <f t="shared" si="85"/>
        <v>119.51787460017148</v>
      </c>
      <c r="BM55" s="1">
        <f t="shared" si="85"/>
        <v>123.17110306069122</v>
      </c>
      <c r="BN55" s="1">
        <f t="shared" si="85"/>
        <v>126.93599748104667</v>
      </c>
      <c r="BO55" s="1">
        <f t="shared" si="85"/>
        <v>130.81597108510832</v>
      </c>
      <c r="BP55" s="1">
        <f t="shared" si="86"/>
        <v>134.81454142663577</v>
      </c>
      <c r="BQ55" s="1">
        <f t="shared" si="86"/>
        <v>138.93533357826422</v>
      </c>
      <c r="BR55" s="1">
        <f t="shared" si="86"/>
        <v>143.18208341796722</v>
      </c>
      <c r="BS55" s="1">
        <f t="shared" si="86"/>
        <v>147.55864101597419</v>
      </c>
      <c r="BT55" s="1">
        <f t="shared" si="86"/>
        <v>152.0689741252144</v>
      </c>
      <c r="BU55" s="1">
        <f t="shared" si="86"/>
        <v>156.71717177845039</v>
      </c>
      <c r="BV55" s="1">
        <f t="shared" si="86"/>
        <v>161.50744799536338</v>
      </c>
      <c r="BW55" s="1">
        <f t="shared" si="86"/>
        <v>166.44414560295056</v>
      </c>
      <c r="BX55" s="1">
        <f t="shared" si="86"/>
        <v>171.53174017269802</v>
      </c>
      <c r="BY55" s="1">
        <f t="shared" si="86"/>
        <v>176.77484407809891</v>
      </c>
      <c r="BZ55" s="1">
        <f t="shared" si="87"/>
        <v>182.17821067619536</v>
      </c>
      <c r="CA55" s="1">
        <f t="shared" si="87"/>
        <v>187.74673861693469</v>
      </c>
      <c r="CB55" s="1">
        <f t="shared" si="87"/>
        <v>193.48547628424731</v>
      </c>
      <c r="CC55" s="1">
        <f t="shared" si="87"/>
        <v>199.39962637287189</v>
      </c>
      <c r="CD55" s="1">
        <f t="shared" si="87"/>
        <v>205.49455060507816</v>
      </c>
      <c r="CE55" s="1">
        <f t="shared" si="87"/>
        <v>211.77577459156211</v>
      </c>
      <c r="CF55" s="1">
        <f t="shared" si="87"/>
        <v>218.24899284092172</v>
      </c>
      <c r="CG55" s="1">
        <f t="shared" si="87"/>
        <v>224.92007392225383</v>
      </c>
      <c r="CH55" s="1">
        <f t="shared" si="87"/>
        <v>231.79506578555288</v>
      </c>
      <c r="CI55" s="1">
        <f t="shared" si="87"/>
        <v>238.88020124473556</v>
      </c>
      <c r="CJ55" s="1">
        <f t="shared" si="88"/>
        <v>246.18190362826087</v>
      </c>
      <c r="CK55" s="1">
        <f t="shared" si="88"/>
        <v>253.70679260246953</v>
      </c>
      <c r="CL55" s="1">
        <f t="shared" si="88"/>
        <v>261.46169017292203</v>
      </c>
      <c r="CM55" s="1">
        <f t="shared" si="88"/>
        <v>269.45362686917531</v>
      </c>
      <c r="CN55" s="1">
        <f t="shared" si="88"/>
        <v>277.68984811860611</v>
      </c>
      <c r="CO55" s="1">
        <f t="shared" si="88"/>
        <v>286.17782081505868</v>
      </c>
      <c r="CP55" s="1">
        <f t="shared" si="88"/>
        <v>294.92524008827235</v>
      </c>
      <c r="CQ55" s="1">
        <f t="shared" si="88"/>
        <v>303.94003628022654</v>
      </c>
      <c r="CR55" s="1">
        <f t="shared" si="88"/>
        <v>313.23038213472631</v>
      </c>
      <c r="CS55" s="1">
        <f t="shared" si="88"/>
        <v>322.80470020674807</v>
      </c>
      <c r="CT55" s="1">
        <f t="shared" si="89"/>
        <v>332.67167049826236</v>
      </c>
      <c r="CU55" s="1">
        <f t="shared" si="89"/>
        <v>342.84023832745589</v>
      </c>
      <c r="CV55" s="1">
        <f t="shared" si="89"/>
        <v>353.31962243848693</v>
      </c>
      <c r="CW55" s="1">
        <f t="shared" si="89"/>
        <v>364.11932335912661</v>
      </c>
      <c r="CX55" s="1">
        <f t="shared" si="89"/>
        <v>375.2491320138634</v>
      </c>
      <c r="CY55" s="1">
        <f t="shared" si="89"/>
        <v>386.71913860027911</v>
      </c>
      <c r="CZ55" s="1">
        <f t="shared" si="89"/>
        <v>398.53974173674243</v>
      </c>
      <c r="DA55">
        <f t="shared" si="46"/>
        <v>5.5186722301478037E-7</v>
      </c>
      <c r="DB55">
        <f t="shared" si="50"/>
        <v>2.1994102053328381E-4</v>
      </c>
    </row>
    <row r="56" spans="3:106" x14ac:dyDescent="0.15">
      <c r="C56" s="6">
        <v>27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4">
        <f t="shared" ref="AE56:AT56" si="94">S*AE$26^(AE$28-$C56)*AE$27^$C56+AE$24</f>
        <v>46.123966053237368</v>
      </c>
      <c r="AF56" s="1">
        <f t="shared" si="94"/>
        <v>47.412511923643322</v>
      </c>
      <c r="AG56" s="1">
        <f t="shared" si="94"/>
        <v>48.743123827717788</v>
      </c>
      <c r="AH56" s="1">
        <f t="shared" si="94"/>
        <v>50.117179316501577</v>
      </c>
      <c r="AI56" s="1">
        <f t="shared" si="94"/>
        <v>51.536101054735383</v>
      </c>
      <c r="AJ56" s="1">
        <f t="shared" si="94"/>
        <v>53.001358298298882</v>
      </c>
      <c r="AK56" s="1">
        <f t="shared" si="94"/>
        <v>54.514468420035172</v>
      </c>
      <c r="AL56" s="1">
        <f t="shared" si="94"/>
        <v>56.076998485544578</v>
      </c>
      <c r="AM56" s="1">
        <f t="shared" si="94"/>
        <v>57.690566880584612</v>
      </c>
      <c r="AN56" s="1">
        <f t="shared" si="94"/>
        <v>59.356844991765925</v>
      </c>
      <c r="AO56" s="1">
        <f t="shared" si="94"/>
        <v>61.07755894228994</v>
      </c>
      <c r="AP56" s="1">
        <f t="shared" si="94"/>
        <v>62.854491384530441</v>
      </c>
      <c r="AQ56" s="1">
        <f t="shared" si="94"/>
        <v>64.689483351320931</v>
      </c>
      <c r="AR56" s="1">
        <f t="shared" si="94"/>
        <v>66.584436167870081</v>
      </c>
      <c r="AS56" s="1">
        <f t="shared" si="94"/>
        <v>68.541313426291183</v>
      </c>
      <c r="AT56" s="1">
        <f t="shared" si="94"/>
        <v>70.562143024795773</v>
      </c>
      <c r="AU56" s="1">
        <f t="shared" si="77"/>
        <v>72.64901927366941</v>
      </c>
      <c r="AV56" s="1">
        <f t="shared" si="84"/>
        <v>74.804105070216295</v>
      </c>
      <c r="AW56" s="1">
        <f t="shared" si="84"/>
        <v>77.029634144932132</v>
      </c>
      <c r="AX56" s="1">
        <f t="shared" si="84"/>
        <v>79.327913381236954</v>
      </c>
      <c r="AY56" s="1">
        <f t="shared" si="84"/>
        <v>81.701325211177817</v>
      </c>
      <c r="AZ56" s="1">
        <f t="shared" si="84"/>
        <v>84.152330089588574</v>
      </c>
      <c r="BA56" s="1">
        <f t="shared" si="84"/>
        <v>86.68346904927688</v>
      </c>
      <c r="BB56" s="1">
        <f t="shared" si="84"/>
        <v>89.297366339891326</v>
      </c>
      <c r="BC56" s="1">
        <f t="shared" si="84"/>
        <v>85.84740827323877</v>
      </c>
      <c r="BD56" s="1">
        <f t="shared" si="84"/>
        <v>88.471452552931822</v>
      </c>
      <c r="BE56" s="1">
        <f t="shared" si="84"/>
        <v>91.175704360380124</v>
      </c>
      <c r="BF56" s="1">
        <f t="shared" si="85"/>
        <v>93.962615349146944</v>
      </c>
      <c r="BG56" s="1">
        <f t="shared" si="85"/>
        <v>96.834712110963679</v>
      </c>
      <c r="BH56" s="1">
        <f t="shared" si="85"/>
        <v>99.794598466318078</v>
      </c>
      <c r="BI56" s="1">
        <f t="shared" si="85"/>
        <v>102.84495782505762</v>
      </c>
      <c r="BJ56" s="1">
        <f t="shared" si="85"/>
        <v>105.98855561914785</v>
      </c>
      <c r="BK56" s="1">
        <f t="shared" si="85"/>
        <v>109.22824180979143</v>
      </c>
      <c r="BL56" s="1">
        <f t="shared" si="85"/>
        <v>112.56695347118077</v>
      </c>
      <c r="BM56" s="1">
        <f t="shared" si="85"/>
        <v>116.00771745322639</v>
      </c>
      <c r="BN56" s="1">
        <f t="shared" si="85"/>
        <v>119.55365312567561</v>
      </c>
      <c r="BO56" s="1">
        <f t="shared" si="85"/>
        <v>123.20797520610854</v>
      </c>
      <c r="BP56" s="1">
        <f t="shared" si="86"/>
        <v>126.97399667437615</v>
      </c>
      <c r="BQ56" s="1">
        <f t="shared" si="86"/>
        <v>130.85513177612188</v>
      </c>
      <c r="BR56" s="1">
        <f t="shared" si="86"/>
        <v>134.8548991181099</v>
      </c>
      <c r="BS56" s="1">
        <f t="shared" si="86"/>
        <v>138.9769248581668</v>
      </c>
      <c r="BT56" s="1">
        <f t="shared" si="86"/>
        <v>143.2249459926276</v>
      </c>
      <c r="BU56" s="1">
        <f t="shared" si="86"/>
        <v>147.60281374426779</v>
      </c>
      <c r="BV56" s="1">
        <f t="shared" si="86"/>
        <v>152.11449705379158</v>
      </c>
      <c r="BW56" s="1">
        <f t="shared" si="86"/>
        <v>156.76408617804259</v>
      </c>
      <c r="BX56" s="1">
        <f t="shared" si="86"/>
        <v>161.55579639819882</v>
      </c>
      <c r="BY56" s="1">
        <f t="shared" si="86"/>
        <v>166.49397184131354</v>
      </c>
      <c r="BZ56" s="1">
        <f t="shared" si="87"/>
        <v>171.58308941866699</v>
      </c>
      <c r="CA56" s="1">
        <f t="shared" si="87"/>
        <v>176.82776288449912</v>
      </c>
      <c r="CB56" s="1">
        <f t="shared" si="87"/>
        <v>182.23274701880331</v>
      </c>
      <c r="CC56" s="1">
        <f t="shared" si="87"/>
        <v>187.80294193797261</v>
      </c>
      <c r="CD56" s="1">
        <f t="shared" si="87"/>
        <v>193.54339753720689</v>
      </c>
      <c r="CE56" s="1">
        <f t="shared" si="87"/>
        <v>199.45931806870865</v>
      </c>
      <c r="CF56" s="1">
        <f t="shared" si="87"/>
        <v>205.55606685981721</v>
      </c>
      <c r="CG56" s="1">
        <f t="shared" si="87"/>
        <v>211.8391711753595</v>
      </c>
      <c r="CH56" s="1">
        <f t="shared" si="87"/>
        <v>218.31432722862507</v>
      </c>
      <c r="CI56" s="1">
        <f t="shared" si="87"/>
        <v>224.98740534550856</v>
      </c>
      <c r="CJ56" s="1">
        <f t="shared" si="88"/>
        <v>231.8644552865014</v>
      </c>
      <c r="CK56" s="1">
        <f t="shared" si="88"/>
        <v>238.95171173135739</v>
      </c>
      <c r="CL56" s="1">
        <f t="shared" si="88"/>
        <v>246.25559993140445</v>
      </c>
      <c r="CM56" s="1">
        <f t="shared" si="88"/>
        <v>253.78274153462763</v>
      </c>
      <c r="CN56" s="1">
        <f t="shared" si="88"/>
        <v>261.5399605888033</v>
      </c>
      <c r="CO56" s="1">
        <f t="shared" si="88"/>
        <v>269.53428972812731</v>
      </c>
      <c r="CP56" s="1">
        <f t="shared" si="88"/>
        <v>277.77297654894659</v>
      </c>
      <c r="CQ56" s="1">
        <f t="shared" si="88"/>
        <v>286.26349018037314</v>
      </c>
      <c r="CR56" s="1">
        <f t="shared" si="88"/>
        <v>295.01352805573828</v>
      </c>
      <c r="CS56" s="1">
        <f t="shared" si="88"/>
        <v>304.0310228910256</v>
      </c>
      <c r="CT56" s="1">
        <f t="shared" si="89"/>
        <v>313.32414987660894</v>
      </c>
      <c r="CU56" s="1">
        <f t="shared" si="89"/>
        <v>322.90133408881655</v>
      </c>
      <c r="CV56" s="1">
        <f t="shared" si="89"/>
        <v>332.77125812803934</v>
      </c>
      <c r="CW56" s="1">
        <f t="shared" si="89"/>
        <v>342.94286999030862</v>
      </c>
      <c r="CX56" s="1">
        <f t="shared" si="89"/>
        <v>353.42539117947911</v>
      </c>
      <c r="CY56" s="1">
        <f t="shared" si="89"/>
        <v>364.22832506737245</v>
      </c>
      <c r="CZ56" s="1">
        <f t="shared" si="89"/>
        <v>375.36146550946034</v>
      </c>
      <c r="DA56">
        <f t="shared" si="46"/>
        <v>1.5125249815960645E-6</v>
      </c>
      <c r="DB56">
        <f t="shared" si="50"/>
        <v>5.677435937115683E-4</v>
      </c>
    </row>
    <row r="57" spans="3:106" x14ac:dyDescent="0.15">
      <c r="C57" s="6">
        <v>28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>
        <f t="shared" ref="AF57:AT57" si="95">S*AF$26^(AF$28-$C57)*AF$27^$C57+AF$24</f>
        <v>44.890633818721298</v>
      </c>
      <c r="AG57" s="1">
        <f t="shared" si="95"/>
        <v>46.138656135618298</v>
      </c>
      <c r="AH57" s="1">
        <f t="shared" si="95"/>
        <v>47.427417291147968</v>
      </c>
      <c r="AI57" s="1">
        <f t="shared" si="95"/>
        <v>48.758251371676963</v>
      </c>
      <c r="AJ57" s="1">
        <f t="shared" si="95"/>
        <v>50.132536153836796</v>
      </c>
      <c r="AK57" s="1">
        <f t="shared" si="95"/>
        <v>51.551694535346527</v>
      </c>
      <c r="AL57" s="1">
        <f t="shared" si="95"/>
        <v>53.0171960126942</v>
      </c>
      <c r="AM57" s="1">
        <f t="shared" si="95"/>
        <v>54.530558207210859</v>
      </c>
      <c r="AN57" s="1">
        <f t="shared" si="95"/>
        <v>56.093348441122558</v>
      </c>
      <c r="AO57" s="1">
        <f t="shared" si="95"/>
        <v>57.707185365216681</v>
      </c>
      <c r="AP57" s="1">
        <f t="shared" si="95"/>
        <v>59.373740639813363</v>
      </c>
      <c r="AQ57" s="1">
        <f t="shared" si="95"/>
        <v>61.094740670787125</v>
      </c>
      <c r="AR57" s="1">
        <f t="shared" si="95"/>
        <v>62.871968402442199</v>
      </c>
      <c r="AS57" s="1">
        <f t="shared" si="95"/>
        <v>64.707265169102868</v>
      </c>
      <c r="AT57" s="1">
        <f t="shared" si="95"/>
        <v>66.602532607342226</v>
      </c>
      <c r="AU57" s="1">
        <f t="shared" si="77"/>
        <v>68.559734630834839</v>
      </c>
      <c r="AV57" s="1">
        <f t="shared" si="84"/>
        <v>70.580899469884372</v>
      </c>
      <c r="AW57" s="1">
        <f t="shared" si="84"/>
        <v>72.668121777744105</v>
      </c>
      <c r="AX57" s="1">
        <f t="shared" si="84"/>
        <v>74.823564805918025</v>
      </c>
      <c r="AY57" s="1">
        <f t="shared" si="84"/>
        <v>77.049462650701173</v>
      </c>
      <c r="AZ57" s="1">
        <f t="shared" si="84"/>
        <v>79.348122573292628</v>
      </c>
      <c r="BA57" s="1">
        <f t="shared" si="84"/>
        <v>81.721927395890276</v>
      </c>
      <c r="BB57" s="1">
        <f t="shared" si="84"/>
        <v>84.173337976256036</v>
      </c>
      <c r="BC57" s="1">
        <f t="shared" si="84"/>
        <v>80.854694287721713</v>
      </c>
      <c r="BD57" s="1">
        <f t="shared" si="84"/>
        <v>83.326129387506384</v>
      </c>
      <c r="BE57" s="1">
        <f t="shared" si="84"/>
        <v>85.873107305259211</v>
      </c>
      <c r="BF57" s="1">
        <f t="shared" si="85"/>
        <v>88.49793711126371</v>
      </c>
      <c r="BG57" s="1">
        <f t="shared" si="85"/>
        <v>91.202998455717108</v>
      </c>
      <c r="BH57" s="1">
        <f t="shared" si="85"/>
        <v>93.990743726102679</v>
      </c>
      <c r="BI57" s="1">
        <f t="shared" si="85"/>
        <v>96.86370027050495</v>
      </c>
      <c r="BJ57" s="1">
        <f t="shared" si="85"/>
        <v>99.824472688883901</v>
      </c>
      <c r="BK57" s="1">
        <f t="shared" si="85"/>
        <v>102.87574519438478</v>
      </c>
      <c r="BL57" s="1">
        <f t="shared" si="85"/>
        <v>106.02028404682486</v>
      </c>
      <c r="BM57" s="1">
        <f t="shared" si="85"/>
        <v>109.26094006056299</v>
      </c>
      <c r="BN57" s="1">
        <f t="shared" si="85"/>
        <v>112.60065118902556</v>
      </c>
      <c r="BO57" s="1">
        <f t="shared" si="85"/>
        <v>116.04244518823222</v>
      </c>
      <c r="BP57" s="1">
        <f t="shared" si="86"/>
        <v>119.58944236173569</v>
      </c>
      <c r="BQ57" s="1">
        <f t="shared" si="86"/>
        <v>123.24485838946471</v>
      </c>
      <c r="BR57" s="1">
        <f t="shared" si="86"/>
        <v>127.01200724303435</v>
      </c>
      <c r="BS57" s="1">
        <f t="shared" si="86"/>
        <v>130.89430419016668</v>
      </c>
      <c r="BT57" s="1">
        <f t="shared" si="86"/>
        <v>134.89526889094591</v>
      </c>
      <c r="BU57" s="1">
        <f t="shared" si="86"/>
        <v>139.01852858871464</v>
      </c>
      <c r="BV57" s="1">
        <f t="shared" si="86"/>
        <v>143.26782139850445</v>
      </c>
      <c r="BW57" s="1">
        <f t="shared" si="86"/>
        <v>147.64699969598166</v>
      </c>
      <c r="BX57" s="1">
        <f t="shared" si="86"/>
        <v>152.1600336099811</v>
      </c>
      <c r="BY57" s="1">
        <f t="shared" si="86"/>
        <v>156.81101462179387</v>
      </c>
      <c r="BZ57" s="1">
        <f t="shared" si="87"/>
        <v>161.60415927447241</v>
      </c>
      <c r="CA57" s="1">
        <f t="shared" si="87"/>
        <v>166.5438129955152</v>
      </c>
      <c r="CB57" s="1">
        <f t="shared" si="87"/>
        <v>171.63445403639778</v>
      </c>
      <c r="CC57" s="1">
        <f t="shared" si="87"/>
        <v>176.88069753252026</v>
      </c>
      <c r="CD57" s="1">
        <f t="shared" si="87"/>
        <v>182.28729968725321</v>
      </c>
      <c r="CE57" s="1">
        <f t="shared" si="87"/>
        <v>187.85916208387422</v>
      </c>
      <c r="CF57" s="1">
        <f t="shared" si="87"/>
        <v>193.60133612930537</v>
      </c>
      <c r="CG57" s="1">
        <f t="shared" si="87"/>
        <v>199.51902763367892</v>
      </c>
      <c r="CH57" s="1">
        <f t="shared" si="87"/>
        <v>205.6176015298845</v>
      </c>
      <c r="CI57" s="1">
        <f t="shared" si="87"/>
        <v>211.902586737375</v>
      </c>
      <c r="CJ57" s="1">
        <f t="shared" si="88"/>
        <v>218.37968117464186</v>
      </c>
      <c r="CK57" s="1">
        <f t="shared" si="88"/>
        <v>225.05475692490356</v>
      </c>
      <c r="CL57" s="1">
        <f t="shared" si="88"/>
        <v>231.93386555969042</v>
      </c>
      <c r="CM57" s="1">
        <f t="shared" si="88"/>
        <v>239.02324362515174</v>
      </c>
      <c r="CN57" s="1">
        <f t="shared" si="88"/>
        <v>246.32931829606031</v>
      </c>
      <c r="CO57" s="1">
        <f t="shared" si="88"/>
        <v>253.8587132026386</v>
      </c>
      <c r="CP57" s="1">
        <f t="shared" si="88"/>
        <v>261.61825443548997</v>
      </c>
      <c r="CQ57" s="1">
        <f t="shared" si="88"/>
        <v>269.61497673407962</v>
      </c>
      <c r="CR57" s="1">
        <f t="shared" si="88"/>
        <v>277.85612986437366</v>
      </c>
      <c r="CS57" s="1">
        <f t="shared" si="88"/>
        <v>286.34918519142121</v>
      </c>
      <c r="CT57" s="1">
        <f t="shared" si="89"/>
        <v>295.10184245283506</v>
      </c>
      <c r="CU57" s="1">
        <f t="shared" si="89"/>
        <v>304.12203673931344</v>
      </c>
      <c r="CV57" s="1">
        <f t="shared" si="89"/>
        <v>313.41794568853169</v>
      </c>
      <c r="CW57" s="1">
        <f t="shared" si="89"/>
        <v>322.99799689892467</v>
      </c>
      <c r="CX57" s="1">
        <f t="shared" si="89"/>
        <v>332.87087557008141</v>
      </c>
      <c r="CY57" s="1">
        <f t="shared" si="89"/>
        <v>343.04553237667926</v>
      </c>
      <c r="CZ57" s="1">
        <f t="shared" si="89"/>
        <v>353.53119158309579</v>
      </c>
      <c r="DA57">
        <f t="shared" si="46"/>
        <v>3.9433687020183116E-6</v>
      </c>
      <c r="DB57">
        <f t="shared" si="50"/>
        <v>1.3941038360760195E-3</v>
      </c>
    </row>
    <row r="58" spans="3:106" x14ac:dyDescent="0.15">
      <c r="C58" s="6">
        <v>29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4">
        <f t="shared" ref="AG58:AT58" si="96">S*AG$26^(AG$28-$C58)*AG$27^$C58+AG$24</f>
        <v>43.696348752165548</v>
      </c>
      <c r="AH58" s="1">
        <f t="shared" si="96"/>
        <v>44.905126201041767</v>
      </c>
      <c r="AI58" s="1">
        <f t="shared" si="96"/>
        <v>46.153357169443083</v>
      </c>
      <c r="AJ58" s="1">
        <f t="shared" si="96"/>
        <v>47.442333650466693</v>
      </c>
      <c r="AK58" s="1">
        <f t="shared" si="96"/>
        <v>48.773389948952108</v>
      </c>
      <c r="AL58" s="1">
        <f t="shared" si="96"/>
        <v>50.147904067158308</v>
      </c>
      <c r="AM58" s="1">
        <f t="shared" si="96"/>
        <v>51.567299135821067</v>
      </c>
      <c r="AN58" s="1">
        <f t="shared" si="96"/>
        <v>53.033044892076077</v>
      </c>
      <c r="AO58" s="1">
        <f t="shared" si="96"/>
        <v>54.546659205783079</v>
      </c>
      <c r="AP58" s="1">
        <f t="shared" si="96"/>
        <v>56.109709655835807</v>
      </c>
      <c r="AQ58" s="1">
        <f t="shared" si="96"/>
        <v>57.723815158095043</v>
      </c>
      <c r="AR58" s="1">
        <f t="shared" si="96"/>
        <v>59.390647646635124</v>
      </c>
      <c r="AS58" s="1">
        <f t="shared" si="96"/>
        <v>61.111933810050047</v>
      </c>
      <c r="AT58" s="1">
        <f t="shared" si="96"/>
        <v>62.889456884622184</v>
      </c>
      <c r="AU58" s="1">
        <f t="shared" si="77"/>
        <v>64.725058506216087</v>
      </c>
      <c r="AV58" s="1">
        <f t="shared" si="84"/>
        <v>66.620640622820218</v>
      </c>
      <c r="AW58" s="1">
        <f t="shared" si="84"/>
        <v>68.578167469723098</v>
      </c>
      <c r="AX58" s="1">
        <f t="shared" si="84"/>
        <v>70.599667609374819</v>
      </c>
      <c r="AY58" s="1">
        <f t="shared" si="84"/>
        <v>72.687236038052717</v>
      </c>
      <c r="AZ58" s="1">
        <f t="shared" si="84"/>
        <v>74.843036361518386</v>
      </c>
      <c r="BA58" s="1">
        <f t="shared" si="84"/>
        <v>77.069303041926275</v>
      </c>
      <c r="BB58" s="1">
        <f t="shared" si="84"/>
        <v>79.368343718316211</v>
      </c>
      <c r="BC58" s="1">
        <f t="shared" si="84"/>
        <v>76.152346586319382</v>
      </c>
      <c r="BD58" s="1">
        <f t="shared" si="84"/>
        <v>78.480047951618786</v>
      </c>
      <c r="BE58" s="1">
        <f t="shared" si="84"/>
        <v>80.878898715313639</v>
      </c>
      <c r="BF58" s="1">
        <f t="shared" si="85"/>
        <v>83.351073656766729</v>
      </c>
      <c r="BG58" s="1">
        <f t="shared" si="85"/>
        <v>85.898814030467619</v>
      </c>
      <c r="BH58" s="1">
        <f t="shared" si="85"/>
        <v>88.524429597936418</v>
      </c>
      <c r="BI58" s="1">
        <f t="shared" si="85"/>
        <v>91.230300721735617</v>
      </c>
      <c r="BJ58" s="1">
        <f t="shared" si="85"/>
        <v>94.018880523488036</v>
      </c>
      <c r="BK58" s="1">
        <f t="shared" si="85"/>
        <v>96.892697107857899</v>
      </c>
      <c r="BL58" s="1">
        <f t="shared" si="85"/>
        <v>99.854355854510644</v>
      </c>
      <c r="BM58" s="1">
        <f t="shared" si="85"/>
        <v>102.90654178012981</v>
      </c>
      <c r="BN58" s="1">
        <f t="shared" si="85"/>
        <v>106.05202197263229</v>
      </c>
      <c r="BO58" s="1">
        <f t="shared" si="85"/>
        <v>109.29364809978837</v>
      </c>
      <c r="BP58" s="1">
        <f t="shared" si="86"/>
        <v>112.6343589945218</v>
      </c>
      <c r="BQ58" s="1">
        <f t="shared" si="86"/>
        <v>116.07718331923243</v>
      </c>
      <c r="BR58" s="1">
        <f t="shared" si="86"/>
        <v>119.62524231155804</v>
      </c>
      <c r="BS58" s="1">
        <f t="shared" si="86"/>
        <v>123.28175261406408</v>
      </c>
      <c r="BT58" s="1">
        <f t="shared" si="86"/>
        <v>127.05002919042651</v>
      </c>
      <c r="BU58" s="1">
        <f t="shared" si="86"/>
        <v>130.93348833075217</v>
      </c>
      <c r="BV58" s="1">
        <f t="shared" si="86"/>
        <v>134.93565074876042</v>
      </c>
      <c r="BW58" s="1">
        <f t="shared" si="86"/>
        <v>139.06014477363507</v>
      </c>
      <c r="BX58" s="1">
        <f t="shared" si="86"/>
        <v>143.3107096394389</v>
      </c>
      <c r="BY58" s="1">
        <f t="shared" si="86"/>
        <v>147.69119887507432</v>
      </c>
      <c r="BZ58" s="1">
        <f t="shared" si="87"/>
        <v>152.20558379786246</v>
      </c>
      <c r="CA58" s="1">
        <f t="shared" si="87"/>
        <v>156.8579571139085</v>
      </c>
      <c r="CB58" s="1">
        <f t="shared" si="87"/>
        <v>161.65253662851683</v>
      </c>
      <c r="CC58" s="1">
        <f t="shared" si="87"/>
        <v>166.59366907002075</v>
      </c>
      <c r="CD58" s="1">
        <f t="shared" si="87"/>
        <v>171.68583403049212</v>
      </c>
      <c r="CE58" s="1">
        <f t="shared" si="87"/>
        <v>176.93364802690471</v>
      </c>
      <c r="CF58" s="1">
        <f t="shared" si="87"/>
        <v>182.34186868643224</v>
      </c>
      <c r="CG58" s="1">
        <f t="shared" si="87"/>
        <v>187.91539905967625</v>
      </c>
      <c r="CH58" s="1">
        <f t="shared" si="87"/>
        <v>193.6592920657333</v>
      </c>
      <c r="CI58" s="1">
        <f t="shared" si="87"/>
        <v>199.57875507313204</v>
      </c>
      <c r="CJ58" s="1">
        <f t="shared" si="88"/>
        <v>205.67915462079284</v>
      </c>
      <c r="CK58" s="1">
        <f t="shared" si="88"/>
        <v>211.96602128328985</v>
      </c>
      <c r="CL58" s="1">
        <f t="shared" si="88"/>
        <v>218.44505468482703</v>
      </c>
      <c r="CM58" s="1">
        <f t="shared" si="88"/>
        <v>225.12212866647278</v>
      </c>
      <c r="CN58" s="1">
        <f t="shared" si="88"/>
        <v>232.00329661133813</v>
      </c>
      <c r="CO58" s="1">
        <f t="shared" si="88"/>
        <v>239.09479693252706</v>
      </c>
      <c r="CP58" s="1">
        <f t="shared" si="88"/>
        <v>246.40305872883283</v>
      </c>
      <c r="CQ58" s="1">
        <f t="shared" si="88"/>
        <v>253.93470761330852</v>
      </c>
      <c r="CR58" s="1">
        <f t="shared" si="88"/>
        <v>261.69657171999643</v>
      </c>
      <c r="CS58" s="1">
        <f t="shared" si="88"/>
        <v>269.69568789426069</v>
      </c>
      <c r="CT58" s="1">
        <f t="shared" si="89"/>
        <v>277.93930807233693</v>
      </c>
      <c r="CU58" s="1">
        <f t="shared" si="89"/>
        <v>286.43490585588023</v>
      </c>
      <c r="CV58" s="1">
        <f t="shared" si="89"/>
        <v>295.1901832874745</v>
      </c>
      <c r="CW58" s="1">
        <f t="shared" si="89"/>
        <v>304.2130778332438</v>
      </c>
      <c r="CX58" s="1">
        <f t="shared" si="89"/>
        <v>313.51176957889766</v>
      </c>
      <c r="CY58" s="1">
        <f t="shared" si="89"/>
        <v>323.09468864573233</v>
      </c>
      <c r="CZ58" s="1">
        <f t="shared" si="89"/>
        <v>332.970522833313</v>
      </c>
      <c r="DA58">
        <f t="shared" si="46"/>
        <v>9.7904326394937421E-6</v>
      </c>
      <c r="DB58">
        <f t="shared" si="50"/>
        <v>3.2599254747365638E-3</v>
      </c>
    </row>
    <row r="59" spans="3:106" x14ac:dyDescent="0.15">
      <c r="C59" s="6">
        <v>30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4">
        <f t="shared" ref="AH59:AT59" si="97">S*AH$26^(AH$28-$C59)*AH$27^$C59+AH$24</f>
        <v>42.539878910292046</v>
      </c>
      <c r="AI59" s="1">
        <f t="shared" si="97"/>
        <v>43.710649831384032</v>
      </c>
      <c r="AJ59" s="1">
        <f t="shared" si="97"/>
        <v>44.919629507545466</v>
      </c>
      <c r="AK59" s="1">
        <f t="shared" si="97"/>
        <v>46.168069166738078</v>
      </c>
      <c r="AL59" s="1">
        <f t="shared" si="97"/>
        <v>47.45726101363865</v>
      </c>
      <c r="AM59" s="1">
        <f t="shared" si="97"/>
        <v>48.788539571595216</v>
      </c>
      <c r="AN59" s="1">
        <f t="shared" si="97"/>
        <v>50.1632830685313</v>
      </c>
      <c r="AO59" s="1">
        <f t="shared" si="97"/>
        <v>51.582914868237474</v>
      </c>
      <c r="AP59" s="1">
        <f t="shared" si="97"/>
        <v>53.048904948536538</v>
      </c>
      <c r="AQ59" s="1">
        <f t="shared" si="97"/>
        <v>54.562771427857555</v>
      </c>
      <c r="AR59" s="1">
        <f t="shared" si="97"/>
        <v>56.126082141804069</v>
      </c>
      <c r="AS59" s="1">
        <f t="shared" si="97"/>
        <v>57.740456271353594</v>
      </c>
      <c r="AT59" s="1">
        <f t="shared" si="97"/>
        <v>59.40756602437957</v>
      </c>
      <c r="AU59" s="1">
        <f t="shared" si="77"/>
        <v>61.12913837224167</v>
      </c>
      <c r="AV59" s="1">
        <f t="shared" si="84"/>
        <v>62.906956843248338</v>
      </c>
      <c r="AW59" s="1">
        <f t="shared" si="84"/>
        <v>64.742863374853698</v>
      </c>
      <c r="AX59" s="1">
        <f t="shared" si="84"/>
        <v>66.63876022651263</v>
      </c>
      <c r="AY59" s="1">
        <f t="shared" si="84"/>
        <v>68.596611955180208</v>
      </c>
      <c r="AZ59" s="1">
        <f t="shared" si="84"/>
        <v>70.618447455507464</v>
      </c>
      <c r="BA59" s="1">
        <f t="shared" si="84"/>
        <v>72.706362066851796</v>
      </c>
      <c r="BB59" s="1">
        <f t="shared" si="84"/>
        <v>74.862519749290655</v>
      </c>
      <c r="BC59" s="1">
        <f t="shared" si="84"/>
        <v>71.723478045275954</v>
      </c>
      <c r="BD59" s="1">
        <f t="shared" si="84"/>
        <v>73.915804943315408</v>
      </c>
      <c r="BE59" s="1">
        <f t="shared" si="84"/>
        <v>76.175143332694333</v>
      </c>
      <c r="BF59" s="1">
        <f t="shared" si="85"/>
        <v>78.50354151194685</v>
      </c>
      <c r="BG59" s="1">
        <f t="shared" si="85"/>
        <v>80.903110388673042</v>
      </c>
      <c r="BH59" s="1">
        <f t="shared" si="85"/>
        <v>83.376025393271405</v>
      </c>
      <c r="BI59" s="1">
        <f t="shared" si="85"/>
        <v>85.92452845116695</v>
      </c>
      <c r="BJ59" s="1">
        <f t="shared" si="85"/>
        <v>88.550930015323374</v>
      </c>
      <c r="BK59" s="1">
        <f t="shared" si="85"/>
        <v>91.257611160881538</v>
      </c>
      <c r="BL59" s="1">
        <f t="shared" si="85"/>
        <v>94.047025743823738</v>
      </c>
      <c r="BM59" s="1">
        <f t="shared" si="85"/>
        <v>96.921702625620256</v>
      </c>
      <c r="BN59" s="1">
        <f t="shared" si="85"/>
        <v>99.88424796587546</v>
      </c>
      <c r="BO59" s="1">
        <f t="shared" si="85"/>
        <v>102.93734758505177</v>
      </c>
      <c r="BP59" s="1">
        <f t="shared" si="86"/>
        <v>106.08376939941343</v>
      </c>
      <c r="BQ59" s="1">
        <f t="shared" si="86"/>
        <v>109.32636593039788</v>
      </c>
      <c r="BR59" s="1">
        <f t="shared" si="86"/>
        <v>112.66807689068926</v>
      </c>
      <c r="BS59" s="1">
        <f t="shared" si="86"/>
        <v>116.11193184933909</v>
      </c>
      <c r="BT59" s="1">
        <f t="shared" si="86"/>
        <v>119.6610529783499</v>
      </c>
      <c r="BU59" s="1">
        <f t="shared" si="86"/>
        <v>123.31865788321187</v>
      </c>
      <c r="BV59" s="1">
        <f t="shared" si="86"/>
        <v>127.088062519959</v>
      </c>
      <c r="BW59" s="1">
        <f t="shared" si="86"/>
        <v>130.97268420138869</v>
      </c>
      <c r="BX59" s="1">
        <f t="shared" si="86"/>
        <v>134.9760446951712</v>
      </c>
      <c r="BY59" s="1">
        <f t="shared" si="86"/>
        <v>139.1017734166563</v>
      </c>
      <c r="BZ59" s="1">
        <f t="shared" si="87"/>
        <v>143.35361071927315</v>
      </c>
      <c r="CA59" s="1">
        <f t="shared" si="87"/>
        <v>147.73541128550545</v>
      </c>
      <c r="CB59" s="1">
        <f t="shared" si="87"/>
        <v>152.25114762151642</v>
      </c>
      <c r="CC59" s="1">
        <f t="shared" si="87"/>
        <v>156.90491365859182</v>
      </c>
      <c r="CD59" s="1">
        <f t="shared" si="87"/>
        <v>161.70092846466613</v>
      </c>
      <c r="CE59" s="1">
        <f t="shared" si="87"/>
        <v>166.64354006929665</v>
      </c>
      <c r="CF59" s="1">
        <f t="shared" si="87"/>
        <v>171.73722940555299</v>
      </c>
      <c r="CG59" s="1">
        <f t="shared" si="87"/>
        <v>176.98661437239605</v>
      </c>
      <c r="CH59" s="1">
        <f t="shared" si="87"/>
        <v>182.39645402122912</v>
      </c>
      <c r="CI59" s="1">
        <f t="shared" si="87"/>
        <v>187.97165287041676</v>
      </c>
      <c r="CJ59" s="1">
        <f t="shared" si="88"/>
        <v>193.71726535168284</v>
      </c>
      <c r="CK59" s="1">
        <f t="shared" si="88"/>
        <v>199.63850039241882</v>
      </c>
      <c r="CL59" s="1">
        <f t="shared" si="88"/>
        <v>205.74072613805649</v>
      </c>
      <c r="CM59" s="1">
        <f t="shared" si="88"/>
        <v>212.02947481878698</v>
      </c>
      <c r="CN59" s="1">
        <f t="shared" si="88"/>
        <v>218.5104477650373</v>
      </c>
      <c r="CO59" s="1">
        <f t="shared" si="88"/>
        <v>225.18952057625171</v>
      </c>
      <c r="CP59" s="1">
        <f t="shared" si="88"/>
        <v>232.07274844766476</v>
      </c>
      <c r="CQ59" s="1">
        <f t="shared" si="88"/>
        <v>239.16637165989374</v>
      </c>
      <c r="CR59" s="1">
        <f t="shared" si="88"/>
        <v>246.47682123632814</v>
      </c>
      <c r="CS59" s="1">
        <f t="shared" si="88"/>
        <v>254.01072477344556</v>
      </c>
      <c r="CT59" s="1">
        <f t="shared" si="89"/>
        <v>261.77491244933861</v>
      </c>
      <c r="CU59" s="1">
        <f t="shared" si="89"/>
        <v>269.7764232159015</v>
      </c>
      <c r="CV59" s="1">
        <f t="shared" si="89"/>
        <v>278.02251118028818</v>
      </c>
      <c r="CW59" s="1">
        <f t="shared" si="89"/>
        <v>286.52065218142957</v>
      </c>
      <c r="CX59" s="1">
        <f t="shared" si="89"/>
        <v>295.27855056757073</v>
      </c>
      <c r="CY59" s="1">
        <f t="shared" si="89"/>
        <v>304.30414618097291</v>
      </c>
      <c r="CZ59" s="1">
        <f t="shared" si="89"/>
        <v>313.60562155611228</v>
      </c>
      <c r="DA59">
        <f t="shared" si="46"/>
        <v>2.3170690580135184E-5</v>
      </c>
      <c r="DB59">
        <f t="shared" si="50"/>
        <v>7.2664588212676502E-3</v>
      </c>
    </row>
    <row r="60" spans="3:106" x14ac:dyDescent="0.15">
      <c r="C60" s="6">
        <v>31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4">
        <f t="shared" ref="AI60:AT60" si="98">S*AI$26^(AI$28-$C60)*AI$27^$C60+AI$24</f>
        <v>41.420031220351561</v>
      </c>
      <c r="AJ60" s="1">
        <f t="shared" si="98"/>
        <v>42.553994881624362</v>
      </c>
      <c r="AK60" s="1">
        <f t="shared" si="98"/>
        <v>43.724961808575792</v>
      </c>
      <c r="AL60" s="1">
        <f t="shared" si="98"/>
        <v>44.934143750260453</v>
      </c>
      <c r="AM60" s="1">
        <f t="shared" si="98"/>
        <v>46.18279213954392</v>
      </c>
      <c r="AN60" s="1">
        <f t="shared" si="98"/>
        <v>47.472199392717158</v>
      </c>
      <c r="AO60" s="1">
        <f t="shared" si="98"/>
        <v>48.803700251672581</v>
      </c>
      <c r="AP60" s="1">
        <f t="shared" si="98"/>
        <v>50.178673170035196</v>
      </c>
      <c r="AQ60" s="1">
        <f t="shared" si="98"/>
        <v>51.598541744688511</v>
      </c>
      <c r="AR60" s="1">
        <f t="shared" si="98"/>
        <v>53.064776194181839</v>
      </c>
      <c r="AS60" s="1">
        <f t="shared" si="98"/>
        <v>54.578894885554341</v>
      </c>
      <c r="AT60" s="1">
        <f t="shared" si="98"/>
        <v>56.142465911161345</v>
      </c>
      <c r="AU60" s="1">
        <f t="shared" si="77"/>
        <v>57.757108717140582</v>
      </c>
      <c r="AV60" s="1">
        <f t="shared" si="84"/>
        <v>59.424495785209331</v>
      </c>
      <c r="AW60" s="1">
        <f t="shared" si="84"/>
        <v>61.146354369539353</v>
      </c>
      <c r="AX60" s="1">
        <f t="shared" si="84"/>
        <v>62.92446829051292</v>
      </c>
      <c r="AY60" s="1">
        <f t="shared" si="84"/>
        <v>64.760679787223197</v>
      </c>
      <c r="AZ60" s="1">
        <f t="shared" si="84"/>
        <v>66.656891430642375</v>
      </c>
      <c r="BA60" s="1">
        <f t="shared" si="84"/>
        <v>68.615068099444869</v>
      </c>
      <c r="BB60" s="1">
        <f t="shared" si="84"/>
        <v>70.637239020536924</v>
      </c>
      <c r="BC60" s="1">
        <f t="shared" si="84"/>
        <v>67.552183662260731</v>
      </c>
      <c r="BD60" s="1">
        <f t="shared" si="84"/>
        <v>69.617009201961821</v>
      </c>
      <c r="BE60" s="1">
        <f t="shared" si="84"/>
        <v>71.744948978364988</v>
      </c>
      <c r="BF60" s="1">
        <f t="shared" si="85"/>
        <v>73.937932165048281</v>
      </c>
      <c r="BG60" s="1">
        <f t="shared" si="85"/>
        <v>76.197946903437412</v>
      </c>
      <c r="BH60" s="1">
        <f t="shared" si="85"/>
        <v>78.527042105239204</v>
      </c>
      <c r="BI60" s="1">
        <f t="shared" si="85"/>
        <v>80.927329309968997</v>
      </c>
      <c r="BJ60" s="1">
        <f t="shared" si="85"/>
        <v>83.400984599255793</v>
      </c>
      <c r="BK60" s="1">
        <f t="shared" si="85"/>
        <v>85.950250569660966</v>
      </c>
      <c r="BL60" s="1">
        <f t="shared" si="85"/>
        <v>88.57743836579867</v>
      </c>
      <c r="BM60" s="1">
        <f t="shared" si="85"/>
        <v>91.284929775601597</v>
      </c>
      <c r="BN60" s="1">
        <f t="shared" si="85"/>
        <v>94.075179389631245</v>
      </c>
      <c r="BO60" s="1">
        <f t="shared" si="85"/>
        <v>96.950716826390561</v>
      </c>
      <c r="BP60" s="1">
        <f t="shared" si="86"/>
        <v>99.914149025656343</v>
      </c>
      <c r="BQ60" s="1">
        <f t="shared" si="86"/>
        <v>102.96816261191043</v>
      </c>
      <c r="BR60" s="1">
        <f t="shared" si="86"/>
        <v>106.11552633001253</v>
      </c>
      <c r="BS60" s="1">
        <f t="shared" si="86"/>
        <v>109.35909355532257</v>
      </c>
      <c r="BT60" s="1">
        <f t="shared" si="86"/>
        <v>112.70180488054864</v>
      </c>
      <c r="BU60" s="1">
        <f t="shared" si="86"/>
        <v>116.14669078166531</v>
      </c>
      <c r="BV60" s="1">
        <f t="shared" si="86"/>
        <v>119.69687436531945</v>
      </c>
      <c r="BW60" s="1">
        <f t="shared" si="86"/>
        <v>123.35557420021439</v>
      </c>
      <c r="BX60" s="1">
        <f t="shared" si="86"/>
        <v>127.12610723503903</v>
      </c>
      <c r="BY60" s="1">
        <f t="shared" si="86"/>
        <v>131.01189180558779</v>
      </c>
      <c r="BZ60" s="1">
        <f t="shared" si="87"/>
        <v>135.016450733797</v>
      </c>
      <c r="CA60" s="1">
        <f t="shared" si="87"/>
        <v>139.14341452150776</v>
      </c>
      <c r="CB60" s="1">
        <f t="shared" si="87"/>
        <v>143.39652464185068</v>
      </c>
      <c r="CC60" s="1">
        <f t="shared" si="87"/>
        <v>147.77963693123604</v>
      </c>
      <c r="CD60" s="1">
        <f t="shared" si="87"/>
        <v>152.29672508502492</v>
      </c>
      <c r="CE60" s="1">
        <f t="shared" si="87"/>
        <v>156.95188426005063</v>
      </c>
      <c r="CF60" s="1">
        <f t="shared" si="87"/>
        <v>161.74933478725563</v>
      </c>
      <c r="CG60" s="1">
        <f t="shared" si="87"/>
        <v>166.69342599781078</v>
      </c>
      <c r="CH60" s="1">
        <f t="shared" si="87"/>
        <v>171.78864016618479</v>
      </c>
      <c r="CI60" s="1">
        <f t="shared" si="87"/>
        <v>177.03959657373949</v>
      </c>
      <c r="CJ60" s="1">
        <f t="shared" si="88"/>
        <v>182.45105569653401</v>
      </c>
      <c r="CK60" s="1">
        <f t="shared" si="88"/>
        <v>188.02792352113548</v>
      </c>
      <c r="CL60" s="1">
        <f t="shared" si="88"/>
        <v>193.77525599234775</v>
      </c>
      <c r="CM60" s="1">
        <f t="shared" si="88"/>
        <v>199.69826359689165</v>
      </c>
      <c r="CN60" s="1">
        <f t="shared" si="88"/>
        <v>205.80231608719157</v>
      </c>
      <c r="CO60" s="1">
        <f t="shared" si="88"/>
        <v>212.09294734955117</v>
      </c>
      <c r="CP60" s="1">
        <f t="shared" si="88"/>
        <v>218.57586042113098</v>
      </c>
      <c r="CQ60" s="1">
        <f t="shared" si="88"/>
        <v>225.25693266027798</v>
      </c>
      <c r="CR60" s="1">
        <f t="shared" si="88"/>
        <v>232.14222107489246</v>
      </c>
      <c r="CS60" s="1">
        <f t="shared" si="88"/>
        <v>239.23796781366389</v>
      </c>
      <c r="CT60" s="1">
        <f t="shared" si="89"/>
        <v>246.55060582515452</v>
      </c>
      <c r="CU60" s="1">
        <f t="shared" si="89"/>
        <v>254.08676468985985</v>
      </c>
      <c r="CV60" s="1">
        <f t="shared" si="89"/>
        <v>261.85327663053522</v>
      </c>
      <c r="CW60" s="1">
        <f t="shared" si="89"/>
        <v>269.85718270623488</v>
      </c>
      <c r="CX60" s="1">
        <f t="shared" si="89"/>
        <v>278.10573919568128</v>
      </c>
      <c r="CY60" s="1">
        <f t="shared" si="89"/>
        <v>286.60642417575099</v>
      </c>
      <c r="CZ60" s="1">
        <f t="shared" si="89"/>
        <v>295.36694430104058</v>
      </c>
      <c r="DA60">
        <f t="shared" si="46"/>
        <v>5.23209142132085E-5</v>
      </c>
      <c r="DB60">
        <f t="shared" si="50"/>
        <v>1.5453868554192278E-2</v>
      </c>
    </row>
    <row r="61" spans="3:106" x14ac:dyDescent="0.15">
      <c r="C61" s="6">
        <v>32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4">
        <f t="shared" ref="AJ61:AU72" si="99">S*AJ$26^(AJ$28-$C61)*AJ$27^$C61+AJ$24</f>
        <v>40.335650253674203</v>
      </c>
      <c r="AK61" s="1">
        <f t="shared" si="99"/>
        <v>41.433968083636316</v>
      </c>
      <c r="AL61" s="1">
        <f t="shared" si="99"/>
        <v>42.568121725737591</v>
      </c>
      <c r="AM61" s="1">
        <f t="shared" si="99"/>
        <v>43.739284695770706</v>
      </c>
      <c r="AN61" s="1">
        <f t="shared" si="99"/>
        <v>44.94866894122903</v>
      </c>
      <c r="AO61" s="1">
        <f t="shared" si="99"/>
        <v>46.197526099915443</v>
      </c>
      <c r="AP61" s="1">
        <f t="shared" si="99"/>
        <v>47.487148799769841</v>
      </c>
      <c r="AQ61" s="1">
        <f t="shared" si="99"/>
        <v>48.818872001264772</v>
      </c>
      <c r="AR61" s="1">
        <f t="shared" si="99"/>
        <v>50.194074383763684</v>
      </c>
      <c r="AS61" s="1">
        <f t="shared" si="99"/>
        <v>51.614179777281194</v>
      </c>
      <c r="AT61" s="1">
        <f t="shared" si="99"/>
        <v>53.08065864113258</v>
      </c>
      <c r="AU61" s="1">
        <f t="shared" si="99"/>
        <v>54.595029591007773</v>
      </c>
      <c r="AV61" s="1">
        <f t="shared" ref="AV61:BE73" si="100">S*AV$26^(AV$28-$C61)*AV$27^$C61+AV$24</f>
        <v>56.15886097605599</v>
      </c>
      <c r="AW61" s="1">
        <f t="shared" si="100"/>
        <v>57.773772507618503</v>
      </c>
      <c r="AX61" s="1">
        <f t="shared" si="100"/>
        <v>59.441436941301404</v>
      </c>
      <c r="AY61" s="1">
        <f t="shared" si="100"/>
        <v>61.163581814134758</v>
      </c>
      <c r="AZ61" s="1">
        <f t="shared" si="100"/>
        <v>62.941991238622592</v>
      </c>
      <c r="BA61" s="1">
        <f t="shared" si="100"/>
        <v>64.778507755546372</v>
      </c>
      <c r="BB61" s="1">
        <f t="shared" si="100"/>
        <v>66.67503424744676</v>
      </c>
      <c r="BC61" s="1">
        <f t="shared" si="100"/>
        <v>63.623483438145506</v>
      </c>
      <c r="BD61" s="1">
        <f t="shared" si="100"/>
        <v>65.568222844123071</v>
      </c>
      <c r="BE61" s="1">
        <f t="shared" si="100"/>
        <v>67.572405888719373</v>
      </c>
      <c r="BF61" s="1">
        <f t="shared" ref="BF61:BO73" si="101">S*BF$26^(BF$28-$C61)*BF$27^$C61+BF$24</f>
        <v>69.637849548626178</v>
      </c>
      <c r="BG61" s="1">
        <f t="shared" si="101"/>
        <v>71.766426338930529</v>
      </c>
      <c r="BH61" s="1">
        <f t="shared" si="101"/>
        <v>73.960066010722329</v>
      </c>
      <c r="BI61" s="1">
        <f t="shared" si="101"/>
        <v>76.220757300591529</v>
      </c>
      <c r="BJ61" s="1">
        <f t="shared" si="101"/>
        <v>78.550549733601287</v>
      </c>
      <c r="BK61" s="1">
        <f t="shared" si="101"/>
        <v>80.951555481371258</v>
      </c>
      <c r="BL61" s="1">
        <f t="shared" si="101"/>
        <v>83.425951276955985</v>
      </c>
      <c r="BM61" s="1">
        <f t="shared" si="101"/>
        <v>85.975980388254044</v>
      </c>
      <c r="BN61" s="1">
        <f t="shared" si="101"/>
        <v>88.603954651737183</v>
      </c>
      <c r="BO61" s="1">
        <f t="shared" si="101"/>
        <v>91.31225656834323</v>
      </c>
      <c r="BP61" s="1">
        <f t="shared" ref="BP61:BY73" si="102">S*BP$26^(BP$28-$C61)*BP$27^$C61+BP$24</f>
        <v>94.103341463432812</v>
      </c>
      <c r="BQ61" s="1">
        <f t="shared" si="102"/>
        <v>96.979739712768193</v>
      </c>
      <c r="BR61" s="1">
        <f t="shared" si="102"/>
        <v>99.944059036532082</v>
      </c>
      <c r="BS61" s="1">
        <f t="shared" si="102"/>
        <v>102.99898686346653</v>
      </c>
      <c r="BT61" s="1">
        <f t="shared" si="102"/>
        <v>106.14729276727461</v>
      </c>
      <c r="BU61" s="1">
        <f t="shared" si="102"/>
        <v>109.39183097749448</v>
      </c>
      <c r="BV61" s="1">
        <f t="shared" si="102"/>
        <v>112.73554296712162</v>
      </c>
      <c r="BW61" s="1">
        <f t="shared" si="102"/>
        <v>116.18146011932508</v>
      </c>
      <c r="BX61" s="1">
        <f t="shared" si="102"/>
        <v>119.73270647567594</v>
      </c>
      <c r="BY61" s="1">
        <f t="shared" si="102"/>
        <v>123.39250156837888</v>
      </c>
      <c r="BZ61" s="1">
        <f t="shared" ref="BZ61:CI73" si="103">S*BZ$26^(BZ$28-$C61)*BZ$27^$C61+BZ$24</f>
        <v>127.16416333907507</v>
      </c>
      <c r="CA61" s="1">
        <f t="shared" si="103"/>
        <v>131.05111114686198</v>
      </c>
      <c r="CB61" s="1">
        <f t="shared" si="103"/>
        <v>135.05686886825777</v>
      </c>
      <c r="CC61" s="1">
        <f t="shared" si="103"/>
        <v>139.18506809192007</v>
      </c>
      <c r="CD61" s="1">
        <f t="shared" si="103"/>
        <v>143.43945141101611</v>
      </c>
      <c r="CE61" s="1">
        <f t="shared" si="103"/>
        <v>147.82387581622811</v>
      </c>
      <c r="CF61" s="1">
        <f t="shared" si="103"/>
        <v>152.34231619247123</v>
      </c>
      <c r="CG61" s="1">
        <f t="shared" si="103"/>
        <v>156.99886892249299</v>
      </c>
      <c r="CH61" s="1">
        <f t="shared" si="103"/>
        <v>161.79775560062205</v>
      </c>
      <c r="CI61" s="1">
        <f t="shared" si="103"/>
        <v>166.74332686003231</v>
      </c>
      <c r="CJ61" s="1">
        <f t="shared" ref="CJ61:CS73" si="104">S*CJ$26^(CJ$28-$C61)*CJ$27^$C61+CJ$24</f>
        <v>171.84006631699333</v>
      </c>
      <c r="CK61" s="1">
        <f t="shared" si="104"/>
        <v>177.09259463568159</v>
      </c>
      <c r="CL61" s="1">
        <f t="shared" si="104"/>
        <v>182.50567371723872</v>
      </c>
      <c r="CM61" s="1">
        <f t="shared" si="104"/>
        <v>188.08421101687364</v>
      </c>
      <c r="CN61" s="1">
        <f t="shared" si="104"/>
        <v>193.83326399292326</v>
      </c>
      <c r="CO61" s="1">
        <f t="shared" si="104"/>
        <v>199.75804469190467</v>
      </c>
      <c r="CP61" s="1">
        <f t="shared" si="104"/>
        <v>205.86392447371597</v>
      </c>
      <c r="CQ61" s="1">
        <f t="shared" si="104"/>
        <v>212.15643888126868</v>
      </c>
      <c r="CR61" s="1">
        <f t="shared" si="104"/>
        <v>218.64129265896838</v>
      </c>
      <c r="CS61" s="1">
        <f t="shared" si="104"/>
        <v>225.32436492459101</v>
      </c>
      <c r="CT61" s="1">
        <f t="shared" ref="CT61:CZ73" si="105">S*CT$26^(CT$28-$C61)*CT$27^$C61+CT$24</f>
        <v>232.21171449924509</v>
      </c>
      <c r="CU61" s="1">
        <f t="shared" si="105"/>
        <v>239.30958540025179</v>
      </c>
      <c r="CV61" s="1">
        <f t="shared" si="105"/>
        <v>246.62441250192208</v>
      </c>
      <c r="CW61" s="1">
        <f t="shared" si="105"/>
        <v>254.16282736936387</v>
      </c>
      <c r="CX61" s="1">
        <f t="shared" si="105"/>
        <v>261.93166427060675</v>
      </c>
      <c r="CY61" s="1">
        <f t="shared" si="105"/>
        <v>269.93796637249591</v>
      </c>
      <c r="CZ61" s="1">
        <f t="shared" si="105"/>
        <v>278.18899212597256</v>
      </c>
      <c r="DA61">
        <f t="shared" ref="DA61:DA92" si="106">FACT(CZ$28)/(FACT(CZ$28-C61)*FACT(C61))*p^100</f>
        <v>1.1281697127223083E-4</v>
      </c>
      <c r="DB61">
        <f t="shared" si="50"/>
        <v>3.1384439532926696E-2</v>
      </c>
    </row>
    <row r="62" spans="3:106" x14ac:dyDescent="0.15">
      <c r="C62" s="6">
        <v>33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4">
        <f t="shared" ref="AK62:AT62" si="107">S*AK$26^(AK$28-$C62)*AK$27^$C62+AK$24</f>
        <v>39.285617037917177</v>
      </c>
      <c r="AL62" s="1">
        <f t="shared" si="107"/>
        <v>40.349413819537403</v>
      </c>
      <c r="AM62" s="1">
        <f t="shared" si="107"/>
        <v>41.447915795495206</v>
      </c>
      <c r="AN62" s="1">
        <f t="shared" si="107"/>
        <v>42.5822594546636</v>
      </c>
      <c r="AO62" s="1">
        <f t="shared" si="107"/>
        <v>43.753618505012909</v>
      </c>
      <c r="AP62" s="1">
        <f t="shared" si="107"/>
        <v>44.963205092507671</v>
      </c>
      <c r="AQ62" s="1">
        <f t="shared" si="107"/>
        <v>46.212271059921747</v>
      </c>
      <c r="AR62" s="1">
        <f t="shared" si="107"/>
        <v>47.502109246878547</v>
      </c>
      <c r="AS62" s="1">
        <f t="shared" si="107"/>
        <v>48.834054832466599</v>
      </c>
      <c r="AT62" s="1">
        <f t="shared" si="107"/>
        <v>50.209486721824703</v>
      </c>
      <c r="AU62" s="1">
        <f t="shared" si="99"/>
        <v>51.629828978136828</v>
      </c>
      <c r="AV62" s="1">
        <f t="shared" si="100"/>
        <v>53.096552301523602</v>
      </c>
      <c r="AW62" s="1">
        <f t="shared" si="100"/>
        <v>54.611175556366504</v>
      </c>
      <c r="AX62" s="1">
        <f t="shared" si="100"/>
        <v>56.1752673486506</v>
      </c>
      <c r="AY62" s="1">
        <f t="shared" si="100"/>
        <v>57.790447654964233</v>
      </c>
      <c r="AZ62" s="1">
        <f t="shared" si="100"/>
        <v>59.458389504847077</v>
      </c>
      <c r="BA62" s="1">
        <f t="shared" si="100"/>
        <v>61.180820718233932</v>
      </c>
      <c r="BB62" s="1">
        <f t="shared" si="100"/>
        <v>62.95952569979827</v>
      </c>
      <c r="BC62" s="1">
        <f t="shared" si="100"/>
        <v>59.923268580663745</v>
      </c>
      <c r="BD62" s="1">
        <f t="shared" si="100"/>
        <v>61.754905822863613</v>
      </c>
      <c r="BE62" s="1">
        <f t="shared" si="100"/>
        <v>63.642529580259954</v>
      </c>
      <c r="BF62" s="1">
        <f t="shared" si="101"/>
        <v>65.587851157805318</v>
      </c>
      <c r="BG62" s="1">
        <f t="shared" si="101"/>
        <v>67.592634168845265</v>
      </c>
      <c r="BH62" s="1">
        <f t="shared" si="101"/>
        <v>69.658696133996443</v>
      </c>
      <c r="BI62" s="1">
        <f t="shared" si="101"/>
        <v>71.787910128896641</v>
      </c>
      <c r="BJ62" s="1">
        <f t="shared" si="101"/>
        <v>73.982206482320422</v>
      </c>
      <c r="BK62" s="1">
        <f t="shared" si="101"/>
        <v>76.24357452620022</v>
      </c>
      <c r="BL62" s="1">
        <f t="shared" si="101"/>
        <v>78.574064399139033</v>
      </c>
      <c r="BM62" s="1">
        <f t="shared" si="101"/>
        <v>80.975788905050166</v>
      </c>
      <c r="BN62" s="1">
        <f t="shared" si="101"/>
        <v>83.450925428608642</v>
      </c>
      <c r="BO62" s="1">
        <f t="shared" si="101"/>
        <v>86.001717909251241</v>
      </c>
      <c r="BP62" s="1">
        <f t="shared" si="102"/>
        <v>88.630478875514399</v>
      </c>
      <c r="BQ62" s="1">
        <f t="shared" si="102"/>
        <v>91.339591541554526</v>
      </c>
      <c r="BR62" s="1">
        <f t="shared" si="102"/>
        <v>94.131511967751393</v>
      </c>
      <c r="BS62" s="1">
        <f t="shared" si="102"/>
        <v>97.00877128735317</v>
      </c>
      <c r="BT62" s="1">
        <f t="shared" si="102"/>
        <v>99.973978001182246</v>
      </c>
      <c r="BU62" s="1">
        <f t="shared" si="102"/>
        <v>103.02982034248144</v>
      </c>
      <c r="BV62" s="1">
        <f t="shared" si="102"/>
        <v>106.17906871404548</v>
      </c>
      <c r="BW62" s="1">
        <f t="shared" si="102"/>
        <v>109.42457819984648</v>
      </c>
      <c r="BX62" s="1">
        <f t="shared" si="102"/>
        <v>112.76929115343067</v>
      </c>
      <c r="BY62" s="1">
        <f t="shared" si="102"/>
        <v>116.21623986543328</v>
      </c>
      <c r="BZ62" s="1">
        <f t="shared" si="103"/>
        <v>119.76854931262937</v>
      </c>
      <c r="CA62" s="1">
        <f t="shared" si="103"/>
        <v>123.42943999101358</v>
      </c>
      <c r="CB62" s="1">
        <f t="shared" si="103"/>
        <v>127.2022308354764</v>
      </c>
      <c r="CC62" s="1">
        <f t="shared" si="103"/>
        <v>131.09034222872478</v>
      </c>
      <c r="CD62" s="1">
        <f t="shared" si="103"/>
        <v>135.09729910217442</v>
      </c>
      <c r="CE62" s="1">
        <f t="shared" si="103"/>
        <v>139.22673413162485</v>
      </c>
      <c r="CF62" s="1">
        <f t="shared" si="103"/>
        <v>143.48239103061502</v>
      </c>
      <c r="CG62" s="1">
        <f t="shared" si="103"/>
        <v>147.86812794444489</v>
      </c>
      <c r="CH62" s="1">
        <f t="shared" si="103"/>
        <v>152.38792094793965</v>
      </c>
      <c r="CI62" s="1">
        <f t="shared" si="103"/>
        <v>157.04586765012814</v>
      </c>
      <c r="CJ62" s="1">
        <f t="shared" si="104"/>
        <v>161.84619090910314</v>
      </c>
      <c r="CK62" s="1">
        <f t="shared" si="104"/>
        <v>166.7932426604317</v>
      </c>
      <c r="CL62" s="1">
        <f t="shared" si="104"/>
        <v>171.89150786258571</v>
      </c>
      <c r="CM62" s="1">
        <f t="shared" si="104"/>
        <v>177.14560856297035</v>
      </c>
      <c r="CN62" s="1">
        <f t="shared" si="104"/>
        <v>182.56030808823624</v>
      </c>
      <c r="CO62" s="1">
        <f t="shared" si="104"/>
        <v>188.1405153626738</v>
      </c>
      <c r="CP62" s="1">
        <f t="shared" si="104"/>
        <v>193.89128935860612</v>
      </c>
      <c r="CQ62" s="1">
        <f t="shared" si="104"/>
        <v>199.81784368281359</v>
      </c>
      <c r="CR62" s="1">
        <f t="shared" si="104"/>
        <v>205.92555130314878</v>
      </c>
      <c r="CS62" s="1">
        <f t="shared" si="104"/>
        <v>212.21994941962762</v>
      </c>
      <c r="CT62" s="1">
        <f t="shared" si="105"/>
        <v>218.70674448441142</v>
      </c>
      <c r="CU62" s="1">
        <f t="shared" si="105"/>
        <v>225.39181737523174</v>
      </c>
      <c r="CV62" s="1">
        <f t="shared" si="105"/>
        <v>232.28122872694837</v>
      </c>
      <c r="CW62" s="1">
        <f t="shared" si="105"/>
        <v>239.38122442607329</v>
      </c>
      <c r="CX62" s="1">
        <f t="shared" si="105"/>
        <v>246.69824127324313</v>
      </c>
      <c r="CY62" s="1">
        <f t="shared" si="105"/>
        <v>254.23891281877181</v>
      </c>
      <c r="CZ62" s="1">
        <f t="shared" si="105"/>
        <v>262.01007537657551</v>
      </c>
      <c r="DA62">
        <f t="shared" si="106"/>
        <v>2.3247133474277841E-4</v>
      </c>
      <c r="DB62">
        <f t="shared" si="50"/>
        <v>6.090983193884849E-2</v>
      </c>
    </row>
    <row r="63" spans="3:106" x14ac:dyDescent="0.15">
      <c r="C63" s="6">
        <v>34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4">
        <f t="shared" ref="AL63:AT63" si="108">S*AL$26^(AL$28-$C63)*AL$27^$C63+AL$24</f>
        <v>38.268847906788615</v>
      </c>
      <c r="AM63" s="1">
        <f t="shared" si="108"/>
        <v>39.299212933742396</v>
      </c>
      <c r="AN63" s="1">
        <f t="shared" si="108"/>
        <v>40.363188210722612</v>
      </c>
      <c r="AO63" s="1">
        <f t="shared" si="108"/>
        <v>41.461874367962295</v>
      </c>
      <c r="AP63" s="1">
        <f t="shared" si="108"/>
        <v>42.596408080448569</v>
      </c>
      <c r="AQ63" s="1">
        <f t="shared" si="108"/>
        <v>43.767963248360765</v>
      </c>
      <c r="AR63" s="1">
        <f t="shared" si="108"/>
        <v>44.977752216167183</v>
      </c>
      <c r="AS63" s="1">
        <f t="shared" si="108"/>
        <v>46.227027031646209</v>
      </c>
      <c r="AT63" s="1">
        <f t="shared" si="108"/>
        <v>47.517080746139456</v>
      </c>
      <c r="AU63" s="1">
        <f t="shared" si="99"/>
        <v>48.849248757387173</v>
      </c>
      <c r="AV63" s="1">
        <f t="shared" si="100"/>
        <v>50.224910196340552</v>
      </c>
      <c r="AW63" s="1">
        <f t="shared" si="100"/>
        <v>51.645489359391057</v>
      </c>
      <c r="AX63" s="1">
        <f t="shared" si="100"/>
        <v>53.112457187504155</v>
      </c>
      <c r="AY63" s="1">
        <f t="shared" si="100"/>
        <v>54.627332793793506</v>
      </c>
      <c r="AZ63" s="1">
        <f t="shared" si="100"/>
        <v>56.191685041122184</v>
      </c>
      <c r="BA63" s="1">
        <f t="shared" si="100"/>
        <v>57.807134171368986</v>
      </c>
      <c r="BB63" s="1">
        <f t="shared" si="100"/>
        <v>59.4753534880521</v>
      </c>
      <c r="BC63" s="1">
        <f t="shared" si="100"/>
        <v>56.43825083675781</v>
      </c>
      <c r="BD63" s="1">
        <f t="shared" si="100"/>
        <v>58.163363711367943</v>
      </c>
      <c r="BE63" s="1">
        <f t="shared" si="100"/>
        <v>59.941207037152992</v>
      </c>
      <c r="BF63" s="1">
        <f t="shared" si="101"/>
        <v>61.773392592983804</v>
      </c>
      <c r="BG63" s="1">
        <f t="shared" si="101"/>
        <v>63.661581423972464</v>
      </c>
      <c r="BH63" s="1">
        <f t="shared" si="101"/>
        <v>65.607485347362825</v>
      </c>
      <c r="BI63" s="1">
        <f t="shared" si="101"/>
        <v>67.612868504450617</v>
      </c>
      <c r="BJ63" s="1">
        <f t="shared" si="101"/>
        <v>69.679548959940263</v>
      </c>
      <c r="BK63" s="1">
        <f t="shared" si="101"/>
        <v>71.809400350188014</v>
      </c>
      <c r="BL63" s="1">
        <f t="shared" si="101"/>
        <v>74.004353581826109</v>
      </c>
      <c r="BM63" s="1">
        <f t="shared" si="101"/>
        <v>76.266398582307602</v>
      </c>
      <c r="BN63" s="1">
        <f t="shared" si="101"/>
        <v>78.597586103959102</v>
      </c>
      <c r="BO63" s="1">
        <f t="shared" si="101"/>
        <v>81.000029583176726</v>
      </c>
      <c r="BP63" s="1">
        <f t="shared" si="102"/>
        <v>83.475907056451149</v>
      </c>
      <c r="BQ63" s="1">
        <f t="shared" si="102"/>
        <v>86.027463134958325</v>
      </c>
      <c r="BR63" s="1">
        <f t="shared" si="102"/>
        <v>88.657011039506571</v>
      </c>
      <c r="BS63" s="1">
        <f t="shared" si="102"/>
        <v>91.366934697684414</v>
      </c>
      <c r="BT63" s="1">
        <f t="shared" si="102"/>
        <v>94.159690905110693</v>
      </c>
      <c r="BU63" s="1">
        <f t="shared" si="102"/>
        <v>97.037811552746433</v>
      </c>
      <c r="BV63" s="1">
        <f t="shared" si="102"/>
        <v>100.00390592228717</v>
      </c>
      <c r="BW63" s="1">
        <f t="shared" si="102"/>
        <v>103.0606630517175</v>
      </c>
      <c r="BX63" s="1">
        <f t="shared" si="102"/>
        <v>106.21085417317197</v>
      </c>
      <c r="BY63" s="1">
        <f t="shared" si="102"/>
        <v>109.45733522531229</v>
      </c>
      <c r="BZ63" s="1">
        <f t="shared" si="103"/>
        <v>112.80304944249926</v>
      </c>
      <c r="CA63" s="1">
        <f t="shared" si="103"/>
        <v>116.25103002310573</v>
      </c>
      <c r="CB63" s="1">
        <f t="shared" si="103"/>
        <v>119.80440287939091</v>
      </c>
      <c r="CC63" s="1">
        <f t="shared" si="103"/>
        <v>123.46638947142769</v>
      </c>
      <c r="CD63" s="1">
        <f t="shared" si="103"/>
        <v>127.2403097276534</v>
      </c>
      <c r="CE63" s="1">
        <f t="shared" si="103"/>
        <v>131.12958505469089</v>
      </c>
      <c r="CF63" s="1">
        <f t="shared" si="103"/>
        <v>135.13774143916908</v>
      </c>
      <c r="CG63" s="1">
        <f t="shared" si="103"/>
        <v>139.26841264435478</v>
      </c>
      <c r="CH63" s="1">
        <f t="shared" si="103"/>
        <v>143.52534350449437</v>
      </c>
      <c r="CI63" s="1">
        <f t="shared" si="103"/>
        <v>147.91239331985091</v>
      </c>
      <c r="CJ63" s="1">
        <f t="shared" si="104"/>
        <v>152.4335393555159</v>
      </c>
      <c r="CK63" s="1">
        <f t="shared" si="104"/>
        <v>157.09288044716649</v>
      </c>
      <c r="CL63" s="1">
        <f t="shared" si="104"/>
        <v>161.89464071703821</v>
      </c>
      <c r="CM63" s="1">
        <f t="shared" si="104"/>
        <v>166.84317340348079</v>
      </c>
      <c r="CN63" s="1">
        <f t="shared" si="104"/>
        <v>171.94296480757049</v>
      </c>
      <c r="CO63" s="1">
        <f t="shared" si="104"/>
        <v>177.1986383603552</v>
      </c>
      <c r="CP63" s="1">
        <f t="shared" si="104"/>
        <v>182.6149588144211</v>
      </c>
      <c r="CQ63" s="1">
        <f t="shared" si="104"/>
        <v>188.19683656358015</v>
      </c>
      <c r="CR63" s="1">
        <f t="shared" si="104"/>
        <v>193.94933209459481</v>
      </c>
      <c r="CS63" s="1">
        <f t="shared" si="104"/>
        <v>199.87766057497547</v>
      </c>
      <c r="CT63" s="1">
        <f t="shared" si="105"/>
        <v>205.98719658101109</v>
      </c>
      <c r="CU63" s="1">
        <f t="shared" si="105"/>
        <v>212.28347897031779</v>
      </c>
      <c r="CV63" s="1">
        <f t="shared" si="105"/>
        <v>218.77221590332371</v>
      </c>
      <c r="CW63" s="1">
        <f t="shared" si="105"/>
        <v>225.45929001824314</v>
      </c>
      <c r="CX63" s="1">
        <f t="shared" si="105"/>
        <v>232.35076376422981</v>
      </c>
      <c r="CY63" s="1">
        <f t="shared" si="105"/>
        <v>239.45288489754654</v>
      </c>
      <c r="CZ63" s="1">
        <f t="shared" si="105"/>
        <v>246.77209214573182</v>
      </c>
      <c r="DA63">
        <f t="shared" si="106"/>
        <v>4.581052772872402E-4</v>
      </c>
      <c r="DB63">
        <f t="shared" si="50"/>
        <v>0.11304759769917286</v>
      </c>
    </row>
    <row r="64" spans="3:106" x14ac:dyDescent="0.15">
      <c r="C64" s="6">
        <v>35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4">
        <f t="shared" ref="AM64:AT64" si="109">S*AM$26^(AM$28-$C64)*AM$27^$C64+AM$24</f>
        <v>37.284293386065208</v>
      </c>
      <c r="AN64" s="1">
        <f t="shared" si="109"/>
        <v>38.282281582498719</v>
      </c>
      <c r="AO64" s="1">
        <f t="shared" si="109"/>
        <v>39.312819632562089</v>
      </c>
      <c r="AP64" s="1">
        <f t="shared" si="109"/>
        <v>40.376973439266202</v>
      </c>
      <c r="AQ64" s="1">
        <f t="shared" si="109"/>
        <v>41.475843813085923</v>
      </c>
      <c r="AR64" s="1">
        <f t="shared" si="109"/>
        <v>42.610567615152846</v>
      </c>
      <c r="AS64" s="1">
        <f t="shared" si="109"/>
        <v>43.782318937886906</v>
      </c>
      <c r="AT64" s="1">
        <f t="shared" si="109"/>
        <v>44.992310324292632</v>
      </c>
      <c r="AU64" s="1">
        <f t="shared" si="99"/>
        <v>46.241794027186515</v>
      </c>
      <c r="AV64" s="1">
        <f t="shared" si="100"/>
        <v>47.532063309662988</v>
      </c>
      <c r="AW64" s="1">
        <f t="shared" si="100"/>
        <v>48.864453788149902</v>
      </c>
      <c r="AX64" s="1">
        <f t="shared" si="100"/>
        <v>50.240344819447806</v>
      </c>
      <c r="AY64" s="1">
        <f t="shared" si="100"/>
        <v>51.661160933193855</v>
      </c>
      <c r="AZ64" s="1">
        <f t="shared" si="100"/>
        <v>53.128373311237738</v>
      </c>
      <c r="BA64" s="1">
        <f t="shared" si="100"/>
        <v>54.643501315466111</v>
      </c>
      <c r="BB64" s="1">
        <f t="shared" si="100"/>
        <v>56.208114065662066</v>
      </c>
      <c r="BC64" s="1">
        <f t="shared" si="100"/>
        <v>53.155914771655667</v>
      </c>
      <c r="BD64" s="1">
        <f t="shared" si="100"/>
        <v>54.780698523361494</v>
      </c>
      <c r="BE64" s="1">
        <f t="shared" si="100"/>
        <v>56.45514602840781</v>
      </c>
      <c r="BF64" s="1">
        <f t="shared" si="101"/>
        <v>58.180775327822076</v>
      </c>
      <c r="BG64" s="1">
        <f t="shared" si="101"/>
        <v>59.959150863646727</v>
      </c>
      <c r="BH64" s="1">
        <f t="shared" si="101"/>
        <v>61.791884897250071</v>
      </c>
      <c r="BI64" s="1">
        <f t="shared" si="101"/>
        <v>63.68063897098984</v>
      </c>
      <c r="BJ64" s="1">
        <f t="shared" si="101"/>
        <v>65.627125414554556</v>
      </c>
      <c r="BK64" s="1">
        <f t="shared" si="101"/>
        <v>67.633108897348208</v>
      </c>
      <c r="BL64" s="1">
        <f t="shared" si="101"/>
        <v>69.700408028325796</v>
      </c>
      <c r="BM64" s="1">
        <f t="shared" si="101"/>
        <v>71.830897004729934</v>
      </c>
      <c r="BN64" s="1">
        <f t="shared" si="101"/>
        <v>74.026507311223483</v>
      </c>
      <c r="BO64" s="1">
        <f t="shared" si="101"/>
        <v>76.28922947095846</v>
      </c>
      <c r="BP64" s="1">
        <f t="shared" si="102"/>
        <v>78.621114850168723</v>
      </c>
      <c r="BQ64" s="1">
        <f t="shared" si="102"/>
        <v>81.024277517922641</v>
      </c>
      <c r="BR64" s="1">
        <f t="shared" si="102"/>
        <v>83.50089616272156</v>
      </c>
      <c r="BS64" s="1">
        <f t="shared" si="102"/>
        <v>86.05321606768176</v>
      </c>
      <c r="BT64" s="1">
        <f t="shared" si="102"/>
        <v>88.683551146090679</v>
      </c>
      <c r="BU64" s="1">
        <f t="shared" si="102"/>
        <v>91.394286039182461</v>
      </c>
      <c r="BV64" s="1">
        <f t="shared" si="102"/>
        <v>94.187878278035285</v>
      </c>
      <c r="BW64" s="1">
        <f t="shared" si="102"/>
        <v>97.066860511549621</v>
      </c>
      <c r="BX64" s="1">
        <f t="shared" si="102"/>
        <v>100.03384280252804</v>
      </c>
      <c r="BY64" s="1">
        <f t="shared" si="102"/>
        <v>103.09151499393788</v>
      </c>
      <c r="BZ64" s="1">
        <f t="shared" si="103"/>
        <v>106.24264914750161</v>
      </c>
      <c r="CA64" s="1">
        <f t="shared" si="103"/>
        <v>109.49010205682661</v>
      </c>
      <c r="CB64" s="1">
        <f t="shared" si="103"/>
        <v>112.83681783735166</v>
      </c>
      <c r="CC64" s="1">
        <f t="shared" si="103"/>
        <v>116.28583059545925</v>
      </c>
      <c r="CD64" s="1">
        <f t="shared" si="103"/>
        <v>119.84026717917254</v>
      </c>
      <c r="CE64" s="1">
        <f t="shared" si="103"/>
        <v>123.50335001293145</v>
      </c>
      <c r="CF64" s="1">
        <f t="shared" si="103"/>
        <v>127.27840001901751</v>
      </c>
      <c r="CG64" s="1">
        <f t="shared" si="103"/>
        <v>131.16883962827595</v>
      </c>
      <c r="CH64" s="1">
        <f t="shared" si="103"/>
        <v>135.1781958828648</v>
      </c>
      <c r="CI64" s="1">
        <f t="shared" si="103"/>
        <v>139.31010363384385</v>
      </c>
      <c r="CJ64" s="1">
        <f t="shared" si="104"/>
        <v>143.56830883650213</v>
      </c>
      <c r="CK64" s="1">
        <f t="shared" si="104"/>
        <v>147.95667194641177</v>
      </c>
      <c r="CL64" s="1">
        <f t="shared" si="104"/>
        <v>152.47917141928676</v>
      </c>
      <c r="CM64" s="1">
        <f t="shared" si="104"/>
        <v>157.1399073178199</v>
      </c>
      <c r="CN64" s="1">
        <f t="shared" si="104"/>
        <v>161.94310502876769</v>
      </c>
      <c r="CO64" s="1">
        <f t="shared" si="104"/>
        <v>166.89311909365284</v>
      </c>
      <c r="CP64" s="1">
        <f t="shared" si="104"/>
        <v>171.99443715655764</v>
      </c>
      <c r="CQ64" s="1">
        <f t="shared" si="104"/>
        <v>177.25168403258689</v>
      </c>
      <c r="CR64" s="1">
        <f t="shared" si="104"/>
        <v>182.6696259006894</v>
      </c>
      <c r="CS64" s="1">
        <f t="shared" si="104"/>
        <v>188.25317462463849</v>
      </c>
      <c r="CT64" s="1">
        <f t="shared" si="105"/>
        <v>194.00739220608909</v>
      </c>
      <c r="CU64" s="1">
        <f t="shared" si="105"/>
        <v>199.93749537374933</v>
      </c>
      <c r="CV64" s="1">
        <f t="shared" si="105"/>
        <v>206.0488603128257</v>
      </c>
      <c r="CW64" s="1">
        <f t="shared" si="105"/>
        <v>212.34702753903062</v>
      </c>
      <c r="CX64" s="1">
        <f t="shared" si="105"/>
        <v>218.8377069215708</v>
      </c>
      <c r="CY64" s="1">
        <f t="shared" si="105"/>
        <v>225.52678285966985</v>
      </c>
      <c r="CZ64" s="1">
        <f t="shared" si="105"/>
        <v>232.42031961731911</v>
      </c>
      <c r="DA64">
        <f t="shared" si="106"/>
        <v>8.6385566574165296E-4</v>
      </c>
      <c r="DB64">
        <f t="shared" si="50"/>
        <v>0.20077760993490695</v>
      </c>
    </row>
    <row r="65" spans="3:106" x14ac:dyDescent="0.15">
      <c r="C65" s="6">
        <v>36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4">
        <f t="shared" ref="AN65:AT65" si="110">S*AN$26^(AN$28-$C65)*AN$27^$C65+AN$24</f>
        <v>36.330937114758299</v>
      </c>
      <c r="AO65" s="1">
        <f t="shared" si="110"/>
        <v>37.297570119721684</v>
      </c>
      <c r="AP65" s="1">
        <f t="shared" si="110"/>
        <v>38.295726039771317</v>
      </c>
      <c r="AQ65" s="1">
        <f t="shared" si="110"/>
        <v>39.326437146415124</v>
      </c>
      <c r="AR65" s="1">
        <f t="shared" si="110"/>
        <v>40.390769517218843</v>
      </c>
      <c r="AS65" s="1">
        <f t="shared" si="110"/>
        <v>41.489824142928626</v>
      </c>
      <c r="AT65" s="1">
        <f t="shared" si="110"/>
        <v>42.624738070851116</v>
      </c>
      <c r="AU65" s="1">
        <f t="shared" si="99"/>
        <v>43.796685585678276</v>
      </c>
      <c r="AV65" s="1">
        <f t="shared" si="100"/>
        <v>45.006879428983396</v>
      </c>
      <c r="AW65" s="1">
        <f t="shared" si="100"/>
        <v>46.256572058654598</v>
      </c>
      <c r="AX65" s="1">
        <f t="shared" si="100"/>
        <v>47.547056949573921</v>
      </c>
      <c r="AY65" s="1">
        <f t="shared" si="100"/>
        <v>48.879669936892547</v>
      </c>
      <c r="AZ65" s="1">
        <f t="shared" si="100"/>
        <v>50.255790603297413</v>
      </c>
      <c r="BA65" s="1">
        <f t="shared" si="100"/>
        <v>51.676843711709495</v>
      </c>
      <c r="BB65" s="1">
        <f t="shared" si="100"/>
        <v>53.144300684902234</v>
      </c>
      <c r="BC65" s="1">
        <f t="shared" si="100"/>
        <v>50.064472823301259</v>
      </c>
      <c r="BD65" s="1">
        <f t="shared" si="100"/>
        <v>51.594762393717851</v>
      </c>
      <c r="BE65" s="1">
        <f t="shared" si="100"/>
        <v>53.17182737266797</v>
      </c>
      <c r="BF65" s="1">
        <f t="shared" si="101"/>
        <v>54.79709751494169</v>
      </c>
      <c r="BG65" s="1">
        <f t="shared" si="101"/>
        <v>56.472046277753542</v>
      </c>
      <c r="BH65" s="1">
        <f t="shared" si="101"/>
        <v>58.198192156567387</v>
      </c>
      <c r="BI65" s="1">
        <f t="shared" si="101"/>
        <v>59.977100061752502</v>
      </c>
      <c r="BJ65" s="1">
        <f t="shared" si="101"/>
        <v>61.810382737319088</v>
      </c>
      <c r="BK65" s="1">
        <f t="shared" si="101"/>
        <v>63.699702223019393</v>
      </c>
      <c r="BL65" s="1">
        <f t="shared" si="101"/>
        <v>65.64677136114004</v>
      </c>
      <c r="BM65" s="1">
        <f t="shared" si="101"/>
        <v>67.653355349351315</v>
      </c>
      <c r="BN65" s="1">
        <f t="shared" si="101"/>
        <v>69.721273341021742</v>
      </c>
      <c r="BO65" s="1">
        <f t="shared" si="101"/>
        <v>71.852400094448214</v>
      </c>
      <c r="BP65" s="1">
        <f t="shared" si="102"/>
        <v>74.048667672497274</v>
      </c>
      <c r="BQ65" s="1">
        <f t="shared" si="102"/>
        <v>76.31206719419815</v>
      </c>
      <c r="BR65" s="1">
        <f t="shared" si="102"/>
        <v>78.64465063987582</v>
      </c>
      <c r="BS65" s="1">
        <f t="shared" si="102"/>
        <v>81.048532711460211</v>
      </c>
      <c r="BT65" s="1">
        <f t="shared" si="102"/>
        <v>83.525892749658581</v>
      </c>
      <c r="BU65" s="1">
        <f t="shared" si="102"/>
        <v>86.078976709728721</v>
      </c>
      <c r="BV65" s="1">
        <f t="shared" si="102"/>
        <v>88.710099197644368</v>
      </c>
      <c r="BW65" s="1">
        <f t="shared" si="102"/>
        <v>91.421645568499088</v>
      </c>
      <c r="BX65" s="1">
        <f t="shared" si="102"/>
        <v>94.216074089050352</v>
      </c>
      <c r="BY65" s="1">
        <f t="shared" si="102"/>
        <v>97.095918166365109</v>
      </c>
      <c r="BZ65" s="1">
        <f t="shared" si="103"/>
        <v>100.06378864458686</v>
      </c>
      <c r="CA65" s="1">
        <f t="shared" si="103"/>
        <v>103.12237617190648</v>
      </c>
      <c r="CB65" s="1">
        <f t="shared" si="103"/>
        <v>106.27445363988291</v>
      </c>
      <c r="CC65" s="1">
        <f t="shared" si="103"/>
        <v>109.52287869732487</v>
      </c>
      <c r="CD65" s="1">
        <f t="shared" si="103"/>
        <v>112.87059634101315</v>
      </c>
      <c r="CE65" s="1">
        <f t="shared" si="103"/>
        <v>116.3206415856115</v>
      </c>
      <c r="CF65" s="1">
        <f t="shared" si="103"/>
        <v>119.87614221518727</v>
      </c>
      <c r="CG65" s="1">
        <f t="shared" si="103"/>
        <v>123.5403216188361</v>
      </c>
      <c r="CH65" s="1">
        <f t="shared" si="103"/>
        <v>127.31650171298116</v>
      </c>
      <c r="CI65" s="1">
        <f t="shared" si="103"/>
        <v>131.20810595299668</v>
      </c>
      <c r="CJ65" s="1">
        <f t="shared" si="104"/>
        <v>135.21866243688589</v>
      </c>
      <c r="CK65" s="1">
        <f t="shared" si="104"/>
        <v>139.35180710382704</v>
      </c>
      <c r="CL65" s="1">
        <f t="shared" si="104"/>
        <v>143.61128703048757</v>
      </c>
      <c r="CM65" s="1">
        <f t="shared" si="104"/>
        <v>148.00096382809429</v>
      </c>
      <c r="CN65" s="1">
        <f t="shared" si="104"/>
        <v>152.52481714334033</v>
      </c>
      <c r="CO65" s="1">
        <f t="shared" si="104"/>
        <v>157.18694826630136</v>
      </c>
      <c r="CP65" s="1">
        <f t="shared" si="104"/>
        <v>161.9915838486335</v>
      </c>
      <c r="CQ65" s="1">
        <f t="shared" si="104"/>
        <v>166.94307973542237</v>
      </c>
      <c r="CR65" s="1">
        <f t="shared" si="104"/>
        <v>172.04592491415838</v>
      </c>
      <c r="CS65" s="1">
        <f t="shared" si="104"/>
        <v>177.30474558441767</v>
      </c>
      <c r="CT65" s="1">
        <f t="shared" si="105"/>
        <v>182.7243093519387</v>
      </c>
      <c r="CU65" s="1">
        <f t="shared" si="105"/>
        <v>188.30952955089589</v>
      </c>
      <c r="CV65" s="1">
        <f t="shared" si="105"/>
        <v>194.06546969829057</v>
      </c>
      <c r="CW65" s="1">
        <f t="shared" si="105"/>
        <v>199.99734808449563</v>
      </c>
      <c r="CX65" s="1">
        <f t="shared" si="105"/>
        <v>206.11054250411681</v>
      </c>
      <c r="CY65" s="1">
        <f t="shared" si="105"/>
        <v>212.41059513145933</v>
      </c>
      <c r="CZ65" s="1">
        <f t="shared" si="105"/>
        <v>218.90321754501969</v>
      </c>
      <c r="DA65">
        <f t="shared" si="106"/>
        <v>1.5597393964779844E-3</v>
      </c>
      <c r="DB65">
        <f t="shared" si="50"/>
        <v>0.34143197242075796</v>
      </c>
    </row>
    <row r="66" spans="3:106" x14ac:dyDescent="0.15">
      <c r="C66" s="6">
        <v>37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4">
        <f t="shared" ref="AO66:AT67" si="111">S*AO$26^(AO$28-$C66)*AO$27^$C66+AO$24</f>
        <v>35.407794800319607</v>
      </c>
      <c r="AP66" s="1">
        <f t="shared" si="111"/>
        <v>36.344062017983923</v>
      </c>
      <c r="AQ66" s="1">
        <f t="shared" si="111"/>
        <v>37.310857614376097</v>
      </c>
      <c r="AR66" s="1">
        <f t="shared" si="111"/>
        <v>38.309181290647928</v>
      </c>
      <c r="AS66" s="1">
        <f t="shared" si="111"/>
        <v>39.340065487354657</v>
      </c>
      <c r="AT66" s="1">
        <f t="shared" si="111"/>
        <v>40.404576456645444</v>
      </c>
      <c r="AU66" s="1">
        <f t="shared" si="99"/>
        <v>41.503815369567292</v>
      </c>
      <c r="AV66" s="1">
        <f t="shared" si="100"/>
        <v>42.638919459632355</v>
      </c>
      <c r="AW66" s="1">
        <f t="shared" si="100"/>
        <v>43.81106320383612</v>
      </c>
      <c r="AX66" s="1">
        <f t="shared" si="100"/>
        <v>45.021459542353135</v>
      </c>
      <c r="AY66" s="1">
        <f t="shared" si="100"/>
        <v>46.271361138176786</v>
      </c>
      <c r="AZ66" s="1">
        <f t="shared" si="100"/>
        <v>47.562061678011347</v>
      </c>
      <c r="BA66" s="1">
        <f t="shared" si="100"/>
        <v>48.894897215767216</v>
      </c>
      <c r="BB66" s="1">
        <f t="shared" si="100"/>
        <v>50.271247560054611</v>
      </c>
      <c r="BC66" s="1">
        <f t="shared" si="100"/>
        <v>47.152822970729609</v>
      </c>
      <c r="BD66" s="1">
        <f t="shared" si="100"/>
        <v>48.59411395290936</v>
      </c>
      <c r="BE66" s="1">
        <f t="shared" si="100"/>
        <v>50.079459979186943</v>
      </c>
      <c r="BF66" s="1">
        <f t="shared" si="101"/>
        <v>51.610207652666418</v>
      </c>
      <c r="BG66" s="1">
        <f t="shared" si="101"/>
        <v>53.187744737230538</v>
      </c>
      <c r="BH66" s="1">
        <f t="shared" si="101"/>
        <v>54.813501415676605</v>
      </c>
      <c r="BI66" s="1">
        <f t="shared" si="101"/>
        <v>56.488951586309078</v>
      </c>
      <c r="BJ66" s="1">
        <f t="shared" si="101"/>
        <v>58.215614199164229</v>
      </c>
      <c r="BK66" s="1">
        <f t="shared" si="101"/>
        <v>59.995054633078347</v>
      </c>
      <c r="BL66" s="1">
        <f t="shared" si="101"/>
        <v>61.828886114848039</v>
      </c>
      <c r="BM66" s="1">
        <f t="shared" si="101"/>
        <v>63.718771181769</v>
      </c>
      <c r="BN66" s="1">
        <f t="shared" si="101"/>
        <v>65.666423188879307</v>
      </c>
      <c r="BO66" s="1">
        <f t="shared" si="101"/>
        <v>67.673607862273784</v>
      </c>
      <c r="BP66" s="1">
        <f t="shared" si="102"/>
        <v>69.742144899897411</v>
      </c>
      <c r="BQ66" s="1">
        <f t="shared" si="102"/>
        <v>71.873909621269306</v>
      </c>
      <c r="BR66" s="1">
        <f t="shared" si="102"/>
        <v>74.070834667632752</v>
      </c>
      <c r="BS66" s="1">
        <f t="shared" si="102"/>
        <v>76.334911754072678</v>
      </c>
      <c r="BT66" s="1">
        <f t="shared" si="102"/>
        <v>78.668193475188886</v>
      </c>
      <c r="BU66" s="1">
        <f t="shared" si="102"/>
        <v>81.072795165962418</v>
      </c>
      <c r="BV66" s="1">
        <f t="shared" si="102"/>
        <v>83.550896819501659</v>
      </c>
      <c r="BW66" s="1">
        <f t="shared" si="102"/>
        <v>86.104745063407009</v>
      </c>
      <c r="BX66" s="1">
        <f t="shared" si="102"/>
        <v>88.736655196546081</v>
      </c>
      <c r="BY66" s="1">
        <f t="shared" si="102"/>
        <v>91.449013288085339</v>
      </c>
      <c r="BZ66" s="1">
        <f t="shared" si="103"/>
        <v>94.244278340681888</v>
      </c>
      <c r="CA66" s="1">
        <f t="shared" si="103"/>
        <v>97.1249845197962</v>
      </c>
      <c r="CB66" s="1">
        <f t="shared" si="103"/>
        <v>100.09374345114642</v>
      </c>
      <c r="CC66" s="1">
        <f t="shared" si="103"/>
        <v>103.15324658838817</v>
      </c>
      <c r="CD66" s="1">
        <f t="shared" si="103"/>
        <v>106.30626765316511</v>
      </c>
      <c r="CE66" s="1">
        <f t="shared" si="103"/>
        <v>109.55566514974353</v>
      </c>
      <c r="CF66" s="1">
        <f t="shared" si="103"/>
        <v>112.90438495650989</v>
      </c>
      <c r="CG66" s="1">
        <f t="shared" si="103"/>
        <v>116.35546299668115</v>
      </c>
      <c r="CH66" s="1">
        <f t="shared" si="103"/>
        <v>119.91202799064914</v>
      </c>
      <c r="CI66" s="1">
        <f t="shared" si="103"/>
        <v>123.57730429245387</v>
      </c>
      <c r="CJ66" s="1">
        <f t="shared" si="104"/>
        <v>127.35461481295781</v>
      </c>
      <c r="CK66" s="1">
        <f t="shared" si="104"/>
        <v>131.24738403237092</v>
      </c>
      <c r="CL66" s="1">
        <f t="shared" si="104"/>
        <v>135.25914110485763</v>
      </c>
      <c r="CM66" s="1">
        <f t="shared" si="104"/>
        <v>139.39352305804053</v>
      </c>
      <c r="CN66" s="1">
        <f t="shared" si="104"/>
        <v>143.65427809030089</v>
      </c>
      <c r="CO66" s="1">
        <f t="shared" si="104"/>
        <v>148.04526896886651</v>
      </c>
      <c r="CP66" s="1">
        <f t="shared" si="104"/>
        <v>152.57047653176591</v>
      </c>
      <c r="CQ66" s="1">
        <f t="shared" si="104"/>
        <v>157.23400329682525</v>
      </c>
      <c r="CR66" s="1">
        <f t="shared" si="104"/>
        <v>162.04007718097876</v>
      </c>
      <c r="CS66" s="1">
        <f t="shared" si="104"/>
        <v>166.9930553332652</v>
      </c>
      <c r="CT66" s="1">
        <f t="shared" si="105"/>
        <v>172.09742808498544</v>
      </c>
      <c r="CU66" s="1">
        <f t="shared" si="105"/>
        <v>177.35782302060133</v>
      </c>
      <c r="CV66" s="1">
        <f t="shared" si="105"/>
        <v>182.77900917306786</v>
      </c>
      <c r="CW66" s="1">
        <f t="shared" si="105"/>
        <v>188.36590134740115</v>
      </c>
      <c r="CX66" s="1">
        <f t="shared" si="105"/>
        <v>194.12356457640229</v>
      </c>
      <c r="CY66" s="1">
        <f t="shared" si="105"/>
        <v>200.05721871257646</v>
      </c>
      <c r="CZ66" s="1">
        <f t="shared" si="105"/>
        <v>206.17224316041046</v>
      </c>
      <c r="DA66">
        <f t="shared" si="106"/>
        <v>2.6979276047186767E-3</v>
      </c>
      <c r="DB66">
        <f t="shared" si="50"/>
        <v>0.5562377861492428</v>
      </c>
    </row>
    <row r="67" spans="3:106" x14ac:dyDescent="0.15">
      <c r="C67" s="6">
        <v>38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4">
        <f t="shared" si="111"/>
        <v>34.513913206812418</v>
      </c>
      <c r="AQ67" s="1">
        <f t="shared" ref="AQ67:AT68" si="112">S*AQ$26^(AQ$28-$C67)*AQ$27^$C67+AQ$24</f>
        <v>35.420772823549996</v>
      </c>
      <c r="AR67" s="1">
        <f t="shared" si="112"/>
        <v>36.357197662483081</v>
      </c>
      <c r="AS67" s="1">
        <f t="shared" si="112"/>
        <v>37.324155882072731</v>
      </c>
      <c r="AT67" s="1">
        <f t="shared" si="112"/>
        <v>38.322647347184336</v>
      </c>
      <c r="AU67" s="1">
        <f t="shared" si="99"/>
        <v>39.353704667448113</v>
      </c>
      <c r="AV67" s="1">
        <f t="shared" si="100"/>
        <v>40.418394269625239</v>
      </c>
      <c r="AW67" s="1">
        <f t="shared" si="100"/>
        <v>41.517817505093106</v>
      </c>
      <c r="AX67" s="1">
        <f t="shared" si="100"/>
        <v>42.653111793599855</v>
      </c>
      <c r="AY67" s="1">
        <f t="shared" si="100"/>
        <v>43.825451804475989</v>
      </c>
      <c r="AZ67" s="1">
        <f t="shared" si="100"/>
        <v>45.036050676529868</v>
      </c>
      <c r="BA67" s="1">
        <f t="shared" si="100"/>
        <v>46.286161277893711</v>
      </c>
      <c r="BB67" s="1">
        <f t="shared" si="100"/>
        <v>47.577077507128742</v>
      </c>
      <c r="BC67" s="1">
        <f t="shared" si="100"/>
        <v>44.410508864364687</v>
      </c>
      <c r="BD67" s="1">
        <f t="shared" si="100"/>
        <v>45.767977238632682</v>
      </c>
      <c r="BE67" s="1">
        <f t="shared" si="100"/>
        <v>47.166938503530808</v>
      </c>
      <c r="BF67" s="1">
        <f t="shared" si="101"/>
        <v>48.608660946413302</v>
      </c>
      <c r="BG67" s="1">
        <f t="shared" si="101"/>
        <v>50.094451621584284</v>
      </c>
      <c r="BH67" s="1">
        <f t="shared" si="101"/>
        <v>51.625657535263059</v>
      </c>
      <c r="BI67" s="1">
        <f t="shared" si="101"/>
        <v>53.203666866769332</v>
      </c>
      <c r="BJ67" s="1">
        <f t="shared" si="101"/>
        <v>54.829910227035825</v>
      </c>
      <c r="BK67" s="1">
        <f t="shared" si="101"/>
        <v>56.505861955588919</v>
      </c>
      <c r="BL67" s="1">
        <f t="shared" si="101"/>
        <v>58.233041457173364</v>
      </c>
      <c r="BM67" s="1">
        <f t="shared" si="101"/>
        <v>60.013014579232753</v>
      </c>
      <c r="BN67" s="1">
        <f t="shared" si="101"/>
        <v>61.847395031494614</v>
      </c>
      <c r="BO67" s="1">
        <f t="shared" si="101"/>
        <v>63.737845848946968</v>
      </c>
      <c r="BP67" s="1">
        <f t="shared" si="102"/>
        <v>65.686080899532939</v>
      </c>
      <c r="BQ67" s="1">
        <f t="shared" si="102"/>
        <v>67.693866437929969</v>
      </c>
      <c r="BR67" s="1">
        <f t="shared" si="102"/>
        <v>69.763022706822596</v>
      </c>
      <c r="BS67" s="1">
        <f t="shared" si="102"/>
        <v>71.895425587120158</v>
      </c>
      <c r="BT67" s="1">
        <f t="shared" si="102"/>
        <v>74.093008298615842</v>
      </c>
      <c r="BU67" s="1">
        <f t="shared" si="102"/>
        <v>76.357763152628607</v>
      </c>
      <c r="BV67" s="1">
        <f t="shared" si="102"/>
        <v>78.691743358217082</v>
      </c>
      <c r="BW67" s="1">
        <f t="shared" si="102"/>
        <v>81.097064883602883</v>
      </c>
      <c r="BX67" s="1">
        <f t="shared" si="102"/>
        <v>83.57590837449078</v>
      </c>
      <c r="BY67" s="1">
        <f t="shared" si="102"/>
        <v>86.130521131025205</v>
      </c>
      <c r="BZ67" s="1">
        <f t="shared" si="103"/>
        <v>88.763219145174844</v>
      </c>
      <c r="CA67" s="1">
        <f t="shared" si="103"/>
        <v>91.476389200392973</v>
      </c>
      <c r="CB67" s="1">
        <f t="shared" si="103"/>
        <v>94.272491035456696</v>
      </c>
      <c r="CC67" s="1">
        <f t="shared" si="103"/>
        <v>97.154059574446805</v>
      </c>
      <c r="CD67" s="1">
        <f t="shared" si="103"/>
        <v>100.12370722489031</v>
      </c>
      <c r="CE67" s="1">
        <f t="shared" si="103"/>
        <v>103.18412624614848</v>
      </c>
      <c r="CF67" s="1">
        <f t="shared" si="103"/>
        <v>106.33809119019837</v>
      </c>
      <c r="CG67" s="1">
        <f t="shared" si="103"/>
        <v>109.58846141701979</v>
      </c>
      <c r="CH67" s="1">
        <f t="shared" si="103"/>
        <v>112.93818368686885</v>
      </c>
      <c r="CI67" s="1">
        <f t="shared" si="103"/>
        <v>116.39029483178777</v>
      </c>
      <c r="CJ67" s="1">
        <f t="shared" si="104"/>
        <v>119.94792450877301</v>
      </c>
      <c r="CK67" s="1">
        <f t="shared" si="104"/>
        <v>123.61429803709788</v>
      </c>
      <c r="CL67" s="1">
        <f t="shared" si="104"/>
        <v>127.39273932236188</v>
      </c>
      <c r="CM67" s="1">
        <f t="shared" si="104"/>
        <v>131.28667386991745</v>
      </c>
      <c r="CN67" s="1">
        <f t="shared" si="104"/>
        <v>135.29963189040646</v>
      </c>
      <c r="CO67" s="1">
        <f t="shared" si="104"/>
        <v>139.43525150022143</v>
      </c>
      <c r="CP67" s="1">
        <f t="shared" si="104"/>
        <v>143.69728201979362</v>
      </c>
      <c r="CQ67" s="1">
        <f t="shared" si="104"/>
        <v>148.08958737269757</v>
      </c>
      <c r="CR67" s="1">
        <f t="shared" si="104"/>
        <v>152.61614958865405</v>
      </c>
      <c r="CS67" s="1">
        <f t="shared" si="104"/>
        <v>157.28107241360706</v>
      </c>
      <c r="CT67" s="1">
        <f t="shared" si="105"/>
        <v>162.08858503014775</v>
      </c>
      <c r="CU67" s="1">
        <f t="shared" si="105"/>
        <v>167.04304589165855</v>
      </c>
      <c r="CV67" s="1">
        <f t="shared" si="105"/>
        <v>172.14894667365286</v>
      </c>
      <c r="CW67" s="1">
        <f t="shared" si="105"/>
        <v>177.41091634589282</v>
      </c>
      <c r="CX67" s="1">
        <f t="shared" si="105"/>
        <v>182.83372536897735</v>
      </c>
      <c r="CY67" s="1">
        <f t="shared" si="105"/>
        <v>188.42229001920447</v>
      </c>
      <c r="CZ67" s="1">
        <f t="shared" si="105"/>
        <v>194.1816768456288</v>
      </c>
      <c r="DA67">
        <f t="shared" si="106"/>
        <v>4.4728799762441211E-3</v>
      </c>
      <c r="DB67">
        <f t="shared" si="50"/>
        <v>0.86855133411631968</v>
      </c>
    </row>
    <row r="68" spans="3:106" x14ac:dyDescent="0.15">
      <c r="C68" s="6">
        <v>39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4">
        <f t="shared" si="112"/>
        <v>33.648369175008206</v>
      </c>
      <c r="AR68" s="1">
        <f t="shared" si="112"/>
        <v>34.526749144381895</v>
      </c>
      <c r="AS68" s="1">
        <f t="shared" si="112"/>
        <v>35.433761569143286</v>
      </c>
      <c r="AT68" s="1">
        <f t="shared" si="112"/>
        <v>36.37034406030299</v>
      </c>
      <c r="AU68" s="1">
        <f t="shared" si="99"/>
        <v>37.337464934870198</v>
      </c>
      <c r="AV68" s="1">
        <f t="shared" si="100"/>
        <v>38.336124221450632</v>
      </c>
      <c r="AW68" s="1">
        <f t="shared" si="100"/>
        <v>39.36735469877722</v>
      </c>
      <c r="AX68" s="1">
        <f t="shared" si="100"/>
        <v>40.432222968251772</v>
      </c>
      <c r="AY68" s="1">
        <f t="shared" si="100"/>
        <v>41.531830561611564</v>
      </c>
      <c r="AZ68" s="1">
        <f t="shared" si="100"/>
        <v>42.66731508487122</v>
      </c>
      <c r="BA68" s="1">
        <f t="shared" si="100"/>
        <v>43.839851399727806</v>
      </c>
      <c r="BB68" s="1">
        <f t="shared" si="100"/>
        <v>45.050652843655968</v>
      </c>
      <c r="BC68" s="1">
        <f t="shared" si="100"/>
        <v>41.827682275059693</v>
      </c>
      <c r="BD68" s="1">
        <f t="shared" si="100"/>
        <v>43.106202997052236</v>
      </c>
      <c r="BE68" s="1">
        <f t="shared" si="100"/>
        <v>44.423803465940978</v>
      </c>
      <c r="BF68" s="1">
        <f t="shared" si="101"/>
        <v>45.781678208018064</v>
      </c>
      <c r="BG68" s="1">
        <f t="shared" si="101"/>
        <v>47.181058261917116</v>
      </c>
      <c r="BH68" s="1">
        <f t="shared" si="101"/>
        <v>48.623212294663169</v>
      </c>
      <c r="BI68" s="1">
        <f t="shared" si="101"/>
        <v>50.109447751836385</v>
      </c>
      <c r="BJ68" s="1">
        <f t="shared" si="101"/>
        <v>51.641112042891905</v>
      </c>
      <c r="BK68" s="1">
        <f t="shared" si="101"/>
        <v>53.219593762710822</v>
      </c>
      <c r="BL68" s="1">
        <f t="shared" si="101"/>
        <v>54.846323950489406</v>
      </c>
      <c r="BM68" s="1">
        <f t="shared" si="101"/>
        <v>56.522777387108043</v>
      </c>
      <c r="BN68" s="1">
        <f t="shared" si="101"/>
        <v>58.250473932156098</v>
      </c>
      <c r="BO68" s="1">
        <f t="shared" si="101"/>
        <v>60.03097990182475</v>
      </c>
      <c r="BP68" s="1">
        <f t="shared" si="102"/>
        <v>61.865909488916984</v>
      </c>
      <c r="BQ68" s="1">
        <f t="shared" si="102"/>
        <v>63.756926226262188</v>
      </c>
      <c r="BR68" s="1">
        <f t="shared" si="102"/>
        <v>65.705744494862017</v>
      </c>
      <c r="BS68" s="1">
        <f t="shared" si="102"/>
        <v>67.714131078134827</v>
      </c>
      <c r="BT68" s="1">
        <f t="shared" si="102"/>
        <v>69.78390676366773</v>
      </c>
      <c r="BU68" s="1">
        <f t="shared" si="102"/>
        <v>71.916947993928375</v>
      </c>
      <c r="BV68" s="1">
        <f t="shared" si="102"/>
        <v>74.115188567433009</v>
      </c>
      <c r="BW68" s="1">
        <f t="shared" si="102"/>
        <v>76.380621391913152</v>
      </c>
      <c r="BX68" s="1">
        <f t="shared" si="102"/>
        <v>78.715300291070207</v>
      </c>
      <c r="BY68" s="1">
        <f t="shared" si="102"/>
        <v>81.121341866555852</v>
      </c>
      <c r="BZ68" s="1">
        <f t="shared" si="103"/>
        <v>83.600927416866753</v>
      </c>
      <c r="CA68" s="1">
        <f t="shared" si="103"/>
        <v>86.156304914892502</v>
      </c>
      <c r="CB68" s="1">
        <f t="shared" si="103"/>
        <v>88.789791045910491</v>
      </c>
      <c r="CC68" s="1">
        <f t="shared" si="103"/>
        <v>91.503773307874624</v>
      </c>
      <c r="CD68" s="1">
        <f t="shared" si="103"/>
        <v>94.300712175902262</v>
      </c>
      <c r="CE68" s="1">
        <f t="shared" si="103"/>
        <v>97.183143332921787</v>
      </c>
      <c r="CF68" s="1">
        <f t="shared" si="103"/>
        <v>100.15367996850289</v>
      </c>
      <c r="CG68" s="1">
        <f t="shared" si="103"/>
        <v>103.21501514795391</v>
      </c>
      <c r="CH68" s="1">
        <f t="shared" si="103"/>
        <v>106.3699242538337</v>
      </c>
      <c r="CI68" s="1">
        <f t="shared" si="103"/>
        <v>109.62126750209184</v>
      </c>
      <c r="CJ68" s="1">
        <f t="shared" si="104"/>
        <v>112.97199253511809</v>
      </c>
      <c r="CK68" s="1">
        <f t="shared" si="104"/>
        <v>116.42513709405191</v>
      </c>
      <c r="CL68" s="1">
        <f t="shared" si="104"/>
        <v>119.98383177277481</v>
      </c>
      <c r="CM68" s="1">
        <f t="shared" si="104"/>
        <v>123.6513028560824</v>
      </c>
      <c r="CN68" s="1">
        <f t="shared" si="104"/>
        <v>127.43087524460891</v>
      </c>
      <c r="CO68" s="1">
        <f t="shared" si="104"/>
        <v>131.32597546915625</v>
      </c>
      <c r="CP68" s="1">
        <f t="shared" si="104"/>
        <v>135.34013479715978</v>
      </c>
      <c r="CQ68" s="1">
        <f t="shared" si="104"/>
        <v>139.47699243410818</v>
      </c>
      <c r="CR68" s="1">
        <f t="shared" si="104"/>
        <v>143.74029882281837</v>
      </c>
      <c r="CS68" s="1">
        <f t="shared" si="104"/>
        <v>148.13391904355797</v>
      </c>
      <c r="CT68" s="1">
        <f t="shared" si="105"/>
        <v>152.66183631809656</v>
      </c>
      <c r="CU68" s="1">
        <f t="shared" si="105"/>
        <v>157.32815562086361</v>
      </c>
      <c r="CV68" s="1">
        <f t="shared" si="105"/>
        <v>162.13710740048629</v>
      </c>
      <c r="CW68" s="1">
        <f t="shared" si="105"/>
        <v>167.09305141508102</v>
      </c>
      <c r="CX68" s="1">
        <f t="shared" si="105"/>
        <v>172.20048068477607</v>
      </c>
      <c r="CY68" s="1">
        <f t="shared" si="105"/>
        <v>177.4640255650487</v>
      </c>
      <c r="CZ68" s="1">
        <f t="shared" si="105"/>
        <v>182.88845794456918</v>
      </c>
      <c r="DA68">
        <f t="shared" si="106"/>
        <v>7.1107322699265523E-3</v>
      </c>
      <c r="DB68">
        <f t="shared" si="50"/>
        <v>1.3004708597035533</v>
      </c>
    </row>
    <row r="69" spans="3:106" x14ac:dyDescent="0.15">
      <c r="C69" s="6">
        <v>40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4">
        <f>S*AR$26^(AR$28-$C69)*AR$27^$C69+AR$24</f>
        <v>32.810268673401303</v>
      </c>
      <c r="AS69" s="1">
        <f>S*AS$26^(AS$28-$C69)*AS$27^$C69+AS$24</f>
        <v>33.661067670075191</v>
      </c>
      <c r="AT69" s="1">
        <f>S*AT$26^(AT$28-$C69)*AT$27^$C69+AT$24</f>
        <v>34.539595786191839</v>
      </c>
      <c r="AU69" s="1">
        <f t="shared" si="99"/>
        <v>35.446761049149742</v>
      </c>
      <c r="AV69" s="1">
        <f t="shared" si="100"/>
        <v>36.383501223505171</v>
      </c>
      <c r="AW69" s="1">
        <f t="shared" si="100"/>
        <v>37.350784784841345</v>
      </c>
      <c r="AX69" s="1">
        <f t="shared" si="100"/>
        <v>38.3496119255312</v>
      </c>
      <c r="AY69" s="1">
        <f t="shared" si="100"/>
        <v>39.381015593438043</v>
      </c>
      <c r="AZ69" s="1">
        <f t="shared" si="100"/>
        <v>40.446062564632896</v>
      </c>
      <c r="BA69" s="1">
        <f t="shared" si="100"/>
        <v>41.545854551242471</v>
      </c>
      <c r="BB69" s="1">
        <f t="shared" si="100"/>
        <v>42.681529345578419</v>
      </c>
      <c r="BC69" s="1">
        <f t="shared" si="100"/>
        <v>39.395067727026181</v>
      </c>
      <c r="BD69" s="1">
        <f t="shared" si="100"/>
        <v>40.599232234686085</v>
      </c>
      <c r="BE69" s="1">
        <f t="shared" si="100"/>
        <v>41.840203689133226</v>
      </c>
      <c r="BF69" s="1">
        <f t="shared" si="101"/>
        <v>43.119107145393855</v>
      </c>
      <c r="BG69" s="1">
        <f t="shared" si="101"/>
        <v>44.43710204735077</v>
      </c>
      <c r="BH69" s="1">
        <f t="shared" si="101"/>
        <v>45.795383278886064</v>
      </c>
      <c r="BI69" s="1">
        <f t="shared" si="101"/>
        <v>47.195182247153483</v>
      </c>
      <c r="BJ69" s="1">
        <f t="shared" si="101"/>
        <v>48.637767998962609</v>
      </c>
      <c r="BK69" s="1">
        <f t="shared" si="101"/>
        <v>50.124448371286682</v>
      </c>
      <c r="BL69" s="1">
        <f t="shared" si="101"/>
        <v>51.65657117693749</v>
      </c>
      <c r="BM69" s="1">
        <f t="shared" si="101"/>
        <v>53.235525426481857</v>
      </c>
      <c r="BN69" s="1">
        <f t="shared" si="101"/>
        <v>54.862742587507796</v>
      </c>
      <c r="BO69" s="1">
        <f t="shared" si="101"/>
        <v>56.539697882381844</v>
      </c>
      <c r="BP69" s="1">
        <f t="shared" si="102"/>
        <v>58.267911625674166</v>
      </c>
      <c r="BQ69" s="1">
        <f t="shared" si="102"/>
        <v>60.048950602463798</v>
      </c>
      <c r="BR69" s="1">
        <f t="shared" si="102"/>
        <v>61.884429488773826</v>
      </c>
      <c r="BS69" s="1">
        <f t="shared" si="102"/>
        <v>63.776012315424005</v>
      </c>
      <c r="BT69" s="1">
        <f t="shared" si="102"/>
        <v>65.725413976628161</v>
      </c>
      <c r="BU69" s="1">
        <f t="shared" si="102"/>
        <v>67.734401784703806</v>
      </c>
      <c r="BV69" s="1">
        <f t="shared" si="102"/>
        <v>69.804797072303771</v>
      </c>
      <c r="BW69" s="1">
        <f t="shared" si="102"/>
        <v>71.938476843622084</v>
      </c>
      <c r="BX69" s="1">
        <f t="shared" si="102"/>
        <v>74.137375476071327</v>
      </c>
      <c r="BY69" s="1">
        <f t="shared" si="102"/>
        <v>76.403486473974169</v>
      </c>
      <c r="BZ69" s="1">
        <f t="shared" si="103"/>
        <v>78.73886427585866</v>
      </c>
      <c r="CA69" s="1">
        <f t="shared" si="103"/>
        <v>81.145626116996326</v>
      </c>
      <c r="CB69" s="1">
        <f t="shared" si="103"/>
        <v>83.625953948870929</v>
      </c>
      <c r="CC69" s="1">
        <f t="shared" si="103"/>
        <v>86.182096417318789</v>
      </c>
      <c r="CD69" s="1">
        <f t="shared" si="103"/>
        <v>88.816370901133553</v>
      </c>
      <c r="CE69" s="1">
        <f t="shared" si="103"/>
        <v>91.531165612983557</v>
      </c>
      <c r="CF69" s="1">
        <f t="shared" si="103"/>
        <v>94.328941764546897</v>
      </c>
      <c r="CG69" s="1">
        <f t="shared" si="103"/>
        <v>97.212235797826636</v>
      </c>
      <c r="CH69" s="1">
        <f t="shared" si="103"/>
        <v>100.18366168466939</v>
      </c>
      <c r="CI69" s="1">
        <f t="shared" si="103"/>
        <v>103.2459132965717</v>
      </c>
      <c r="CJ69" s="1">
        <f t="shared" si="104"/>
        <v>106.40176684692294</v>
      </c>
      <c r="CK69" s="1">
        <f t="shared" si="104"/>
        <v>109.65408340789871</v>
      </c>
      <c r="CL69" s="1">
        <f t="shared" si="104"/>
        <v>113.00581150428644</v>
      </c>
      <c r="CM69" s="1">
        <f t="shared" si="104"/>
        <v>116.45998978659496</v>
      </c>
      <c r="CN69" s="1">
        <f t="shared" si="104"/>
        <v>120.01974978587137</v>
      </c>
      <c r="CO69" s="1">
        <f t="shared" si="104"/>
        <v>123.68831875272255</v>
      </c>
      <c r="CP69" s="1">
        <f t="shared" si="104"/>
        <v>127.46902258311545</v>
      </c>
      <c r="CQ69" s="1">
        <f t="shared" si="104"/>
        <v>131.36528883360816</v>
      </c>
      <c r="CR69" s="1">
        <f t="shared" si="104"/>
        <v>135.38064982874624</v>
      </c>
      <c r="CS69" s="1">
        <f t="shared" si="104"/>
        <v>139.51874586344027</v>
      </c>
      <c r="CT69" s="1">
        <f t="shared" si="105"/>
        <v>143.783328503229</v>
      </c>
      <c r="CU69" s="1">
        <f t="shared" si="105"/>
        <v>148.17826398541922</v>
      </c>
      <c r="CV69" s="1">
        <f t="shared" si="105"/>
        <v>152.7075367241863</v>
      </c>
      <c r="CW69" s="1">
        <f t="shared" si="105"/>
        <v>157.37525292281302</v>
      </c>
      <c r="CX69" s="1">
        <f t="shared" si="105"/>
        <v>162.18564429634142</v>
      </c>
      <c r="CY69" s="1">
        <f t="shared" si="105"/>
        <v>167.14307190801242</v>
      </c>
      <c r="CZ69" s="1">
        <f t="shared" si="105"/>
        <v>172.25203012297189</v>
      </c>
      <c r="DA69">
        <f t="shared" si="106"/>
        <v>1.0843866711637987E-2</v>
      </c>
      <c r="DB69">
        <f t="shared" si="50"/>
        <v>1.8678780554625587</v>
      </c>
    </row>
    <row r="70" spans="3:106" x14ac:dyDescent="0.15">
      <c r="C70" s="6">
        <v>41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4">
        <f>S*AS$26^(AS$28-$C70)*AS$27^$C70+AS$24</f>
        <v>31.998745879166115</v>
      </c>
      <c r="AT70" s="1">
        <f>S*AT$26^(AT$28-$C70)*AT$27^$C70+AT$24</f>
        <v>32.822834222718285</v>
      </c>
      <c r="AU70" s="1">
        <f t="shared" si="99"/>
        <v>33.67377685202365</v>
      </c>
      <c r="AV70" s="1">
        <f t="shared" si="100"/>
        <v>34.552453144295711</v>
      </c>
      <c r="AW70" s="1">
        <f t="shared" si="100"/>
        <v>35.459771275633969</v>
      </c>
      <c r="AX70" s="1">
        <f t="shared" si="100"/>
        <v>36.396669164165438</v>
      </c>
      <c r="AY70" s="1">
        <f t="shared" si="100"/>
        <v>37.364115444073391</v>
      </c>
      <c r="AZ70" s="1">
        <f t="shared" si="100"/>
        <v>38.363110471524777</v>
      </c>
      <c r="BA70" s="1">
        <f t="shared" si="100"/>
        <v>39.394687363540982</v>
      </c>
      <c r="BB70" s="1">
        <f t="shared" si="100"/>
        <v>40.459913070890835</v>
      </c>
      <c r="BC70" s="1">
        <f t="shared" si="100"/>
        <v>37.103929187641427</v>
      </c>
      <c r="BD70" s="1">
        <f t="shared" si="100"/>
        <v>38.238061890041458</v>
      </c>
      <c r="BE70" s="1">
        <f t="shared" si="100"/>
        <v>39.406860920639453</v>
      </c>
      <c r="BF70" s="1">
        <f t="shared" si="101"/>
        <v>40.611385903506047</v>
      </c>
      <c r="BG70" s="1">
        <f t="shared" si="101"/>
        <v>41.85272885158107</v>
      </c>
      <c r="BH70" s="1">
        <f t="shared" si="101"/>
        <v>43.13201515668402</v>
      </c>
      <c r="BI70" s="1">
        <f t="shared" si="101"/>
        <v>44.450404609785458</v>
      </c>
      <c r="BJ70" s="1">
        <f t="shared" si="101"/>
        <v>45.809092452464448</v>
      </c>
      <c r="BK70" s="1">
        <f t="shared" si="101"/>
        <v>47.20931046050525</v>
      </c>
      <c r="BL70" s="1">
        <f t="shared" si="101"/>
        <v>48.652328060615602</v>
      </c>
      <c r="BM70" s="1">
        <f t="shared" si="101"/>
        <v>50.139453481279062</v>
      </c>
      <c r="BN70" s="1">
        <f t="shared" si="101"/>
        <v>51.672034938784762</v>
      </c>
      <c r="BO70" s="1">
        <f t="shared" si="101"/>
        <v>53.251461859509703</v>
      </c>
      <c r="BP70" s="1">
        <f t="shared" si="102"/>
        <v>54.879166139561896</v>
      </c>
      <c r="BQ70" s="1">
        <f t="shared" si="102"/>
        <v>56.556623442926217</v>
      </c>
      <c r="BR70" s="1">
        <f t="shared" si="102"/>
        <v>58.285354539289756</v>
      </c>
      <c r="BS70" s="1">
        <f t="shared" si="102"/>
        <v>60.066926682759842</v>
      </c>
      <c r="BT70" s="1">
        <f t="shared" si="102"/>
        <v>61.902955032724286</v>
      </c>
      <c r="BU70" s="1">
        <f t="shared" si="102"/>
        <v>63.795104118142319</v>
      </c>
      <c r="BV70" s="1">
        <f t="shared" si="102"/>
        <v>65.745089346593502</v>
      </c>
      <c r="BW70" s="1">
        <f t="shared" si="102"/>
        <v>67.754678559452913</v>
      </c>
      <c r="BX70" s="1">
        <f t="shared" si="102"/>
        <v>69.825693634602217</v>
      </c>
      <c r="BY70" s="1">
        <f t="shared" si="102"/>
        <v>71.960012138129997</v>
      </c>
      <c r="BZ70" s="1">
        <f t="shared" si="103"/>
        <v>74.159569026518511</v>
      </c>
      <c r="CA70" s="1">
        <f t="shared" si="103"/>
        <v>76.426358400860039</v>
      </c>
      <c r="CB70" s="1">
        <f t="shared" si="103"/>
        <v>78.762435314693519</v>
      </c>
      <c r="CC70" s="1">
        <f t="shared" si="103"/>
        <v>81.1699176370998</v>
      </c>
      <c r="CD70" s="1">
        <f t="shared" si="103"/>
        <v>83.650987972745369</v>
      </c>
      <c r="CE70" s="1">
        <f t="shared" si="103"/>
        <v>86.207895640614723</v>
      </c>
      <c r="CF70" s="1">
        <f t="shared" si="103"/>
        <v>88.842958713225244</v>
      </c>
      <c r="CG70" s="1">
        <f t="shared" si="103"/>
        <v>91.558566118173786</v>
      </c>
      <c r="CH70" s="1">
        <f t="shared" si="103"/>
        <v>94.357179803919564</v>
      </c>
      <c r="CI70" s="1">
        <f t="shared" si="103"/>
        <v>97.24133697176768</v>
      </c>
      <c r="CJ70" s="1">
        <f t="shared" si="104"/>
        <v>100.21365237607576</v>
      </c>
      <c r="CK70" s="1">
        <f t="shared" si="104"/>
        <v>103.27682069476994</v>
      </c>
      <c r="CL70" s="1">
        <f t="shared" si="104"/>
        <v>106.43361897231883</v>
      </c>
      <c r="CM70" s="1">
        <f t="shared" si="104"/>
        <v>109.6869091373803</v>
      </c>
      <c r="CN70" s="1">
        <f t="shared" si="104"/>
        <v>113.03964059740363</v>
      </c>
      <c r="CO70" s="1">
        <f t="shared" si="104"/>
        <v>116.49485291253932</v>
      </c>
      <c r="CP70" s="1">
        <f t="shared" si="104"/>
        <v>120.05567855128052</v>
      </c>
      <c r="CQ70" s="1">
        <f t="shared" si="104"/>
        <v>123.7253457303346</v>
      </c>
      <c r="CR70" s="1">
        <f t="shared" si="104"/>
        <v>127.50718134129895</v>
      </c>
      <c r="CS70" s="1">
        <f t="shared" si="104"/>
        <v>131.40461396679524</v>
      </c>
      <c r="CT70" s="1">
        <f t="shared" si="105"/>
        <v>135.42117698879539</v>
      </c>
      <c r="CU70" s="1">
        <f t="shared" si="105"/>
        <v>139.56051179195828</v>
      </c>
      <c r="CV70" s="1">
        <f t="shared" si="105"/>
        <v>143.82637106488039</v>
      </c>
      <c r="CW70" s="1">
        <f t="shared" si="105"/>
        <v>148.22262220225409</v>
      </c>
      <c r="CX70" s="1">
        <f t="shared" si="105"/>
        <v>152.75325081101752</v>
      </c>
      <c r="CY70" s="1">
        <f t="shared" si="105"/>
        <v>157.42236432367466</v>
      </c>
      <c r="CZ70" s="1">
        <f t="shared" si="105"/>
        <v>162.23419572206137</v>
      </c>
      <c r="DA70">
        <f t="shared" si="106"/>
        <v>1.5869073236543407E-2</v>
      </c>
      <c r="DB70">
        <f t="shared" si="50"/>
        <v>2.5745063333851093</v>
      </c>
    </row>
    <row r="71" spans="3:106" x14ac:dyDescent="0.15">
      <c r="C71" s="6">
        <v>42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4">
        <f>S*AT$26^(AT$28-$C71)*AT$27^$C71+AT$24</f>
        <v>31.212962288112159</v>
      </c>
      <c r="AU71" s="1">
        <f t="shared" si="99"/>
        <v>32.011182837699153</v>
      </c>
      <c r="AV71" s="1">
        <f t="shared" si="100"/>
        <v>32.835410442297224</v>
      </c>
      <c r="AW71" s="1">
        <f t="shared" si="100"/>
        <v>33.686496732910364</v>
      </c>
      <c r="AX71" s="1">
        <f t="shared" si="100"/>
        <v>34.565321230761299</v>
      </c>
      <c r="AY71" s="1">
        <f t="shared" si="100"/>
        <v>35.472792260674836</v>
      </c>
      <c r="AZ71" s="1">
        <f t="shared" si="100"/>
        <v>36.409847894373939</v>
      </c>
      <c r="BA71" s="1">
        <f t="shared" si="100"/>
        <v>37.377456924667868</v>
      </c>
      <c r="BB71" s="1">
        <f t="shared" si="100"/>
        <v>38.37661987154442</v>
      </c>
      <c r="BC71" s="1">
        <f t="shared" si="100"/>
        <v>34.946038694510264</v>
      </c>
      <c r="BD71" s="1">
        <f t="shared" si="100"/>
        <v>36.014212501719392</v>
      </c>
      <c r="BE71" s="1">
        <f t="shared" si="100"/>
        <v>37.115036512643513</v>
      </c>
      <c r="BF71" s="1">
        <f t="shared" si="101"/>
        <v>38.249508725731403</v>
      </c>
      <c r="BG71" s="1">
        <f t="shared" si="101"/>
        <v>39.418657644629093</v>
      </c>
      <c r="BH71" s="1">
        <f t="shared" si="101"/>
        <v>40.623543210613171</v>
      </c>
      <c r="BI71" s="1">
        <f t="shared" si="101"/>
        <v>41.865257763525342</v>
      </c>
      <c r="BJ71" s="1">
        <f t="shared" si="101"/>
        <v>43.144927032079138</v>
      </c>
      <c r="BK71" s="1">
        <f t="shared" si="101"/>
        <v>44.46371115443678</v>
      </c>
      <c r="BL71" s="1">
        <f t="shared" si="101"/>
        <v>45.822805729981418</v>
      </c>
      <c r="BM71" s="1">
        <f t="shared" si="101"/>
        <v>47.22344290323813</v>
      </c>
      <c r="BN71" s="1">
        <f t="shared" si="101"/>
        <v>48.66689248092657</v>
      </c>
      <c r="BO71" s="1">
        <f t="shared" si="101"/>
        <v>50.154463083157808</v>
      </c>
      <c r="BP71" s="1">
        <f t="shared" si="102"/>
        <v>51.68750332981908</v>
      </c>
      <c r="BQ71" s="1">
        <f t="shared" si="102"/>
        <v>53.267403063222069</v>
      </c>
      <c r="BR71" s="1">
        <f t="shared" si="102"/>
        <v>54.895594608123083</v>
      </c>
      <c r="BS71" s="1">
        <f t="shared" si="102"/>
        <v>56.573554070257465</v>
      </c>
      <c r="BT71" s="1">
        <f t="shared" si="102"/>
        <v>58.302802674565562</v>
      </c>
      <c r="BU71" s="1">
        <f t="shared" si="102"/>
        <v>60.084908144323322</v>
      </c>
      <c r="BV71" s="1">
        <f t="shared" si="102"/>
        <v>61.921486122428043</v>
      </c>
      <c r="BW71" s="1">
        <f t="shared" si="102"/>
        <v>63.8142016361275</v>
      </c>
      <c r="BX71" s="1">
        <f t="shared" si="102"/>
        <v>65.764770606520742</v>
      </c>
      <c r="BY71" s="1">
        <f t="shared" si="102"/>
        <v>67.774961404198706</v>
      </c>
      <c r="BZ71" s="1">
        <f t="shared" si="103"/>
        <v>69.846596452435151</v>
      </c>
      <c r="CA71" s="1">
        <f t="shared" si="103"/>
        <v>71.981553879381451</v>
      </c>
      <c r="CB71" s="1">
        <f t="shared" si="103"/>
        <v>74.181769220762789</v>
      </c>
      <c r="CC71" s="1">
        <f t="shared" si="103"/>
        <v>76.449237174619867</v>
      </c>
      <c r="CD71" s="1">
        <f t="shared" si="103"/>
        <v>78.786013409686419</v>
      </c>
      <c r="CE71" s="1">
        <f t="shared" si="103"/>
        <v>81.194216429042484</v>
      </c>
      <c r="CF71" s="1">
        <f t="shared" si="103"/>
        <v>83.676029490732859</v>
      </c>
      <c r="CG71" s="1">
        <f t="shared" si="103"/>
        <v>86.233702587091557</v>
      </c>
      <c r="CH71" s="1">
        <f t="shared" si="103"/>
        <v>88.869554484567544</v>
      </c>
      <c r="CI71" s="1">
        <f t="shared" si="103"/>
        <v>91.585974825900024</v>
      </c>
      <c r="CJ71" s="1">
        <f t="shared" si="104"/>
        <v>94.385426296550094</v>
      </c>
      <c r="CK71" s="1">
        <f t="shared" si="104"/>
        <v>97.270446857352042</v>
      </c>
      <c r="CL71" s="1">
        <f t="shared" si="104"/>
        <v>100.24365204540882</v>
      </c>
      <c r="CM71" s="1">
        <f t="shared" si="104"/>
        <v>103.30773734531758</v>
      </c>
      <c r="CN71" s="1">
        <f t="shared" si="104"/>
        <v>106.46548063287491</v>
      </c>
      <c r="CO71" s="1">
        <f t="shared" si="104"/>
        <v>109.71974469347738</v>
      </c>
      <c r="CP71" s="1">
        <f t="shared" si="104"/>
        <v>113.07347981750036</v>
      </c>
      <c r="CQ71" s="1">
        <f t="shared" si="104"/>
        <v>116.52972647500827</v>
      </c>
      <c r="CR71" s="1">
        <f t="shared" si="104"/>
        <v>120.09161807222107</v>
      </c>
      <c r="CS71" s="1">
        <f t="shared" si="104"/>
        <v>123.76238379223558</v>
      </c>
      <c r="CT71" s="1">
        <f t="shared" si="105"/>
        <v>127.545351522578</v>
      </c>
      <c r="CU71" s="1">
        <f t="shared" si="105"/>
        <v>131.44395087224049</v>
      </c>
      <c r="CV71" s="1">
        <f t="shared" si="105"/>
        <v>135.46171628093808</v>
      </c>
      <c r="CW71" s="1">
        <f t="shared" si="105"/>
        <v>139.60229022340397</v>
      </c>
      <c r="CX71" s="1">
        <f t="shared" si="105"/>
        <v>143.8694265116286</v>
      </c>
      <c r="CY71" s="1">
        <f t="shared" si="105"/>
        <v>148.26699369803652</v>
      </c>
      <c r="CZ71" s="1">
        <f t="shared" si="105"/>
        <v>152.79897858268566</v>
      </c>
      <c r="DA71">
        <f t="shared" si="106"/>
        <v>2.2292269546572867E-2</v>
      </c>
      <c r="DB71">
        <f t="shared" si="50"/>
        <v>3.4062360170062433</v>
      </c>
    </row>
    <row r="72" spans="3:106" x14ac:dyDescent="0.15">
      <c r="C72" s="6">
        <v>43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4">
        <f t="shared" si="99"/>
        <v>30.452105852721921</v>
      </c>
      <c r="AV72" s="1">
        <f t="shared" si="100"/>
        <v>31.2252748735146</v>
      </c>
      <c r="AW72" s="1">
        <f t="shared" si="100"/>
        <v>32.023630450590893</v>
      </c>
      <c r="AX72" s="1">
        <f t="shared" si="100"/>
        <v>32.847997344198362</v>
      </c>
      <c r="AY72" s="1">
        <f t="shared" si="100"/>
        <v>33.699227324806472</v>
      </c>
      <c r="AZ72" s="1">
        <f t="shared" si="100"/>
        <v>34.578200057670713</v>
      </c>
      <c r="BA72" s="1">
        <f t="shared" si="100"/>
        <v>35.485824016365598</v>
      </c>
      <c r="BB72" s="1">
        <f t="shared" si="100"/>
        <v>36.423037426235155</v>
      </c>
      <c r="BC72" s="1">
        <f t="shared" si="100"/>
        <v>32.913646807114276</v>
      </c>
      <c r="BD72" s="1">
        <f t="shared" si="100"/>
        <v>33.919697756878001</v>
      </c>
      <c r="BE72" s="1">
        <f t="shared" si="100"/>
        <v>34.956500039651161</v>
      </c>
      <c r="BF72" s="1">
        <f t="shared" si="101"/>
        <v>36.024993612283936</v>
      </c>
      <c r="BG72" s="1">
        <f t="shared" si="101"/>
        <v>37.126147162702303</v>
      </c>
      <c r="BH72" s="1">
        <f t="shared" si="101"/>
        <v>38.260958988113003</v>
      </c>
      <c r="BI72" s="1">
        <f t="shared" si="101"/>
        <v>39.43045790005192</v>
      </c>
      <c r="BJ72" s="1">
        <f t="shared" si="101"/>
        <v>40.635704157096619</v>
      </c>
      <c r="BK72" s="1">
        <f t="shared" si="101"/>
        <v>41.877790426088488</v>
      </c>
      <c r="BL72" s="1">
        <f t="shared" si="101"/>
        <v>43.157842772735954</v>
      </c>
      <c r="BM72" s="1">
        <f t="shared" si="101"/>
        <v>44.477021682496854</v>
      </c>
      <c r="BN72" s="1">
        <f t="shared" si="101"/>
        <v>45.836523112665503</v>
      </c>
      <c r="BO72" s="1">
        <f t="shared" si="101"/>
        <v>47.237579576618216</v>
      </c>
      <c r="BP72" s="1">
        <f t="shared" si="102"/>
        <v>48.681461261200312</v>
      </c>
      <c r="BQ72" s="1">
        <f t="shared" si="102"/>
        <v>50.169477178267584</v>
      </c>
      <c r="BR72" s="1">
        <f t="shared" si="102"/>
        <v>51.70297635142623</v>
      </c>
      <c r="BS72" s="1">
        <f t="shared" si="102"/>
        <v>53.28334903904711</v>
      </c>
      <c r="BT72" s="1">
        <f t="shared" si="102"/>
        <v>54.912027994663127</v>
      </c>
      <c r="BU72" s="1">
        <f t="shared" si="102"/>
        <v>56.590489765892379</v>
      </c>
      <c r="BV72" s="1">
        <f t="shared" si="102"/>
        <v>58.320256033064702</v>
      </c>
      <c r="BW72" s="1">
        <f t="shared" si="102"/>
        <v>60.102894988765172</v>
      </c>
      <c r="BX72" s="1">
        <f t="shared" si="102"/>
        <v>61.940022759545244</v>
      </c>
      <c r="BY72" s="1">
        <f t="shared" si="102"/>
        <v>63.833304871090476</v>
      </c>
      <c r="BZ72" s="1">
        <f t="shared" si="103"/>
        <v>65.784457758173062</v>
      </c>
      <c r="CA72" s="1">
        <f t="shared" si="103"/>
        <v>67.795250320758257</v>
      </c>
      <c r="CB72" s="1">
        <f t="shared" si="103"/>
        <v>69.86750552767522</v>
      </c>
      <c r="CC72" s="1">
        <f t="shared" si="103"/>
        <v>72.00310206930628</v>
      </c>
      <c r="CD72" s="1">
        <f t="shared" si="103"/>
        <v>74.203976060793082</v>
      </c>
      <c r="CE72" s="1">
        <f t="shared" si="103"/>
        <v>76.472122797303271</v>
      </c>
      <c r="CF72" s="1">
        <f t="shared" si="103"/>
        <v>78.809598562949674</v>
      </c>
      <c r="CG72" s="1">
        <f t="shared" si="103"/>
        <v>81.218522495001324</v>
      </c>
      <c r="CH72" s="1">
        <f t="shared" si="103"/>
        <v>83.701078505076779</v>
      </c>
      <c r="CI72" s="1">
        <f t="shared" si="103"/>
        <v>86.259517259061326</v>
      </c>
      <c r="CJ72" s="1">
        <f t="shared" si="104"/>
        <v>88.896158217543061</v>
      </c>
      <c r="CK72" s="1">
        <f t="shared" si="104"/>
        <v>91.613391738617793</v>
      </c>
      <c r="CL72" s="1">
        <f t="shared" si="104"/>
        <v>94.413681244969013</v>
      </c>
      <c r="CM72" s="1">
        <f t="shared" si="104"/>
        <v>97.299565457187612</v>
      </c>
      <c r="CN72" s="1">
        <f t="shared" si="104"/>
        <v>100.27366069535618</v>
      </c>
      <c r="CO72" s="1">
        <f t="shared" si="104"/>
        <v>103.33866325098438</v>
      </c>
      <c r="CP72" s="1">
        <f t="shared" si="104"/>
        <v>106.49735183144561</v>
      </c>
      <c r="CQ72" s="1">
        <f t="shared" si="104"/>
        <v>109.75259007913162</v>
      </c>
      <c r="CR72" s="1">
        <f t="shared" si="104"/>
        <v>113.1073291676082</v>
      </c>
      <c r="CS72" s="1">
        <f t="shared" si="104"/>
        <v>116.56461047712615</v>
      </c>
      <c r="CT72" s="1">
        <f t="shared" si="105"/>
        <v>120.1275683519127</v>
      </c>
      <c r="CU72" s="1">
        <f t="shared" si="105"/>
        <v>123.79943294174375</v>
      </c>
      <c r="CV72" s="1">
        <f t="shared" si="105"/>
        <v>127.58353313037217</v>
      </c>
      <c r="CW72" s="1">
        <f t="shared" si="105"/>
        <v>131.4832995534681</v>
      </c>
      <c r="CX72" s="1">
        <f t="shared" si="105"/>
        <v>135.50226770880613</v>
      </c>
      <c r="CY72" s="1">
        <f t="shared" si="105"/>
        <v>139.64408116152009</v>
      </c>
      <c r="CZ72" s="1">
        <f t="shared" si="105"/>
        <v>143.91249484733089</v>
      </c>
      <c r="DA72">
        <f t="shared" si="106"/>
        <v>3.006864264421456E-2</v>
      </c>
      <c r="DB72">
        <f t="shared" si="50"/>
        <v>4.3272533796017614</v>
      </c>
    </row>
    <row r="73" spans="3:106" x14ac:dyDescent="0.15">
      <c r="C73" s="6">
        <v>44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>
        <f t="shared" si="100"/>
        <v>29.715390147385506</v>
      </c>
      <c r="AW73" s="1">
        <f t="shared" si="100"/>
        <v>30.46429814966698</v>
      </c>
      <c r="AX73" s="1">
        <f t="shared" si="100"/>
        <v>31.237598098066265</v>
      </c>
      <c r="AY73" s="1">
        <f t="shared" si="100"/>
        <v>32.036088729905146</v>
      </c>
      <c r="AZ73" s="1">
        <f t="shared" si="100"/>
        <v>32.860594940496284</v>
      </c>
      <c r="BA73" s="1">
        <f t="shared" si="100"/>
        <v>33.711968639797405</v>
      </c>
      <c r="BB73" s="1">
        <f t="shared" si="100"/>
        <v>34.591089637120405</v>
      </c>
      <c r="BC73" s="1">
        <f t="shared" si="100"/>
        <v>30.999454776934211</v>
      </c>
      <c r="BD73" s="1">
        <f t="shared" si="100"/>
        <v>31.946995810696269</v>
      </c>
      <c r="BE73" s="1">
        <f t="shared" si="100"/>
        <v>32.923499741293881</v>
      </c>
      <c r="BF73" s="1">
        <f t="shared" si="101"/>
        <v>33.929851859562191</v>
      </c>
      <c r="BG73" s="1">
        <f t="shared" si="101"/>
        <v>34.966964516470107</v>
      </c>
      <c r="BH73" s="1">
        <f t="shared" si="101"/>
        <v>36.035777950250562</v>
      </c>
      <c r="BI73" s="1">
        <f t="shared" si="101"/>
        <v>37.137261138813187</v>
      </c>
      <c r="BJ73" s="1">
        <f t="shared" si="101"/>
        <v>38.272412678212056</v>
      </c>
      <c r="BK73" s="1">
        <f t="shared" si="101"/>
        <v>39.442261687965107</v>
      </c>
      <c r="BL73" s="1">
        <f t="shared" si="101"/>
        <v>40.647868744045859</v>
      </c>
      <c r="BM73" s="1">
        <f t="shared" si="101"/>
        <v>41.890326840393278</v>
      </c>
      <c r="BN73" s="1">
        <f t="shared" si="101"/>
        <v>43.17076237981157</v>
      </c>
      <c r="BO73" s="1">
        <f t="shared" si="101"/>
        <v>44.490336195158143</v>
      </c>
      <c r="BP73" s="1">
        <f t="shared" si="102"/>
        <v>45.850244601745629</v>
      </c>
      <c r="BQ73" s="1">
        <f t="shared" si="102"/>
        <v>47.251720481911995</v>
      </c>
      <c r="BR73" s="1">
        <f t="shared" si="102"/>
        <v>48.696034402742008</v>
      </c>
      <c r="BS73" s="1">
        <f t="shared" si="102"/>
        <v>50.184495767953479</v>
      </c>
      <c r="BT73" s="1">
        <f t="shared" si="102"/>
        <v>51.71845400499241</v>
      </c>
      <c r="BU73" s="1">
        <f t="shared" si="102"/>
        <v>53.299299788413393</v>
      </c>
      <c r="BV73" s="1">
        <f t="shared" si="102"/>
        <v>54.928466300654279</v>
      </c>
      <c r="BW73" s="1">
        <f t="shared" si="102"/>
        <v>56.607430531348193</v>
      </c>
      <c r="BX73" s="1">
        <f t="shared" si="102"/>
        <v>58.337714616350809</v>
      </c>
      <c r="BY73" s="1">
        <f t="shared" si="102"/>
        <v>60.120887217696783</v>
      </c>
      <c r="BZ73" s="1">
        <f t="shared" si="103"/>
        <v>61.958564945736569</v>
      </c>
      <c r="CA73" s="1">
        <f t="shared" si="103"/>
        <v>63.852413824742655</v>
      </c>
      <c r="CB73" s="1">
        <f t="shared" si="103"/>
        <v>65.804150803314201</v>
      </c>
      <c r="CC73" s="1">
        <f t="shared" si="103"/>
        <v>67.815545310949261</v>
      </c>
      <c r="CD73" s="1">
        <f t="shared" si="103"/>
        <v>69.888420862195616</v>
      </c>
      <c r="CE73" s="1">
        <f t="shared" si="103"/>
        <v>72.024656709835</v>
      </c>
      <c r="CF73" s="1">
        <f t="shared" si="103"/>
        <v>74.226189548598811</v>
      </c>
      <c r="CG73" s="1">
        <f t="shared" si="103"/>
        <v>76.495015270960522</v>
      </c>
      <c r="CH73" s="1">
        <f t="shared" si="103"/>
        <v>78.833190776596254</v>
      </c>
      <c r="CI73" s="1">
        <f t="shared" si="103"/>
        <v>81.24283583715382</v>
      </c>
      <c r="CJ73" s="1">
        <f t="shared" si="104"/>
        <v>83.726135018021267</v>
      </c>
      <c r="CK73" s="1">
        <f t="shared" si="104"/>
        <v>86.285339658836676</v>
      </c>
      <c r="CL73" s="1">
        <f t="shared" si="104"/>
        <v>88.922769914535195</v>
      </c>
      <c r="CM73" s="1">
        <f t="shared" si="104"/>
        <v>91.640816858783325</v>
      </c>
      <c r="CN73" s="1">
        <f t="shared" si="104"/>
        <v>94.44194465170763</v>
      </c>
      <c r="CO73" s="1">
        <f t="shared" si="104"/>
        <v>97.328692773883077</v>
      </c>
      <c r="CP73" s="1">
        <f t="shared" si="104"/>
        <v>100.3036783286063</v>
      </c>
      <c r="CQ73" s="1">
        <f t="shared" si="104"/>
        <v>103.3695984145409</v>
      </c>
      <c r="CR73" s="1">
        <f t="shared" si="104"/>
        <v>106.52923257088619</v>
      </c>
      <c r="CS73" s="1">
        <f t="shared" si="104"/>
        <v>109.78544529728559</v>
      </c>
      <c r="CT73" s="1">
        <f t="shared" si="105"/>
        <v>113.1411886507597</v>
      </c>
      <c r="CU73" s="1">
        <f t="shared" si="105"/>
        <v>116.59950492201804</v>
      </c>
      <c r="CV73" s="1">
        <f t="shared" si="105"/>
        <v>120.16352939357617</v>
      </c>
      <c r="CW73" s="1">
        <f t="shared" si="105"/>
        <v>123.8364931821782</v>
      </c>
      <c r="CX73" s="1">
        <f t="shared" si="105"/>
        <v>127.62172616810214</v>
      </c>
      <c r="CY73" s="1">
        <f t="shared" si="105"/>
        <v>131.52266001400321</v>
      </c>
      <c r="CZ73" s="1">
        <f t="shared" si="105"/>
        <v>135.54283127603239</v>
      </c>
      <c r="DA73">
        <f t="shared" si="106"/>
        <v>3.8952559789096154E-2</v>
      </c>
      <c r="DB73">
        <f t="shared" si="50"/>
        <v>5.2797402392630239</v>
      </c>
    </row>
    <row r="74" spans="3:106" x14ac:dyDescent="0.15">
      <c r="C74" s="6">
        <v>45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4">
        <f t="shared" ref="AW74:CB74" si="113">S*AW$26^(AW$28-$C74)*AW$27^$C74+AW$24</f>
        <v>29.002053559973916</v>
      </c>
      <c r="AX74" s="1">
        <f t="shared" si="113"/>
        <v>29.727466111762112</v>
      </c>
      <c r="AY74" s="1">
        <f t="shared" si="113"/>
        <v>30.476501071223769</v>
      </c>
      <c r="AZ74" s="1">
        <f t="shared" si="113"/>
        <v>31.249931973834638</v>
      </c>
      <c r="BA74" s="1">
        <f t="shared" si="113"/>
        <v>32.048557687720063</v>
      </c>
      <c r="BB74" s="1">
        <f t="shared" si="113"/>
        <v>32.873203243279875</v>
      </c>
      <c r="BC74" s="1">
        <f t="shared" si="113"/>
        <v>29.196588336102483</v>
      </c>
      <c r="BD74" s="1">
        <f t="shared" si="113"/>
        <v>30.089022273840651</v>
      </c>
      <c r="BE74" s="1">
        <f t="shared" si="113"/>
        <v>31.008734684120149</v>
      </c>
      <c r="BF74" s="1">
        <f t="shared" si="113"/>
        <v>31.956559371027446</v>
      </c>
      <c r="BG74" s="1">
        <f t="shared" si="113"/>
        <v>32.933355625019388</v>
      </c>
      <c r="BH74" s="1">
        <f t="shared" si="113"/>
        <v>33.940009001949214</v>
      </c>
      <c r="BI74" s="1">
        <f t="shared" si="113"/>
        <v>34.977432125904585</v>
      </c>
      <c r="BJ74" s="1">
        <f t="shared" si="113"/>
        <v>36.046565516585453</v>
      </c>
      <c r="BK74" s="1">
        <f t="shared" si="113"/>
        <v>37.148378441971843</v>
      </c>
      <c r="BL74" s="1">
        <f t="shared" si="113"/>
        <v>38.28386979705467</v>
      </c>
      <c r="BM74" s="1">
        <f t="shared" si="113"/>
        <v>39.454069009426135</v>
      </c>
      <c r="BN74" s="1">
        <f t="shared" si="113"/>
        <v>40.660036972550692</v>
      </c>
      <c r="BO74" s="1">
        <f t="shared" si="113"/>
        <v>41.902867007562826</v>
      </c>
      <c r="BP74" s="1">
        <f t="shared" si="113"/>
        <v>43.183685854463413</v>
      </c>
      <c r="BQ74" s="1">
        <f t="shared" si="113"/>
        <v>44.503654693613456</v>
      </c>
      <c r="BR74" s="1">
        <f t="shared" si="113"/>
        <v>45.863970198451078</v>
      </c>
      <c r="BS74" s="1">
        <f t="shared" si="113"/>
        <v>47.265865620386315</v>
      </c>
      <c r="BT74" s="1">
        <f t="shared" si="113"/>
        <v>48.710611906857238</v>
      </c>
      <c r="BU74" s="1">
        <f t="shared" si="113"/>
        <v>50.199518853560981</v>
      </c>
      <c r="BV74" s="1">
        <f t="shared" si="113"/>
        <v>51.733936291904236</v>
      </c>
      <c r="BW74" s="1">
        <f t="shared" si="113"/>
        <v>53.315255312749905</v>
      </c>
      <c r="BX74" s="1">
        <f t="shared" si="113"/>
        <v>54.944909527569202</v>
      </c>
      <c r="BY74" s="1">
        <f t="shared" si="113"/>
        <v>56.624376368142599</v>
      </c>
      <c r="BZ74" s="1">
        <f t="shared" si="113"/>
        <v>58.355178425987944</v>
      </c>
      <c r="CA74" s="1">
        <f t="shared" si="113"/>
        <v>60.138884832730056</v>
      </c>
      <c r="CB74" s="1">
        <f t="shared" si="113"/>
        <v>61.977112682663162</v>
      </c>
      <c r="CC74" s="1">
        <f t="shared" ref="CC74:CZ74" si="114">S*CC$26^(CC$28-$C74)*CC$27^$C74+CC$24</f>
        <v>63.871528498795968</v>
      </c>
      <c r="CD74" s="1">
        <f t="shared" si="114"/>
        <v>65.823849743708422</v>
      </c>
      <c r="CE74" s="1">
        <f t="shared" si="114"/>
        <v>67.835846376589842</v>
      </c>
      <c r="CF74" s="1">
        <f t="shared" si="114"/>
        <v>69.909342457870125</v>
      </c>
      <c r="CG74" s="1">
        <f t="shared" si="114"/>
        <v>72.046217802898596</v>
      </c>
      <c r="CH74" s="1">
        <f t="shared" si="114"/>
        <v>74.248409686170035</v>
      </c>
      <c r="CI74" s="1">
        <f t="shared" si="114"/>
        <v>76.517914597642545</v>
      </c>
      <c r="CJ74" s="1">
        <f t="shared" si="114"/>
        <v>78.856790052739726</v>
      </c>
      <c r="CK74" s="1">
        <f t="shared" si="114"/>
        <v>81.267156457678183</v>
      </c>
      <c r="CL74" s="1">
        <f t="shared" si="114"/>
        <v>83.751199031811041</v>
      </c>
      <c r="CM74" s="1">
        <f t="shared" si="114"/>
        <v>86.311169788730993</v>
      </c>
      <c r="CN74" s="1">
        <f t="shared" si="114"/>
        <v>88.949389577928031</v>
      </c>
      <c r="CO74" s="1">
        <f t="shared" si="114"/>
        <v>91.668250188853548</v>
      </c>
      <c r="CP74" s="1">
        <f t="shared" si="114"/>
        <v>94.470216519297992</v>
      </c>
      <c r="CQ74" s="1">
        <f t="shared" si="114"/>
        <v>97.357828810047906</v>
      </c>
      <c r="CR74" s="1">
        <f t="shared" si="114"/>
        <v>100.33370494784833</v>
      </c>
      <c r="CS74" s="1">
        <f t="shared" si="114"/>
        <v>103.4005428387586</v>
      </c>
      <c r="CT74" s="1">
        <f t="shared" si="114"/>
        <v>106.5611228540528</v>
      </c>
      <c r="CU74" s="1">
        <f t="shared" si="114"/>
        <v>109.81831035088274</v>
      </c>
      <c r="CV74" s="1">
        <f t="shared" si="114"/>
        <v>113.1750582699882</v>
      </c>
      <c r="CW74" s="1">
        <f t="shared" si="114"/>
        <v>116.63440981281012</v>
      </c>
      <c r="CX74" s="1">
        <f t="shared" si="114"/>
        <v>120.19950120043312</v>
      </c>
      <c r="CY74" s="1">
        <f t="shared" si="114"/>
        <v>123.87356451685915</v>
      </c>
      <c r="CZ74" s="1">
        <f t="shared" si="114"/>
        <v>127.65993063918953</v>
      </c>
      <c r="DA74">
        <f t="shared" si="106"/>
        <v>4.8474296626430803E-2</v>
      </c>
      <c r="DB74">
        <f t="shared" si="50"/>
        <v>6.1882253451136551</v>
      </c>
    </row>
    <row r="75" spans="3:106" x14ac:dyDescent="0.15">
      <c r="C75" s="6">
        <v>46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4">
        <f t="shared" ref="AX75:CC75" si="115">S*AX$26^(AX$28-$C75)*AX$27^$C75+AX$24</f>
        <v>28.311358508919966</v>
      </c>
      <c r="AY75" s="1">
        <f t="shared" si="115"/>
        <v>29.014017022950206</v>
      </c>
      <c r="AZ75" s="1">
        <f t="shared" si="115"/>
        <v>29.739552686863863</v>
      </c>
      <c r="BA75" s="1">
        <f t="shared" si="115"/>
        <v>30.488714629463573</v>
      </c>
      <c r="BB75" s="1">
        <f t="shared" si="115"/>
        <v>31.262276512901572</v>
      </c>
      <c r="BC75" s="1">
        <f t="shared" si="115"/>
        <v>27.498573010455381</v>
      </c>
      <c r="BD75" s="1">
        <f t="shared" si="115"/>
        <v>28.339104770926724</v>
      </c>
      <c r="BE75" s="1">
        <f t="shared" si="115"/>
        <v>29.205328542401414</v>
      </c>
      <c r="BF75" s="1">
        <f t="shared" si="115"/>
        <v>30.098029636583831</v>
      </c>
      <c r="BG75" s="1">
        <f t="shared" si="115"/>
        <v>31.018017369312275</v>
      </c>
      <c r="BH75" s="1">
        <f t="shared" si="115"/>
        <v>31.966125794278398</v>
      </c>
      <c r="BI75" s="1">
        <f t="shared" si="115"/>
        <v>32.943214459173753</v>
      </c>
      <c r="BJ75" s="1">
        <f t="shared" si="115"/>
        <v>33.950169184949011</v>
      </c>
      <c r="BK75" s="1">
        <f t="shared" si="115"/>
        <v>34.98790286889237</v>
      </c>
      <c r="BL75" s="1">
        <f t="shared" si="115"/>
        <v>36.057356312255003</v>
      </c>
      <c r="BM75" s="1">
        <f t="shared" si="115"/>
        <v>37.159499073174224</v>
      </c>
      <c r="BN75" s="1">
        <f t="shared" si="115"/>
        <v>38.295330345667267</v>
      </c>
      <c r="BO75" s="1">
        <f t="shared" si="115"/>
        <v>39.465879865492774</v>
      </c>
      <c r="BP75" s="1">
        <f t="shared" si="115"/>
        <v>40.672208843701227</v>
      </c>
      <c r="BQ75" s="1">
        <f t="shared" si="115"/>
        <v>41.915410928720554</v>
      </c>
      <c r="BR75" s="1">
        <f t="shared" si="115"/>
        <v>43.196613197849274</v>
      </c>
      <c r="BS75" s="1">
        <f t="shared" si="115"/>
        <v>44.516977179055971</v>
      </c>
      <c r="BT75" s="1">
        <f t="shared" si="115"/>
        <v>45.877699904011465</v>
      </c>
      <c r="BU75" s="1">
        <f t="shared" si="115"/>
        <v>47.280014993308377</v>
      </c>
      <c r="BV75" s="1">
        <f t="shared" si="115"/>
        <v>48.725193774851959</v>
      </c>
      <c r="BW75" s="1">
        <f t="shared" si="115"/>
        <v>50.214546436435953</v>
      </c>
      <c r="BX75" s="1">
        <f t="shared" si="115"/>
        <v>51.74942321354871</v>
      </c>
      <c r="BY75" s="1">
        <f t="shared" si="115"/>
        <v>53.331215613486052</v>
      </c>
      <c r="BZ75" s="1">
        <f t="shared" si="115"/>
        <v>54.961357676880993</v>
      </c>
      <c r="CA75" s="1">
        <f t="shared" si="115"/>
        <v>56.641327277793707</v>
      </c>
      <c r="CB75" s="1">
        <f t="shared" si="115"/>
        <v>58.372647463540652</v>
      </c>
      <c r="CC75" s="1">
        <f t="shared" si="115"/>
        <v>60.156887835477328</v>
      </c>
      <c r="CD75" s="1">
        <f t="shared" ref="CD75:CZ75" si="116">S*CD$26^(CD$28-$C75)*CD$27^$C75+CD$24</f>
        <v>61.995665971986647</v>
      </c>
      <c r="CE75" s="1">
        <f t="shared" si="116"/>
        <v>63.890648894962851</v>
      </c>
      <c r="CF75" s="1">
        <f t="shared" si="116"/>
        <v>65.843554581120486</v>
      </c>
      <c r="CG75" s="1">
        <f t="shared" si="116"/>
        <v>67.856153519498775</v>
      </c>
      <c r="CH75" s="1">
        <f t="shared" si="116"/>
        <v>69.930270316573015</v>
      </c>
      <c r="CI75" s="1">
        <f t="shared" si="116"/>
        <v>72.067785350428665</v>
      </c>
      <c r="CJ75" s="1">
        <f t="shared" si="116"/>
        <v>74.270636475497412</v>
      </c>
      <c r="CK75" s="1">
        <f t="shared" si="116"/>
        <v>76.540820779400789</v>
      </c>
      <c r="CL75" s="1">
        <f t="shared" si="116"/>
        <v>78.880396393494308</v>
      </c>
      <c r="CM75" s="1">
        <f t="shared" si="116"/>
        <v>81.291484358753152</v>
      </c>
      <c r="CN75" s="1">
        <f t="shared" si="116"/>
        <v>83.776270548691528</v>
      </c>
      <c r="CO75" s="1">
        <f t="shared" si="116"/>
        <v>86.337007651058315</v>
      </c>
      <c r="CP75" s="1">
        <f t="shared" si="116"/>
        <v>88.976017210106335</v>
      </c>
      <c r="CQ75" s="1">
        <f t="shared" si="116"/>
        <v>91.695691731286161</v>
      </c>
      <c r="CR75" s="1">
        <f t="shared" si="116"/>
        <v>94.498496850272929</v>
      </c>
      <c r="CS75" s="1">
        <f t="shared" si="116"/>
        <v>97.386973568292262</v>
      </c>
      <c r="CT75" s="1">
        <f t="shared" si="116"/>
        <v>100.36374055577228</v>
      </c>
      <c r="CU75" s="1">
        <f t="shared" si="116"/>
        <v>103.43149652640965</v>
      </c>
      <c r="CV75" s="1">
        <f t="shared" si="116"/>
        <v>106.5930226838024</v>
      </c>
      <c r="CW75" s="1">
        <f t="shared" si="116"/>
        <v>109.8511852428673</v>
      </c>
      <c r="CX75" s="1">
        <f t="shared" si="116"/>
        <v>113.20893802832799</v>
      </c>
      <c r="CY75" s="1">
        <f t="shared" si="116"/>
        <v>116.66932515262937</v>
      </c>
      <c r="CZ75" s="1">
        <f t="shared" si="116"/>
        <v>120.23548377570617</v>
      </c>
      <c r="DA75">
        <f t="shared" si="106"/>
        <v>5.7958398140297678E-2</v>
      </c>
      <c r="DB75">
        <f t="shared" si="50"/>
        <v>6.9686560392636805</v>
      </c>
    </row>
    <row r="76" spans="3:106" x14ac:dyDescent="0.15">
      <c r="C76" s="6">
        <v>47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4">
        <f t="shared" ref="AY76:CD76" si="117">S*AY$26^(AY$28-$C76)*AY$27^$C76+AY$24</f>
        <v>27.642590685002006</v>
      </c>
      <c r="AZ76" s="1">
        <f t="shared" si="117"/>
        <v>28.323213180878568</v>
      </c>
      <c r="BA76" s="1">
        <f t="shared" si="117"/>
        <v>29.025991083395557</v>
      </c>
      <c r="BB76" s="1">
        <f t="shared" si="117"/>
        <v>29.751649884765968</v>
      </c>
      <c r="BC76" s="1">
        <f t="shared" si="117"/>
        <v>25.89931086832895</v>
      </c>
      <c r="BD76" s="1">
        <f t="shared" si="117"/>
        <v>26.690958978609952</v>
      </c>
      <c r="BE76" s="1">
        <f t="shared" si="117"/>
        <v>27.506804903794119</v>
      </c>
      <c r="BF76" s="1">
        <f t="shared" si="117"/>
        <v>28.347588283423931</v>
      </c>
      <c r="BG76" s="1">
        <f t="shared" si="117"/>
        <v>29.214071365143251</v>
      </c>
      <c r="BH76" s="1">
        <f t="shared" si="117"/>
        <v>30.107039695745094</v>
      </c>
      <c r="BI76" s="1">
        <f t="shared" si="117"/>
        <v>31.027302833342219</v>
      </c>
      <c r="BJ76" s="1">
        <f t="shared" si="117"/>
        <v>31.975695081306171</v>
      </c>
      <c r="BK76" s="1">
        <f t="shared" si="117"/>
        <v>32.953076244640208</v>
      </c>
      <c r="BL76" s="1">
        <f t="shared" si="117"/>
        <v>33.960332409471839</v>
      </c>
      <c r="BM76" s="1">
        <f t="shared" si="117"/>
        <v>34.998376746371513</v>
      </c>
      <c r="BN76" s="1">
        <f t="shared" si="117"/>
        <v>36.068150338225969</v>
      </c>
      <c r="BO76" s="1">
        <f t="shared" si="117"/>
        <v>37.170623033416639</v>
      </c>
      <c r="BP76" s="1">
        <f t="shared" si="117"/>
        <v>38.306794325076574</v>
      </c>
      <c r="BQ76" s="1">
        <f t="shared" si="117"/>
        <v>39.477694257223163</v>
      </c>
      <c r="BR76" s="1">
        <f t="shared" si="117"/>
        <v>40.684384358587941</v>
      </c>
      <c r="BS76" s="1">
        <f t="shared" si="117"/>
        <v>41.92795860499028</v>
      </c>
      <c r="BT76" s="1">
        <f t="shared" si="117"/>
        <v>43.209544411127297</v>
      </c>
      <c r="BU76" s="1">
        <f t="shared" si="117"/>
        <v>44.53030365267923</v>
      </c>
      <c r="BV76" s="1">
        <f t="shared" si="117"/>
        <v>45.891433719656831</v>
      </c>
      <c r="BW76" s="1">
        <f t="shared" si="117"/>
        <v>47.294168601945849</v>
      </c>
      <c r="BX76" s="1">
        <f t="shared" si="117"/>
        <v>48.73978000803254</v>
      </c>
      <c r="BY76" s="1">
        <f t="shared" si="117"/>
        <v>50.229578517924715</v>
      </c>
      <c r="BZ76" s="1">
        <f t="shared" si="117"/>
        <v>51.764914771313293</v>
      </c>
      <c r="CA76" s="1">
        <f t="shared" si="117"/>
        <v>53.347180692051715</v>
      </c>
      <c r="CB76" s="1">
        <f t="shared" si="117"/>
        <v>54.977810750063234</v>
      </c>
      <c r="CC76" s="1">
        <f t="shared" si="117"/>
        <v>56.658283261820159</v>
      </c>
      <c r="CD76" s="1">
        <f t="shared" si="117"/>
        <v>58.390121730573959</v>
      </c>
      <c r="CE76" s="1">
        <f t="shared" ref="CE76:CZ76" si="118">S*CE$26^(CE$28-$C76)*CE$27^$C76+CE$24</f>
        <v>60.174896227551478</v>
      </c>
      <c r="CF76" s="1">
        <f t="shared" si="118"/>
        <v>62.014224815369225</v>
      </c>
      <c r="CG76" s="1">
        <f t="shared" si="118"/>
        <v>63.909775014956267</v>
      </c>
      <c r="CH76" s="1">
        <f t="shared" si="118"/>
        <v>65.863265317315751</v>
      </c>
      <c r="CI76" s="1">
        <f t="shared" si="118"/>
        <v>67.876466741495321</v>
      </c>
      <c r="CJ76" s="1">
        <f t="shared" si="118"/>
        <v>69.951204440179211</v>
      </c>
      <c r="CK76" s="1">
        <f t="shared" si="118"/>
        <v>72.08935935435747</v>
      </c>
      <c r="CL76" s="1">
        <f t="shared" si="118"/>
        <v>74.292869918572222</v>
      </c>
      <c r="CM76" s="1">
        <f t="shared" si="118"/>
        <v>76.563733818287432</v>
      </c>
      <c r="CN76" s="1">
        <f t="shared" si="118"/>
        <v>78.904009800974819</v>
      </c>
      <c r="CO76" s="1">
        <f t="shared" si="118"/>
        <v>81.315819542558316</v>
      </c>
      <c r="CP76" s="1">
        <f t="shared" si="118"/>
        <v>83.801349570908855</v>
      </c>
      <c r="CQ76" s="1">
        <f t="shared" si="118"/>
        <v>86.362853248133433</v>
      </c>
      <c r="CR76" s="1">
        <f t="shared" si="118"/>
        <v>89.002652813455668</v>
      </c>
      <c r="CS76" s="1">
        <f t="shared" si="118"/>
        <v>91.723141488539639</v>
      </c>
      <c r="CT76" s="1">
        <f t="shared" si="118"/>
        <v>94.526785647166008</v>
      </c>
      <c r="CU76" s="1">
        <f t="shared" si="118"/>
        <v>97.416127051227235</v>
      </c>
      <c r="CV76" s="1">
        <f t="shared" si="118"/>
        <v>100.39378515506904</v>
      </c>
      <c r="CW76" s="1">
        <f t="shared" si="118"/>
        <v>103.46245948026723</v>
      </c>
      <c r="CX76" s="1">
        <f t="shared" si="118"/>
        <v>106.62493206299285</v>
      </c>
      <c r="CY76" s="1">
        <f t="shared" si="118"/>
        <v>109.88406997618453</v>
      </c>
      <c r="CZ76" s="1">
        <f t="shared" si="118"/>
        <v>113.24282792881432</v>
      </c>
      <c r="DA76">
        <f t="shared" si="106"/>
        <v>6.6590499990980281E-2</v>
      </c>
      <c r="DB76">
        <f t="shared" si="50"/>
        <v>7.5408965321722921</v>
      </c>
    </row>
    <row r="77" spans="3:106" x14ac:dyDescent="0.15">
      <c r="C77" s="6">
        <v>48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4">
        <f t="shared" ref="AZ77:CE77" si="119">S*AZ$26^(AZ$28-$C77)*AZ$27^$C77+AZ$24</f>
        <v>26.99505831705099</v>
      </c>
      <c r="BA77" s="1">
        <f t="shared" si="119"/>
        <v>27.654340159351122</v>
      </c>
      <c r="BB77" s="1">
        <f t="shared" si="119"/>
        <v>28.335078437660847</v>
      </c>
      <c r="BC77" s="1">
        <f t="shared" si="119"/>
        <v>24.393058621598417</v>
      </c>
      <c r="BD77" s="1">
        <f t="shared" si="119"/>
        <v>25.138666057253246</v>
      </c>
      <c r="BE77" s="1">
        <f t="shared" si="119"/>
        <v>25.907064011175084</v>
      </c>
      <c r="BF77" s="1">
        <f t="shared" si="119"/>
        <v>26.698949106946319</v>
      </c>
      <c r="BG77" s="1">
        <f t="shared" si="119"/>
        <v>27.515039261408653</v>
      </c>
      <c r="BH77" s="1">
        <f t="shared" si="119"/>
        <v>28.356074335520919</v>
      </c>
      <c r="BI77" s="1">
        <f t="shared" si="119"/>
        <v>29.222816805111233</v>
      </c>
      <c r="BJ77" s="1">
        <f t="shared" si="119"/>
        <v>30.11605245213163</v>
      </c>
      <c r="BK77" s="1">
        <f t="shared" si="119"/>
        <v>31.036591077041837</v>
      </c>
      <c r="BL77" s="1">
        <f t="shared" si="119"/>
        <v>31.985267232968042</v>
      </c>
      <c r="BM77" s="1">
        <f t="shared" si="119"/>
        <v>32.962940982302271</v>
      </c>
      <c r="BN77" s="1">
        <f t="shared" si="119"/>
        <v>33.970498676428186</v>
      </c>
      <c r="BO77" s="1">
        <f t="shared" si="119"/>
        <v>35.008853759280342</v>
      </c>
      <c r="BP77" s="1">
        <f t="shared" si="119"/>
        <v>36.078947595465351</v>
      </c>
      <c r="BQ77" s="1">
        <f t="shared" si="119"/>
        <v>37.181750323695631</v>
      </c>
      <c r="BR77" s="1">
        <f t="shared" si="119"/>
        <v>38.31826173630963</v>
      </c>
      <c r="BS77" s="1">
        <f t="shared" si="119"/>
        <v>39.489512185675714</v>
      </c>
      <c r="BT77" s="1">
        <f t="shared" si="119"/>
        <v>40.696563518301602</v>
      </c>
      <c r="BU77" s="1">
        <f t="shared" si="119"/>
        <v>41.940510037496111</v>
      </c>
      <c r="BV77" s="1">
        <f t="shared" si="119"/>
        <v>43.22247949545595</v>
      </c>
      <c r="BW77" s="1">
        <f t="shared" si="119"/>
        <v>44.543634115677101</v>
      </c>
      <c r="BX77" s="1">
        <f t="shared" si="119"/>
        <v>45.905171646617568</v>
      </c>
      <c r="BY77" s="1">
        <f t="shared" si="119"/>
        <v>47.308326447566692</v>
      </c>
      <c r="BZ77" s="1">
        <f t="shared" si="119"/>
        <v>48.754370607705738</v>
      </c>
      <c r="CA77" s="1">
        <f t="shared" si="119"/>
        <v>50.244615099373945</v>
      </c>
      <c r="CB77" s="1">
        <f t="shared" si="119"/>
        <v>51.780410966585833</v>
      </c>
      <c r="CC77" s="1">
        <f t="shared" si="119"/>
        <v>53.363150549877147</v>
      </c>
      <c r="CD77" s="1">
        <f t="shared" si="119"/>
        <v>54.994268748589924</v>
      </c>
      <c r="CE77" s="1">
        <f t="shared" si="119"/>
        <v>56.675244321740976</v>
      </c>
      <c r="CF77" s="1">
        <f t="shared" ref="CF77:CZ77" si="120">S*CF$26^(CF$28-$C77)*CF$27^$C77+CF$24</f>
        <v>58.407601228653334</v>
      </c>
      <c r="CG77" s="1">
        <f t="shared" si="120"/>
        <v>60.192910010565832</v>
      </c>
      <c r="CH77" s="1">
        <f t="shared" si="120"/>
        <v>62.03278921447351</v>
      </c>
      <c r="CI77" s="1">
        <f t="shared" si="120"/>
        <v>63.928906860489711</v>
      </c>
      <c r="CJ77" s="1">
        <f t="shared" si="120"/>
        <v>65.882981954060043</v>
      </c>
      <c r="CK77" s="1">
        <f t="shared" si="120"/>
        <v>67.896786044399278</v>
      </c>
      <c r="CL77" s="1">
        <f t="shared" si="120"/>
        <v>69.972144830564162</v>
      </c>
      <c r="CM77" s="1">
        <f t="shared" si="120"/>
        <v>72.110939816617716</v>
      </c>
      <c r="CN77" s="1">
        <f t="shared" si="120"/>
        <v>74.315110017386303</v>
      </c>
      <c r="CO77" s="1">
        <f t="shared" si="120"/>
        <v>76.586653716355158</v>
      </c>
      <c r="CP77" s="1">
        <f t="shared" si="120"/>
        <v>78.927630277296757</v>
      </c>
      <c r="CQ77" s="1">
        <f t="shared" si="120"/>
        <v>81.340162011273762</v>
      </c>
      <c r="CR77" s="1">
        <f t="shared" si="120"/>
        <v>83.826436100709785</v>
      </c>
      <c r="CS77" s="1">
        <f t="shared" si="120"/>
        <v>86.388706582271809</v>
      </c>
      <c r="CT77" s="1">
        <f t="shared" si="120"/>
        <v>89.029296390362248</v>
      </c>
      <c r="CU77" s="1">
        <f t="shared" si="120"/>
        <v>91.750599463073087</v>
      </c>
      <c r="CV77" s="1">
        <f t="shared" si="120"/>
        <v>94.555082912511565</v>
      </c>
      <c r="CW77" s="1">
        <f t="shared" si="120"/>
        <v>97.445289261464609</v>
      </c>
      <c r="CX77" s="1">
        <f t="shared" si="120"/>
        <v>100.42383874843023</v>
      </c>
      <c r="CY77" s="1">
        <f t="shared" si="120"/>
        <v>103.49343170310516</v>
      </c>
      <c r="CZ77" s="1">
        <f t="shared" si="120"/>
        <v>106.65685099448282</v>
      </c>
      <c r="DA77">
        <f t="shared" si="106"/>
        <v>7.3527010406707408E-2</v>
      </c>
      <c r="DB77">
        <f t="shared" si="50"/>
        <v>7.8421593930179796</v>
      </c>
    </row>
    <row r="78" spans="3:106" x14ac:dyDescent="0.15">
      <c r="C78" s="6">
        <v>49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4">
        <f t="shared" ref="BA78:CF78" si="121">S*BA$26^(BA$28-$C78)*BA$27^$C78+BA$24</f>
        <v>26.368091460826069</v>
      </c>
      <c r="BB78" s="1">
        <f t="shared" si="121"/>
        <v>27.006706073915261</v>
      </c>
      <c r="BC78" s="1">
        <f t="shared" si="121"/>
        <v>22.974407000317541</v>
      </c>
      <c r="BD78" s="1">
        <f t="shared" si="121"/>
        <v>23.676651395123763</v>
      </c>
      <c r="BE78" s="1">
        <f t="shared" si="121"/>
        <v>24.40036085712541</v>
      </c>
      <c r="BF78" s="1">
        <f t="shared" si="121"/>
        <v>25.146191495667185</v>
      </c>
      <c r="BG78" s="1">
        <f t="shared" si="121"/>
        <v>25.914819474979652</v>
      </c>
      <c r="BH78" s="1">
        <f t="shared" si="121"/>
        <v>26.706941627184413</v>
      </c>
      <c r="BI78" s="1">
        <f t="shared" si="121"/>
        <v>27.523276084036684</v>
      </c>
      <c r="BJ78" s="1">
        <f t="shared" si="121"/>
        <v>28.364562927977939</v>
      </c>
      <c r="BK78" s="1">
        <f t="shared" si="121"/>
        <v>29.231564863088852</v>
      </c>
      <c r="BL78" s="1">
        <f t="shared" si="121"/>
        <v>30.125067906550868</v>
      </c>
      <c r="BM78" s="1">
        <f t="shared" si="121"/>
        <v>31.045882101243237</v>
      </c>
      <c r="BN78" s="1">
        <f t="shared" si="121"/>
        <v>31.994842250121579</v>
      </c>
      <c r="BO78" s="1">
        <f t="shared" si="121"/>
        <v>32.972808673043687</v>
      </c>
      <c r="BP78" s="1">
        <f t="shared" si="121"/>
        <v>33.980667986728825</v>
      </c>
      <c r="BQ78" s="1">
        <f t="shared" si="121"/>
        <v>35.019333908557485</v>
      </c>
      <c r="BR78" s="1">
        <f t="shared" si="121"/>
        <v>36.089748084940453</v>
      </c>
      <c r="BS78" s="1">
        <f t="shared" si="121"/>
        <v>37.192880945008085</v>
      </c>
      <c r="BT78" s="1">
        <f t="shared" si="121"/>
        <v>38.32973258039376</v>
      </c>
      <c r="BU78" s="1">
        <f t="shared" si="121"/>
        <v>39.501333651909164</v>
      </c>
      <c r="BV78" s="1">
        <f t="shared" si="121"/>
        <v>40.708746323933319</v>
      </c>
      <c r="BW78" s="1">
        <f t="shared" si="121"/>
        <v>41.953065227362494</v>
      </c>
      <c r="BX78" s="1">
        <f t="shared" si="121"/>
        <v>43.235418451994057</v>
      </c>
      <c r="BY78" s="1">
        <f t="shared" si="121"/>
        <v>44.556968569243864</v>
      </c>
      <c r="BZ78" s="1">
        <f t="shared" si="121"/>
        <v>45.918913686124405</v>
      </c>
      <c r="CA78" s="1">
        <f t="shared" si="121"/>
        <v>47.322488531439284</v>
      </c>
      <c r="CB78" s="1">
        <f t="shared" si="121"/>
        <v>48.768965575178683</v>
      </c>
      <c r="CC78" s="1">
        <f t="shared" si="121"/>
        <v>50.25965618213074</v>
      </c>
      <c r="CD78" s="1">
        <f t="shared" si="121"/>
        <v>51.795911800754602</v>
      </c>
      <c r="CE78" s="1">
        <f t="shared" si="121"/>
        <v>53.379125188393068</v>
      </c>
      <c r="CF78" s="1">
        <f t="shared" si="121"/>
        <v>55.010731673935467</v>
      </c>
      <c r="CG78" s="1">
        <f t="shared" ref="CG78:CZ78" si="122">S*CG$26^(CG$28-$C78)*CG$27^$C78+CG$24</f>
        <v>56.69221045907566</v>
      </c>
      <c r="CH78" s="1">
        <f t="shared" si="122"/>
        <v>58.425085959344742</v>
      </c>
      <c r="CI78" s="1">
        <f t="shared" si="122"/>
        <v>60.210929186134202</v>
      </c>
      <c r="CJ78" s="1">
        <f t="shared" si="122"/>
        <v>62.05135917096267</v>
      </c>
      <c r="CK78" s="1">
        <f t="shared" si="122"/>
        <v>63.948044433277133</v>
      </c>
      <c r="CL78" s="1">
        <f t="shared" si="122"/>
        <v>65.902704493119685</v>
      </c>
      <c r="CM78" s="1">
        <f t="shared" si="122"/>
        <v>67.917111430031042</v>
      </c>
      <c r="CN78" s="1">
        <f t="shared" si="122"/>
        <v>69.993091489603842</v>
      </c>
      <c r="CO78" s="1">
        <f t="shared" si="122"/>
        <v>72.13252673914279</v>
      </c>
      <c r="CP78" s="1">
        <f t="shared" si="122"/>
        <v>74.337356773932058</v>
      </c>
      <c r="CQ78" s="1">
        <f t="shared" si="122"/>
        <v>76.609580475657339</v>
      </c>
      <c r="CR78" s="1">
        <f t="shared" si="122"/>
        <v>78.951257824576203</v>
      </c>
      <c r="CS78" s="1">
        <f t="shared" si="122"/>
        <v>81.364511767080273</v>
      </c>
      <c r="CT78" s="1">
        <f t="shared" si="122"/>
        <v>83.851530140341765</v>
      </c>
      <c r="CU78" s="1">
        <f t="shared" si="122"/>
        <v>86.414567655789568</v>
      </c>
      <c r="CV78" s="1">
        <f t="shared" si="122"/>
        <v>89.055947943212985</v>
      </c>
      <c r="CW78" s="1">
        <f t="shared" si="122"/>
        <v>91.778065657346446</v>
      </c>
      <c r="CX78" s="1">
        <f t="shared" si="122"/>
        <v>94.583388648844689</v>
      </c>
      <c r="CY78" s="1">
        <f t="shared" si="122"/>
        <v>97.474460201616978</v>
      </c>
      <c r="CZ78" s="1">
        <f t="shared" si="122"/>
        <v>100.45390133854825</v>
      </c>
      <c r="DA78">
        <f t="shared" si="106"/>
        <v>7.8028664105077236E-2</v>
      </c>
      <c r="DB78">
        <f t="shared" si="50"/>
        <v>7.8382837255901503</v>
      </c>
    </row>
    <row r="79" spans="3:106" x14ac:dyDescent="0.15">
      <c r="C79" s="6">
        <v>50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4">
        <f t="shared" ref="BB79:CG79" si="123">S*BB$26^(BB$28-$C79)*BB$27^$C79+BB$24</f>
        <v>25.761041310327741</v>
      </c>
      <c r="BC79" s="1">
        <f t="shared" si="123"/>
        <v>21.638261326887775</v>
      </c>
      <c r="BD79" s="1">
        <f t="shared" si="123"/>
        <v>22.299664588784779</v>
      </c>
      <c r="BE79" s="1">
        <f t="shared" si="123"/>
        <v>22.981284552395437</v>
      </c>
      <c r="BF79" s="1">
        <f t="shared" si="123"/>
        <v>23.683739169054032</v>
      </c>
      <c r="BG79" s="1">
        <f t="shared" si="123"/>
        <v>24.407665278628521</v>
      </c>
      <c r="BH79" s="1">
        <f t="shared" si="123"/>
        <v>25.153719186874618</v>
      </c>
      <c r="BI79" s="1">
        <f t="shared" si="123"/>
        <v>25.922577260437446</v>
      </c>
      <c r="BJ79" s="1">
        <f t="shared" si="123"/>
        <v>26.714936540040259</v>
      </c>
      <c r="BK79" s="1">
        <f t="shared" si="123"/>
        <v>27.531515372416127</v>
      </c>
      <c r="BL79" s="1">
        <f t="shared" si="123"/>
        <v>28.373054061555461</v>
      </c>
      <c r="BM79" s="1">
        <f t="shared" si="123"/>
        <v>29.240315539859814</v>
      </c>
      <c r="BN79" s="1">
        <f t="shared" si="123"/>
        <v>30.134086059810471</v>
      </c>
      <c r="BO79" s="1">
        <f t="shared" si="123"/>
        <v>31.055175906778789</v>
      </c>
      <c r="BP79" s="1">
        <f t="shared" si="123"/>
        <v>32.004420133624571</v>
      </c>
      <c r="BQ79" s="1">
        <f t="shared" si="123"/>
        <v>32.982679317748477</v>
      </c>
      <c r="BR79" s="1">
        <f t="shared" si="123"/>
        <v>33.990840341284802</v>
      </c>
      <c r="BS79" s="1">
        <f t="shared" si="123"/>
        <v>35.02981719514181</v>
      </c>
      <c r="BT79" s="1">
        <f t="shared" si="123"/>
        <v>36.100551807618864</v>
      </c>
      <c r="BU79" s="1">
        <f t="shared" si="123"/>
        <v>37.204014898351161</v>
      </c>
      <c r="BV79" s="1">
        <f t="shared" si="123"/>
        <v>38.341206858356621</v>
      </c>
      <c r="BW79" s="1">
        <f t="shared" si="123"/>
        <v>39.513158656982583</v>
      </c>
      <c r="BX79" s="1">
        <f t="shared" si="123"/>
        <v>40.720932776574507</v>
      </c>
      <c r="BY79" s="1">
        <f t="shared" si="123"/>
        <v>41.965624175714218</v>
      </c>
      <c r="BZ79" s="1">
        <f t="shared" si="123"/>
        <v>43.248361281900792</v>
      </c>
      <c r="CA79" s="1">
        <f t="shared" si="123"/>
        <v>44.570307014574091</v>
      </c>
      <c r="CB79" s="1">
        <f t="shared" si="123"/>
        <v>45.932659839408473</v>
      </c>
      <c r="CC79" s="1">
        <f t="shared" si="123"/>
        <v>47.336654854832361</v>
      </c>
      <c r="CD79" s="1">
        <f t="shared" si="123"/>
        <v>48.783564911758901</v>
      </c>
      <c r="CE79" s="1">
        <f t="shared" si="123"/>
        <v>50.274701767542588</v>
      </c>
      <c r="CF79" s="1">
        <f t="shared" si="123"/>
        <v>51.811417275208292</v>
      </c>
      <c r="CG79" s="1">
        <f t="shared" si="123"/>
        <v>53.395104609030597</v>
      </c>
      <c r="CH79" s="1">
        <f t="shared" ref="CH79:CZ79" si="124">S*CH$26^(CH$28-$C79)*CH$27^$C79+CH$24</f>
        <v>55.027199527574751</v>
      </c>
      <c r="CI79" s="1">
        <f t="shared" si="124"/>
        <v>56.709181675344183</v>
      </c>
      <c r="CJ79" s="1">
        <f t="shared" si="124"/>
        <v>58.442575924214573</v>
      </c>
      <c r="CK79" s="1">
        <f t="shared" si="124"/>
        <v>60.228953755870897</v>
      </c>
      <c r="CL79" s="1">
        <f t="shared" si="124"/>
        <v>62.069934686500325</v>
      </c>
      <c r="CM79" s="1">
        <f t="shared" si="124"/>
        <v>63.967187735033001</v>
      </c>
      <c r="CN79" s="1">
        <f t="shared" si="124"/>
        <v>65.922432936261643</v>
      </c>
      <c r="CO79" s="1">
        <f t="shared" si="124"/>
        <v>67.937442900211479</v>
      </c>
      <c r="CP79" s="1">
        <f t="shared" si="124"/>
        <v>70.014044419174837</v>
      </c>
      <c r="CQ79" s="1">
        <f t="shared" si="124"/>
        <v>72.154120123866576</v>
      </c>
      <c r="CR79" s="1">
        <f t="shared" si="124"/>
        <v>74.359610190202574</v>
      </c>
      <c r="CS79" s="1">
        <f t="shared" si="124"/>
        <v>76.632514098247896</v>
      </c>
      <c r="CT79" s="1">
        <f t="shared" si="124"/>
        <v>78.974892444929907</v>
      </c>
      <c r="CU79" s="1">
        <f t="shared" si="124"/>
        <v>81.388868812159302</v>
      </c>
      <c r="CV79" s="1">
        <f t="shared" si="124"/>
        <v>83.876631692052925</v>
      </c>
      <c r="CW79" s="1">
        <f t="shared" si="124"/>
        <v>86.440436471003522</v>
      </c>
      <c r="CX79" s="1">
        <f t="shared" si="124"/>
        <v>89.082607474395545</v>
      </c>
      <c r="CY79" s="1">
        <f t="shared" si="124"/>
        <v>91.80554007382031</v>
      </c>
      <c r="CZ79" s="1">
        <f t="shared" si="124"/>
        <v>94.61170285870125</v>
      </c>
      <c r="DA79">
        <f t="shared" si="106"/>
        <v>7.9589237387178796E-2</v>
      </c>
      <c r="DB79">
        <f t="shared" si="50"/>
        <v>7.5300732784263964</v>
      </c>
    </row>
    <row r="80" spans="3:106" x14ac:dyDescent="0.15">
      <c r="C80" s="6">
        <v>51</v>
      </c>
      <c r="BC80" s="14">
        <f t="shared" ref="BC80:CH80" si="125">S*BC$26^(BC$28-$C80)*BC$27^$C80+BC$24</f>
        <v>20.379823219995011</v>
      </c>
      <c r="BD80" s="1">
        <f t="shared" si="125"/>
        <v>21.002760587788025</v>
      </c>
      <c r="BE80" s="1">
        <f t="shared" si="125"/>
        <v>21.644738894258676</v>
      </c>
      <c r="BF80" s="1">
        <f t="shared" si="125"/>
        <v>22.306340151924534</v>
      </c>
      <c r="BG80" s="1">
        <f t="shared" si="125"/>
        <v>22.988164163317453</v>
      </c>
      <c r="BH80" s="1">
        <f t="shared" si="125"/>
        <v>23.690829064759821</v>
      </c>
      <c r="BI80" s="1">
        <f t="shared" si="125"/>
        <v>24.414971886762149</v>
      </c>
      <c r="BJ80" s="1">
        <f t="shared" si="125"/>
        <v>25.161249131549937</v>
      </c>
      <c r="BK80" s="1">
        <f t="shared" si="125"/>
        <v>25.930337368243475</v>
      </c>
      <c r="BL80" s="1">
        <f t="shared" si="125"/>
        <v>26.72293384623012</v>
      </c>
      <c r="BM80" s="1">
        <f t="shared" si="125"/>
        <v>27.539757127285135</v>
      </c>
      <c r="BN80" s="1">
        <f t="shared" si="125"/>
        <v>28.381547737014191</v>
      </c>
      <c r="BO80" s="1">
        <f t="shared" si="125"/>
        <v>29.249068836208085</v>
      </c>
      <c r="BP80" s="1">
        <f t="shared" si="125"/>
        <v>30.143106912718384</v>
      </c>
      <c r="BQ80" s="1">
        <f t="shared" si="125"/>
        <v>31.064472494481109</v>
      </c>
      <c r="BR80" s="1">
        <f t="shared" si="125"/>
        <v>32.01400088433509</v>
      </c>
      <c r="BS80" s="1">
        <f t="shared" si="125"/>
        <v>32.992552917300948</v>
      </c>
      <c r="BT80" s="1">
        <f t="shared" si="125"/>
        <v>34.001015741007436</v>
      </c>
      <c r="BU80" s="1">
        <f t="shared" si="125"/>
        <v>35.040303619972526</v>
      </c>
      <c r="BV80" s="1">
        <f t="shared" si="125"/>
        <v>36.111358764468477</v>
      </c>
      <c r="BW80" s="1">
        <f t="shared" si="125"/>
        <v>37.215152184722335</v>
      </c>
      <c r="BX80" s="1">
        <f t="shared" si="125"/>
        <v>38.352684571226185</v>
      </c>
      <c r="BY80" s="1">
        <f t="shared" si="125"/>
        <v>39.524987201955348</v>
      </c>
      <c r="BZ80" s="1">
        <f t="shared" si="125"/>
        <v>40.733122877316944</v>
      </c>
      <c r="CA80" s="1">
        <f t="shared" si="125"/>
        <v>41.978186883676436</v>
      </c>
      <c r="CB80" s="1">
        <f t="shared" si="125"/>
        <v>43.261307986335694</v>
      </c>
      <c r="CC80" s="1">
        <f t="shared" si="125"/>
        <v>44.58364945286278</v>
      </c>
      <c r="CD80" s="1">
        <f t="shared" si="125"/>
        <v>45.946410107701261</v>
      </c>
      <c r="CE80" s="1">
        <f t="shared" si="125"/>
        <v>47.350825419015074</v>
      </c>
      <c r="CF80" s="1">
        <f t="shared" si="125"/>
        <v>48.798168618754325</v>
      </c>
      <c r="CG80" s="1">
        <f t="shared" si="125"/>
        <v>50.289751856957416</v>
      </c>
      <c r="CH80" s="1">
        <f t="shared" si="125"/>
        <v>51.826927391336</v>
      </c>
      <c r="CI80" s="1">
        <f t="shared" ref="CI80:CZ80" si="126">S*CI$26^(CI$28-$C80)*CI$27^$C80+CI$24</f>
        <v>53.411088813221305</v>
      </c>
      <c r="CJ80" s="1">
        <f t="shared" si="126"/>
        <v>55.043672310983126</v>
      </c>
      <c r="CK80" s="1">
        <f t="shared" si="126"/>
        <v>56.726157972066957</v>
      </c>
      <c r="CL80" s="1">
        <f t="shared" si="126"/>
        <v>58.460071124829774</v>
      </c>
      <c r="CM80" s="1">
        <f t="shared" si="126"/>
        <v>60.246983721390706</v>
      </c>
      <c r="CN80" s="1">
        <f t="shared" si="126"/>
        <v>62.08851576275061</v>
      </c>
      <c r="CO80" s="1">
        <f t="shared" si="126"/>
        <v>63.986336767472388</v>
      </c>
      <c r="CP80" s="1">
        <f t="shared" si="126"/>
        <v>65.942167285253319</v>
      </c>
      <c r="CQ80" s="1">
        <f t="shared" si="126"/>
        <v>67.957780456762109</v>
      </c>
      <c r="CR80" s="1">
        <f t="shared" si="126"/>
        <v>70.035003621154274</v>
      </c>
      <c r="CS80" s="1">
        <f t="shared" si="126"/>
        <v>72.175719972723627</v>
      </c>
      <c r="CT80" s="1">
        <f t="shared" si="126"/>
        <v>74.381870268191463</v>
      </c>
      <c r="CU80" s="1">
        <f t="shared" si="126"/>
        <v>76.655454586181435</v>
      </c>
      <c r="CV80" s="1">
        <f t="shared" si="126"/>
        <v>78.998534140475257</v>
      </c>
      <c r="CW80" s="1">
        <f t="shared" si="126"/>
        <v>81.413233148692981</v>
      </c>
      <c r="CX80" s="1">
        <f t="shared" si="126"/>
        <v>83.901740758092075</v>
      </c>
      <c r="CY80" s="1">
        <f t="shared" si="126"/>
        <v>86.466313030231262</v>
      </c>
      <c r="CZ80" s="1">
        <f t="shared" si="126"/>
        <v>89.109274986298331</v>
      </c>
      <c r="DA80">
        <f t="shared" si="106"/>
        <v>7.8028664105077236E-2</v>
      </c>
      <c r="DB80">
        <f t="shared" si="50"/>
        <v>6.9530776865528336</v>
      </c>
    </row>
    <row r="81" spans="3:106" x14ac:dyDescent="0.15">
      <c r="C81" s="6">
        <v>52</v>
      </c>
      <c r="BC81" s="1"/>
      <c r="BD81" s="14">
        <f t="shared" ref="BD81:CI81" si="127">S*BD$26^(BD$28-$C81)*BD$27^$C81+BD$24</f>
        <v>19.781281935953132</v>
      </c>
      <c r="BE81" s="1">
        <f t="shared" si="127"/>
        <v>20.38592406497142</v>
      </c>
      <c r="BF81" s="1">
        <f t="shared" si="127"/>
        <v>21.009047913494417</v>
      </c>
      <c r="BG81" s="1">
        <f t="shared" si="127"/>
        <v>21.651218400735413</v>
      </c>
      <c r="BH81" s="1">
        <f t="shared" si="127"/>
        <v>22.313017713441575</v>
      </c>
      <c r="BI81" s="1">
        <f t="shared" si="127"/>
        <v>22.995045833699905</v>
      </c>
      <c r="BJ81" s="1">
        <f t="shared" si="127"/>
        <v>23.697921082876292</v>
      </c>
      <c r="BK81" s="1">
        <f t="shared" si="127"/>
        <v>24.422280682180862</v>
      </c>
      <c r="BL81" s="1">
        <f t="shared" si="127"/>
        <v>25.168781330367725</v>
      </c>
      <c r="BM81" s="1">
        <f t="shared" si="127"/>
        <v>25.938099799092946</v>
      </c>
      <c r="BN81" s="1">
        <f t="shared" si="127"/>
        <v>26.730933546470443</v>
      </c>
      <c r="BO81" s="1">
        <f t="shared" si="127"/>
        <v>27.548001349382051</v>
      </c>
      <c r="BP81" s="1">
        <f t="shared" si="127"/>
        <v>28.390043955115047</v>
      </c>
      <c r="BQ81" s="1">
        <f t="shared" si="127"/>
        <v>29.257824752917855</v>
      </c>
      <c r="BR81" s="1">
        <f t="shared" si="127"/>
        <v>30.152130466082742</v>
      </c>
      <c r="BS81" s="1">
        <f t="shared" si="127"/>
        <v>31.073771865183048</v>
      </c>
      <c r="BT81" s="1">
        <f t="shared" si="127"/>
        <v>32.023584503111444</v>
      </c>
      <c r="BU81" s="1">
        <f t="shared" si="127"/>
        <v>33.002429472585632</v>
      </c>
      <c r="BV81" s="1">
        <f t="shared" si="127"/>
        <v>34.011194186808325</v>
      </c>
      <c r="BW81" s="1">
        <f t="shared" si="127"/>
        <v>35.050793183989057</v>
      </c>
      <c r="BX81" s="1">
        <f t="shared" si="127"/>
        <v>36.12216895645745</v>
      </c>
      <c r="BY81" s="1">
        <f t="shared" si="127"/>
        <v>37.226292805119364</v>
      </c>
      <c r="BZ81" s="1">
        <f t="shared" si="127"/>
        <v>38.364165720030684</v>
      </c>
      <c r="CA81" s="1">
        <f t="shared" si="127"/>
        <v>39.536819287887134</v>
      </c>
      <c r="CB81" s="1">
        <f t="shared" si="127"/>
        <v>40.745316627252699</v>
      </c>
      <c r="CC81" s="1">
        <f t="shared" si="127"/>
        <v>41.990753352374597</v>
      </c>
      <c r="CD81" s="1">
        <f t="shared" si="127"/>
        <v>43.274258566458606</v>
      </c>
      <c r="CE81" s="1">
        <f t="shared" si="127"/>
        <v>44.596995885305219</v>
      </c>
      <c r="CF81" s="1">
        <f t="shared" si="127"/>
        <v>45.960164492234618</v>
      </c>
      <c r="CG81" s="1">
        <f t="shared" si="127"/>
        <v>47.365000225256914</v>
      </c>
      <c r="CH81" s="1">
        <f t="shared" si="127"/>
        <v>48.812776697473268</v>
      </c>
      <c r="CI81" s="1">
        <f t="shared" si="127"/>
        <v>50.304806451723493</v>
      </c>
      <c r="CJ81" s="1">
        <f t="shared" ref="CJ81:CZ81" si="128">S*CJ$26^(CJ$28-$C81)*CJ$27^$C81+CJ$24</f>
        <v>51.842442150527226</v>
      </c>
      <c r="CK81" s="1">
        <f t="shared" si="128"/>
        <v>53.427077802397179</v>
      </c>
      <c r="CL81" s="1">
        <f t="shared" si="128"/>
        <v>55.060150025636304</v>
      </c>
      <c r="CM81" s="1">
        <f t="shared" si="128"/>
        <v>56.743139350764864</v>
      </c>
      <c r="CN81" s="1">
        <f t="shared" si="128"/>
        <v>58.477571562757646</v>
      </c>
      <c r="CO81" s="1">
        <f t="shared" si="128"/>
        <v>60.265019084308847</v>
      </c>
      <c r="CP81" s="1">
        <f t="shared" si="128"/>
        <v>62.107102401378185</v>
      </c>
      <c r="CQ81" s="1">
        <f t="shared" si="128"/>
        <v>64.005491532310756</v>
      </c>
      <c r="CR81" s="1">
        <f t="shared" si="128"/>
        <v>65.961907541862672</v>
      </c>
      <c r="CS81" s="1">
        <f t="shared" si="128"/>
        <v>67.978124101504847</v>
      </c>
      <c r="CT81" s="1">
        <f t="shared" si="128"/>
        <v>70.055969097419819</v>
      </c>
      <c r="CU81" s="1">
        <f t="shared" si="128"/>
        <v>72.197326287648991</v>
      </c>
      <c r="CV81" s="1">
        <f t="shared" si="128"/>
        <v>74.404137009892935</v>
      </c>
      <c r="CW81" s="1">
        <f t="shared" si="128"/>
        <v>76.67840194151313</v>
      </c>
      <c r="CX81" s="1">
        <f t="shared" si="128"/>
        <v>79.022182913330255</v>
      </c>
      <c r="CY81" s="1">
        <f t="shared" si="128"/>
        <v>81.437604778863999</v>
      </c>
      <c r="CZ81" s="1">
        <f t="shared" si="128"/>
        <v>83.926857340708622</v>
      </c>
      <c r="DA81">
        <f t="shared" si="106"/>
        <v>7.3527010406707408E-2</v>
      </c>
      <c r="DB81">
        <f t="shared" si="50"/>
        <v>6.1708909130925305</v>
      </c>
    </row>
    <row r="82" spans="3:106" x14ac:dyDescent="0.15">
      <c r="C82" s="6">
        <v>53</v>
      </c>
      <c r="BC82" s="1"/>
      <c r="BE82" s="14">
        <f t="shared" ref="BE82:CZ82" si="129">S*BE$26^(BE$28-$C82)*BE$27^$C82+BE$24</f>
        <v>19.200319394613548</v>
      </c>
      <c r="BF82" s="1">
        <f t="shared" si="129"/>
        <v>19.787203603340686</v>
      </c>
      <c r="BG82" s="1">
        <f t="shared" si="129"/>
        <v>20.392026736279156</v>
      </c>
      <c r="BH82" s="1">
        <f t="shared" si="129"/>
        <v>21.01533712135646</v>
      </c>
      <c r="BI82" s="1">
        <f t="shared" si="129"/>
        <v>21.657699846898485</v>
      </c>
      <c r="BJ82" s="1">
        <f t="shared" si="129"/>
        <v>22.319697273934139</v>
      </c>
      <c r="BK82" s="1">
        <f t="shared" si="129"/>
        <v>23.001929564159315</v>
      </c>
      <c r="BL82" s="1">
        <f t="shared" si="129"/>
        <v>23.705015224038817</v>
      </c>
      <c r="BM82" s="1">
        <f t="shared" si="129"/>
        <v>24.429591665539455</v>
      </c>
      <c r="BN82" s="1">
        <f t="shared" si="129"/>
        <v>25.176315784002789</v>
      </c>
      <c r="BO82" s="1">
        <f t="shared" si="129"/>
        <v>25.94586455368129</v>
      </c>
      <c r="BP82" s="1">
        <f t="shared" si="129"/>
        <v>26.738935641477916</v>
      </c>
      <c r="BQ82" s="1">
        <f t="shared" si="129"/>
        <v>27.556248039445471</v>
      </c>
      <c r="BR82" s="1">
        <f t="shared" si="129"/>
        <v>28.398542716619215</v>
      </c>
      <c r="BS82" s="1">
        <f t="shared" si="129"/>
        <v>29.266583290773546</v>
      </c>
      <c r="BT82" s="1">
        <f t="shared" si="129"/>
        <v>30.161156720711961</v>
      </c>
      <c r="BU82" s="1">
        <f t="shared" si="129"/>
        <v>31.083074019717735</v>
      </c>
      <c r="BV82" s="1">
        <f t="shared" si="129"/>
        <v>32.033170990812224</v>
      </c>
      <c r="BW82" s="1">
        <f t="shared" si="129"/>
        <v>33.012308984487376</v>
      </c>
      <c r="BX82" s="1">
        <f t="shared" si="129"/>
        <v>34.021375679599331</v>
      </c>
      <c r="BY82" s="1">
        <f t="shared" si="129"/>
        <v>35.061285888131167</v>
      </c>
      <c r="BZ82" s="1">
        <f t="shared" si="129"/>
        <v>36.132982384554268</v>
      </c>
      <c r="CA82" s="1">
        <f t="shared" si="129"/>
        <v>37.237436760540319</v>
      </c>
      <c r="CB82" s="1">
        <f t="shared" si="129"/>
        <v>38.375650305798708</v>
      </c>
      <c r="CC82" s="1">
        <f t="shared" si="129"/>
        <v>39.548654915837979</v>
      </c>
      <c r="CD82" s="1">
        <f t="shared" si="129"/>
        <v>40.757514027474201</v>
      </c>
      <c r="CE82" s="1">
        <f t="shared" si="129"/>
        <v>42.003323582934513</v>
      </c>
      <c r="CF82" s="1">
        <f t="shared" si="129"/>
        <v>43.287213023429764</v>
      </c>
      <c r="CG82" s="1">
        <f t="shared" si="129"/>
        <v>44.610346313097111</v>
      </c>
      <c r="CH82" s="1">
        <f t="shared" si="129"/>
        <v>45.97392299424078</v>
      </c>
      <c r="CI82" s="1">
        <f t="shared" si="129"/>
        <v>47.379179274827806</v>
      </c>
      <c r="CJ82" s="1">
        <f t="shared" si="129"/>
        <v>48.827389149224437</v>
      </c>
      <c r="CK82" s="1">
        <f t="shared" si="129"/>
        <v>50.319865553189558</v>
      </c>
      <c r="CL82" s="1">
        <f t="shared" si="129"/>
        <v>51.857961554171943</v>
      </c>
      <c r="CM82" s="1">
        <f t="shared" si="129"/>
        <v>53.443071577990636</v>
      </c>
      <c r="CN82" s="1">
        <f t="shared" si="129"/>
        <v>55.076632673010558</v>
      </c>
      <c r="CO82" s="1">
        <f t="shared" si="129"/>
        <v>56.760125812959224</v>
      </c>
      <c r="CP82" s="1">
        <f t="shared" si="129"/>
        <v>58.495077239566029</v>
      </c>
      <c r="CQ82" s="1">
        <f t="shared" si="129"/>
        <v>60.28305984624113</v>
      </c>
      <c r="CR82" s="1">
        <f t="shared" si="129"/>
        <v>62.125694604048192</v>
      </c>
      <c r="CS82" s="1">
        <f t="shared" si="129"/>
        <v>64.024652031264196</v>
      </c>
      <c r="CT82" s="1">
        <f t="shared" si="129"/>
        <v>65.981653707858186</v>
      </c>
      <c r="CU82" s="1">
        <f t="shared" si="129"/>
        <v>67.998473836262306</v>
      </c>
      <c r="CV82" s="1">
        <f t="shared" si="129"/>
        <v>70.076940849849777</v>
      </c>
      <c r="CW82" s="1">
        <f t="shared" si="129"/>
        <v>72.218939070578344</v>
      </c>
      <c r="CX82" s="1">
        <f t="shared" si="129"/>
        <v>74.426410417301881</v>
      </c>
      <c r="CY82" s="1">
        <f t="shared" si="129"/>
        <v>76.701356166298822</v>
      </c>
      <c r="CZ82" s="1">
        <f t="shared" si="129"/>
        <v>79.045838765613567</v>
      </c>
      <c r="DA82">
        <f t="shared" si="106"/>
        <v>6.6590499990980281E-2</v>
      </c>
      <c r="DB82">
        <f t="shared" si="50"/>
        <v>5.2637019256086193</v>
      </c>
    </row>
    <row r="83" spans="3:106" x14ac:dyDescent="0.15">
      <c r="C83" s="6">
        <v>54</v>
      </c>
      <c r="BC83" s="1"/>
      <c r="BF83" s="14">
        <f t="shared" ref="BF83:CZ83" si="130">S*BF$26^(BF$28-$C83)*BF$27^$C83+BF$24</f>
        <v>18.636419320485768</v>
      </c>
      <c r="BG83" s="1">
        <f t="shared" si="130"/>
        <v>19.206067146733847</v>
      </c>
      <c r="BH83" s="1">
        <f t="shared" si="130"/>
        <v>19.793127043421471</v>
      </c>
      <c r="BI83" s="1">
        <f t="shared" si="130"/>
        <v>20.398131234464927</v>
      </c>
      <c r="BJ83" s="1">
        <f t="shared" si="130"/>
        <v>21.021628211937589</v>
      </c>
      <c r="BK83" s="1">
        <f t="shared" si="130"/>
        <v>21.664183233328547</v>
      </c>
      <c r="BL83" s="1">
        <f t="shared" si="130"/>
        <v>22.326378834000618</v>
      </c>
      <c r="BM83" s="1">
        <f t="shared" si="130"/>
        <v>23.008815355312379</v>
      </c>
      <c r="BN83" s="1">
        <f t="shared" si="130"/>
        <v>23.712111488882929</v>
      </c>
      <c r="BO83" s="1">
        <f t="shared" si="130"/>
        <v>24.436904837492893</v>
      </c>
      <c r="BP83" s="1">
        <f t="shared" si="130"/>
        <v>25.183852493130111</v>
      </c>
      <c r="BQ83" s="1">
        <f t="shared" si="130"/>
        <v>25.953631632704116</v>
      </c>
      <c r="BR83" s="1">
        <f t="shared" si="130"/>
        <v>26.746940131969406</v>
      </c>
      <c r="BS83" s="1">
        <f t="shared" si="130"/>
        <v>27.564497198214191</v>
      </c>
      <c r="BT83" s="1">
        <f t="shared" si="130"/>
        <v>28.407044022288048</v>
      </c>
      <c r="BU83" s="1">
        <f t="shared" si="130"/>
        <v>29.275344450559807</v>
      </c>
      <c r="BV83" s="1">
        <f t="shared" si="130"/>
        <v>30.170185677414675</v>
      </c>
      <c r="BW83" s="1">
        <f t="shared" si="130"/>
        <v>31.092378958918506</v>
      </c>
      <c r="BX83" s="1">
        <f t="shared" si="130"/>
        <v>32.042760348296248</v>
      </c>
      <c r="BY83" s="1">
        <f t="shared" si="130"/>
        <v>33.022191453891232</v>
      </c>
      <c r="BZ83" s="1">
        <f t="shared" si="130"/>
        <v>34.03156022029259</v>
      </c>
      <c r="CA83" s="1">
        <f t="shared" si="130"/>
        <v>35.071781733338852</v>
      </c>
      <c r="CB83" s="1">
        <f t="shared" si="130"/>
        <v>36.143799049727654</v>
      </c>
      <c r="CC83" s="1">
        <f t="shared" si="130"/>
        <v>37.248584051983549</v>
      </c>
      <c r="CD83" s="1">
        <f t="shared" si="130"/>
        <v>38.387138329559136</v>
      </c>
      <c r="CE83" s="1">
        <f t="shared" si="130"/>
        <v>39.560494086868189</v>
      </c>
      <c r="CF83" s="1">
        <f t="shared" si="130"/>
        <v>40.769715079074174</v>
      </c>
      <c r="CG83" s="1">
        <f t="shared" si="130"/>
        <v>42.01589757648231</v>
      </c>
      <c r="CH83" s="1">
        <f t="shared" si="130"/>
        <v>43.300171358409713</v>
      </c>
      <c r="CI83" s="1">
        <f t="shared" si="130"/>
        <v>44.623700737434461</v>
      </c>
      <c r="CJ83" s="1">
        <f t="shared" si="130"/>
        <v>45.987685614952333</v>
      </c>
      <c r="CK83" s="1">
        <f t="shared" si="130"/>
        <v>47.393362568997965</v>
      </c>
      <c r="CL83" s="1">
        <f t="shared" si="130"/>
        <v>48.842005975316916</v>
      </c>
      <c r="CM83" s="1">
        <f t="shared" si="130"/>
        <v>50.334929162704704</v>
      </c>
      <c r="CN83" s="1">
        <f t="shared" si="130"/>
        <v>51.873485603660463</v>
      </c>
      <c r="CO83" s="1">
        <f t="shared" si="130"/>
        <v>53.459070141434545</v>
      </c>
      <c r="CP83" s="1">
        <f t="shared" si="130"/>
        <v>55.093120254582466</v>
      </c>
      <c r="CQ83" s="1">
        <f t="shared" si="130"/>
        <v>56.777117360171779</v>
      </c>
      <c r="CR83" s="1">
        <f t="shared" si="130"/>
        <v>58.512588156823234</v>
      </c>
      <c r="CS83" s="1">
        <f t="shared" si="130"/>
        <v>60.30110600880375</v>
      </c>
      <c r="CT83" s="1">
        <f t="shared" si="130"/>
        <v>62.14429237242625</v>
      </c>
      <c r="CU83" s="1">
        <f t="shared" si="130"/>
        <v>64.0438182660492</v>
      </c>
      <c r="CV83" s="1">
        <f t="shared" si="130"/>
        <v>66.001405785008885</v>
      </c>
      <c r="CW83" s="1">
        <f t="shared" si="130"/>
        <v>68.018829662857527</v>
      </c>
      <c r="CX83" s="1">
        <f t="shared" si="130"/>
        <v>70.097918880322879</v>
      </c>
      <c r="CY83" s="1">
        <f t="shared" si="130"/>
        <v>72.240558323447914</v>
      </c>
      <c r="CZ83" s="1">
        <f t="shared" si="130"/>
        <v>74.448690492413689</v>
      </c>
      <c r="DA83">
        <f t="shared" si="106"/>
        <v>5.7958398140297678E-2</v>
      </c>
      <c r="DB83">
        <f t="shared" si="50"/>
        <v>4.3149268445831073</v>
      </c>
    </row>
    <row r="84" spans="3:106" x14ac:dyDescent="0.15">
      <c r="C84" s="6">
        <v>55</v>
      </c>
      <c r="BC84" s="1"/>
      <c r="BG84" s="14">
        <f t="shared" ref="BG84:CZ84" si="131">S*BG$26^(BG$28-$C84)*BG$27^$C84+BG$24</f>
        <v>18.089080600732672</v>
      </c>
      <c r="BH84" s="1">
        <f t="shared" si="131"/>
        <v>18.641998265109688</v>
      </c>
      <c r="BI84" s="1">
        <f t="shared" si="131"/>
        <v>19.211816619484612</v>
      </c>
      <c r="BJ84" s="1">
        <f t="shared" si="131"/>
        <v>19.79905225672616</v>
      </c>
      <c r="BK84" s="1">
        <f t="shared" si="131"/>
        <v>20.404237560075632</v>
      </c>
      <c r="BL84" s="1">
        <f t="shared" si="131"/>
        <v>21.027921185801411</v>
      </c>
      <c r="BM84" s="1">
        <f t="shared" si="131"/>
        <v>21.670668560606426</v>
      </c>
      <c r="BN84" s="1">
        <f t="shared" si="131"/>
        <v>22.333062394239608</v>
      </c>
      <c r="BO84" s="1">
        <f t="shared" si="131"/>
        <v>23.015703207775978</v>
      </c>
      <c r="BP84" s="1">
        <f t="shared" si="131"/>
        <v>23.719209878044374</v>
      </c>
      <c r="BQ84" s="1">
        <f t="shared" si="131"/>
        <v>24.44422019869635</v>
      </c>
      <c r="BR84" s="1">
        <f t="shared" si="131"/>
        <v>25.191391458424896</v>
      </c>
      <c r="BS84" s="1">
        <f t="shared" si="131"/>
        <v>25.961401036857264</v>
      </c>
      <c r="BT84" s="1">
        <f t="shared" si="131"/>
        <v>26.754947018662044</v>
      </c>
      <c r="BU84" s="1">
        <f t="shared" si="131"/>
        <v>27.572748826427233</v>
      </c>
      <c r="BV84" s="1">
        <f t="shared" si="131"/>
        <v>28.415547872883177</v>
      </c>
      <c r="BW84" s="1">
        <f t="shared" si="131"/>
        <v>29.284108233061545</v>
      </c>
      <c r="BX84" s="1">
        <f t="shared" si="131"/>
        <v>30.179217336999766</v>
      </c>
      <c r="BY84" s="1">
        <f t="shared" si="131"/>
        <v>31.101686683618986</v>
      </c>
      <c r="BZ84" s="1">
        <f t="shared" si="131"/>
        <v>32.052352576422614</v>
      </c>
      <c r="CA84" s="1">
        <f t="shared" si="131"/>
        <v>33.032076881682571</v>
      </c>
      <c r="CB84" s="1">
        <f t="shared" si="131"/>
        <v>34.041747809800512</v>
      </c>
      <c r="CC84" s="1">
        <f t="shared" si="131"/>
        <v>35.082280720552426</v>
      </c>
      <c r="CD84" s="1">
        <f t="shared" si="131"/>
        <v>36.154618952946663</v>
      </c>
      <c r="CE84" s="1">
        <f t="shared" si="131"/>
        <v>37.259734680447735</v>
      </c>
      <c r="CF84" s="1">
        <f t="shared" si="131"/>
        <v>38.398629792341154</v>
      </c>
      <c r="CG84" s="1">
        <f t="shared" si="131"/>
        <v>39.572336802038429</v>
      </c>
      <c r="CH84" s="1">
        <f t="shared" si="131"/>
        <v>40.781919783145689</v>
      </c>
      <c r="CI84" s="1">
        <f t="shared" si="131"/>
        <v>42.028475334144474</v>
      </c>
      <c r="CJ84" s="1">
        <f t="shared" si="131"/>
        <v>43.313133572559359</v>
      </c>
      <c r="CK84" s="1">
        <f t="shared" si="131"/>
        <v>44.637059159513697</v>
      </c>
      <c r="CL84" s="1">
        <f t="shared" si="131"/>
        <v>46.00145235560224</v>
      </c>
      <c r="CM84" s="1">
        <f t="shared" si="131"/>
        <v>47.407550109038084</v>
      </c>
      <c r="CN84" s="1">
        <f t="shared" si="131"/>
        <v>48.856627177060211</v>
      </c>
      <c r="CO84" s="1">
        <f t="shared" si="131"/>
        <v>50.34999728161845</v>
      </c>
      <c r="CP84" s="1">
        <f t="shared" si="131"/>
        <v>51.889014300383579</v>
      </c>
      <c r="CQ84" s="1">
        <f t="shared" si="131"/>
        <v>53.475073494162153</v>
      </c>
      <c r="CR84" s="1">
        <f t="shared" si="131"/>
        <v>55.109612771829127</v>
      </c>
      <c r="CS84" s="1">
        <f t="shared" si="131"/>
        <v>56.79411399392481</v>
      </c>
      <c r="CT84" s="1">
        <f t="shared" si="131"/>
        <v>58.530104316098004</v>
      </c>
      <c r="CU84" s="1">
        <f t="shared" si="131"/>
        <v>60.319157573613452</v>
      </c>
      <c r="CV84" s="1">
        <f t="shared" si="131"/>
        <v>62.162895708178482</v>
      </c>
      <c r="CW84" s="1">
        <f t="shared" si="131"/>
        <v>64.062990238382852</v>
      </c>
      <c r="CX84" s="1">
        <f t="shared" si="131"/>
        <v>66.021163775084304</v>
      </c>
      <c r="CY84" s="1">
        <f t="shared" si="131"/>
        <v>68.03919158311416</v>
      </c>
      <c r="CZ84" s="1">
        <f t="shared" si="131"/>
        <v>70.118903190718584</v>
      </c>
      <c r="DA84">
        <f t="shared" si="106"/>
        <v>4.8474296626430803E-2</v>
      </c>
      <c r="DB84">
        <f t="shared" si="50"/>
        <v>3.3989645123868781</v>
      </c>
    </row>
    <row r="85" spans="3:106" x14ac:dyDescent="0.15">
      <c r="C85" s="6">
        <v>56</v>
      </c>
      <c r="BC85" s="1"/>
      <c r="BH85" s="14">
        <f t="shared" ref="BH85:CZ85" si="132">S*BH$26^(BH$28-$C85)*BH$27^$C85+BH$24</f>
        <v>17.557816839853874</v>
      </c>
      <c r="BI85" s="1">
        <f t="shared" si="132"/>
        <v>18.09449569561939</v>
      </c>
      <c r="BJ85" s="1">
        <f t="shared" si="132"/>
        <v>18.647578879830348</v>
      </c>
      <c r="BK85" s="1">
        <f t="shared" si="132"/>
        <v>19.217567813380921</v>
      </c>
      <c r="BL85" s="1">
        <f t="shared" si="132"/>
        <v>19.804979243785574</v>
      </c>
      <c r="BM85" s="1">
        <f t="shared" si="132"/>
        <v>20.410345713658327</v>
      </c>
      <c r="BN85" s="1">
        <f t="shared" si="132"/>
        <v>21.034216043511702</v>
      </c>
      <c r="BO85" s="1">
        <f t="shared" si="132"/>
        <v>21.67715582931314</v>
      </c>
      <c r="BP85" s="1">
        <f t="shared" si="132"/>
        <v>22.339747955249877</v>
      </c>
      <c r="BQ85" s="1">
        <f t="shared" si="132"/>
        <v>23.022593122167187</v>
      </c>
      <c r="BR85" s="1">
        <f t="shared" si="132"/>
        <v>23.726310392159089</v>
      </c>
      <c r="BS85" s="1">
        <f t="shared" si="132"/>
        <v>24.45153774980519</v>
      </c>
      <c r="BT85" s="1">
        <f t="shared" si="132"/>
        <v>25.198932680562535</v>
      </c>
      <c r="BU85" s="1">
        <f t="shared" si="132"/>
        <v>25.969172766836792</v>
      </c>
      <c r="BV85" s="1">
        <f t="shared" si="132"/>
        <v>26.762956302273139</v>
      </c>
      <c r="BW85" s="1">
        <f t="shared" si="132"/>
        <v>27.581002924823849</v>
      </c>
      <c r="BX85" s="1">
        <f t="shared" si="132"/>
        <v>28.424054269166447</v>
      </c>
      <c r="BY85" s="1">
        <f t="shared" si="132"/>
        <v>29.292874639063879</v>
      </c>
      <c r="BZ85" s="1">
        <f t="shared" si="132"/>
        <v>30.188251700276371</v>
      </c>
      <c r="CA85" s="1">
        <f t="shared" si="132"/>
        <v>31.110997194653027</v>
      </c>
      <c r="CB85" s="1">
        <f t="shared" si="132"/>
        <v>32.061947676050671</v>
      </c>
      <c r="CC85" s="1">
        <f t="shared" si="132"/>
        <v>33.041965268747006</v>
      </c>
      <c r="CD85" s="1">
        <f t="shared" si="132"/>
        <v>34.051938449035788</v>
      </c>
      <c r="CE85" s="1">
        <f t="shared" si="132"/>
        <v>35.09278285071246</v>
      </c>
      <c r="CF85" s="1">
        <f t="shared" si="132"/>
        <v>36.16544209518063</v>
      </c>
      <c r="CG85" s="1">
        <f t="shared" si="132"/>
        <v>37.27088864693183</v>
      </c>
      <c r="CH85" s="1">
        <f t="shared" si="132"/>
        <v>38.410124695174254</v>
      </c>
      <c r="CI85" s="1">
        <f t="shared" si="132"/>
        <v>39.58418306240965</v>
      </c>
      <c r="CJ85" s="1">
        <f t="shared" si="132"/>
        <v>40.794128140782142</v>
      </c>
      <c r="CK85" s="1">
        <f t="shared" si="132"/>
        <v>42.041056857047813</v>
      </c>
      <c r="CL85" s="1">
        <f t="shared" si="132"/>
        <v>43.326099667039983</v>
      </c>
      <c r="CM85" s="1">
        <f t="shared" si="132"/>
        <v>44.65042158053155</v>
      </c>
      <c r="CN85" s="1">
        <f t="shared" si="132"/>
        <v>46.015223217423838</v>
      </c>
      <c r="CO85" s="1">
        <f t="shared" si="132"/>
        <v>47.421741896219181</v>
      </c>
      <c r="CP85" s="1">
        <f t="shared" si="132"/>
        <v>48.871252755764196</v>
      </c>
      <c r="CQ85" s="1">
        <f t="shared" si="132"/>
        <v>50.365069911280749</v>
      </c>
      <c r="CR85" s="1">
        <f t="shared" si="132"/>
        <v>51.904547645732464</v>
      </c>
      <c r="CS85" s="1">
        <f t="shared" si="132"/>
        <v>53.491081637607174</v>
      </c>
      <c r="CT85" s="1">
        <f t="shared" si="132"/>
        <v>55.126110226228093</v>
      </c>
      <c r="CU85" s="1">
        <f t="shared" si="132"/>
        <v>56.811115715740996</v>
      </c>
      <c r="CV85" s="1">
        <f t="shared" si="132"/>
        <v>58.547625718959615</v>
      </c>
      <c r="CW85" s="1">
        <f t="shared" si="132"/>
        <v>60.337214542287406</v>
      </c>
      <c r="CX85" s="1">
        <f t="shared" si="132"/>
        <v>62.181504612971551</v>
      </c>
      <c r="CY85" s="1">
        <f t="shared" si="132"/>
        <v>64.082167949982733</v>
      </c>
      <c r="CZ85" s="1">
        <f t="shared" si="132"/>
        <v>66.040927679854519</v>
      </c>
      <c r="DA85">
        <f t="shared" si="106"/>
        <v>3.8952559789096154E-2</v>
      </c>
      <c r="DB85">
        <f t="shared" si="50"/>
        <v>2.5724631839769083</v>
      </c>
    </row>
    <row r="86" spans="3:106" x14ac:dyDescent="0.15">
      <c r="C86" s="6">
        <v>57</v>
      </c>
      <c r="BC86" s="1"/>
      <c r="BI86" s="14"/>
      <c r="BJ86" s="1">
        <f t="shared" ref="BJ86:BS87" si="133">S*BJ$26^(BJ$28-$C86)*BJ$27^$C86+BJ$24</f>
        <v>17.563072897156626</v>
      </c>
      <c r="BK86" s="1">
        <f t="shared" si="133"/>
        <v>18.099912411553273</v>
      </c>
      <c r="BL86" s="1">
        <f t="shared" si="133"/>
        <v>18.653161165147708</v>
      </c>
      <c r="BM86" s="1">
        <f t="shared" si="133"/>
        <v>19.223320728938017</v>
      </c>
      <c r="BN86" s="1">
        <f t="shared" si="133"/>
        <v>19.810908005130717</v>
      </c>
      <c r="BO86" s="1">
        <f t="shared" si="133"/>
        <v>20.416455695760227</v>
      </c>
      <c r="BP86" s="1">
        <f t="shared" si="133"/>
        <v>21.040512785632409</v>
      </c>
      <c r="BQ86" s="1">
        <f t="shared" si="133"/>
        <v>21.683645040029869</v>
      </c>
      <c r="BR86" s="1">
        <f t="shared" si="133"/>
        <v>22.346435517630372</v>
      </c>
      <c r="BS86" s="1">
        <f t="shared" si="133"/>
        <v>23.029485099103262</v>
      </c>
      <c r="BT86" s="1">
        <f t="shared" ref="BT86:CC87" si="134">S*BT$26^(BT$28-$C86)*BT$27^$C86+BT$24</f>
        <v>23.73341303186319</v>
      </c>
      <c r="BU86" s="1">
        <f t="shared" si="134"/>
        <v>24.458857491474987</v>
      </c>
      <c r="BV86" s="1">
        <f t="shared" si="134"/>
        <v>25.206476160218653</v>
      </c>
      <c r="BW86" s="1">
        <f t="shared" si="134"/>
        <v>25.976946823338952</v>
      </c>
      <c r="BX86" s="1">
        <f t="shared" si="134"/>
        <v>26.770967983520233</v>
      </c>
      <c r="BY86" s="1">
        <f t="shared" si="134"/>
        <v>27.589259494143519</v>
      </c>
      <c r="BZ86" s="1">
        <f t="shared" si="134"/>
        <v>28.432563211899929</v>
      </c>
      <c r="CA86" s="1">
        <f t="shared" si="134"/>
        <v>29.301643669352192</v>
      </c>
      <c r="CB86" s="1">
        <f t="shared" si="134"/>
        <v>30.197288768053866</v>
      </c>
      <c r="CC86" s="1">
        <f t="shared" si="134"/>
        <v>31.120310492854756</v>
      </c>
      <c r="CD86" s="1">
        <f t="shared" ref="CD86:CM87" si="135">S*CD$26^(CD$28-$C86)*CD$27^$C86+CD$24</f>
        <v>32.071545648040029</v>
      </c>
      <c r="CE86" s="1">
        <f t="shared" si="135"/>
        <v>33.051856615970422</v>
      </c>
      <c r="CF86" s="1">
        <f t="shared" si="135"/>
        <v>34.06213213891138</v>
      </c>
      <c r="CG86" s="1">
        <f t="shared" si="135"/>
        <v>35.103288124759843</v>
      </c>
      <c r="CH86" s="1">
        <f t="shared" si="135"/>
        <v>36.176268477399184</v>
      </c>
      <c r="CI86" s="1">
        <f t="shared" si="135"/>
        <v>37.282045952435105</v>
      </c>
      <c r="CJ86" s="1">
        <f t="shared" si="135"/>
        <v>38.42162303908826</v>
      </c>
      <c r="CK86" s="1">
        <f t="shared" si="135"/>
        <v>39.59603286904315</v>
      </c>
      <c r="CL86" s="1">
        <f t="shared" si="135"/>
        <v>40.806340153077258</v>
      </c>
      <c r="CM86" s="1">
        <f t="shared" si="135"/>
        <v>42.053642146319511</v>
      </c>
      <c r="CN86" s="1">
        <f t="shared" ref="CN86:CZ87" si="136">S*CN$26^(CN$28-$C86)*CN$27^$C86+CN$24</f>
        <v>43.339069643013175</v>
      </c>
      <c r="CO86" s="1">
        <f t="shared" si="136"/>
        <v>44.663788001685148</v>
      </c>
      <c r="CP86" s="1">
        <f t="shared" si="136"/>
        <v>46.02899820165085</v>
      </c>
      <c r="CQ86" s="1">
        <f t="shared" si="136"/>
        <v>47.435937931812681</v>
      </c>
      <c r="CR86" s="1">
        <f t="shared" si="136"/>
        <v>48.885882712739182</v>
      </c>
      <c r="CS86" s="1">
        <f t="shared" si="136"/>
        <v>50.380147053041902</v>
      </c>
      <c r="CT86" s="1">
        <f t="shared" si="136"/>
        <v>51.920085641098723</v>
      </c>
      <c r="CU86" s="1">
        <f t="shared" si="136"/>
        <v>53.507094573203773</v>
      </c>
      <c r="CV86" s="1">
        <f t="shared" si="136"/>
        <v>55.142612619257342</v>
      </c>
      <c r="CW86" s="1">
        <f t="shared" si="136"/>
        <v>56.82812252714352</v>
      </c>
      <c r="CX86" s="1">
        <f t="shared" si="136"/>
        <v>58.565152366977742</v>
      </c>
      <c r="CY86" s="1">
        <f t="shared" si="136"/>
        <v>60.355276916443337</v>
      </c>
      <c r="CZ86" s="1">
        <f t="shared" si="136"/>
        <v>62.20011908847259</v>
      </c>
      <c r="DA86">
        <f t="shared" si="106"/>
        <v>3.006864264421456E-2</v>
      </c>
      <c r="DB86">
        <f t="shared" si="50"/>
        <v>1.870273153298871</v>
      </c>
    </row>
    <row r="87" spans="3:106" x14ac:dyDescent="0.15">
      <c r="C87" s="6">
        <v>58</v>
      </c>
      <c r="BC87" s="1"/>
      <c r="BJ87" s="14">
        <f t="shared" si="133"/>
        <v>16.541639618667961</v>
      </c>
      <c r="BK87" s="1">
        <f t="shared" si="133"/>
        <v>17.047257617990144</v>
      </c>
      <c r="BL87" s="1">
        <f t="shared" si="133"/>
        <v>17.568330527897498</v>
      </c>
      <c r="BM87" s="1">
        <f t="shared" si="133"/>
        <v>18.105330749019576</v>
      </c>
      <c r="BN87" s="1">
        <f t="shared" si="133"/>
        <v>18.658745121561857</v>
      </c>
      <c r="BO87" s="1">
        <f t="shared" si="133"/>
        <v>19.229075366671282</v>
      </c>
      <c r="BP87" s="1">
        <f t="shared" si="133"/>
        <v>19.816838541292707</v>
      </c>
      <c r="BQ87" s="1">
        <f t="shared" si="133"/>
        <v>20.422567506928704</v>
      </c>
      <c r="BR87" s="1">
        <f t="shared" si="133"/>
        <v>21.046811412727632</v>
      </c>
      <c r="BS87" s="1">
        <f t="shared" si="133"/>
        <v>21.69013619333796</v>
      </c>
      <c r="BT87" s="1">
        <f t="shared" si="134"/>
        <v>22.35312508198021</v>
      </c>
      <c r="BU87" s="1">
        <f t="shared" si="134"/>
        <v>23.036379139201625</v>
      </c>
      <c r="BV87" s="1">
        <f t="shared" si="134"/>
        <v>23.740517797792972</v>
      </c>
      <c r="BW87" s="1">
        <f t="shared" si="134"/>
        <v>24.466179424361492</v>
      </c>
      <c r="BX87" s="1">
        <f t="shared" si="134"/>
        <v>25.214021898069028</v>
      </c>
      <c r="BY87" s="1">
        <f t="shared" si="134"/>
        <v>25.984723207060185</v>
      </c>
      <c r="BZ87" s="1">
        <f t="shared" si="134"/>
        <v>26.778982063121067</v>
      </c>
      <c r="CA87" s="1">
        <f t="shared" si="134"/>
        <v>27.597518535125904</v>
      </c>
      <c r="CB87" s="1">
        <f t="shared" si="134"/>
        <v>28.441074701845906</v>
      </c>
      <c r="CC87" s="1">
        <f t="shared" si="134"/>
        <v>29.31041532471205</v>
      </c>
      <c r="CD87" s="1">
        <f t="shared" si="135"/>
        <v>30.20632854114184</v>
      </c>
      <c r="CE87" s="1">
        <f t="shared" si="135"/>
        <v>31.12962657905851</v>
      </c>
      <c r="CF87" s="1">
        <f t="shared" si="135"/>
        <v>32.081146493250529</v>
      </c>
      <c r="CG87" s="1">
        <f t="shared" si="135"/>
        <v>33.061750924238936</v>
      </c>
      <c r="CH87" s="1">
        <f t="shared" si="135"/>
        <v>34.0723288803405</v>
      </c>
      <c r="CI87" s="1">
        <f t="shared" si="135"/>
        <v>35.113796543635686</v>
      </c>
      <c r="CJ87" s="1">
        <f t="shared" si="135"/>
        <v>36.187098100572221</v>
      </c>
      <c r="CK87" s="1">
        <f t="shared" si="135"/>
        <v>37.293206597957095</v>
      </c>
      <c r="CL87" s="1">
        <f t="shared" si="135"/>
        <v>38.433124825113254</v>
      </c>
      <c r="CM87" s="1">
        <f t="shared" si="135"/>
        <v>39.607886223000506</v>
      </c>
      <c r="CN87" s="1">
        <f t="shared" si="136"/>
        <v>40.818555821125081</v>
      </c>
      <c r="CO87" s="1">
        <f t="shared" si="136"/>
        <v>42.066231203087007</v>
      </c>
      <c r="CP87" s="1">
        <f t="shared" si="136"/>
        <v>43.352043501640878</v>
      </c>
      <c r="CQ87" s="1">
        <f t="shared" si="136"/>
        <v>44.677158424171942</v>
      </c>
      <c r="CR87" s="1">
        <f t="shared" si="136"/>
        <v>46.042777309517305</v>
      </c>
      <c r="CS87" s="1">
        <f t="shared" si="136"/>
        <v>47.45013821709037</v>
      </c>
      <c r="CT87" s="1">
        <f t="shared" si="136"/>
        <v>48.900517049295786</v>
      </c>
      <c r="CU87" s="1">
        <f t="shared" si="136"/>
        <v>50.39522870825261</v>
      </c>
      <c r="CV87" s="1">
        <f t="shared" si="136"/>
        <v>51.935628287874358</v>
      </c>
      <c r="CW87" s="1">
        <f t="shared" si="136"/>
        <v>53.523112302386473</v>
      </c>
      <c r="CX87" s="1">
        <f t="shared" si="136"/>
        <v>55.159119952395272</v>
      </c>
      <c r="CY87" s="1">
        <f t="shared" si="136"/>
        <v>56.845134429655914</v>
      </c>
      <c r="CZ87" s="1">
        <f t="shared" si="136"/>
        <v>58.582684261722555</v>
      </c>
      <c r="DA87">
        <f t="shared" si="106"/>
        <v>2.2292269546572867E-2</v>
      </c>
      <c r="DB87">
        <f t="shared" si="50"/>
        <v>1.3059409883240913</v>
      </c>
    </row>
    <row r="88" spans="3:106" x14ac:dyDescent="0.15">
      <c r="C88" s="6">
        <v>59</v>
      </c>
      <c r="BC88" s="1"/>
      <c r="BK88" s="14">
        <f t="shared" ref="BK88:CZ88" si="137">S*BK$26^(BK$28-$C88)*BK$27^$C88+BK$24</f>
        <v>16.055823127001748</v>
      </c>
      <c r="BL88" s="1">
        <f t="shared" si="137"/>
        <v>16.546591476094775</v>
      </c>
      <c r="BM88" s="1">
        <f t="shared" si="137"/>
        <v>17.052360835759877</v>
      </c>
      <c r="BN88" s="1">
        <f t="shared" si="137"/>
        <v>17.573589732547511</v>
      </c>
      <c r="BO88" s="1">
        <f t="shared" si="137"/>
        <v>18.110750708503719</v>
      </c>
      <c r="BP88" s="1">
        <f t="shared" si="137"/>
        <v>18.664330749573061</v>
      </c>
      <c r="BQ88" s="1">
        <f t="shared" si="137"/>
        <v>19.234831727096267</v>
      </c>
      <c r="BR88" s="1">
        <f t="shared" si="137"/>
        <v>19.822770852802865</v>
      </c>
      <c r="BS88" s="1">
        <f t="shared" si="137"/>
        <v>20.428681147711309</v>
      </c>
      <c r="BT88" s="1">
        <f t="shared" si="137"/>
        <v>21.053111925361655</v>
      </c>
      <c r="BU88" s="1">
        <f t="shared" si="137"/>
        <v>21.696629289818944</v>
      </c>
      <c r="BV88" s="1">
        <f t="shared" si="137"/>
        <v>22.359816648898693</v>
      </c>
      <c r="BW88" s="1">
        <f t="shared" si="137"/>
        <v>23.043275243079901</v>
      </c>
      <c r="BX88" s="1">
        <f t="shared" si="137"/>
        <v>23.747624690584956</v>
      </c>
      <c r="BY88" s="1">
        <f t="shared" si="137"/>
        <v>24.473503549120661</v>
      </c>
      <c r="BZ88" s="1">
        <f t="shared" si="137"/>
        <v>25.221569894789674</v>
      </c>
      <c r="CA88" s="1">
        <f t="shared" si="137"/>
        <v>25.99250191869718</v>
      </c>
      <c r="CB88" s="1">
        <f t="shared" si="137"/>
        <v>26.786998541793601</v>
      </c>
      <c r="CC88" s="1">
        <f t="shared" si="137"/>
        <v>27.605780048510926</v>
      </c>
      <c r="CD88" s="1">
        <f t="shared" si="137"/>
        <v>28.449588739766913</v>
      </c>
      <c r="CE88" s="1">
        <f t="shared" si="137"/>
        <v>29.31918960592931</v>
      </c>
      <c r="CF88" s="1">
        <f t="shared" si="137"/>
        <v>30.215371020350158</v>
      </c>
      <c r="CG88" s="1">
        <f t="shared" si="137"/>
        <v>31.138945454098899</v>
      </c>
      <c r="CH88" s="1">
        <f t="shared" si="137"/>
        <v>32.090750212542297</v>
      </c>
      <c r="CI88" s="1">
        <f t="shared" si="137"/>
        <v>33.071648194438986</v>
      </c>
      <c r="CJ88" s="1">
        <f t="shared" si="137"/>
        <v>34.082528674236663</v>
      </c>
      <c r="CK88" s="1">
        <f t="shared" si="137"/>
        <v>35.12430810828144</v>
      </c>
      <c r="CL88" s="1">
        <f t="shared" si="137"/>
        <v>36.197930965669947</v>
      </c>
      <c r="CM88" s="1">
        <f t="shared" si="137"/>
        <v>37.304370584497676</v>
      </c>
      <c r="CN88" s="1">
        <f t="shared" si="137"/>
        <v>38.444630054279664</v>
      </c>
      <c r="CO88" s="1">
        <f t="shared" si="137"/>
        <v>39.619743125343639</v>
      </c>
      <c r="CP88" s="1">
        <f t="shared" si="137"/>
        <v>40.830775146019967</v>
      </c>
      <c r="CQ88" s="1">
        <f t="shared" si="137"/>
        <v>42.078824028478152</v>
      </c>
      <c r="CR88" s="1">
        <f t="shared" si="137"/>
        <v>43.365021244085405</v>
      </c>
      <c r="CS88" s="1">
        <f t="shared" si="137"/>
        <v>44.690532849189765</v>
      </c>
      <c r="CT88" s="1">
        <f t="shared" si="137"/>
        <v>46.056560542257678</v>
      </c>
      <c r="CU88" s="1">
        <f t="shared" si="137"/>
        <v>47.464342753324409</v>
      </c>
      <c r="CV88" s="1">
        <f t="shared" si="137"/>
        <v>48.915155766745066</v>
      </c>
      <c r="CW88" s="1">
        <f t="shared" si="137"/>
        <v>50.410314878264039</v>
      </c>
      <c r="CX88" s="1">
        <f t="shared" si="137"/>
        <v>51.951175587451807</v>
      </c>
      <c r="CY88" s="1">
        <f t="shared" si="137"/>
        <v>53.539134826590299</v>
      </c>
      <c r="CZ88" s="1">
        <f t="shared" si="137"/>
        <v>55.175632227120722</v>
      </c>
      <c r="DA88">
        <f t="shared" si="106"/>
        <v>1.5869073236543407E-2</v>
      </c>
      <c r="DB88">
        <f t="shared" si="50"/>
        <v>0.87558614868476337</v>
      </c>
    </row>
    <row r="89" spans="3:106" x14ac:dyDescent="0.15">
      <c r="C89" s="6">
        <v>60</v>
      </c>
      <c r="BC89" s="1"/>
      <c r="BL89" s="14">
        <f t="shared" ref="BL89:CZ89" si="138">S*BL$26^(BL$28-$C89)*BL$27^$C89+BL$24</f>
        <v>15.584274729007976</v>
      </c>
      <c r="BM89" s="1">
        <f t="shared" si="138"/>
        <v>16.06062955180775</v>
      </c>
      <c r="BN89" s="1">
        <f t="shared" si="138"/>
        <v>16.551544815895323</v>
      </c>
      <c r="BO89" s="1">
        <f t="shared" si="138"/>
        <v>17.057465581214132</v>
      </c>
      <c r="BP89" s="1">
        <f t="shared" si="138"/>
        <v>17.578850511577826</v>
      </c>
      <c r="BQ89" s="1">
        <f t="shared" si="138"/>
        <v>18.116172290491267</v>
      </c>
      <c r="BR89" s="1">
        <f t="shared" si="138"/>
        <v>18.669918049681723</v>
      </c>
      <c r="BS89" s="1">
        <f t="shared" si="138"/>
        <v>19.240589810728672</v>
      </c>
      <c r="BT89" s="1">
        <f t="shared" si="138"/>
        <v>19.828704940192651</v>
      </c>
      <c r="BU89" s="1">
        <f t="shared" si="138"/>
        <v>20.434796618655749</v>
      </c>
      <c r="BV89" s="1">
        <f t="shared" si="138"/>
        <v>21.059414324098938</v>
      </c>
      <c r="BW89" s="1">
        <f t="shared" si="138"/>
        <v>21.703124330054521</v>
      </c>
      <c r="BX89" s="1">
        <f t="shared" si="138"/>
        <v>22.366510218985304</v>
      </c>
      <c r="BY89" s="1">
        <f t="shared" si="138"/>
        <v>23.050173411355907</v>
      </c>
      <c r="BZ89" s="1">
        <f t="shared" si="138"/>
        <v>23.754733710875822</v>
      </c>
      <c r="CA89" s="1">
        <f t="shared" si="138"/>
        <v>24.480829866408648</v>
      </c>
      <c r="CB89" s="1">
        <f t="shared" si="138"/>
        <v>25.229120151056808</v>
      </c>
      <c r="CC89" s="1">
        <f t="shared" si="138"/>
        <v>26.000282958946801</v>
      </c>
      <c r="CD89" s="1">
        <f t="shared" si="138"/>
        <v>26.795017420256023</v>
      </c>
      <c r="CE89" s="1">
        <f t="shared" si="138"/>
        <v>27.61404403503872</v>
      </c>
      <c r="CF89" s="1">
        <f t="shared" si="138"/>
        <v>28.458105326425702</v>
      </c>
      <c r="CG89" s="1">
        <f t="shared" si="138"/>
        <v>29.327966513790038</v>
      </c>
      <c r="CH89" s="1">
        <f t="shared" si="138"/>
        <v>30.224416206488918</v>
      </c>
      <c r="CI89" s="1">
        <f t="shared" si="138"/>
        <v>31.148267118810782</v>
      </c>
      <c r="CJ89" s="1">
        <f t="shared" si="138"/>
        <v>32.100356806775729</v>
      </c>
      <c r="CK89" s="1">
        <f t="shared" si="138"/>
        <v>33.081548427457228</v>
      </c>
      <c r="CL89" s="1">
        <f t="shared" si="138"/>
        <v>34.092731521513649</v>
      </c>
      <c r="CM89" s="1">
        <f t="shared" si="138"/>
        <v>35.134822819638799</v>
      </c>
      <c r="CN89" s="1">
        <f t="shared" si="138"/>
        <v>36.208767073662862</v>
      </c>
      <c r="CO89" s="1">
        <f t="shared" si="138"/>
        <v>37.315537913056993</v>
      </c>
      <c r="CP89" s="1">
        <f t="shared" si="138"/>
        <v>38.456138727618232</v>
      </c>
      <c r="CQ89" s="1">
        <f t="shared" si="138"/>
        <v>39.63160357713479</v>
      </c>
      <c r="CR89" s="1">
        <f t="shared" si="138"/>
        <v>40.842998128856642</v>
      </c>
      <c r="CS89" s="1">
        <f t="shared" si="138"/>
        <v>42.091420623621111</v>
      </c>
      <c r="CT89" s="1">
        <f t="shared" si="138"/>
        <v>43.378002871509395</v>
      </c>
      <c r="CU89" s="1">
        <f t="shared" si="138"/>
        <v>44.703911277936811</v>
      </c>
      <c r="CV89" s="1">
        <f t="shared" si="138"/>
        <v>46.070347901106764</v>
      </c>
      <c r="CW89" s="1">
        <f t="shared" si="138"/>
        <v>47.478551541787354</v>
      </c>
      <c r="CX89" s="1">
        <f t="shared" si="138"/>
        <v>48.929798866398507</v>
      </c>
      <c r="CY89" s="1">
        <f t="shared" si="138"/>
        <v>50.42540556442772</v>
      </c>
      <c r="CZ89" s="1">
        <f t="shared" si="138"/>
        <v>51.966727541223932</v>
      </c>
      <c r="DA89">
        <f t="shared" si="106"/>
        <v>1.0843866711637987E-2</v>
      </c>
      <c r="DB89">
        <f t="shared" si="50"/>
        <v>0.56352026689703916</v>
      </c>
    </row>
    <row r="90" spans="3:106" x14ac:dyDescent="0.15">
      <c r="C90" s="6">
        <v>61</v>
      </c>
      <c r="BC90" s="1"/>
      <c r="BM90" s="14">
        <f t="shared" ref="BM90:CZ90" si="139">S*BM$26^(BM$28-$C90)*BM$27^$C90+BM$24</f>
        <v>15.126575380663771</v>
      </c>
      <c r="BN90" s="1">
        <f t="shared" si="139"/>
        <v>15.588939992448445</v>
      </c>
      <c r="BO90" s="1">
        <f t="shared" si="139"/>
        <v>16.065437415451193</v>
      </c>
      <c r="BP90" s="1">
        <f t="shared" si="139"/>
        <v>16.556499638513351</v>
      </c>
      <c r="BQ90" s="1">
        <f t="shared" si="139"/>
        <v>17.062571854810233</v>
      </c>
      <c r="BR90" s="1">
        <f t="shared" si="139"/>
        <v>17.584112865459748</v>
      </c>
      <c r="BS90" s="1">
        <f t="shared" si="139"/>
        <v>18.121595495467933</v>
      </c>
      <c r="BT90" s="1">
        <f t="shared" si="139"/>
        <v>18.675507022388398</v>
      </c>
      <c r="BU90" s="1">
        <f t="shared" si="139"/>
        <v>19.246349618084349</v>
      </c>
      <c r="BV90" s="1">
        <f t="shared" si="139"/>
        <v>19.83464080399369</v>
      </c>
      <c r="BW90" s="1">
        <f t="shared" si="139"/>
        <v>20.4409139203099</v>
      </c>
      <c r="BX90" s="1">
        <f t="shared" si="139"/>
        <v>21.065718609504088</v>
      </c>
      <c r="BY90" s="1">
        <f t="shared" si="139"/>
        <v>21.70962131462657</v>
      </c>
      <c r="BZ90" s="1">
        <f t="shared" si="139"/>
        <v>22.37320579283972</v>
      </c>
      <c r="CA90" s="1">
        <f t="shared" si="139"/>
        <v>23.057073644647634</v>
      </c>
      <c r="CB90" s="1">
        <f t="shared" si="139"/>
        <v>23.761844859302457</v>
      </c>
      <c r="CC90" s="1">
        <f t="shared" si="139"/>
        <v>24.48815837688181</v>
      </c>
      <c r="CD90" s="1">
        <f t="shared" si="139"/>
        <v>25.236672667546834</v>
      </c>
      <c r="CE90" s="1">
        <f t="shared" si="139"/>
        <v>26.00806632850615</v>
      </c>
      <c r="CF90" s="1">
        <f t="shared" si="139"/>
        <v>26.803038699226729</v>
      </c>
      <c r="CG90" s="1">
        <f t="shared" si="139"/>
        <v>27.622310495449636</v>
      </c>
      <c r="CH90" s="1">
        <f t="shared" si="139"/>
        <v>28.466624462585266</v>
      </c>
      <c r="CI90" s="1">
        <f t="shared" si="139"/>
        <v>29.336746049080531</v>
      </c>
      <c r="CJ90" s="1">
        <f t="shared" si="139"/>
        <v>30.233464100368458</v>
      </c>
      <c r="CK90" s="1">
        <f t="shared" si="139"/>
        <v>31.157591574029279</v>
      </c>
      <c r="CL90" s="1">
        <f t="shared" si="139"/>
        <v>32.109966276811434</v>
      </c>
      <c r="CM90" s="1">
        <f t="shared" si="139"/>
        <v>33.091451624180621</v>
      </c>
      <c r="CN90" s="1">
        <f t="shared" si="139"/>
        <v>34.102937423085507</v>
      </c>
      <c r="CO90" s="1">
        <f t="shared" si="139"/>
        <v>35.145340678649767</v>
      </c>
      <c r="CP90" s="1">
        <f t="shared" si="139"/>
        <v>36.219606425521746</v>
      </c>
      <c r="CQ90" s="1">
        <f t="shared" si="139"/>
        <v>37.326708584635526</v>
      </c>
      <c r="CR90" s="1">
        <f t="shared" si="139"/>
        <v>38.467650846159984</v>
      </c>
      <c r="CS90" s="1">
        <f t="shared" si="139"/>
        <v>39.643467579436503</v>
      </c>
      <c r="CT90" s="1">
        <f t="shared" si="139"/>
        <v>40.855224770730139</v>
      </c>
      <c r="CU90" s="1">
        <f t="shared" si="139"/>
        <v>42.104020989644383</v>
      </c>
      <c r="CV90" s="1">
        <f t="shared" si="139"/>
        <v>43.390988385075872</v>
      </c>
      <c r="CW90" s="1">
        <f t="shared" si="139"/>
        <v>44.717293711611632</v>
      </c>
      <c r="CX90" s="1">
        <f t="shared" si="139"/>
        <v>46.084139387299736</v>
      </c>
      <c r="CY90" s="1">
        <f t="shared" si="139"/>
        <v>47.492764583752155</v>
      </c>
      <c r="CZ90" s="1">
        <f t="shared" si="139"/>
        <v>48.944446349567933</v>
      </c>
      <c r="DA90">
        <f t="shared" si="106"/>
        <v>7.1107322699265523E-3</v>
      </c>
      <c r="DB90">
        <f t="shared" si="50"/>
        <v>0.34803085409156154</v>
      </c>
    </row>
    <row r="91" spans="3:106" x14ac:dyDescent="0.15">
      <c r="C91" s="6">
        <v>62</v>
      </c>
      <c r="BC91" s="1"/>
      <c r="BN91" s="14">
        <f t="shared" ref="BN91:CZ91" si="140">S*BN$26^(BN$28-$C91)*BN$27^$C91+BN$24</f>
        <v>14.682318344978796</v>
      </c>
      <c r="BO91" s="1">
        <f t="shared" si="140"/>
        <v>15.131103628550182</v>
      </c>
      <c r="BP91" s="1">
        <f t="shared" si="140"/>
        <v>15.593606652468695</v>
      </c>
      <c r="BQ91" s="1">
        <f t="shared" si="140"/>
        <v>16.070246718362792</v>
      </c>
      <c r="BR91" s="1">
        <f t="shared" si="140"/>
        <v>16.561455944392758</v>
      </c>
      <c r="BS91" s="1">
        <f t="shared" si="140"/>
        <v>17.067679657005637</v>
      </c>
      <c r="BT91" s="1">
        <f t="shared" si="140"/>
        <v>17.589376794664719</v>
      </c>
      <c r="BU91" s="1">
        <f t="shared" si="140"/>
        <v>18.127020323919563</v>
      </c>
      <c r="BV91" s="1">
        <f t="shared" si="140"/>
        <v>18.681097668193786</v>
      </c>
      <c r="BW91" s="1">
        <f t="shared" si="140"/>
        <v>19.252111149679312</v>
      </c>
      <c r="BX91" s="1">
        <f t="shared" si="140"/>
        <v>19.840578444737758</v>
      </c>
      <c r="BY91" s="1">
        <f t="shared" si="140"/>
        <v>20.447033053221787</v>
      </c>
      <c r="BZ91" s="1">
        <f t="shared" si="140"/>
        <v>21.072024782141888</v>
      </c>
      <c r="CA91" s="1">
        <f t="shared" si="140"/>
        <v>21.716120244117143</v>
      </c>
      <c r="CB91" s="1">
        <f t="shared" si="140"/>
        <v>22.379903371061769</v>
      </c>
      <c r="CC91" s="1">
        <f t="shared" si="140"/>
        <v>23.063975943573251</v>
      </c>
      <c r="CD91" s="1">
        <f t="shared" si="140"/>
        <v>23.768958136501933</v>
      </c>
      <c r="CE91" s="1">
        <f t="shared" si="140"/>
        <v>24.495489081196677</v>
      </c>
      <c r="CF91" s="1">
        <f t="shared" si="140"/>
        <v>25.244227444936367</v>
      </c>
      <c r="CG91" s="1">
        <f t="shared" si="140"/>
        <v>26.015852028072505</v>
      </c>
      <c r="CH91" s="1">
        <f t="shared" si="140"/>
        <v>26.811062379424317</v>
      </c>
      <c r="CI91" s="1">
        <f t="shared" si="140"/>
        <v>27.63057943048425</v>
      </c>
      <c r="CJ91" s="1">
        <f t="shared" si="140"/>
        <v>28.4751461490088</v>
      </c>
      <c r="CK91" s="1">
        <f t="shared" si="140"/>
        <v>29.345528212587332</v>
      </c>
      <c r="CL91" s="1">
        <f t="shared" si="140"/>
        <v>30.242514702799358</v>
      </c>
      <c r="CM91" s="1">
        <f t="shared" si="140"/>
        <v>31.166918820589736</v>
      </c>
      <c r="CN91" s="1">
        <f t="shared" si="140"/>
        <v>32.119578623510321</v>
      </c>
      <c r="CO91" s="1">
        <f t="shared" si="140"/>
        <v>33.101357785496361</v>
      </c>
      <c r="CP91" s="1">
        <f t="shared" si="140"/>
        <v>34.113146379866564</v>
      </c>
      <c r="CQ91" s="1">
        <f t="shared" si="140"/>
        <v>35.1558616862566</v>
      </c>
      <c r="CR91" s="1">
        <f t="shared" si="140"/>
        <v>36.230449022217677</v>
      </c>
      <c r="CS91" s="1">
        <f t="shared" si="140"/>
        <v>37.337882600233996</v>
      </c>
      <c r="CT91" s="1">
        <f t="shared" si="140"/>
        <v>38.479166410936259</v>
      </c>
      <c r="CU91" s="1">
        <f t="shared" si="140"/>
        <v>39.655335133311659</v>
      </c>
      <c r="CV91" s="1">
        <f t="shared" si="140"/>
        <v>40.867455072735794</v>
      </c>
      <c r="CW91" s="1">
        <f t="shared" si="140"/>
        <v>42.116625127676819</v>
      </c>
      <c r="CX91" s="1">
        <f t="shared" si="140"/>
        <v>43.403977785948143</v>
      </c>
      <c r="CY91" s="1">
        <f t="shared" si="140"/>
        <v>44.73068015141309</v>
      </c>
      <c r="CZ91" s="1">
        <f t="shared" si="140"/>
        <v>46.097935002072163</v>
      </c>
      <c r="DA91">
        <f t="shared" si="106"/>
        <v>4.4728799762441211E-3</v>
      </c>
      <c r="DB91">
        <f t="shared" si="50"/>
        <v>0.20619053041697158</v>
      </c>
    </row>
    <row r="92" spans="3:106" x14ac:dyDescent="0.15">
      <c r="C92" s="6">
        <v>63</v>
      </c>
      <c r="BC92" s="1"/>
      <c r="BO92" s="14">
        <f t="shared" ref="BO92:CZ92" si="141">S*BO$26^(BO$28-$C92)*BO$27^$C92+BO$24</f>
        <v>14.251108830546245</v>
      </c>
      <c r="BP92" s="1">
        <f t="shared" si="141"/>
        <v>14.686713601363019</v>
      </c>
      <c r="BQ92" s="1">
        <f t="shared" si="141"/>
        <v>15.135633231999796</v>
      </c>
      <c r="BR92" s="1">
        <f t="shared" si="141"/>
        <v>15.5982747094868</v>
      </c>
      <c r="BS92" s="1">
        <f t="shared" si="141"/>
        <v>16.075057460973415</v>
      </c>
      <c r="BT92" s="1">
        <f t="shared" si="141"/>
        <v>16.566413733977569</v>
      </c>
      <c r="BU92" s="1">
        <f t="shared" si="141"/>
        <v>17.072788988257944</v>
      </c>
      <c r="BV92" s="1">
        <f t="shared" si="141"/>
        <v>17.594642299664322</v>
      </c>
      <c r="BW92" s="1">
        <f t="shared" si="141"/>
        <v>18.132446776332163</v>
      </c>
      <c r="BX92" s="1">
        <f t="shared" si="141"/>
        <v>18.686689987598747</v>
      </c>
      <c r="BY92" s="1">
        <f t="shared" si="141"/>
        <v>19.257874406029721</v>
      </c>
      <c r="BZ92" s="1">
        <f t="shared" si="141"/>
        <v>19.846517862956802</v>
      </c>
      <c r="CA92" s="1">
        <f t="shared" si="141"/>
        <v>20.453154017939617</v>
      </c>
      <c r="CB92" s="1">
        <f t="shared" si="141"/>
        <v>21.078332842577311</v>
      </c>
      <c r="CC92" s="1">
        <f t="shared" si="141"/>
        <v>21.722621119108464</v>
      </c>
      <c r="CD92" s="1">
        <f t="shared" si="141"/>
        <v>22.386602954251472</v>
      </c>
      <c r="CE92" s="1">
        <f t="shared" si="141"/>
        <v>23.070880308751125</v>
      </c>
      <c r="CF92" s="1">
        <f t="shared" si="141"/>
        <v>23.776073543111508</v>
      </c>
      <c r="CG92" s="1">
        <f t="shared" si="141"/>
        <v>24.502821980010005</v>
      </c>
      <c r="CH92" s="1">
        <f t="shared" si="141"/>
        <v>25.251784483902224</v>
      </c>
      <c r="CI92" s="1">
        <f t="shared" si="141"/>
        <v>26.023640058343386</v>
      </c>
      <c r="CJ92" s="1">
        <f t="shared" si="141"/>
        <v>26.819088461567627</v>
      </c>
      <c r="CK92" s="1">
        <f t="shared" si="141"/>
        <v>27.638850840883354</v>
      </c>
      <c r="CL92" s="1">
        <f t="shared" si="141"/>
        <v>28.483670386459753</v>
      </c>
      <c r="CM92" s="1">
        <f t="shared" si="141"/>
        <v>29.354313005097222</v>
      </c>
      <c r="CN92" s="1">
        <f t="shared" si="141"/>
        <v>30.25156801459244</v>
      </c>
      <c r="CO92" s="1">
        <f t="shared" si="141"/>
        <v>31.176248859327771</v>
      </c>
      <c r="CP92" s="1">
        <f t="shared" si="141"/>
        <v>32.129193847733532</v>
      </c>
      <c r="CQ92" s="1">
        <f t="shared" si="141"/>
        <v>33.111266912291917</v>
      </c>
      <c r="CR92" s="1">
        <f t="shared" si="141"/>
        <v>34.123358392771415</v>
      </c>
      <c r="CS92" s="1">
        <f t="shared" si="141"/>
        <v>35.166385843401869</v>
      </c>
      <c r="CT92" s="1">
        <f t="shared" si="141"/>
        <v>36.241294864722008</v>
      </c>
      <c r="CU92" s="1">
        <f t="shared" si="141"/>
        <v>37.349059960853488</v>
      </c>
      <c r="CV92" s="1">
        <f t="shared" si="141"/>
        <v>38.490685422978736</v>
      </c>
      <c r="CW92" s="1">
        <f t="shared" si="141"/>
        <v>39.667206239823436</v>
      </c>
      <c r="CX92" s="1">
        <f t="shared" si="141"/>
        <v>40.879689035969328</v>
      </c>
      <c r="CY92" s="1">
        <f t="shared" si="141"/>
        <v>42.12923303884758</v>
      </c>
      <c r="CZ92" s="1">
        <f t="shared" si="141"/>
        <v>43.416971075289908</v>
      </c>
      <c r="DA92">
        <f t="shared" si="106"/>
        <v>2.6979276047186767E-3</v>
      </c>
      <c r="DB92">
        <f t="shared" si="50"/>
        <v>0.11713584477729697</v>
      </c>
    </row>
    <row r="93" spans="3:106" x14ac:dyDescent="0.15">
      <c r="C93" s="6">
        <v>64</v>
      </c>
      <c r="BC93" s="1"/>
      <c r="BP93" s="14">
        <f t="shared" ref="BP93:CZ93" si="142">S*BP$26^(BP$28-$C93)*BP$27^$C93+BP$24</f>
        <v>13.832563640709326</v>
      </c>
      <c r="BQ93" s="1">
        <f t="shared" si="142"/>
        <v>14.255375001296532</v>
      </c>
      <c r="BR93" s="1">
        <f t="shared" si="142"/>
        <v>14.691110173498492</v>
      </c>
      <c r="BS93" s="1">
        <f t="shared" si="142"/>
        <v>15.140164191418407</v>
      </c>
      <c r="BT93" s="1">
        <f t="shared" si="142"/>
        <v>15.602944163920963</v>
      </c>
      <c r="BU93" s="1">
        <f t="shared" si="142"/>
        <v>16.079869643714044</v>
      </c>
      <c r="BV93" s="1">
        <f t="shared" si="142"/>
        <v>16.571373007711944</v>
      </c>
      <c r="BW93" s="1">
        <f t="shared" si="142"/>
        <v>17.077899849024888</v>
      </c>
      <c r="BX93" s="1">
        <f t="shared" si="142"/>
        <v>17.599909380930285</v>
      </c>
      <c r="BY93" s="1">
        <f t="shared" si="142"/>
        <v>18.137874853191875</v>
      </c>
      <c r="BZ93" s="1">
        <f t="shared" si="142"/>
        <v>18.692283981104282</v>
      </c>
      <c r="CA93" s="1">
        <f t="shared" si="142"/>
        <v>19.263639387651892</v>
      </c>
      <c r="CB93" s="1">
        <f t="shared" si="142"/>
        <v>19.852459059182909</v>
      </c>
      <c r="CC93" s="1">
        <f t="shared" si="142"/>
        <v>20.459276815011759</v>
      </c>
      <c r="CD93" s="1">
        <f t="shared" si="142"/>
        <v>21.084642791375476</v>
      </c>
      <c r="CE93" s="1">
        <f t="shared" si="142"/>
        <v>21.729123940182937</v>
      </c>
      <c r="CF93" s="1">
        <f t="shared" si="142"/>
        <v>22.393304543009044</v>
      </c>
      <c r="CG93" s="1">
        <f t="shared" si="142"/>
        <v>23.077786740799805</v>
      </c>
      <c r="CH93" s="1">
        <f t="shared" si="142"/>
        <v>23.783191079768649</v>
      </c>
      <c r="CI93" s="1">
        <f t="shared" si="142"/>
        <v>24.510157073978728</v>
      </c>
      <c r="CJ93" s="1">
        <f t="shared" si="142"/>
        <v>25.259343785121427</v>
      </c>
      <c r="CK93" s="1">
        <f t="shared" si="142"/>
        <v>26.031430420016502</v>
      </c>
      <c r="CL93" s="1">
        <f t="shared" si="142"/>
        <v>26.827116946375689</v>
      </c>
      <c r="CM93" s="1">
        <f t="shared" si="142"/>
        <v>27.647124727387965</v>
      </c>
      <c r="CN93" s="1">
        <f t="shared" si="142"/>
        <v>28.492197175701801</v>
      </c>
      <c r="CO93" s="1">
        <f t="shared" si="142"/>
        <v>29.363100427397207</v>
      </c>
      <c r="CP93" s="1">
        <f t="shared" si="142"/>
        <v>30.260624036558784</v>
      </c>
      <c r="CQ93" s="1">
        <f t="shared" si="142"/>
        <v>31.185581691079232</v>
      </c>
      <c r="CR93" s="1">
        <f t="shared" si="142"/>
        <v>32.138811950342479</v>
      </c>
      <c r="CS93" s="1">
        <f t="shared" si="142"/>
        <v>33.121179005455041</v>
      </c>
      <c r="CT93" s="1">
        <f t="shared" si="142"/>
        <v>34.133573462714935</v>
      </c>
      <c r="CU93" s="1">
        <f t="shared" si="142"/>
        <v>35.176913151028401</v>
      </c>
      <c r="CV93" s="1">
        <f t="shared" si="142"/>
        <v>36.252143954006407</v>
      </c>
      <c r="CW93" s="1">
        <f t="shared" si="142"/>
        <v>37.360240667495361</v>
      </c>
      <c r="CX93" s="1">
        <f t="shared" si="142"/>
        <v>38.502207883319358</v>
      </c>
      <c r="CY93" s="1">
        <f t="shared" si="142"/>
        <v>39.679080900035373</v>
      </c>
      <c r="CZ93" s="1">
        <f t="shared" si="142"/>
        <v>40.891926661526732</v>
      </c>
      <c r="DA93">
        <f t="shared" ref="DA93:DA124" si="143">FACT(CZ$28)/(FACT(CZ$28-C93)*FACT(C93))*p^100</f>
        <v>1.5597393964779844E-3</v>
      </c>
      <c r="DB93">
        <f t="shared" si="50"/>
        <v>6.378074901187171E-2</v>
      </c>
    </row>
    <row r="94" spans="3:106" x14ac:dyDescent="0.15">
      <c r="C94" s="6">
        <v>65</v>
      </c>
      <c r="BC94" s="1"/>
      <c r="BQ94" s="14">
        <f t="shared" ref="BQ94:CZ94" si="144">S*BQ$26^(BQ$28-$C94)*BQ$27^$C94+BQ$24</f>
        <v>13.426310833031476</v>
      </c>
      <c r="BR94" s="1">
        <f t="shared" si="144"/>
        <v>13.836704516981278</v>
      </c>
      <c r="BS94" s="1">
        <f t="shared" si="144"/>
        <v>14.259642449155363</v>
      </c>
      <c r="BT94" s="1">
        <f t="shared" si="144"/>
        <v>14.695508061779089</v>
      </c>
      <c r="BU94" s="1">
        <f t="shared" si="144"/>
        <v>15.144696507211931</v>
      </c>
      <c r="BV94" s="1">
        <f t="shared" si="144"/>
        <v>15.607615016189508</v>
      </c>
      <c r="BW94" s="1">
        <f t="shared" si="144"/>
        <v>16.084683267015787</v>
      </c>
      <c r="BX94" s="1">
        <f t="shared" si="144"/>
        <v>16.576333766040168</v>
      </c>
      <c r="BY94" s="1">
        <f t="shared" si="144"/>
        <v>17.08301223976434</v>
      </c>
      <c r="BZ94" s="1">
        <f t="shared" si="144"/>
        <v>17.605178038934469</v>
      </c>
      <c r="CA94" s="1">
        <f t="shared" si="144"/>
        <v>18.143304554984983</v>
      </c>
      <c r="CB94" s="1">
        <f t="shared" si="144"/>
        <v>18.697879649211544</v>
      </c>
      <c r="CC94" s="1">
        <f t="shared" si="144"/>
        <v>19.269406095062298</v>
      </c>
      <c r="CD94" s="1">
        <f t="shared" si="144"/>
        <v>19.858402033948352</v>
      </c>
      <c r="CE94" s="1">
        <f t="shared" si="144"/>
        <v>20.465401444986732</v>
      </c>
      <c r="CF94" s="1">
        <f t="shared" si="144"/>
        <v>21.090954629101667</v>
      </c>
      <c r="CG94" s="1">
        <f t="shared" si="144"/>
        <v>21.73562870792313</v>
      </c>
      <c r="CH94" s="1">
        <f t="shared" si="144"/>
        <v>22.400008137934851</v>
      </c>
      <c r="CI94" s="1">
        <f t="shared" si="144"/>
        <v>23.084695240338025</v>
      </c>
      <c r="CJ94" s="1">
        <f t="shared" si="144"/>
        <v>23.790310747110983</v>
      </c>
      <c r="CK94" s="1">
        <f t="shared" si="144"/>
        <v>24.51749436375998</v>
      </c>
      <c r="CL94" s="1">
        <f t="shared" si="144"/>
        <v>25.266905349271195</v>
      </c>
      <c r="CM94" s="1">
        <f t="shared" si="144"/>
        <v>26.039223113789767</v>
      </c>
      <c r="CN94" s="1">
        <f t="shared" si="144"/>
        <v>26.835147834567749</v>
      </c>
      <c r="CO94" s="1">
        <f t="shared" si="144"/>
        <v>27.655401090739332</v>
      </c>
      <c r="CP94" s="1">
        <f t="shared" si="144"/>
        <v>28.500726517498823</v>
      </c>
      <c r="CQ94" s="1">
        <f t="shared" si="144"/>
        <v>29.371890480274534</v>
      </c>
      <c r="CR94" s="1">
        <f t="shared" si="144"/>
        <v>30.269682769509682</v>
      </c>
      <c r="CS94" s="1">
        <f t="shared" si="144"/>
        <v>31.194917316680232</v>
      </c>
      <c r="CT94" s="1">
        <f t="shared" si="144"/>
        <v>32.148432932198823</v>
      </c>
      <c r="CU94" s="1">
        <f t="shared" si="144"/>
        <v>33.131094065873718</v>
      </c>
      <c r="CV94" s="1">
        <f t="shared" si="144"/>
        <v>34.143791590612267</v>
      </c>
      <c r="CW94" s="1">
        <f t="shared" si="144"/>
        <v>35.187443610079313</v>
      </c>
      <c r="CX94" s="1">
        <f t="shared" si="144"/>
        <v>36.262996291042818</v>
      </c>
      <c r="CY94" s="1">
        <f t="shared" si="144"/>
        <v>37.37142472116124</v>
      </c>
      <c r="CZ94" s="1">
        <f t="shared" si="144"/>
        <v>38.513733792990415</v>
      </c>
      <c r="DA94">
        <f t="shared" si="143"/>
        <v>8.6385566574165296E-4</v>
      </c>
      <c r="DB94">
        <f t="shared" ref="DB94:DB129" si="145">DA94*CZ94</f>
        <v>3.3270307145940529E-2</v>
      </c>
    </row>
    <row r="95" spans="3:106" x14ac:dyDescent="0.15">
      <c r="C95" s="6">
        <v>66</v>
      </c>
      <c r="BC95" s="1"/>
      <c r="BR95" s="14">
        <f t="shared" ref="BR95:CZ95" si="146">S*BR$26^(BR$28-$C95)*BR$27^$C95+BR$24</f>
        <v>13.031989388767741</v>
      </c>
      <c r="BS95" s="1">
        <f t="shared" si="146"/>
        <v>13.430330094637096</v>
      </c>
      <c r="BT95" s="1">
        <f t="shared" si="146"/>
        <v>13.840846632853987</v>
      </c>
      <c r="BU95" s="1">
        <f t="shared" si="146"/>
        <v>14.263911174505051</v>
      </c>
      <c r="BV95" s="1">
        <f t="shared" si="146"/>
        <v>14.699907266598814</v>
      </c>
      <c r="BW95" s="1">
        <f t="shared" si="146"/>
        <v>15.149230179786414</v>
      </c>
      <c r="BX95" s="1">
        <f t="shared" si="146"/>
        <v>15.61228726671089</v>
      </c>
      <c r="BY95" s="1">
        <f t="shared" si="146"/>
        <v>16.08949833130989</v>
      </c>
      <c r="BZ95" s="1">
        <f t="shared" si="146"/>
        <v>16.581296009406667</v>
      </c>
      <c r="CA95" s="1">
        <f t="shared" si="146"/>
        <v>17.088126160934308</v>
      </c>
      <c r="CB95" s="1">
        <f t="shared" si="146"/>
        <v>17.61044827414889</v>
      </c>
      <c r="CC95" s="1">
        <f t="shared" si="146"/>
        <v>18.148735882197933</v>
      </c>
      <c r="CD95" s="1">
        <f t="shared" si="146"/>
        <v>18.703476992421837</v>
      </c>
      <c r="CE95" s="1">
        <f t="shared" si="146"/>
        <v>19.275174528777569</v>
      </c>
      <c r="CF95" s="1">
        <f t="shared" si="146"/>
        <v>19.864346787785546</v>
      </c>
      <c r="CG95" s="1">
        <f t="shared" si="146"/>
        <v>20.471527908413233</v>
      </c>
      <c r="CH95" s="1">
        <f t="shared" si="146"/>
        <v>21.097268356321365</v>
      </c>
      <c r="CI95" s="1">
        <f t="shared" si="146"/>
        <v>21.742135422911794</v>
      </c>
      <c r="CJ95" s="1">
        <f t="shared" si="146"/>
        <v>22.406713739629467</v>
      </c>
      <c r="CK95" s="1">
        <f t="shared" si="146"/>
        <v>23.091605807984696</v>
      </c>
      <c r="CL95" s="1">
        <f t="shared" si="146"/>
        <v>23.79743254577636</v>
      </c>
      <c r="CM95" s="1">
        <f t="shared" si="146"/>
        <v>24.524833850011102</v>
      </c>
      <c r="CN95" s="1">
        <f t="shared" si="146"/>
        <v>25.274469177028951</v>
      </c>
      <c r="CO95" s="1">
        <f t="shared" si="146"/>
        <v>26.04701814036132</v>
      </c>
      <c r="CP95" s="1">
        <f t="shared" si="146"/>
        <v>26.8431811268633</v>
      </c>
      <c r="CQ95" s="1">
        <f t="shared" si="146"/>
        <v>27.66367993167891</v>
      </c>
      <c r="CR95" s="1">
        <f t="shared" si="146"/>
        <v>28.509258412614958</v>
      </c>
      <c r="CS95" s="1">
        <f t="shared" si="146"/>
        <v>29.380683164516686</v>
      </c>
      <c r="CT95" s="1">
        <f t="shared" si="146"/>
        <v>30.278744214256701</v>
      </c>
      <c r="CU95" s="1">
        <f t="shared" si="146"/>
        <v>31.204255736967134</v>
      </c>
      <c r="CV95" s="1">
        <f t="shared" si="146"/>
        <v>32.158056794164487</v>
      </c>
      <c r="CW95" s="1">
        <f t="shared" si="146"/>
        <v>33.141012094436228</v>
      </c>
      <c r="CX95" s="1">
        <f t="shared" si="146"/>
        <v>34.154012777378831</v>
      </c>
      <c r="CY95" s="1">
        <f t="shared" si="146"/>
        <v>35.197977221498022</v>
      </c>
      <c r="CZ95" s="1">
        <f t="shared" si="146"/>
        <v>36.273851876803477</v>
      </c>
      <c r="DA95">
        <f t="shared" si="143"/>
        <v>4.581052772872402E-4</v>
      </c>
      <c r="DB95">
        <f t="shared" si="145"/>
        <v>1.6617242972299336E-2</v>
      </c>
    </row>
    <row r="96" spans="3:106" x14ac:dyDescent="0.15">
      <c r="C96" s="6">
        <v>67</v>
      </c>
      <c r="BC96" s="1"/>
      <c r="BS96" s="14">
        <f t="shared" ref="BS96:CZ96" si="147">S*BS$26^(BS$28-$C96)*BS$27^$C96+BS$24</f>
        <v>12.649248892043495</v>
      </c>
      <c r="BT96" s="1">
        <f t="shared" si="147"/>
        <v>13.03589060744549</v>
      </c>
      <c r="BU96" s="1">
        <f t="shared" si="147"/>
        <v>13.434350559437254</v>
      </c>
      <c r="BV96" s="1">
        <f t="shared" si="147"/>
        <v>13.844989988698529</v>
      </c>
      <c r="BW96" s="1">
        <f t="shared" si="147"/>
        <v>14.268181177728019</v>
      </c>
      <c r="BX96" s="1">
        <f t="shared" si="147"/>
        <v>14.704307788351775</v>
      </c>
      <c r="BY96" s="1">
        <f t="shared" si="147"/>
        <v>15.153765209548014</v>
      </c>
      <c r="BZ96" s="1">
        <f t="shared" si="147"/>
        <v>15.616960915903681</v>
      </c>
      <c r="CA96" s="1">
        <f t="shared" si="147"/>
        <v>16.094314837027724</v>
      </c>
      <c r="CB96" s="1">
        <f t="shared" si="147"/>
        <v>16.586259738255997</v>
      </c>
      <c r="CC96" s="1">
        <f t="shared" si="147"/>
        <v>17.093241612992937</v>
      </c>
      <c r="CD96" s="1">
        <f t="shared" si="147"/>
        <v>17.615720087045691</v>
      </c>
      <c r="CE96" s="1">
        <f t="shared" si="147"/>
        <v>18.154168835317289</v>
      </c>
      <c r="CF96" s="1">
        <f t="shared" si="147"/>
        <v>18.709076011236618</v>
      </c>
      <c r="CG96" s="1">
        <f t="shared" si="147"/>
        <v>19.280944689314484</v>
      </c>
      <c r="CH96" s="1">
        <f t="shared" si="147"/>
        <v>19.870293321227063</v>
      </c>
      <c r="CI96" s="1">
        <f t="shared" si="147"/>
        <v>20.47765620584012</v>
      </c>
      <c r="CJ96" s="1">
        <f t="shared" si="147"/>
        <v>21.103583973600191</v>
      </c>
      <c r="CK96" s="1">
        <f t="shared" si="147"/>
        <v>21.748644085731851</v>
      </c>
      <c r="CL96" s="1">
        <f t="shared" si="147"/>
        <v>22.413421348693618</v>
      </c>
      <c r="CM96" s="1">
        <f t="shared" si="147"/>
        <v>23.098518444358923</v>
      </c>
      <c r="CN96" s="1">
        <f t="shared" si="147"/>
        <v>23.804556476402801</v>
      </c>
      <c r="CO96" s="1">
        <f t="shared" si="147"/>
        <v>24.532175533389605</v>
      </c>
      <c r="CP96" s="1">
        <f t="shared" si="147"/>
        <v>25.28203526907232</v>
      </c>
      <c r="CQ96" s="1">
        <f t="shared" si="147"/>
        <v>26.054815500429498</v>
      </c>
      <c r="CR96" s="1">
        <f t="shared" si="147"/>
        <v>26.851216823982007</v>
      </c>
      <c r="CS96" s="1">
        <f t="shared" si="147"/>
        <v>27.671961250948385</v>
      </c>
      <c r="CT96" s="1">
        <f t="shared" si="147"/>
        <v>28.517792861814552</v>
      </c>
      <c r="CU96" s="1">
        <f t="shared" si="147"/>
        <v>29.389478480911379</v>
      </c>
      <c r="CV96" s="1">
        <f t="shared" si="147"/>
        <v>30.287808371611622</v>
      </c>
      <c r="CW96" s="1">
        <f t="shared" si="147"/>
        <v>31.213596952776541</v>
      </c>
      <c r="CX96" s="1">
        <f t="shared" si="147"/>
        <v>32.167683537101652</v>
      </c>
      <c r="CY96" s="1">
        <f t="shared" si="147"/>
        <v>33.150933092031096</v>
      </c>
      <c r="CZ96" s="1">
        <f t="shared" si="147"/>
        <v>34.164237023930326</v>
      </c>
      <c r="DA96">
        <f t="shared" si="143"/>
        <v>2.3247133474277841E-4</v>
      </c>
      <c r="DB96">
        <f t="shared" si="145"/>
        <v>7.9422057814217302E-3</v>
      </c>
    </row>
    <row r="97" spans="3:106" x14ac:dyDescent="0.15">
      <c r="C97" s="6">
        <v>68</v>
      </c>
      <c r="BC97" s="1"/>
      <c r="BT97" s="14">
        <f t="shared" ref="BT97:CZ97" si="148">S*BT$26^(BT$28-$C97)*BT$27^$C97+BT$24</f>
        <v>12.27774921845551</v>
      </c>
      <c r="BU97" s="1">
        <f t="shared" si="148"/>
        <v>12.653035534632362</v>
      </c>
      <c r="BV97" s="1">
        <f t="shared" si="148"/>
        <v>13.039792993980791</v>
      </c>
      <c r="BW97" s="1">
        <f t="shared" si="148"/>
        <v>13.438372227792133</v>
      </c>
      <c r="BX97" s="1">
        <f t="shared" si="148"/>
        <v>13.849134584886103</v>
      </c>
      <c r="BY97" s="1">
        <f t="shared" si="148"/>
        <v>14.272452459206816</v>
      </c>
      <c r="BZ97" s="1">
        <f t="shared" si="148"/>
        <v>14.708709627432214</v>
      </c>
      <c r="CA97" s="1">
        <f t="shared" si="148"/>
        <v>15.158301596903019</v>
      </c>
      <c r="CB97" s="1">
        <f t="shared" si="148"/>
        <v>15.62163596418659</v>
      </c>
      <c r="CC97" s="1">
        <f t="shared" si="148"/>
        <v>16.099132784600791</v>
      </c>
      <c r="CD97" s="1">
        <f t="shared" si="148"/>
        <v>16.591224953032857</v>
      </c>
      <c r="CE97" s="1">
        <f t="shared" si="148"/>
        <v>17.098358596398512</v>
      </c>
      <c r="CF97" s="1">
        <f t="shared" si="148"/>
        <v>17.620993478097162</v>
      </c>
      <c r="CG97" s="1">
        <f t="shared" si="148"/>
        <v>18.159603414829796</v>
      </c>
      <c r="CH97" s="1">
        <f t="shared" si="148"/>
        <v>18.714676706157487</v>
      </c>
      <c r="CI97" s="1">
        <f t="shared" si="148"/>
        <v>19.286716577189981</v>
      </c>
      <c r="CJ97" s="1">
        <f t="shared" si="148"/>
        <v>19.876241634805648</v>
      </c>
      <c r="CK97" s="1">
        <f t="shared" si="148"/>
        <v>20.483786337816412</v>
      </c>
      <c r="CL97" s="1">
        <f t="shared" si="148"/>
        <v>21.109901481503957</v>
      </c>
      <c r="CM97" s="1">
        <f t="shared" si="148"/>
        <v>21.7551546969664</v>
      </c>
      <c r="CN97" s="1">
        <f t="shared" si="148"/>
        <v>22.420130965728234</v>
      </c>
      <c r="CO97" s="1">
        <f t="shared" si="148"/>
        <v>23.105433150080003</v>
      </c>
      <c r="CP97" s="1">
        <f t="shared" si="148"/>
        <v>23.811682539628528</v>
      </c>
      <c r="CQ97" s="1">
        <f t="shared" si="148"/>
        <v>24.539519414553229</v>
      </c>
      <c r="CR97" s="1">
        <f t="shared" si="148"/>
        <v>25.289603626079142</v>
      </c>
      <c r="CS97" s="1">
        <f t="shared" si="148"/>
        <v>26.062615194692849</v>
      </c>
      <c r="CT97" s="1">
        <f t="shared" si="148"/>
        <v>26.859254926643786</v>
      </c>
      <c r="CU97" s="1">
        <f t="shared" si="148"/>
        <v>27.680245049289663</v>
      </c>
      <c r="CV97" s="1">
        <f t="shared" si="148"/>
        <v>28.526329865862198</v>
      </c>
      <c r="CW97" s="1">
        <f t="shared" si="148"/>
        <v>29.398276430246568</v>
      </c>
      <c r="CX97" s="1">
        <f t="shared" si="148"/>
        <v>30.296875242386498</v>
      </c>
      <c r="CY97" s="1">
        <f t="shared" si="148"/>
        <v>31.222940964945316</v>
      </c>
      <c r="CZ97" s="1">
        <f t="shared" si="148"/>
        <v>32.17731316187276</v>
      </c>
      <c r="DA97">
        <f t="shared" si="143"/>
        <v>1.1281697127223083E-4</v>
      </c>
      <c r="DB97">
        <f t="shared" si="145"/>
        <v>3.630147014600574E-3</v>
      </c>
    </row>
    <row r="98" spans="3:106" x14ac:dyDescent="0.15">
      <c r="C98" s="6">
        <v>69</v>
      </c>
      <c r="BC98" s="1"/>
      <c r="BU98" s="14">
        <f t="shared" ref="BU98:CZ98" si="149">S*BU$26^(BU$28-$C98)*BU$27^$C98+BU$24</f>
        <v>11.917160232818551</v>
      </c>
      <c r="BV98" s="1">
        <f t="shared" si="149"/>
        <v>12.281424649975815</v>
      </c>
      <c r="BW98" s="1">
        <f t="shared" si="149"/>
        <v>12.656823310779611</v>
      </c>
      <c r="BX98" s="1">
        <f t="shared" si="149"/>
        <v>13.043696548723243</v>
      </c>
      <c r="BY98" s="1">
        <f t="shared" si="149"/>
        <v>13.442395100062027</v>
      </c>
      <c r="BZ98" s="1">
        <f t="shared" si="149"/>
        <v>13.853280421788012</v>
      </c>
      <c r="CA98" s="1">
        <f t="shared" si="149"/>
        <v>14.276725019324088</v>
      </c>
      <c r="CB98" s="1">
        <f t="shared" si="149"/>
        <v>14.713112784234474</v>
      </c>
      <c r="CC98" s="1">
        <f t="shared" si="149"/>
        <v>15.162839342257829</v>
      </c>
      <c r="CD98" s="1">
        <f t="shared" si="149"/>
        <v>15.626312411978439</v>
      </c>
      <c r="CE98" s="1">
        <f t="shared" si="149"/>
        <v>16.103952174460716</v>
      </c>
      <c r="CF98" s="1">
        <f t="shared" si="149"/>
        <v>16.596191654182054</v>
      </c>
      <c r="CG98" s="1">
        <f t="shared" si="149"/>
        <v>17.103477111609443</v>
      </c>
      <c r="CH98" s="1">
        <f t="shared" si="149"/>
        <v>17.62626844777574</v>
      </c>
      <c r="CI98" s="1">
        <f t="shared" si="149"/>
        <v>18.165039621222316</v>
      </c>
      <c r="CJ98" s="1">
        <f t="shared" si="149"/>
        <v>18.7202790776862</v>
      </c>
      <c r="CK98" s="1">
        <f t="shared" si="149"/>
        <v>19.292490192921154</v>
      </c>
      <c r="CL98" s="1">
        <f t="shared" si="149"/>
        <v>19.882191729054192</v>
      </c>
      <c r="CM98" s="1">
        <f t="shared" si="149"/>
        <v>20.489918304891297</v>
      </c>
      <c r="CN98" s="1">
        <f t="shared" si="149"/>
        <v>21.116220880598625</v>
      </c>
      <c r="CO98" s="1">
        <f t="shared" si="149"/>
        <v>21.76166725719871</v>
      </c>
      <c r="CP98" s="1">
        <f t="shared" si="149"/>
        <v>22.426842591334417</v>
      </c>
      <c r="CQ98" s="1">
        <f t="shared" si="149"/>
        <v>23.112349925767397</v>
      </c>
      <c r="CR98" s="1">
        <f t="shared" si="149"/>
        <v>23.81881073609194</v>
      </c>
      <c r="CS98" s="1">
        <f t="shared" si="149"/>
        <v>24.546865494159896</v>
      </c>
      <c r="CT98" s="1">
        <f t="shared" si="149"/>
        <v>25.297174248727437</v>
      </c>
      <c r="CU98" s="1">
        <f t="shared" si="149"/>
        <v>26.070417223850136</v>
      </c>
      <c r="CV98" s="1">
        <f t="shared" si="149"/>
        <v>26.867295435568735</v>
      </c>
      <c r="CW98" s="1">
        <f t="shared" si="149"/>
        <v>27.688531327444871</v>
      </c>
      <c r="CX98" s="1">
        <f t="shared" si="149"/>
        <v>28.534869425522697</v>
      </c>
      <c r="CY98" s="1">
        <f t="shared" si="149"/>
        <v>29.407077013310445</v>
      </c>
      <c r="CZ98" s="1">
        <f t="shared" si="149"/>
        <v>30.305944827393599</v>
      </c>
      <c r="DA98">
        <f t="shared" si="143"/>
        <v>5.23209142132085E-5</v>
      </c>
      <c r="DB98">
        <f t="shared" si="145"/>
        <v>1.5856347394642904E-3</v>
      </c>
    </row>
    <row r="99" spans="3:106" x14ac:dyDescent="0.15">
      <c r="C99" s="6">
        <v>70</v>
      </c>
      <c r="BC99" s="1"/>
      <c r="BV99" s="14">
        <f t="shared" ref="BV99:CZ99" si="150">S*BV$26^(BV$28-$C99)*BV$27^$C99+BV$24</f>
        <v>11.567161495788985</v>
      </c>
      <c r="BW99" s="1">
        <f t="shared" si="150"/>
        <v>11.920727719462306</v>
      </c>
      <c r="BX99" s="1">
        <f t="shared" si="150"/>
        <v>12.285101181762681</v>
      </c>
      <c r="BY99" s="1">
        <f t="shared" si="150"/>
        <v>12.660612220824577</v>
      </c>
      <c r="BZ99" s="1">
        <f t="shared" si="150"/>
        <v>13.047601272022561</v>
      </c>
      <c r="CA99" s="1">
        <f t="shared" si="150"/>
        <v>13.446419176607336</v>
      </c>
      <c r="CB99" s="1">
        <f t="shared" si="150"/>
        <v>13.857427499775673</v>
      </c>
      <c r="CC99" s="1">
        <f t="shared" si="150"/>
        <v>14.280998858462606</v>
      </c>
      <c r="CD99" s="1">
        <f t="shared" si="150"/>
        <v>14.717517259153029</v>
      </c>
      <c r="CE99" s="1">
        <f t="shared" si="150"/>
        <v>15.167378446018972</v>
      </c>
      <c r="CF99" s="1">
        <f t="shared" si="150"/>
        <v>15.630990259698184</v>
      </c>
      <c r="CG99" s="1">
        <f t="shared" si="150"/>
        <v>16.108773007039261</v>
      </c>
      <c r="CH99" s="1">
        <f t="shared" si="150"/>
        <v>16.601159842148551</v>
      </c>
      <c r="CI99" s="1">
        <f t="shared" si="150"/>
        <v>17.108597159084301</v>
      </c>
      <c r="CJ99" s="1">
        <f t="shared" si="150"/>
        <v>17.631544996553991</v>
      </c>
      <c r="CK99" s="1">
        <f t="shared" si="150"/>
        <v>18.170477454981871</v>
      </c>
      <c r="CL99" s="1">
        <f t="shared" si="150"/>
        <v>18.725883126324661</v>
      </c>
      <c r="CM99" s="1">
        <f t="shared" si="150"/>
        <v>19.298265537025237</v>
      </c>
      <c r="CN99" s="1">
        <f t="shared" si="150"/>
        <v>19.888143604505753</v>
      </c>
      <c r="CO99" s="1">
        <f t="shared" si="150"/>
        <v>20.496052107614119</v>
      </c>
      <c r="CP99" s="1">
        <f t="shared" si="150"/>
        <v>21.122542171450341</v>
      </c>
      <c r="CQ99" s="1">
        <f t="shared" si="150"/>
        <v>21.768181767012226</v>
      </c>
      <c r="CR99" s="1">
        <f t="shared" si="150"/>
        <v>22.433556226113438</v>
      </c>
      <c r="CS99" s="1">
        <f t="shared" si="150"/>
        <v>23.119268772040765</v>
      </c>
      <c r="CT99" s="1">
        <f t="shared" si="150"/>
        <v>23.825941066431646</v>
      </c>
      <c r="CU99" s="1">
        <f t="shared" si="150"/>
        <v>24.554213772867715</v>
      </c>
      <c r="CV99" s="1">
        <f t="shared" si="150"/>
        <v>25.30474713769545</v>
      </c>
      <c r="CW99" s="1">
        <f t="shared" si="150"/>
        <v>26.078221588600314</v>
      </c>
      <c r="CX99" s="1">
        <f t="shared" si="150"/>
        <v>26.875338351477204</v>
      </c>
      <c r="CY99" s="1">
        <f t="shared" si="150"/>
        <v>27.69682008615635</v>
      </c>
      <c r="CZ99" s="1">
        <f t="shared" si="150"/>
        <v>28.543411541561095</v>
      </c>
      <c r="DA99">
        <f t="shared" si="143"/>
        <v>2.3170690580135184E-5</v>
      </c>
      <c r="DB99">
        <f t="shared" si="145"/>
        <v>6.613705569309716E-4</v>
      </c>
    </row>
    <row r="100" spans="3:106" x14ac:dyDescent="0.15">
      <c r="C100" s="6">
        <v>71</v>
      </c>
      <c r="BC100" s="1"/>
      <c r="BW100" s="14">
        <f t="shared" ref="BW100:CZ100" si="151">S*BW$26^(BW$28-$C100)*BW$27^$C100+BW$24</f>
        <v>11.227441979104629</v>
      </c>
      <c r="BX100" s="1">
        <f t="shared" si="151"/>
        <v>11.570624207822409</v>
      </c>
      <c r="BY100" s="1">
        <f t="shared" si="151"/>
        <v>11.924296274058557</v>
      </c>
      <c r="BZ100" s="1">
        <f t="shared" si="151"/>
        <v>12.288778814145472</v>
      </c>
      <c r="CA100" s="1">
        <f t="shared" si="151"/>
        <v>12.664402265106704</v>
      </c>
      <c r="CB100" s="1">
        <f t="shared" si="151"/>
        <v>13.05150716422856</v>
      </c>
      <c r="CC100" s="1">
        <f t="shared" si="151"/>
        <v>13.450444457788569</v>
      </c>
      <c r="CD100" s="1">
        <f t="shared" si="151"/>
        <v>13.861575819220615</v>
      </c>
      <c r="CE100" s="1">
        <f t="shared" si="151"/>
        <v>14.285273977005259</v>
      </c>
      <c r="CF100" s="1">
        <f t="shared" si="151"/>
        <v>14.721923052582467</v>
      </c>
      <c r="CG100" s="1">
        <f t="shared" si="151"/>
        <v>15.171918908593101</v>
      </c>
      <c r="CH100" s="1">
        <f t="shared" si="151"/>
        <v>15.635669507764902</v>
      </c>
      <c r="CI100" s="1">
        <f t="shared" si="151"/>
        <v>16.113595282768308</v>
      </c>
      <c r="CJ100" s="1">
        <f t="shared" si="151"/>
        <v>16.60612951737744</v>
      </c>
      <c r="CK100" s="1">
        <f t="shared" si="151"/>
        <v>17.113718739281769</v>
      </c>
      <c r="CL100" s="1">
        <f t="shared" si="151"/>
        <v>17.636823124904637</v>
      </c>
      <c r="CM100" s="1">
        <f t="shared" si="151"/>
        <v>18.175916916595622</v>
      </c>
      <c r="CN100" s="1">
        <f t="shared" si="151"/>
        <v>18.731488852574927</v>
      </c>
      <c r="CO100" s="1">
        <f t="shared" si="151"/>
        <v>19.304042610019643</v>
      </c>
      <c r="CP100" s="1">
        <f t="shared" si="151"/>
        <v>19.894097261693545</v>
      </c>
      <c r="CQ100" s="1">
        <f t="shared" si="151"/>
        <v>20.502187746534396</v>
      </c>
      <c r="CR100" s="1">
        <f t="shared" si="151"/>
        <v>21.128865354625422</v>
      </c>
      <c r="CS100" s="1">
        <f t="shared" si="151"/>
        <v>21.774698226990573</v>
      </c>
      <c r="CT100" s="1">
        <f t="shared" si="151"/>
        <v>22.440271870666763</v>
      </c>
      <c r="CU100" s="1">
        <f t="shared" si="151"/>
        <v>23.126189689519965</v>
      </c>
      <c r="CV100" s="1">
        <f t="shared" si="151"/>
        <v>23.833073531286431</v>
      </c>
      <c r="CW100" s="1">
        <f t="shared" si="151"/>
        <v>24.561564251335014</v>
      </c>
      <c r="CX100" s="1">
        <f t="shared" si="151"/>
        <v>25.312322293661616</v>
      </c>
      <c r="CY100" s="1">
        <f t="shared" si="151"/>
        <v>26.08602828964257</v>
      </c>
      <c r="CZ100" s="1">
        <f t="shared" si="151"/>
        <v>26.883383675089728</v>
      </c>
      <c r="DA100">
        <f t="shared" si="143"/>
        <v>9.7904326394937421E-6</v>
      </c>
      <c r="DB100">
        <f t="shared" si="145"/>
        <v>2.6319995699263172E-4</v>
      </c>
    </row>
    <row r="101" spans="3:106" x14ac:dyDescent="0.15">
      <c r="C101" s="6">
        <v>72</v>
      </c>
      <c r="BC101" s="1"/>
      <c r="BX101" s="14">
        <f t="shared" ref="BX101:CZ101" si="152">S*BX$26^(BX$28-$C101)*BX$27^$C101+BX$24</f>
        <v>10.897699789187801</v>
      </c>
      <c r="BY101" s="1">
        <f t="shared" si="152"/>
        <v>11.230802993685412</v>
      </c>
      <c r="BZ101" s="1">
        <f t="shared" si="152"/>
        <v>11.5740879564433</v>
      </c>
      <c r="CA101" s="1">
        <f t="shared" si="152"/>
        <v>11.927865896926996</v>
      </c>
      <c r="CB101" s="1">
        <f t="shared" si="152"/>
        <v>12.292457547453667</v>
      </c>
      <c r="CC101" s="1">
        <f t="shared" si="152"/>
        <v>12.668193443965533</v>
      </c>
      <c r="CD101" s="1">
        <f t="shared" si="152"/>
        <v>13.055414225691162</v>
      </c>
      <c r="CE101" s="1">
        <f t="shared" si="152"/>
        <v>13.454470943966344</v>
      </c>
      <c r="CF101" s="1">
        <f t="shared" si="152"/>
        <v>13.865725380494476</v>
      </c>
      <c r="CG101" s="1">
        <f t="shared" si="152"/>
        <v>14.289550375335043</v>
      </c>
      <c r="CH101" s="1">
        <f t="shared" si="152"/>
        <v>14.726330164917492</v>
      </c>
      <c r="CI101" s="1">
        <f t="shared" si="152"/>
        <v>15.176460730386983</v>
      </c>
      <c r="CJ101" s="1">
        <f t="shared" si="152"/>
        <v>15.640350156597796</v>
      </c>
      <c r="CK101" s="1">
        <f t="shared" si="152"/>
        <v>16.118419002079886</v>
      </c>
      <c r="CL101" s="1">
        <f t="shared" si="152"/>
        <v>16.611100680313946</v>
      </c>
      <c r="CM101" s="1">
        <f t="shared" si="152"/>
        <v>17.11884185266068</v>
      </c>
      <c r="CN101" s="1">
        <f t="shared" si="152"/>
        <v>17.64210283330053</v>
      </c>
      <c r="CO101" s="1">
        <f t="shared" si="152"/>
        <v>18.18135800655088</v>
      </c>
      <c r="CP101" s="1">
        <f t="shared" si="152"/>
        <v>18.7370962569392</v>
      </c>
      <c r="CQ101" s="1">
        <f t="shared" si="152"/>
        <v>19.309821412421925</v>
      </c>
      <c r="CR101" s="1">
        <f t="shared" si="152"/>
        <v>19.900052701150948</v>
      </c>
      <c r="CS101" s="1">
        <f t="shared" si="152"/>
        <v>20.508325222201812</v>
      </c>
      <c r="CT101" s="1">
        <f t="shared" si="152"/>
        <v>21.13519043069034</v>
      </c>
      <c r="CU101" s="1">
        <f t="shared" si="152"/>
        <v>21.781216637717542</v>
      </c>
      <c r="CV101" s="1">
        <f t="shared" si="152"/>
        <v>22.446989525596035</v>
      </c>
      <c r="CW101" s="1">
        <f t="shared" si="152"/>
        <v>23.133112678825015</v>
      </c>
      <c r="CX101" s="1">
        <f t="shared" si="152"/>
        <v>23.840208131295288</v>
      </c>
      <c r="CY101" s="1">
        <f t="shared" si="152"/>
        <v>24.568916930220301</v>
      </c>
      <c r="CZ101" s="1">
        <f t="shared" si="152"/>
        <v>25.31989971730458</v>
      </c>
      <c r="DA101">
        <f t="shared" si="143"/>
        <v>3.9433687020183116E-6</v>
      </c>
      <c r="DB101">
        <f t="shared" si="145"/>
        <v>9.9845700083461177E-5</v>
      </c>
    </row>
    <row r="102" spans="3:106" x14ac:dyDescent="0.15">
      <c r="C102" s="6">
        <v>73</v>
      </c>
      <c r="BC102" s="1"/>
      <c r="BY102" s="14">
        <f t="shared" ref="BY102:CZ102" si="153">S*BY$26^(BY$28-$C102)*BY$27^$C102+BY$24</f>
        <v>10.577641898865975</v>
      </c>
      <c r="BZ102" s="1">
        <f t="shared" si="153"/>
        <v>10.900962093099647</v>
      </c>
      <c r="CA102" s="1">
        <f t="shared" si="153"/>
        <v>11.234165014409806</v>
      </c>
      <c r="CB102" s="1">
        <f t="shared" si="153"/>
        <v>11.577552741961966</v>
      </c>
      <c r="CC102" s="1">
        <f t="shared" si="153"/>
        <v>11.931436588387418</v>
      </c>
      <c r="CD102" s="1">
        <f t="shared" si="153"/>
        <v>12.296137382016832</v>
      </c>
      <c r="CE102" s="1">
        <f t="shared" si="153"/>
        <v>12.671985757740709</v>
      </c>
      <c r="CF102" s="1">
        <f t="shared" si="153"/>
        <v>13.059322456760393</v>
      </c>
      <c r="CG102" s="1">
        <f t="shared" si="153"/>
        <v>13.458498635501384</v>
      </c>
      <c r="CH102" s="1">
        <f t="shared" si="153"/>
        <v>13.869876183969009</v>
      </c>
      <c r="CI102" s="1">
        <f t="shared" si="153"/>
        <v>14.293828053835073</v>
      </c>
      <c r="CJ102" s="1">
        <f t="shared" si="153"/>
        <v>14.73073859655293</v>
      </c>
      <c r="CK102" s="1">
        <f t="shared" si="153"/>
        <v>15.181003911807506</v>
      </c>
      <c r="CL102" s="1">
        <f t="shared" si="153"/>
        <v>15.645032206616198</v>
      </c>
      <c r="CM102" s="1">
        <f t="shared" si="153"/>
        <v>16.123244165406135</v>
      </c>
      <c r="CN102" s="1">
        <f t="shared" si="153"/>
        <v>16.616073331403417</v>
      </c>
      <c r="CO102" s="1">
        <f t="shared" si="153"/>
        <v>17.123966499680012</v>
      </c>
      <c r="CP102" s="1">
        <f t="shared" si="153"/>
        <v>17.647384122214671</v>
      </c>
      <c r="CQ102" s="1">
        <f t="shared" si="153"/>
        <v>18.186800725335107</v>
      </c>
      <c r="CR102" s="1">
        <f t="shared" si="153"/>
        <v>18.742705339919841</v>
      </c>
      <c r="CS102" s="1">
        <f t="shared" si="153"/>
        <v>19.31560194474979</v>
      </c>
      <c r="CT102" s="1">
        <f t="shared" si="153"/>
        <v>19.906009923411496</v>
      </c>
      <c r="CU102" s="1">
        <f t="shared" si="153"/>
        <v>20.514464535166201</v>
      </c>
      <c r="CV102" s="1">
        <f t="shared" si="153"/>
        <v>21.141517400211743</v>
      </c>
      <c r="CW102" s="1">
        <f t="shared" si="153"/>
        <v>21.787736999777113</v>
      </c>
      <c r="CX102" s="1">
        <f t="shared" si="153"/>
        <v>22.453709191503069</v>
      </c>
      <c r="CY102" s="1">
        <f t="shared" si="153"/>
        <v>23.140037740576137</v>
      </c>
      <c r="CZ102" s="1">
        <f t="shared" si="153"/>
        <v>23.847344867097377</v>
      </c>
      <c r="DA102">
        <f t="shared" si="143"/>
        <v>1.5125249815960645E-6</v>
      </c>
      <c r="DB102">
        <f t="shared" si="145"/>
        <v>3.6069704856221461E-5</v>
      </c>
    </row>
    <row r="103" spans="3:106" x14ac:dyDescent="0.15">
      <c r="C103" s="6">
        <v>74</v>
      </c>
      <c r="BC103" s="1"/>
      <c r="BZ103" s="14">
        <f t="shared" ref="BZ103:CZ103" si="154">S*BZ$26^(BZ$28-$C103)*BZ$27^$C103+BZ$24</f>
        <v>10.266983886971602</v>
      </c>
      <c r="CA103" s="1">
        <f t="shared" si="154"/>
        <v>10.58080839117282</v>
      </c>
      <c r="CB103" s="1">
        <f t="shared" si="154"/>
        <v>10.904225373605364</v>
      </c>
      <c r="CC103" s="1">
        <f t="shared" si="154"/>
        <v>11.237528041579006</v>
      </c>
      <c r="CD103" s="1">
        <f t="shared" si="154"/>
        <v>11.58101856468881</v>
      </c>
      <c r="CE103" s="1">
        <f t="shared" si="154"/>
        <v>11.935008348759718</v>
      </c>
      <c r="CF103" s="1">
        <f t="shared" si="154"/>
        <v>12.299818318164636</v>
      </c>
      <c r="CG103" s="1">
        <f t="shared" si="154"/>
        <v>12.675779206771974</v>
      </c>
      <c r="CH103" s="1">
        <f t="shared" si="154"/>
        <v>13.063231857786379</v>
      </c>
      <c r="CI103" s="1">
        <f t="shared" si="154"/>
        <v>13.462527532754519</v>
      </c>
      <c r="CJ103" s="1">
        <f t="shared" si="154"/>
        <v>13.874028230016073</v>
      </c>
      <c r="CK103" s="1">
        <f t="shared" si="154"/>
        <v>14.298107012888574</v>
      </c>
      <c r="CL103" s="1">
        <f t="shared" si="154"/>
        <v>14.735148347883715</v>
      </c>
      <c r="CM103" s="1">
        <f t="shared" si="154"/>
        <v>15.185548453261692</v>
      </c>
      <c r="CN103" s="1">
        <f t="shared" si="154"/>
        <v>15.649715658239561</v>
      </c>
      <c r="CO103" s="1">
        <f t="shared" si="154"/>
        <v>16.128070773179328</v>
      </c>
      <c r="CP103" s="1">
        <f t="shared" si="154"/>
        <v>16.621047471091348</v>
      </c>
      <c r="CQ103" s="1">
        <f t="shared" si="154"/>
        <v>17.129092680798859</v>
      </c>
      <c r="CR103" s="1">
        <f t="shared" si="154"/>
        <v>17.652666992120196</v>
      </c>
      <c r="CS103" s="1">
        <f t="shared" si="154"/>
        <v>18.192245073435892</v>
      </c>
      <c r="CT103" s="1">
        <f t="shared" si="154"/>
        <v>18.748316102019345</v>
      </c>
      <c r="CU103" s="1">
        <f t="shared" si="154"/>
        <v>19.32138420752111</v>
      </c>
      <c r="CV103" s="1">
        <f t="shared" si="154"/>
        <v>19.911968929008879</v>
      </c>
      <c r="CW103" s="1">
        <f t="shared" si="154"/>
        <v>20.520605685977571</v>
      </c>
      <c r="CX103" s="1">
        <f t="shared" si="154"/>
        <v>21.14784626375646</v>
      </c>
      <c r="CY103" s="1">
        <f t="shared" si="154"/>
        <v>21.794259313753418</v>
      </c>
      <c r="CZ103" s="1">
        <f t="shared" si="154"/>
        <v>22.460430868989871</v>
      </c>
      <c r="DA103">
        <f t="shared" si="143"/>
        <v>5.5186722301478037E-7</v>
      </c>
      <c r="DB103">
        <f t="shared" si="145"/>
        <v>1.2395175611384891E-5</v>
      </c>
    </row>
    <row r="104" spans="3:106" x14ac:dyDescent="0.15">
      <c r="C104" s="6">
        <v>75</v>
      </c>
      <c r="BC104" s="1"/>
      <c r="CA104" s="14">
        <f t="shared" ref="CA104:CZ104" si="155">S*CA$26^(CA$28-$C104)*CA$27^$C104+CA$24</f>
        <v>9.9654496855897143</v>
      </c>
      <c r="CB104" s="1">
        <f t="shared" si="155"/>
        <v>10.270057381593885</v>
      </c>
      <c r="CC104" s="1">
        <f t="shared" si="155"/>
        <v>10.583975831391651</v>
      </c>
      <c r="CD104" s="1">
        <f t="shared" si="155"/>
        <v>10.907489630997299</v>
      </c>
      <c r="CE104" s="1">
        <f t="shared" si="155"/>
        <v>11.240892075494299</v>
      </c>
      <c r="CF104" s="1">
        <f t="shared" si="155"/>
        <v>11.58448542493433</v>
      </c>
      <c r="CG104" s="1">
        <f t="shared" si="155"/>
        <v>11.938581178363879</v>
      </c>
      <c r="CH104" s="1">
        <f t="shared" si="155"/>
        <v>12.303500356226847</v>
      </c>
      <c r="CI104" s="1">
        <f t="shared" si="155"/>
        <v>12.679573791399179</v>
      </c>
      <c r="CJ104" s="1">
        <f t="shared" si="155"/>
        <v>13.067142429119357</v>
      </c>
      <c r="CK104" s="1">
        <f t="shared" si="155"/>
        <v>13.466557636086696</v>
      </c>
      <c r="CL104" s="1">
        <f t="shared" si="155"/>
        <v>13.87818151900764</v>
      </c>
      <c r="CM104" s="1">
        <f t="shared" si="155"/>
        <v>14.302387252878887</v>
      </c>
      <c r="CN104" s="1">
        <f t="shared" si="155"/>
        <v>14.73955941930492</v>
      </c>
      <c r="CO104" s="1">
        <f t="shared" si="155"/>
        <v>15.190094355156674</v>
      </c>
      <c r="CP104" s="1">
        <f t="shared" si="155"/>
        <v>15.654400511887465</v>
      </c>
      <c r="CQ104" s="1">
        <f t="shared" si="155"/>
        <v>16.13289882583188</v>
      </c>
      <c r="CR104" s="1">
        <f t="shared" si="155"/>
        <v>16.626023099823357</v>
      </c>
      <c r="CS104" s="1">
        <f t="shared" si="155"/>
        <v>17.134220396476472</v>
      </c>
      <c r="CT104" s="1">
        <f t="shared" si="155"/>
        <v>17.657951443490386</v>
      </c>
      <c r="CU104" s="1">
        <f t="shared" si="155"/>
        <v>18.197691051340993</v>
      </c>
      <c r="CV104" s="1">
        <f t="shared" si="155"/>
        <v>18.753928543740383</v>
      </c>
      <c r="CW104" s="1">
        <f t="shared" si="155"/>
        <v>19.327168201253897</v>
      </c>
      <c r="CX104" s="1">
        <f t="shared" si="155"/>
        <v>19.917929718476955</v>
      </c>
      <c r="CY104" s="1">
        <f t="shared" si="155"/>
        <v>20.526748675186106</v>
      </c>
      <c r="CZ104" s="1">
        <f t="shared" si="155"/>
        <v>21.154177021891478</v>
      </c>
      <c r="DA104">
        <f t="shared" si="143"/>
        <v>1.9131397064512389E-7</v>
      </c>
      <c r="DB104">
        <f t="shared" si="145"/>
        <v>4.0470896017879004E-6</v>
      </c>
    </row>
    <row r="105" spans="3:106" x14ac:dyDescent="0.15">
      <c r="C105" s="6">
        <v>76</v>
      </c>
      <c r="BC105" s="1"/>
      <c r="CB105" s="14">
        <f t="shared" ref="CB105:CZ105" si="156">S*CB$26^(CB$28-$C105)*CB$27^$C105+CB$24</f>
        <v>9.6727713347286777</v>
      </c>
      <c r="CC105" s="1">
        <f t="shared" si="156"/>
        <v>9.9684329138049783</v>
      </c>
      <c r="CD105" s="1">
        <f t="shared" si="156"/>
        <v>10.273131796288636</v>
      </c>
      <c r="CE105" s="1">
        <f t="shared" si="156"/>
        <v>10.587144219806229</v>
      </c>
      <c r="CF105" s="1">
        <f t="shared" si="156"/>
        <v>10.910754865567892</v>
      </c>
      <c r="CG105" s="1">
        <f t="shared" si="156"/>
        <v>11.244257116457062</v>
      </c>
      <c r="CH105" s="1">
        <f t="shared" si="156"/>
        <v>11.58795332300911</v>
      </c>
      <c r="CI105" s="1">
        <f t="shared" si="156"/>
        <v>11.942155077519981</v>
      </c>
      <c r="CJ105" s="1">
        <f t="shared" si="156"/>
        <v>12.307183496533328</v>
      </c>
      <c r="CK105" s="1">
        <f t="shared" si="156"/>
        <v>12.683369511962269</v>
      </c>
      <c r="CL105" s="1">
        <f t="shared" si="156"/>
        <v>13.071054171109667</v>
      </c>
      <c r="CM105" s="1">
        <f t="shared" si="156"/>
        <v>13.470588945858953</v>
      </c>
      <c r="CN105" s="1">
        <f t="shared" si="156"/>
        <v>13.882336051315793</v>
      </c>
      <c r="CO105" s="1">
        <f t="shared" si="156"/>
        <v>14.306668774189474</v>
      </c>
      <c r="CP105" s="1">
        <f t="shared" si="156"/>
        <v>14.74397181121171</v>
      </c>
      <c r="CQ105" s="1">
        <f t="shared" si="156"/>
        <v>15.194641617899704</v>
      </c>
      <c r="CR105" s="1">
        <f t="shared" si="156"/>
        <v>15.659086767979616</v>
      </c>
      <c r="CS105" s="1">
        <f t="shared" si="156"/>
        <v>16.13772832379631</v>
      </c>
      <c r="CT105" s="1">
        <f t="shared" si="156"/>
        <v>16.631000218045205</v>
      </c>
      <c r="CU105" s="1">
        <f t="shared" si="156"/>
        <v>17.139349647172228</v>
      </c>
      <c r="CV105" s="1">
        <f t="shared" si="156"/>
        <v>17.663237476798663</v>
      </c>
      <c r="CW105" s="1">
        <f t="shared" si="156"/>
        <v>18.203138659538297</v>
      </c>
      <c r="CX105" s="1">
        <f t="shared" si="156"/>
        <v>18.759542665585744</v>
      </c>
      <c r="CY105" s="1">
        <f t="shared" si="156"/>
        <v>19.332953926466327</v>
      </c>
      <c r="CZ105" s="1">
        <f t="shared" si="156"/>
        <v>19.923892292349738</v>
      </c>
      <c r="DA105">
        <f t="shared" si="143"/>
        <v>6.2932227185896005E-8</v>
      </c>
      <c r="DB105">
        <f t="shared" si="145"/>
        <v>1.253854916169476E-6</v>
      </c>
    </row>
    <row r="106" spans="3:106" x14ac:dyDescent="0.15">
      <c r="C106" s="6">
        <v>77</v>
      </c>
      <c r="BC106" s="1"/>
      <c r="CC106" s="14">
        <f t="shared" ref="CC106:CZ106" si="157">S*CC$26^(CC$28-$C106)*CC$27^$C106+CC$24</f>
        <v>9.3886887441961075</v>
      </c>
      <c r="CD106" s="1">
        <f t="shared" si="157"/>
        <v>9.6756669475987405</v>
      </c>
      <c r="CE106" s="1">
        <f t="shared" si="157"/>
        <v>9.9714170350708216</v>
      </c>
      <c r="CF106" s="1">
        <f t="shared" si="157"/>
        <v>10.276207131331281</v>
      </c>
      <c r="CG106" s="1">
        <f t="shared" si="157"/>
        <v>10.590313556700407</v>
      </c>
      <c r="CH106" s="1">
        <f t="shared" si="157"/>
        <v>10.914021077609672</v>
      </c>
      <c r="CI106" s="1">
        <f t="shared" si="157"/>
        <v>11.247623164768763</v>
      </c>
      <c r="CJ106" s="1">
        <f t="shared" si="157"/>
        <v>11.591422259223837</v>
      </c>
      <c r="CK106" s="1">
        <f t="shared" si="157"/>
        <v>11.945730046548208</v>
      </c>
      <c r="CL106" s="1">
        <f t="shared" si="157"/>
        <v>12.31086773941405</v>
      </c>
      <c r="CM106" s="1">
        <f t="shared" si="157"/>
        <v>12.687166368801298</v>
      </c>
      <c r="CN106" s="1">
        <f t="shared" si="157"/>
        <v>13.074967084107755</v>
      </c>
      <c r="CO106" s="1">
        <f t="shared" si="157"/>
        <v>13.474621462432452</v>
      </c>
      <c r="CP106" s="1">
        <f t="shared" si="157"/>
        <v>13.886491827312733</v>
      </c>
      <c r="CQ106" s="1">
        <f t="shared" si="157"/>
        <v>14.310951577203907</v>
      </c>
      <c r="CR106" s="1">
        <f t="shared" si="157"/>
        <v>14.748385523999392</v>
      </c>
      <c r="CS106" s="1">
        <f t="shared" si="157"/>
        <v>15.199190241898171</v>
      </c>
      <c r="CT106" s="1">
        <f t="shared" si="157"/>
        <v>15.663774426935847</v>
      </c>
      <c r="CU106" s="1">
        <f t="shared" si="157"/>
        <v>16.142559267505302</v>
      </c>
      <c r="CV106" s="1">
        <f t="shared" si="157"/>
        <v>16.635978826202777</v>
      </c>
      <c r="CW106" s="1">
        <f t="shared" si="157"/>
        <v>17.144480433345649</v>
      </c>
      <c r="CX106" s="1">
        <f t="shared" si="157"/>
        <v>17.668525092518596</v>
      </c>
      <c r="CY106" s="1">
        <f t="shared" si="157"/>
        <v>18.208587898515844</v>
      </c>
      <c r="CZ106" s="1">
        <f t="shared" si="157"/>
        <v>18.765158468058399</v>
      </c>
      <c r="DA106">
        <f t="shared" si="143"/>
        <v>1.9615239642357197E-8</v>
      </c>
      <c r="DB106">
        <f t="shared" si="145"/>
        <v>3.6808308027777397E-7</v>
      </c>
    </row>
    <row r="107" spans="3:106" x14ac:dyDescent="0.15">
      <c r="C107" s="6">
        <v>78</v>
      </c>
      <c r="BC107" s="1"/>
      <c r="CD107" s="14">
        <f t="shared" ref="CD107:CZ107" si="158">S*CD$26^(CD$28-$C107)*CD$27^$C107+CD$24</f>
        <v>9.1129494624683218</v>
      </c>
      <c r="CE107" s="1">
        <f t="shared" si="158"/>
        <v>9.3914993149229389</v>
      </c>
      <c r="CF107" s="1">
        <f t="shared" si="158"/>
        <v>9.6785634272911061</v>
      </c>
      <c r="CG107" s="1">
        <f t="shared" si="158"/>
        <v>9.9744020496545787</v>
      </c>
      <c r="CH107" s="1">
        <f t="shared" si="158"/>
        <v>10.279283386997337</v>
      </c>
      <c r="CI107" s="1">
        <f t="shared" si="158"/>
        <v>10.593483842358117</v>
      </c>
      <c r="CJ107" s="1">
        <f t="shared" si="158"/>
        <v>10.917288267415245</v>
      </c>
      <c r="CK107" s="1">
        <f t="shared" si="158"/>
        <v>11.250990220730955</v>
      </c>
      <c r="CL107" s="1">
        <f t="shared" si="158"/>
        <v>11.594892233889283</v>
      </c>
      <c r="CM107" s="1">
        <f t="shared" si="158"/>
        <v>11.94930608576883</v>
      </c>
      <c r="CN107" s="1">
        <f t="shared" si="158"/>
        <v>12.314553085199069</v>
      </c>
      <c r="CO107" s="1">
        <f t="shared" si="158"/>
        <v>12.690964362256416</v>
      </c>
      <c r="CP107" s="1">
        <f t="shared" si="158"/>
        <v>13.078881168464163</v>
      </c>
      <c r="CQ107" s="1">
        <f t="shared" si="158"/>
        <v>13.47865518616846</v>
      </c>
      <c r="CR107" s="1">
        <f t="shared" si="158"/>
        <v>13.890648847370763</v>
      </c>
      <c r="CS107" s="1">
        <f t="shared" si="158"/>
        <v>14.315235662305868</v>
      </c>
      <c r="CT107" s="1">
        <f t="shared" si="158"/>
        <v>14.752800558063376</v>
      </c>
      <c r="CU107" s="1">
        <f t="shared" si="158"/>
        <v>15.203740227559566</v>
      </c>
      <c r="CV107" s="1">
        <f t="shared" si="158"/>
        <v>15.668463489176114</v>
      </c>
      <c r="CW107" s="1">
        <f t="shared" si="158"/>
        <v>16.147391657391633</v>
      </c>
      <c r="CX107" s="1">
        <f t="shared" si="158"/>
        <v>16.640958924742097</v>
      </c>
      <c r="CY107" s="1">
        <f t="shared" si="158"/>
        <v>17.149612755456388</v>
      </c>
      <c r="CZ107" s="1">
        <f t="shared" si="158"/>
        <v>17.673814291123886</v>
      </c>
      <c r="DA107">
        <f t="shared" si="143"/>
        <v>5.7839809201822536E-9</v>
      </c>
      <c r="DB107">
        <f t="shared" si="145"/>
        <v>1.02225004646705E-7</v>
      </c>
    </row>
    <row r="108" spans="3:106" x14ac:dyDescent="0.15">
      <c r="C108" s="6">
        <v>79</v>
      </c>
      <c r="BC108" s="1"/>
      <c r="CE108" s="14">
        <f t="shared" ref="CE108:CZ108" si="159">S*CE$26^(CE$28-$C108)*CE$27^$C108+CE$24</f>
        <v>8.8453084523479255</v>
      </c>
      <c r="CF108" s="1">
        <f t="shared" si="159"/>
        <v>9.1156774886807277</v>
      </c>
      <c r="CG108" s="1">
        <f t="shared" si="159"/>
        <v>9.3943107270140995</v>
      </c>
      <c r="CH108" s="1">
        <f t="shared" si="159"/>
        <v>9.6814607740652576</v>
      </c>
      <c r="CI108" s="1">
        <f t="shared" si="159"/>
        <v>9.9773879578236748</v>
      </c>
      <c r="CJ108" s="1">
        <f t="shared" si="159"/>
        <v>10.282360563562399</v>
      </c>
      <c r="CK108" s="1">
        <f t="shared" si="159"/>
        <v>10.596655077063376</v>
      </c>
      <c r="CL108" s="1">
        <f t="shared" si="159"/>
        <v>10.920556435277316</v>
      </c>
      <c r="CM108" s="1">
        <f t="shared" si="159"/>
        <v>11.25435828464529</v>
      </c>
      <c r="CN108" s="1">
        <f t="shared" si="159"/>
        <v>11.598363247316314</v>
      </c>
      <c r="CO108" s="1">
        <f t="shared" si="159"/>
        <v>11.952883195502217</v>
      </c>
      <c r="CP108" s="1">
        <f t="shared" si="159"/>
        <v>12.318239534218552</v>
      </c>
      <c r="CQ108" s="1">
        <f t="shared" si="159"/>
        <v>12.694763492667875</v>
      </c>
      <c r="CR108" s="1">
        <f t="shared" si="159"/>
        <v>13.082796424529555</v>
      </c>
      <c r="CS108" s="1">
        <f t="shared" si="159"/>
        <v>13.482690117428344</v>
      </c>
      <c r="CT108" s="1">
        <f t="shared" si="159"/>
        <v>13.894807111862301</v>
      </c>
      <c r="CU108" s="1">
        <f t="shared" si="159"/>
        <v>14.319521029879168</v>
      </c>
      <c r="CV108" s="1">
        <f t="shared" si="159"/>
        <v>14.757216913799196</v>
      </c>
      <c r="CW108" s="1">
        <f t="shared" si="159"/>
        <v>15.20829157529152</v>
      </c>
      <c r="CX108" s="1">
        <f t="shared" si="159"/>
        <v>15.673153955120499</v>
      </c>
      <c r="CY108" s="1">
        <f t="shared" si="159"/>
        <v>16.152225493888235</v>
      </c>
      <c r="CZ108" s="1">
        <f t="shared" si="159"/>
        <v>16.645940514109324</v>
      </c>
      <c r="DA108">
        <f t="shared" si="143"/>
        <v>1.6107288638482212E-9</v>
      </c>
      <c r="DB108">
        <f t="shared" si="145"/>
        <v>2.6812096851976387E-8</v>
      </c>
    </row>
    <row r="109" spans="3:106" x14ac:dyDescent="0.15">
      <c r="C109" s="6">
        <v>80</v>
      </c>
      <c r="BC109" s="1"/>
      <c r="CF109" s="14">
        <f t="shared" ref="CF109:CZ109" si="160">S*CF$26^(CF$28-$C109)*CF$27^$C109+CF$24</f>
        <v>8.5855278732101983</v>
      </c>
      <c r="CG109" s="1">
        <f t="shared" si="160"/>
        <v>8.8479563583210936</v>
      </c>
      <c r="CH109" s="1">
        <f t="shared" si="160"/>
        <v>9.1184063315471811</v>
      </c>
      <c r="CI109" s="1">
        <f t="shared" si="160"/>
        <v>9.3971229807214591</v>
      </c>
      <c r="CJ109" s="1">
        <f t="shared" si="160"/>
        <v>9.684358988180767</v>
      </c>
      <c r="CK109" s="1">
        <f t="shared" si="160"/>
        <v>9.9803747598456134</v>
      </c>
      <c r="CL109" s="1">
        <f t="shared" si="160"/>
        <v>10.285438661302143</v>
      </c>
      <c r="CM109" s="1">
        <f t="shared" si="160"/>
        <v>10.599827261100295</v>
      </c>
      <c r="CN109" s="1">
        <f t="shared" si="160"/>
        <v>10.923825581488673</v>
      </c>
      <c r="CO109" s="1">
        <f t="shared" si="160"/>
        <v>11.257727356813504</v>
      </c>
      <c r="CP109" s="1">
        <f t="shared" si="160"/>
        <v>11.601835299815896</v>
      </c>
      <c r="CQ109" s="1">
        <f t="shared" si="160"/>
        <v>11.956461376068837</v>
      </c>
      <c r="CR109" s="1">
        <f t="shared" si="160"/>
        <v>12.321927086802758</v>
      </c>
      <c r="CS109" s="1">
        <f t="shared" si="160"/>
        <v>12.698563760376036</v>
      </c>
      <c r="CT109" s="1">
        <f t="shared" si="160"/>
        <v>13.086712852654687</v>
      </c>
      <c r="CU109" s="1">
        <f t="shared" si="160"/>
        <v>13.48672625657359</v>
      </c>
      <c r="CV109" s="1">
        <f t="shared" si="160"/>
        <v>13.898966621159882</v>
      </c>
      <c r="CW109" s="1">
        <f t="shared" si="160"/>
        <v>14.323807680307716</v>
      </c>
      <c r="CX109" s="1">
        <f t="shared" si="160"/>
        <v>14.761634591602508</v>
      </c>
      <c r="CY109" s="1">
        <f t="shared" si="160"/>
        <v>15.212844285501777</v>
      </c>
      <c r="CZ109" s="1">
        <f t="shared" si="160"/>
        <v>15.677845825189216</v>
      </c>
      <c r="DA109">
        <f t="shared" si="143"/>
        <v>4.2281632676015831E-10</v>
      </c>
      <c r="DB109">
        <f t="shared" si="145"/>
        <v>6.628849183318587E-9</v>
      </c>
    </row>
    <row r="110" spans="3:106" x14ac:dyDescent="0.15">
      <c r="C110" s="6">
        <v>81</v>
      </c>
      <c r="BC110" s="1"/>
      <c r="CG110" s="14">
        <f t="shared" ref="CG110:CZ110" si="161">S*CG$26^(CG$28-$C110)*CG$27^$C110+CG$24</f>
        <v>8.3333768696447308</v>
      </c>
      <c r="CH110" s="1">
        <f t="shared" si="161"/>
        <v>8.5880980120200245</v>
      </c>
      <c r="CI110" s="1">
        <f t="shared" si="161"/>
        <v>8.8506050569637402</v>
      </c>
      <c r="CJ110" s="1">
        <f t="shared" si="161"/>
        <v>9.1211359913121441</v>
      </c>
      <c r="CK110" s="1">
        <f t="shared" si="161"/>
        <v>9.3999360762969584</v>
      </c>
      <c r="CL110" s="1">
        <f t="shared" si="161"/>
        <v>9.6872580698972772</v>
      </c>
      <c r="CM110" s="1">
        <f t="shared" si="161"/>
        <v>9.9833624559879706</v>
      </c>
      <c r="CN110" s="1">
        <f t="shared" si="161"/>
        <v>10.28851768049233</v>
      </c>
      <c r="CO110" s="1">
        <f t="shared" si="161"/>
        <v>10.603000394753057</v>
      </c>
      <c r="CP110" s="1">
        <f t="shared" si="161"/>
        <v>10.927095706342191</v>
      </c>
      <c r="CQ110" s="1">
        <f t="shared" si="161"/>
        <v>11.261097437537426</v>
      </c>
      <c r="CR110" s="1">
        <f t="shared" si="161"/>
        <v>11.605308391699078</v>
      </c>
      <c r="CS110" s="1">
        <f t="shared" si="161"/>
        <v>11.960040627789246</v>
      </c>
      <c r="CT110" s="1">
        <f t="shared" si="161"/>
        <v>12.325615743282048</v>
      </c>
      <c r="CU110" s="1">
        <f t="shared" si="161"/>
        <v>12.702365165721353</v>
      </c>
      <c r="CV110" s="1">
        <f t="shared" si="161"/>
        <v>13.090630453190421</v>
      </c>
      <c r="CW110" s="1">
        <f t="shared" si="161"/>
        <v>13.490763603965787</v>
      </c>
      <c r="CX110" s="1">
        <f t="shared" si="161"/>
        <v>13.903127375636142</v>
      </c>
      <c r="CY110" s="1">
        <f t="shared" si="161"/>
        <v>14.328095613975549</v>
      </c>
      <c r="CZ110" s="1">
        <f t="shared" si="161"/>
        <v>14.766053591869076</v>
      </c>
      <c r="DA110">
        <f t="shared" si="143"/>
        <v>1.0439909302719956E-10</v>
      </c>
      <c r="DB110">
        <f t="shared" si="145"/>
        <v>1.5415626025821539E-9</v>
      </c>
    </row>
    <row r="111" spans="3:106" x14ac:dyDescent="0.15">
      <c r="C111" s="6">
        <v>82</v>
      </c>
      <c r="BC111" s="1"/>
      <c r="CH111" s="14">
        <f t="shared" ref="CH111:CZ111" si="162">S*CH$26^(CH$28-$C111)*CH$27^$C111+CH$24</f>
        <v>8.0886313663045257</v>
      </c>
      <c r="CI111" s="1">
        <f t="shared" si="162"/>
        <v>8.3358715252589075</v>
      </c>
      <c r="CJ111" s="1">
        <f t="shared" si="162"/>
        <v>8.5906689202191782</v>
      </c>
      <c r="CK111" s="1">
        <f t="shared" si="162"/>
        <v>8.8532545485131564</v>
      </c>
      <c r="CL111" s="1">
        <f t="shared" si="162"/>
        <v>9.1238664682201644</v>
      </c>
      <c r="CM111" s="1">
        <f t="shared" si="162"/>
        <v>9.4027500139926197</v>
      </c>
      <c r="CN111" s="1">
        <f t="shared" si="162"/>
        <v>9.6901580194745112</v>
      </c>
      <c r="CO111" s="1">
        <f t="shared" si="162"/>
        <v>9.9863510465184078</v>
      </c>
      <c r="CP111" s="1">
        <f t="shared" si="162"/>
        <v>10.291597621408803</v>
      </c>
      <c r="CQ111" s="1">
        <f t="shared" si="162"/>
        <v>10.606174478305936</v>
      </c>
      <c r="CR111" s="1">
        <f t="shared" si="162"/>
        <v>10.930366810130835</v>
      </c>
      <c r="CS111" s="1">
        <f t="shared" si="162"/>
        <v>11.264468527118972</v>
      </c>
      <c r="CT111" s="1">
        <f t="shared" si="162"/>
        <v>11.608782523277004</v>
      </c>
      <c r="CU111" s="1">
        <f t="shared" si="162"/>
        <v>11.963620950984106</v>
      </c>
      <c r="CV111" s="1">
        <f t="shared" si="162"/>
        <v>12.32930550398688</v>
      </c>
      <c r="CW111" s="1">
        <f t="shared" si="162"/>
        <v>12.706167709044387</v>
      </c>
      <c r="CX111" s="1">
        <f t="shared" si="162"/>
        <v>13.094549226487731</v>
      </c>
      <c r="CY111" s="1">
        <f t="shared" si="162"/>
        <v>13.494802159966625</v>
      </c>
      <c r="CZ111" s="1">
        <f t="shared" si="162"/>
        <v>13.907289375663838</v>
      </c>
      <c r="DA111">
        <f t="shared" si="143"/>
        <v>2.419003375020477E-11</v>
      </c>
      <c r="DB111">
        <f t="shared" si="145"/>
        <v>3.3641779937117247E-10</v>
      </c>
    </row>
    <row r="112" spans="3:106" x14ac:dyDescent="0.15">
      <c r="C112" s="6">
        <v>83</v>
      </c>
      <c r="BC112" s="1"/>
      <c r="CI112" s="14">
        <f t="shared" ref="CI112:CZ112" si="163">S*CI$26^(CI$28-$C112)*CI$27^$C112+CI$24</f>
        <v>7.8510738687802419</v>
      </c>
      <c r="CJ112" s="1">
        <f t="shared" si="163"/>
        <v>8.0910527556121998</v>
      </c>
      <c r="CK112" s="1">
        <f t="shared" si="163"/>
        <v>8.338366927665982</v>
      </c>
      <c r="CL112" s="1">
        <f t="shared" si="163"/>
        <v>8.593240598037978</v>
      </c>
      <c r="CM112" s="1">
        <f t="shared" si="163"/>
        <v>8.8559048332067043</v>
      </c>
      <c r="CN112" s="1">
        <f t="shared" si="163"/>
        <v>9.1265977625158623</v>
      </c>
      <c r="CO112" s="1">
        <f t="shared" si="163"/>
        <v>9.4055647940605365</v>
      </c>
      <c r="CP112" s="1">
        <f t="shared" si="163"/>
        <v>9.6930588371722699</v>
      </c>
      <c r="CQ112" s="1">
        <f t="shared" si="163"/>
        <v>9.9893405317046717</v>
      </c>
      <c r="CR112" s="1">
        <f t="shared" si="163"/>
        <v>10.294678484327488</v>
      </c>
      <c r="CS112" s="1">
        <f t="shared" si="163"/>
        <v>10.609349512043298</v>
      </c>
      <c r="CT112" s="1">
        <f t="shared" si="163"/>
        <v>10.933638893147654</v>
      </c>
      <c r="CU112" s="1">
        <f t="shared" si="163"/>
        <v>11.267840625860151</v>
      </c>
      <c r="CV112" s="1">
        <f t="shared" si="163"/>
        <v>11.612257694860922</v>
      </c>
      <c r="CW112" s="1">
        <f t="shared" si="163"/>
        <v>11.967202345974172</v>
      </c>
      <c r="CX112" s="1">
        <f t="shared" si="163"/>
        <v>12.332996369247812</v>
      </c>
      <c r="CY112" s="1">
        <f t="shared" si="163"/>
        <v>12.709971390685803</v>
      </c>
      <c r="CZ112" s="1">
        <f t="shared" si="163"/>
        <v>13.098469172897687</v>
      </c>
      <c r="DA112">
        <f t="shared" si="143"/>
        <v>5.2460314157070592E-12</v>
      </c>
      <c r="DB112">
        <f t="shared" si="145"/>
        <v>6.8714980778691731E-11</v>
      </c>
    </row>
    <row r="113" spans="3:106" x14ac:dyDescent="0.15">
      <c r="C113" s="6">
        <v>84</v>
      </c>
      <c r="BC113" s="1"/>
      <c r="CJ113" s="14">
        <f t="shared" ref="CJ113:CZ113" si="164">S*CJ$26^(CJ$28-$C113)*CJ$27^$C113+CJ$24</f>
        <v>7.6204932703226005</v>
      </c>
      <c r="CK113" s="1">
        <f t="shared" si="164"/>
        <v>7.8534241435620551</v>
      </c>
      <c r="CL113" s="1">
        <f t="shared" si="164"/>
        <v>8.0934748697799783</v>
      </c>
      <c r="CM113" s="1">
        <f t="shared" si="164"/>
        <v>8.3408630770895051</v>
      </c>
      <c r="CN113" s="1">
        <f t="shared" si="164"/>
        <v>8.5958130457068158</v>
      </c>
      <c r="CO113" s="1">
        <f t="shared" si="164"/>
        <v>8.8585559112818189</v>
      </c>
      <c r="CP113" s="1">
        <f t="shared" si="164"/>
        <v>9.1293298744439255</v>
      </c>
      <c r="CQ113" s="1">
        <f t="shared" si="164"/>
        <v>9.4083804167528804</v>
      </c>
      <c r="CR113" s="1">
        <f t="shared" si="164"/>
        <v>9.6959605232504291</v>
      </c>
      <c r="CS113" s="1">
        <f t="shared" si="164"/>
        <v>9.9923309118145784</v>
      </c>
      <c r="CT113" s="1">
        <f t="shared" si="164"/>
        <v>10.297760269524391</v>
      </c>
      <c r="CU113" s="1">
        <f t="shared" si="164"/>
        <v>10.612525496249582</v>
      </c>
      <c r="CV113" s="1">
        <f t="shared" si="164"/>
        <v>10.936911955685787</v>
      </c>
      <c r="CW113" s="1">
        <f t="shared" si="164"/>
        <v>11.271213734063064</v>
      </c>
      <c r="CX113" s="1">
        <f t="shared" si="164"/>
        <v>11.615733906762161</v>
      </c>
      <c r="CY113" s="1">
        <f t="shared" si="164"/>
        <v>11.970784813080289</v>
      </c>
      <c r="CZ113" s="1">
        <f t="shared" si="164"/>
        <v>12.336688339395504</v>
      </c>
      <c r="DA113">
        <f t="shared" si="143"/>
        <v>1.0616968341311906E-12</v>
      </c>
      <c r="DB113">
        <f t="shared" si="145"/>
        <v>1.3097822953599382E-11</v>
      </c>
    </row>
    <row r="114" spans="3:106" x14ac:dyDescent="0.15">
      <c r="C114" s="6">
        <v>85</v>
      </c>
      <c r="BC114" s="1"/>
      <c r="CK114" s="14">
        <f t="shared" ref="CK114:CZ114" si="165">S*CK$26^(CK$28-$C114)*CK$27^$C114+CK$24</f>
        <v>7.3966846642412527</v>
      </c>
      <c r="CL114" s="1">
        <f t="shared" si="165"/>
        <v>7.6227745191628955</v>
      </c>
      <c r="CM114" s="1">
        <f t="shared" si="165"/>
        <v>7.8557751219153369</v>
      </c>
      <c r="CN114" s="1">
        <f t="shared" si="165"/>
        <v>8.0958977090248521</v>
      </c>
      <c r="CO114" s="1">
        <f t="shared" si="165"/>
        <v>8.3433599737531079</v>
      </c>
      <c r="CP114" s="1">
        <f t="shared" si="165"/>
        <v>8.5983862634561561</v>
      </c>
      <c r="CQ114" s="1">
        <f t="shared" si="165"/>
        <v>8.8612077829760061</v>
      </c>
      <c r="CR114" s="1">
        <f t="shared" si="165"/>
        <v>9.1320628042491201</v>
      </c>
      <c r="CS114" s="1">
        <f t="shared" si="165"/>
        <v>9.4111968823218941</v>
      </c>
      <c r="CT114" s="1">
        <f t="shared" si="165"/>
        <v>9.698863077968948</v>
      </c>
      <c r="CU114" s="1">
        <f t="shared" si="165"/>
        <v>9.9953221871160363</v>
      </c>
      <c r="CV114" s="1">
        <f t="shared" si="165"/>
        <v>10.300842977275604</v>
      </c>
      <c r="CW114" s="1">
        <f t="shared" si="165"/>
        <v>10.615702431209316</v>
      </c>
      <c r="CX114" s="1">
        <f t="shared" si="165"/>
        <v>10.940185998038464</v>
      </c>
      <c r="CY114" s="1">
        <f t="shared" si="165"/>
        <v>11.274587852029901</v>
      </c>
      <c r="CZ114" s="1">
        <f t="shared" si="165"/>
        <v>11.619211159292147</v>
      </c>
      <c r="DA114">
        <f t="shared" si="143"/>
        <v>1.9984881583645953E-13</v>
      </c>
      <c r="DB114">
        <f t="shared" si="145"/>
        <v>2.3220855911383116E-12</v>
      </c>
    </row>
    <row r="115" spans="3:106" x14ac:dyDescent="0.15">
      <c r="C115" s="6">
        <v>86</v>
      </c>
      <c r="BC115" s="1"/>
      <c r="CL115" s="14">
        <f t="shared" ref="CL115:CZ115" si="166">S*CL$26^(CL$28-$C115)*CL$27^$C115+CL$24</f>
        <v>7.1794491618133307</v>
      </c>
      <c r="CM115" s="1">
        <f t="shared" si="166"/>
        <v>7.398898914384092</v>
      </c>
      <c r="CN115" s="1">
        <f t="shared" si="166"/>
        <v>7.6250564509112504</v>
      </c>
      <c r="CO115" s="1">
        <f t="shared" si="166"/>
        <v>7.8581268040507002</v>
      </c>
      <c r="CP115" s="1">
        <f t="shared" si="166"/>
        <v>8.0983212735638794</v>
      </c>
      <c r="CQ115" s="1">
        <f t="shared" si="166"/>
        <v>8.3458576178804762</v>
      </c>
      <c r="CR115" s="1">
        <f t="shared" si="166"/>
        <v>8.600960251516522</v>
      </c>
      <c r="CS115" s="1">
        <f t="shared" si="166"/>
        <v>8.863860448526836</v>
      </c>
      <c r="CT115" s="1">
        <f t="shared" si="166"/>
        <v>9.1347965521762795</v>
      </c>
      <c r="CU115" s="1">
        <f t="shared" si="166"/>
        <v>9.4140141910199002</v>
      </c>
      <c r="CV115" s="1">
        <f t="shared" si="166"/>
        <v>9.7017665015878567</v>
      </c>
      <c r="CW115" s="1">
        <f t="shared" si="166"/>
        <v>9.9983143578770193</v>
      </c>
      <c r="CX115" s="1">
        <f t="shared" si="166"/>
        <v>10.303926607857298</v>
      </c>
      <c r="CY115" s="1">
        <f t="shared" si="166"/>
        <v>10.618880317207118</v>
      </c>
      <c r="CZ115" s="1">
        <f t="shared" si="166"/>
        <v>10.943461020498994</v>
      </c>
      <c r="DA115">
        <f t="shared" si="143"/>
        <v>3.4857351599382441E-14</v>
      </c>
      <c r="DB115">
        <f t="shared" si="145"/>
        <v>3.8146006850567002E-13</v>
      </c>
    </row>
    <row r="116" spans="3:106" x14ac:dyDescent="0.15">
      <c r="C116" s="6">
        <v>87</v>
      </c>
      <c r="BC116" s="1"/>
      <c r="CM116" s="14">
        <f t="shared" ref="CM116:CZ116" si="167">S*CM$26^(CM$28-$C116)*CM$27^$C116+CM$24</f>
        <v>6.9685937155399262</v>
      </c>
      <c r="CN116" s="1">
        <f t="shared" si="167"/>
        <v>7.1815983809640285</v>
      </c>
      <c r="CO116" s="1">
        <f t="shared" si="167"/>
        <v>7.401113827378456</v>
      </c>
      <c r="CP116" s="1">
        <f t="shared" si="167"/>
        <v>7.6273390657720972</v>
      </c>
      <c r="CQ116" s="1">
        <f t="shared" si="167"/>
        <v>7.8604791901788316</v>
      </c>
      <c r="CR116" s="1">
        <f t="shared" si="167"/>
        <v>8.1007455636141845</v>
      </c>
      <c r="CS116" s="1">
        <f t="shared" si="167"/>
        <v>8.3483560096953742</v>
      </c>
      <c r="CT116" s="1">
        <f t="shared" si="167"/>
        <v>8.6035350101185148</v>
      </c>
      <c r="CU116" s="1">
        <f t="shared" si="167"/>
        <v>8.8665139081719584</v>
      </c>
      <c r="CV116" s="1">
        <f t="shared" si="167"/>
        <v>9.137531118470319</v>
      </c>
      <c r="CW116" s="1">
        <f t="shared" si="167"/>
        <v>9.4168323430992977</v>
      </c>
      <c r="CX116" s="1">
        <f t="shared" si="167"/>
        <v>9.704670794367269</v>
      </c>
      <c r="CY116" s="1">
        <f t="shared" si="167"/>
        <v>10.00130742436559</v>
      </c>
      <c r="CZ116" s="1">
        <f t="shared" si="167"/>
        <v>10.307011161545731</v>
      </c>
      <c r="DA116">
        <f t="shared" si="143"/>
        <v>5.6092289930040762E-15</v>
      </c>
      <c r="DB116">
        <f t="shared" si="145"/>
        <v>5.7814385838558935E-14</v>
      </c>
    </row>
    <row r="117" spans="3:106" x14ac:dyDescent="0.15">
      <c r="C117" s="6">
        <v>88</v>
      </c>
      <c r="BC117" s="1"/>
      <c r="CN117" s="14">
        <f t="shared" ref="CN117:CZ117" si="168">S*CN$26^(CN$28-$C117)*CN$27^$C117+CN$24</f>
        <v>6.7639309475933809</v>
      </c>
      <c r="CO117" s="1">
        <f t="shared" si="168"/>
        <v>6.9706798136136507</v>
      </c>
      <c r="CP117" s="1">
        <f t="shared" si="168"/>
        <v>7.1837482434987594</v>
      </c>
      <c r="CQ117" s="1">
        <f t="shared" si="168"/>
        <v>7.403329403422771</v>
      </c>
      <c r="CR117" s="1">
        <f t="shared" si="168"/>
        <v>7.6296223639499301</v>
      </c>
      <c r="CS117" s="1">
        <f t="shared" si="168"/>
        <v>7.8628322805104753</v>
      </c>
      <c r="CT117" s="1">
        <f t="shared" si="168"/>
        <v>8.10317057939295</v>
      </c>
      <c r="CU117" s="1">
        <f t="shared" si="168"/>
        <v>8.3508551494216228</v>
      </c>
      <c r="CV117" s="1">
        <f t="shared" si="168"/>
        <v>8.6061105394927999</v>
      </c>
      <c r="CW117" s="1">
        <f t="shared" si="168"/>
        <v>8.8691681621490908</v>
      </c>
      <c r="CX117" s="1">
        <f t="shared" si="168"/>
        <v>9.1402665033762212</v>
      </c>
      <c r="CY117" s="1">
        <f t="shared" si="168"/>
        <v>9.4196513388125531</v>
      </c>
      <c r="CZ117" s="1">
        <f t="shared" si="168"/>
        <v>9.7075759565673714</v>
      </c>
      <c r="DA117">
        <f t="shared" si="143"/>
        <v>8.2863610123923846E-16</v>
      </c>
      <c r="DB117">
        <f t="shared" si="145"/>
        <v>8.0440478931337576E-15</v>
      </c>
    </row>
    <row r="118" spans="3:106" x14ac:dyDescent="0.15">
      <c r="C118" s="6">
        <v>89</v>
      </c>
      <c r="BC118" s="1"/>
      <c r="CO118" s="14">
        <f t="shared" ref="CO118:CZ118" si="169">S*CO$26^(CO$28-$C118)*CO$27^$C118+CO$24</f>
        <v>6.5652789833029805</v>
      </c>
      <c r="CP118" s="1">
        <f t="shared" si="169"/>
        <v>6.7659557784124207</v>
      </c>
      <c r="CQ118" s="1">
        <f t="shared" si="169"/>
        <v>6.9727665361756683</v>
      </c>
      <c r="CR118" s="1">
        <f t="shared" si="169"/>
        <v>7.1858987496101259</v>
      </c>
      <c r="CS118" s="1">
        <f t="shared" si="169"/>
        <v>7.4055456427155288</v>
      </c>
      <c r="CT118" s="1">
        <f t="shared" si="169"/>
        <v>7.631906345649309</v>
      </c>
      <c r="CU118" s="1">
        <f t="shared" si="169"/>
        <v>7.8651860752564406</v>
      </c>
      <c r="CV118" s="1">
        <f t="shared" si="169"/>
        <v>8.1055963211174316</v>
      </c>
      <c r="CW118" s="1">
        <f t="shared" si="169"/>
        <v>8.3533550372831193</v>
      </c>
      <c r="CX118" s="1">
        <f t="shared" si="169"/>
        <v>8.6086868398701171</v>
      </c>
      <c r="CY118" s="1">
        <f t="shared" si="169"/>
        <v>8.8718232106960269</v>
      </c>
      <c r="CZ118" s="1">
        <f t="shared" si="169"/>
        <v>9.1430027071390434</v>
      </c>
      <c r="DA118">
        <f t="shared" si="143"/>
        <v>1.1172621589742536E-16</v>
      </c>
      <c r="DB118">
        <f t="shared" si="145"/>
        <v>1.0215130944085613E-15</v>
      </c>
    </row>
    <row r="119" spans="3:106" x14ac:dyDescent="0.15">
      <c r="C119" s="6">
        <v>90</v>
      </c>
      <c r="BC119" s="1"/>
      <c r="CP119" s="14">
        <f t="shared" ref="CP119:CZ119" si="170">S*CP$26^(CP$28-$C119)*CP$27^$C119+CP$24</f>
        <v>6.3724612895310377</v>
      </c>
      <c r="CQ119" s="1">
        <f t="shared" si="170"/>
        <v>6.5672443462441423</v>
      </c>
      <c r="CR119" s="1">
        <f t="shared" si="170"/>
        <v>6.7679812153789625</v>
      </c>
      <c r="CS119" s="1">
        <f t="shared" si="170"/>
        <v>6.9748538834129183</v>
      </c>
      <c r="CT119" s="1">
        <f t="shared" si="170"/>
        <v>7.1880498994907853</v>
      </c>
      <c r="CU119" s="1">
        <f t="shared" si="170"/>
        <v>7.4077625454552747</v>
      </c>
      <c r="CV119" s="1">
        <f t="shared" si="170"/>
        <v>7.6341910110748463</v>
      </c>
      <c r="CW119" s="1">
        <f t="shared" si="170"/>
        <v>7.867540574627597</v>
      </c>
      <c r="CX119" s="1">
        <f t="shared" si="170"/>
        <v>8.1080227890049432</v>
      </c>
      <c r="CY119" s="1">
        <f t="shared" si="170"/>
        <v>8.3558556735038199</v>
      </c>
      <c r="CZ119" s="1">
        <f t="shared" si="170"/>
        <v>8.6112639114812684</v>
      </c>
      <c r="DA119">
        <f t="shared" si="143"/>
        <v>1.3655426387463112E-17</v>
      </c>
      <c r="DB119">
        <f t="shared" si="145"/>
        <v>1.1759048044625013E-16</v>
      </c>
    </row>
    <row r="120" spans="3:106" x14ac:dyDescent="0.15">
      <c r="C120" s="6">
        <v>91</v>
      </c>
      <c r="BC120" s="1"/>
      <c r="CQ120" s="14">
        <f t="shared" ref="CQ120:CZ120" si="171">S*CQ$26^(CQ$28-$C120)*CQ$27^$C120+CQ$24</f>
        <v>6.1853065177957793</v>
      </c>
      <c r="CR120" s="1">
        <f t="shared" si="171"/>
        <v>6.3743689311246827</v>
      </c>
      <c r="CS120" s="1">
        <f t="shared" si="171"/>
        <v>6.5692102975306748</v>
      </c>
      <c r="CT120" s="1">
        <f t="shared" si="171"/>
        <v>6.7700072586744593</v>
      </c>
      <c r="CU120" s="1">
        <f t="shared" si="171"/>
        <v>6.976941855512405</v>
      </c>
      <c r="CV120" s="1">
        <f t="shared" si="171"/>
        <v>7.1902016933334556</v>
      </c>
      <c r="CW120" s="1">
        <f t="shared" si="171"/>
        <v>7.4099801118406168</v>
      </c>
      <c r="CX120" s="1">
        <f t="shared" si="171"/>
        <v>7.6364763604312218</v>
      </c>
      <c r="CY120" s="1">
        <f t="shared" si="171"/>
        <v>7.8698957788348807</v>
      </c>
      <c r="CZ120" s="1">
        <f t="shared" si="171"/>
        <v>8.1104499832728703</v>
      </c>
      <c r="DA120">
        <f t="shared" si="143"/>
        <v>1.5005963063146263E-18</v>
      </c>
      <c r="DB120">
        <f t="shared" si="145"/>
        <v>1.2170511287448792E-17</v>
      </c>
    </row>
    <row r="121" spans="3:106" x14ac:dyDescent="0.15">
      <c r="C121" s="6">
        <v>92</v>
      </c>
      <c r="BC121" s="1"/>
      <c r="CR121" s="14">
        <f t="shared" ref="CR121:CZ121" si="172">S*CR$26^(CR$28-$C121)*CR$27^$C121+CR$24</f>
        <v>6.0036483520015915</v>
      </c>
      <c r="CS121" s="1">
        <f t="shared" si="172"/>
        <v>6.1871581332778813</v>
      </c>
      <c r="CT121" s="1">
        <f t="shared" si="172"/>
        <v>6.376277143784403</v>
      </c>
      <c r="CU121" s="1">
        <f t="shared" si="172"/>
        <v>6.5711768373387018</v>
      </c>
      <c r="CV121" s="1">
        <f t="shared" si="172"/>
        <v>6.7720339084804211</v>
      </c>
      <c r="CW121" s="1">
        <f t="shared" si="172"/>
        <v>6.9790304526611839</v>
      </c>
      <c r="CX121" s="1">
        <f t="shared" si="172"/>
        <v>7.1923541313309114</v>
      </c>
      <c r="CY121" s="1">
        <f t="shared" si="172"/>
        <v>7.412198342070222</v>
      </c>
      <c r="CZ121" s="1">
        <f t="shared" si="172"/>
        <v>7.6387623939231757</v>
      </c>
      <c r="DA121">
        <f t="shared" si="143"/>
        <v>1.4679746474817001E-19</v>
      </c>
      <c r="DB121">
        <f t="shared" si="145"/>
        <v>1.1213509532415842E-18</v>
      </c>
    </row>
    <row r="122" spans="3:106" x14ac:dyDescent="0.15">
      <c r="C122" s="6">
        <v>93</v>
      </c>
      <c r="BC122" s="1"/>
      <c r="CS122" s="14">
        <f t="shared" ref="CS122:CZ122" si="173">S*CS$26^(CS$28-$C122)*CS$27^$C122+CS$24</f>
        <v>5.8273253606413249</v>
      </c>
      <c r="CT122" s="1">
        <f t="shared" si="173"/>
        <v>6.005445586820219</v>
      </c>
      <c r="CU122" s="1">
        <f t="shared" si="173"/>
        <v>6.1890103030542445</v>
      </c>
      <c r="CV122" s="1">
        <f t="shared" si="173"/>
        <v>6.378185927681149</v>
      </c>
      <c r="CW122" s="1">
        <f t="shared" si="173"/>
        <v>6.5731439658444026</v>
      </c>
      <c r="CX122" s="1">
        <f t="shared" si="173"/>
        <v>6.7740611649784128</v>
      </c>
      <c r="CY122" s="1">
        <f t="shared" si="173"/>
        <v>6.9811196750463704</v>
      </c>
      <c r="CZ122" s="1">
        <f t="shared" si="173"/>
        <v>7.194507213675986</v>
      </c>
      <c r="DA122">
        <f t="shared" si="143"/>
        <v>1.2627738903068391E-20</v>
      </c>
      <c r="DB122">
        <f t="shared" si="145"/>
        <v>9.0850358630542421E-20</v>
      </c>
    </row>
    <row r="123" spans="3:106" x14ac:dyDescent="0.15">
      <c r="C123" s="6">
        <v>94</v>
      </c>
      <c r="BC123" s="1"/>
      <c r="CT123" s="14">
        <f t="shared" ref="CT123:CZ123" si="174">S*CT$26^(CT$28-$C123)*CT$27^$C123+CT$24</f>
        <v>5.6561808533393165</v>
      </c>
      <c r="CU123" s="1">
        <f t="shared" si="174"/>
        <v>5.8290698119188749</v>
      </c>
      <c r="CV123" s="1">
        <f t="shared" si="174"/>
        <v>6.0072433596538666</v>
      </c>
      <c r="CW123" s="1">
        <f t="shared" si="174"/>
        <v>6.1908630272907956</v>
      </c>
      <c r="CX123" s="1">
        <f t="shared" si="174"/>
        <v>6.3800952829859243</v>
      </c>
      <c r="CY123" s="1">
        <f t="shared" si="174"/>
        <v>6.575111683224006</v>
      </c>
      <c r="CZ123" s="1">
        <f t="shared" si="174"/>
        <v>6.7760890283500474</v>
      </c>
      <c r="DA123">
        <f t="shared" si="143"/>
        <v>9.4036353533488022E-22</v>
      </c>
      <c r="DB123">
        <f t="shared" si="145"/>
        <v>6.371987034443144E-21</v>
      </c>
    </row>
    <row r="124" spans="3:106" x14ac:dyDescent="0.15">
      <c r="C124" s="6">
        <v>95</v>
      </c>
      <c r="BC124" s="1"/>
      <c r="CU124" s="14">
        <f t="shared" ref="CU124:CZ124" si="175">S*CU$26^(CU$28-$C124)*CU$27^$C124+CU$24</f>
        <v>5.4900627416076464</v>
      </c>
      <c r="CV124" s="1">
        <f t="shared" si="175"/>
        <v>5.6578740712918103</v>
      </c>
      <c r="CW124" s="1">
        <f t="shared" si="175"/>
        <v>5.8308147854103183</v>
      </c>
      <c r="CX124" s="1">
        <f t="shared" si="175"/>
        <v>6.0090416706635938</v>
      </c>
      <c r="CY124" s="1">
        <f t="shared" si="175"/>
        <v>6.1927163061535202</v>
      </c>
      <c r="CZ124" s="1">
        <f t="shared" si="175"/>
        <v>6.3820052098697868</v>
      </c>
      <c r="DA124">
        <f t="shared" si="143"/>
        <v>5.9391381179045042E-23</v>
      </c>
      <c r="DB124">
        <f t="shared" si="145"/>
        <v>3.7903610410602785E-22</v>
      </c>
    </row>
    <row r="125" spans="3:106" x14ac:dyDescent="0.15">
      <c r="C125" s="6">
        <v>96</v>
      </c>
      <c r="BC125" s="1"/>
      <c r="CV125" s="14">
        <f>S*CV$26^(CV$28-$C125)*CV$27^$C125+CV$24</f>
        <v>5.3288234036918825</v>
      </c>
      <c r="CW125" s="1">
        <f>S*CW$26^(CW$28-$C125)*CW$27^$C125+CW$24</f>
        <v>5.4917062309223361</v>
      </c>
      <c r="CX125" s="1">
        <f>S*CX$26^(CX$28-$C125)*CX$27^$C125+CX$24</f>
        <v>5.6595677961211388</v>
      </c>
      <c r="CY125" s="1">
        <f>S*CY$26^(CY$28-$C125)*CY$27^$C125+CY$24</f>
        <v>5.8325602812719834</v>
      </c>
      <c r="CZ125" s="1">
        <f>S*CZ$26^(CZ$28-$C125)*CZ$27^$C125+CZ$24</f>
        <v>6.0108405200105084</v>
      </c>
      <c r="DA125">
        <f t="shared" ref="DA125:DA129" si="176">FACT(CZ$28)/(FACT(CZ$28-C125)*FACT(C125))*p^100</f>
        <v>3.0933011030752646E-24</v>
      </c>
      <c r="DB125">
        <f t="shared" si="145"/>
        <v>1.8593339610958002E-23</v>
      </c>
    </row>
    <row r="126" spans="3:106" x14ac:dyDescent="0.15">
      <c r="C126" s="6">
        <v>97</v>
      </c>
      <c r="BC126" s="1"/>
      <c r="CW126" s="14">
        <f>S*CW$26^(CW$28-$C126)*CW$27^$C126+CW$24</f>
        <v>5.1723195533862105</v>
      </c>
      <c r="CX126" s="1">
        <f>S*CX$26^(CX$28-$C126)*CX$27^$C126+CX$24</f>
        <v>5.3304186248643948</v>
      </c>
      <c r="CY126" s="1">
        <f>S*CY$26^(CY$28-$C126)*CY$27^$C126+CY$24</f>
        <v>5.493350212227238</v>
      </c>
      <c r="CZ126" s="1">
        <f>S*CZ$26^(CZ$28-$C126)*CZ$27^$C126+CZ$24</f>
        <v>5.6612620279790367</v>
      </c>
      <c r="DA126">
        <f t="shared" si="176"/>
        <v>1.2755880837423761E-25</v>
      </c>
      <c r="DB126">
        <f t="shared" si="145"/>
        <v>7.2214383818332571E-25</v>
      </c>
    </row>
    <row r="127" spans="3:106" x14ac:dyDescent="0.15">
      <c r="C127" s="6">
        <v>98</v>
      </c>
      <c r="BC127" s="1"/>
      <c r="CX127" s="14">
        <f>S*CX$26^(CX$28-$C127)*CX$27^$C127+CX$24</f>
        <v>5.020412112701381</v>
      </c>
      <c r="CY127" s="1">
        <f>S*CY$26^(CY$28-$C127)*CY$27^$C127+CY$24</f>
        <v>5.1738679240184302</v>
      </c>
      <c r="CZ127" s="1">
        <f>S*CZ$26^(CZ$28-$C127)*CZ$27^$C127+CZ$24</f>
        <v>5.3320143235777069</v>
      </c>
      <c r="DA127">
        <f t="shared" si="176"/>
        <v>3.9048614808440092E-27</v>
      </c>
      <c r="DB127">
        <f t="shared" si="145"/>
        <v>2.0820777347447112E-26</v>
      </c>
    </row>
    <row r="128" spans="3:106" x14ac:dyDescent="0.15">
      <c r="C128" s="6">
        <v>99</v>
      </c>
      <c r="BC128" s="1"/>
      <c r="CY128" s="14">
        <f>S*CY$26^(CY$28-$C128)*CY$27^$C128+CY$24</f>
        <v>4.8729660882723023</v>
      </c>
      <c r="CZ128" s="1">
        <f>S*CZ$26^(CZ$28-$C128)*CZ$27^$C128+CZ$24</f>
        <v>5.0219150087612068</v>
      </c>
      <c r="DA128">
        <f t="shared" si="176"/>
        <v>7.8886090522101203E-29</v>
      </c>
      <c r="DB128">
        <f t="shared" si="145"/>
        <v>3.9615924197543521E-28</v>
      </c>
    </row>
    <row r="129" spans="3:106" x14ac:dyDescent="0.15">
      <c r="C129" s="6">
        <v>100</v>
      </c>
      <c r="BC129" s="1"/>
      <c r="CZ129" s="14">
        <f>S*CZ$26^(CZ$28-$C129)*CZ$27^$C129+CZ$24</f>
        <v>4.7298504513954605</v>
      </c>
      <c r="DA129">
        <f t="shared" si="176"/>
        <v>7.8886090522101181E-31</v>
      </c>
      <c r="DB129">
        <f t="shared" si="145"/>
        <v>3.7311941086478342E-30</v>
      </c>
    </row>
    <row r="131" spans="3:106" x14ac:dyDescent="0.15">
      <c r="D131" s="6">
        <v>0</v>
      </c>
      <c r="E131" s="6">
        <v>1</v>
      </c>
      <c r="F131" s="6">
        <v>2</v>
      </c>
      <c r="G131" s="6">
        <v>3</v>
      </c>
      <c r="H131" s="6">
        <v>4</v>
      </c>
      <c r="I131" s="6">
        <v>5</v>
      </c>
      <c r="J131" s="6">
        <v>6</v>
      </c>
      <c r="K131" s="6">
        <v>7</v>
      </c>
      <c r="L131" s="6">
        <v>8</v>
      </c>
      <c r="M131" s="6">
        <v>9</v>
      </c>
      <c r="N131" s="6">
        <v>10</v>
      </c>
      <c r="O131" s="6">
        <v>11</v>
      </c>
      <c r="P131" s="6">
        <v>12</v>
      </c>
      <c r="Q131" s="6">
        <v>13</v>
      </c>
      <c r="R131" s="6">
        <v>14</v>
      </c>
      <c r="S131" s="6">
        <v>15</v>
      </c>
      <c r="T131" s="6">
        <v>16</v>
      </c>
      <c r="U131" s="6">
        <v>17</v>
      </c>
      <c r="V131" s="6">
        <v>18</v>
      </c>
      <c r="W131" s="6">
        <v>19</v>
      </c>
      <c r="X131" s="6">
        <v>20</v>
      </c>
      <c r="Y131" s="6">
        <v>21</v>
      </c>
      <c r="Z131" s="6">
        <v>22</v>
      </c>
      <c r="AA131" s="6">
        <v>23</v>
      </c>
      <c r="AB131" s="6">
        <v>24</v>
      </c>
      <c r="AC131" s="6">
        <v>25</v>
      </c>
      <c r="AD131" s="6">
        <v>26</v>
      </c>
      <c r="AE131" s="6">
        <v>27</v>
      </c>
      <c r="AF131" s="6">
        <v>28</v>
      </c>
      <c r="AG131" s="6">
        <v>29</v>
      </c>
      <c r="AH131" s="6">
        <v>30</v>
      </c>
      <c r="AI131" s="6">
        <v>31</v>
      </c>
      <c r="AJ131" s="6">
        <v>32</v>
      </c>
      <c r="AK131" s="6">
        <v>33</v>
      </c>
      <c r="AL131" s="6">
        <v>34</v>
      </c>
      <c r="AM131" s="6">
        <v>35</v>
      </c>
      <c r="AN131" s="6">
        <v>36</v>
      </c>
      <c r="AO131" s="6">
        <v>37</v>
      </c>
      <c r="AP131" s="6">
        <v>38</v>
      </c>
      <c r="AQ131" s="6">
        <v>39</v>
      </c>
      <c r="AR131" s="6">
        <v>40</v>
      </c>
      <c r="AS131" s="6">
        <v>41</v>
      </c>
      <c r="AT131" s="6">
        <v>42</v>
      </c>
      <c r="AU131" s="6">
        <v>43</v>
      </c>
      <c r="AV131" s="6">
        <v>44</v>
      </c>
      <c r="AW131" s="6">
        <v>45</v>
      </c>
      <c r="AX131" s="6">
        <v>46</v>
      </c>
      <c r="AY131" s="6">
        <v>47</v>
      </c>
      <c r="AZ131" s="6">
        <v>48</v>
      </c>
      <c r="BA131" s="6">
        <v>49</v>
      </c>
      <c r="BB131" s="6">
        <v>50</v>
      </c>
      <c r="BC131" s="6">
        <v>51</v>
      </c>
      <c r="BD131" s="6">
        <v>52</v>
      </c>
      <c r="BE131" s="6">
        <v>53</v>
      </c>
      <c r="BF131" s="6">
        <v>54</v>
      </c>
      <c r="BG131" s="6">
        <v>55</v>
      </c>
      <c r="BH131" s="6">
        <v>56</v>
      </c>
      <c r="BI131" s="6">
        <v>57</v>
      </c>
      <c r="BJ131" s="6">
        <v>58</v>
      </c>
      <c r="BK131" s="6">
        <v>59</v>
      </c>
      <c r="BL131" s="6">
        <v>60</v>
      </c>
      <c r="BM131" s="6">
        <v>61</v>
      </c>
      <c r="BN131" s="6">
        <v>62</v>
      </c>
      <c r="BO131" s="6">
        <v>63</v>
      </c>
      <c r="BP131" s="6">
        <v>64</v>
      </c>
      <c r="BQ131" s="6">
        <v>65</v>
      </c>
      <c r="BR131" s="6">
        <v>66</v>
      </c>
      <c r="BS131" s="6">
        <v>67</v>
      </c>
      <c r="BT131" s="6">
        <v>68</v>
      </c>
      <c r="BU131" s="6">
        <v>69</v>
      </c>
      <c r="BV131" s="6">
        <v>70</v>
      </c>
      <c r="BW131" s="6">
        <v>71</v>
      </c>
      <c r="BX131" s="6">
        <v>72</v>
      </c>
      <c r="BY131" s="6">
        <v>73</v>
      </c>
      <c r="BZ131" s="6">
        <v>74</v>
      </c>
      <c r="CA131" s="6">
        <v>75</v>
      </c>
      <c r="CB131" s="6">
        <v>76</v>
      </c>
      <c r="CC131" s="6">
        <v>77</v>
      </c>
      <c r="CD131" s="6">
        <v>78</v>
      </c>
      <c r="CE131" s="6">
        <v>79</v>
      </c>
      <c r="CF131" s="6">
        <v>80</v>
      </c>
      <c r="CG131" s="6">
        <v>81</v>
      </c>
      <c r="CH131" s="6">
        <v>82</v>
      </c>
      <c r="CI131" s="6">
        <v>83</v>
      </c>
      <c r="CJ131" s="6">
        <v>84</v>
      </c>
      <c r="CK131" s="6">
        <v>85</v>
      </c>
      <c r="CL131" s="6">
        <v>86</v>
      </c>
      <c r="CM131" s="6">
        <v>87</v>
      </c>
      <c r="CN131" s="6">
        <v>88</v>
      </c>
      <c r="CO131" s="6">
        <v>89</v>
      </c>
      <c r="CP131" s="6">
        <v>90</v>
      </c>
      <c r="CQ131" s="6">
        <v>91</v>
      </c>
      <c r="CR131" s="6">
        <v>92</v>
      </c>
      <c r="CS131" s="6">
        <v>93</v>
      </c>
      <c r="CT131" s="6">
        <v>94</v>
      </c>
      <c r="CU131" s="6">
        <v>95</v>
      </c>
      <c r="CV131" s="6">
        <v>96</v>
      </c>
      <c r="CW131" s="6">
        <v>97</v>
      </c>
      <c r="CX131" s="6">
        <v>98</v>
      </c>
      <c r="CY131" s="6">
        <v>99</v>
      </c>
      <c r="CZ131" s="6">
        <v>100</v>
      </c>
    </row>
    <row r="132" spans="3:106" x14ac:dyDescent="0.15">
      <c r="C132" s="6">
        <v>0</v>
      </c>
      <c r="D132" s="5">
        <f t="shared" ref="D132:AI132" si="177">IF(type=1,MAX(D29-x,(E132*p+E133*(1-p))*EXP(-ir*t)),MAX(x-D29,(E132*p+E133*(1-p))*EXP(-ir*t)))</f>
        <v>32.510327466351967</v>
      </c>
      <c r="E132" s="1">
        <f t="shared" si="177"/>
        <v>35.396654089843771</v>
      </c>
      <c r="F132" s="1">
        <f t="shared" si="177"/>
        <v>38.414396031240173</v>
      </c>
      <c r="G132" s="1">
        <f t="shared" si="177"/>
        <v>41.561192417224348</v>
      </c>
      <c r="H132" s="1">
        <f t="shared" si="177"/>
        <v>44.835184049122695</v>
      </c>
      <c r="I132" s="1">
        <f t="shared" si="177"/>
        <v>48.2351731130248</v>
      </c>
      <c r="J132" s="1">
        <f t="shared" si="177"/>
        <v>51.760729773899882</v>
      </c>
      <c r="K132" s="1">
        <f t="shared" si="177"/>
        <v>55.412242376538543</v>
      </c>
      <c r="L132" s="1">
        <f t="shared" si="177"/>
        <v>59.190914271134261</v>
      </c>
      <c r="M132" s="1">
        <f t="shared" si="177"/>
        <v>63.098715883289792</v>
      </c>
      <c r="N132" s="1">
        <f t="shared" si="177"/>
        <v>67.138304667489308</v>
      </c>
      <c r="O132" s="1">
        <f t="shared" si="177"/>
        <v>71.312927426263769</v>
      </c>
      <c r="P132" s="1">
        <f t="shared" si="177"/>
        <v>75.626318989430033</v>
      </c>
      <c r="Q132" s="1">
        <f t="shared" si="177"/>
        <v>80.082608751111366</v>
      </c>
      <c r="R132" s="1">
        <f t="shared" si="177"/>
        <v>84.686242770977003</v>
      </c>
      <c r="S132" s="1">
        <f t="shared" si="177"/>
        <v>89.441924974885453</v>
      </c>
      <c r="T132" s="1">
        <f t="shared" si="177"/>
        <v>94.354577310615625</v>
      </c>
      <c r="U132" s="1">
        <f t="shared" si="177"/>
        <v>99.429316137117553</v>
      </c>
      <c r="V132" s="1">
        <f t="shared" si="177"/>
        <v>104.67144087702643</v>
      </c>
      <c r="W132" s="1">
        <f t="shared" si="177"/>
        <v>110.08643089266165</v>
      </c>
      <c r="X132" s="1">
        <f t="shared" si="177"/>
        <v>115.67994725535432</v>
      </c>
      <c r="Y132" s="1">
        <f t="shared" si="177"/>
        <v>121.45783709806587</v>
      </c>
      <c r="Z132" s="1">
        <f t="shared" si="177"/>
        <v>127.42613919662756</v>
      </c>
      <c r="AA132" s="1">
        <f t="shared" si="177"/>
        <v>133.59109011768155</v>
      </c>
      <c r="AB132" s="1">
        <f t="shared" si="177"/>
        <v>139.95913067346692</v>
      </c>
      <c r="AC132" s="1">
        <f t="shared" si="177"/>
        <v>146.53691260840657</v>
      </c>
      <c r="AD132" s="1">
        <f t="shared" si="177"/>
        <v>153.33130550691405</v>
      </c>
      <c r="AE132" s="1">
        <f t="shared" si="177"/>
        <v>160.34940392748771</v>
      </c>
      <c r="AF132" s="1">
        <f t="shared" si="177"/>
        <v>167.59853477044078</v>
      </c>
      <c r="AG132" s="1">
        <f t="shared" si="177"/>
        <v>175.08626488691917</v>
      </c>
      <c r="AH132" s="1">
        <f t="shared" si="177"/>
        <v>182.82040893710879</v>
      </c>
      <c r="AI132" s="1">
        <f t="shared" si="177"/>
        <v>190.80903750579304</v>
      </c>
      <c r="AJ132" s="1">
        <f t="shared" ref="AJ132:BO132" si="178">IF(type=1,MAX(AJ29-x,(AK132*p+AK133*(1-p))*EXP(-ir*t)),MAX(x-AJ29,(AK132*p+AK133*(1-p))*EXP(-ir*t)))</f>
        <v>199.06048548368875</v>
      </c>
      <c r="AK132" s="1">
        <f t="shared" si="178"/>
        <v>207.58336072326441</v>
      </c>
      <c r="AL132" s="1">
        <f t="shared" si="178"/>
        <v>216.38655297802998</v>
      </c>
      <c r="AM132" s="1">
        <f t="shared" si="178"/>
        <v>225.47924313458145</v>
      </c>
      <c r="AN132" s="1">
        <f t="shared" si="178"/>
        <v>234.87091274698801</v>
      </c>
      <c r="AO132" s="1">
        <f t="shared" si="178"/>
        <v>244.57135388342294</v>
      </c>
      <c r="AP132" s="1">
        <f t="shared" si="178"/>
        <v>254.59067929526444</v>
      </c>
      <c r="AQ132" s="1">
        <f t="shared" si="178"/>
        <v>264.93933291922644</v>
      </c>
      <c r="AR132" s="1">
        <f t="shared" si="178"/>
        <v>275.62810072342648</v>
      </c>
      <c r="AS132" s="1">
        <f t="shared" si="178"/>
        <v>286.66812190865397</v>
      </c>
      <c r="AT132" s="1">
        <f t="shared" si="178"/>
        <v>298.07090047647125</v>
      </c>
      <c r="AU132" s="1">
        <f t="shared" si="178"/>
        <v>309.8483171761614</v>
      </c>
      <c r="AV132" s="1">
        <f t="shared" si="178"/>
        <v>322.01264184292933</v>
      </c>
      <c r="AW132" s="1">
        <f t="shared" si="178"/>
        <v>334.57654614016991</v>
      </c>
      <c r="AX132" s="1">
        <f t="shared" si="178"/>
        <v>347.55311671903507</v>
      </c>
      <c r="AY132" s="1">
        <f t="shared" si="178"/>
        <v>360.95586880896713</v>
      </c>
      <c r="AZ132" s="1">
        <f t="shared" si="178"/>
        <v>374.79876025331174</v>
      </c>
      <c r="BA132" s="1">
        <f t="shared" si="178"/>
        <v>389.09620600458641</v>
      </c>
      <c r="BB132" s="1">
        <f t="shared" si="178"/>
        <v>403.86309309445778</v>
      </c>
      <c r="BC132" s="1">
        <f t="shared" si="178"/>
        <v>364.85501480145155</v>
      </c>
      <c r="BD132" s="1">
        <f t="shared" si="178"/>
        <v>378.04444787779283</v>
      </c>
      <c r="BE132" s="1">
        <f t="shared" si="178"/>
        <v>391.63825344140855</v>
      </c>
      <c r="BF132" s="1">
        <f t="shared" si="178"/>
        <v>405.64879242414594</v>
      </c>
      <c r="BG132" s="1">
        <f t="shared" si="178"/>
        <v>420.08880358719682</v>
      </c>
      <c r="BH132" s="1">
        <f t="shared" si="178"/>
        <v>434.97141506997235</v>
      </c>
      <c r="BI132" s="1">
        <f t="shared" si="178"/>
        <v>450.31015629198464</v>
      </c>
      <c r="BJ132" s="1">
        <f t="shared" si="178"/>
        <v>466.1189702185261</v>
      </c>
      <c r="BK132" s="1">
        <f t="shared" si="178"/>
        <v>482.41222600126628</v>
      </c>
      <c r="BL132" s="1">
        <f t="shared" si="178"/>
        <v>499.20473200522554</v>
      </c>
      <c r="BM132" s="1">
        <f t="shared" si="178"/>
        <v>516.51174923393648</v>
      </c>
      <c r="BN132" s="1">
        <f t="shared" si="178"/>
        <v>534.34900516496373</v>
      </c>
      <c r="BO132" s="1">
        <f t="shared" si="178"/>
        <v>552.7327080083254</v>
      </c>
      <c r="BP132" s="1">
        <f t="shared" ref="BP132:CY132" si="179">IF(type=1,MAX(BP29-x,(BQ132*p+BQ133*(1-p))*EXP(-ir*t)),MAX(x-BP29,(BQ132*p+BQ133*(1-p))*EXP(-ir*t)))</f>
        <v>571.67956140074341</v>
      </c>
      <c r="BQ132" s="1">
        <f t="shared" si="179"/>
        <v>591.20677954904284</v>
      </c>
      <c r="BR132" s="1">
        <f t="shared" si="179"/>
        <v>611.33210283643064</v>
      </c>
      <c r="BS132" s="1">
        <f t="shared" si="179"/>
        <v>632.07381390580224</v>
      </c>
      <c r="BT132" s="1">
        <f t="shared" si="179"/>
        <v>653.45075423465573</v>
      </c>
      <c r="BU132" s="1">
        <f t="shared" si="179"/>
        <v>675.48234121664143</v>
      </c>
      <c r="BV132" s="1">
        <f t="shared" si="179"/>
        <v>698.18858576523292</v>
      </c>
      <c r="BW132" s="1">
        <f t="shared" si="179"/>
        <v>721.59011045547823</v>
      </c>
      <c r="BX132" s="1">
        <f t="shared" si="179"/>
        <v>745.70816822027791</v>
      </c>
      <c r="BY132" s="1">
        <f t="shared" si="179"/>
        <v>770.56466161814228</v>
      </c>
      <c r="BZ132" s="1">
        <f t="shared" si="179"/>
        <v>796.18216268989283</v>
      </c>
      <c r="CA132" s="1">
        <f t="shared" si="179"/>
        <v>822.58393342231125</v>
      </c>
      <c r="CB132" s="1">
        <f t="shared" si="179"/>
        <v>849.79394683728856</v>
      </c>
      <c r="CC132" s="1">
        <f t="shared" si="179"/>
        <v>877.83690872559271</v>
      </c>
      <c r="CD132" s="1">
        <f t="shared" si="179"/>
        <v>906.73828004495908</v>
      </c>
      <c r="CE132" s="1">
        <f t="shared" si="179"/>
        <v>936.52430000280913</v>
      </c>
      <c r="CF132" s="1">
        <f t="shared" si="179"/>
        <v>967.22200984452434</v>
      </c>
      <c r="CG132" s="1">
        <f t="shared" si="179"/>
        <v>998.8592773688415</v>
      </c>
      <c r="CH132" s="1">
        <f t="shared" si="179"/>
        <v>1031.4648221925945</v>
      </c>
      <c r="CI132" s="1">
        <f t="shared" si="179"/>
        <v>1065.0682417877083</v>
      </c>
      <c r="CJ132" s="1">
        <f t="shared" si="179"/>
        <v>1099.7000383140492</v>
      </c>
      <c r="CK132" s="1">
        <f t="shared" si="179"/>
        <v>1135.3916462724578</v>
      </c>
      <c r="CL132" s="1">
        <f t="shared" si="179"/>
        <v>1172.1754610030359</v>
      </c>
      <c r="CM132" s="1">
        <f t="shared" si="179"/>
        <v>1210.0848680545218</v>
      </c>
      <c r="CN132" s="1">
        <f t="shared" si="179"/>
        <v>1249.1542734513819</v>
      </c>
      <c r="CO132" s="1">
        <f t="shared" si="179"/>
        <v>1289.4191348860566</v>
      </c>
      <c r="CP132" s="1">
        <f t="shared" si="179"/>
        <v>1330.9159938646408</v>
      </c>
      <c r="CQ132" s="1">
        <f t="shared" si="179"/>
        <v>1373.6825088351422</v>
      </c>
      <c r="CR132" s="1">
        <f t="shared" si="179"/>
        <v>1417.7574893283486</v>
      </c>
      <c r="CS132" s="1">
        <f t="shared" si="179"/>
        <v>1463.1809311422592</v>
      </c>
      <c r="CT132" s="1">
        <f t="shared" si="179"/>
        <v>1509.9940526019766</v>
      </c>
      <c r="CU132" s="1">
        <f t="shared" si="179"/>
        <v>1558.2393319279311</v>
      </c>
      <c r="CV132" s="1">
        <f t="shared" si="179"/>
        <v>1607.9605457463178</v>
      </c>
      <c r="CW132" s="1">
        <f t="shared" si="179"/>
        <v>1659.2028087766566</v>
      </c>
      <c r="CX132" s="1">
        <f t="shared" si="179"/>
        <v>1712.0126147324593</v>
      </c>
      <c r="CY132" s="1">
        <f t="shared" si="179"/>
        <v>1766.4378784720786</v>
      </c>
      <c r="CZ132" s="1">
        <f t="shared" ref="CZ132:CZ163" si="180">IF(type=1,MAX(CZ29-x,0),MAX(x-CZ29,0))</f>
        <v>1822.5279794379605</v>
      </c>
    </row>
    <row r="133" spans="3:106" x14ac:dyDescent="0.15">
      <c r="C133" s="6">
        <v>1</v>
      </c>
      <c r="D133" s="1"/>
      <c r="E133" s="1">
        <f t="shared" ref="E133:AJ133" si="181">IF(type=1,MAX(E30-x,(F133*p+F134*(1-p))*EXP(-ir*t)),MAX(x-E30,(F133*p+F134*(1-p))*EXP(-ir*t)))</f>
        <v>29.662917994549083</v>
      </c>
      <c r="F133" s="1">
        <f t="shared" si="181"/>
        <v>32.421284436389435</v>
      </c>
      <c r="G133" s="1">
        <f t="shared" si="181"/>
        <v>35.313584382842336</v>
      </c>
      <c r="H133" s="1">
        <f t="shared" si="181"/>
        <v>38.336952459816132</v>
      </c>
      <c r="I133" s="1">
        <f t="shared" si="181"/>
        <v>41.488865858282281</v>
      </c>
      <c r="J133" s="1">
        <f t="shared" si="181"/>
        <v>44.767357351583101</v>
      </c>
      <c r="K133" s="1">
        <f t="shared" si="181"/>
        <v>48.171178410323641</v>
      </c>
      <c r="L133" s="1">
        <f t="shared" si="181"/>
        <v>51.699902838767677</v>
      </c>
      <c r="M133" s="1">
        <f t="shared" si="181"/>
        <v>55.353968352194364</v>
      </c>
      <c r="N133" s="1">
        <f t="shared" si="181"/>
        <v>59.134660706063237</v>
      </c>
      <c r="O133" s="1">
        <f t="shared" si="181"/>
        <v>63.044051187971931</v>
      </c>
      <c r="P133" s="1">
        <f t="shared" si="181"/>
        <v>67.084902459816689</v>
      </c>
      <c r="Q133" s="1">
        <f t="shared" si="181"/>
        <v>71.260559257962399</v>
      </c>
      <c r="R133" s="1">
        <f t="shared" si="181"/>
        <v>75.57483925416193</v>
      </c>
      <c r="S133" s="1">
        <f t="shared" si="181"/>
        <v>80.03193596414178</v>
      </c>
      <c r="T133" s="1">
        <f t="shared" si="181"/>
        <v>84.6363409227707</v>
      </c>
      <c r="U133" s="1">
        <f t="shared" si="181"/>
        <v>89.392787558574469</v>
      </c>
      <c r="V133" s="1">
        <f t="shared" si="181"/>
        <v>94.306215291460077</v>
      </c>
      <c r="W133" s="1">
        <f t="shared" si="181"/>
        <v>99.381749948160632</v>
      </c>
      <c r="X133" s="1">
        <f t="shared" si="181"/>
        <v>104.62469574116643</v>
      </c>
      <c r="Y133" s="1">
        <f t="shared" si="181"/>
        <v>110.04053445687933</v>
      </c>
      <c r="Z133" s="1">
        <f t="shared" si="181"/>
        <v>115.63492858482088</v>
      </c>
      <c r="AA133" s="1">
        <f t="shared" si="181"/>
        <v>121.41372633885152</v>
      </c>
      <c r="AB133" s="1">
        <f t="shared" si="181"/>
        <v>127.38296750562583</v>
      </c>
      <c r="AC133" s="1">
        <f t="shared" si="181"/>
        <v>133.54888967530516</v>
      </c>
      <c r="AD133" s="1">
        <f t="shared" si="181"/>
        <v>139.91793471492821</v>
      </c>
      <c r="AE133" s="1">
        <f t="shared" si="181"/>
        <v>146.49675545820008</v>
      </c>
      <c r="AF133" s="1">
        <f t="shared" si="181"/>
        <v>153.29222261449041</v>
      </c>
      <c r="AG133" s="1">
        <f t="shared" si="181"/>
        <v>160.31143190409551</v>
      </c>
      <c r="AH133" s="1">
        <f t="shared" si="181"/>
        <v>167.56171142717506</v>
      </c>
      <c r="AI133" s="1">
        <f t="shared" si="181"/>
        <v>175.05062927401613</v>
      </c>
      <c r="AJ133" s="1">
        <f t="shared" si="181"/>
        <v>182.78600138452705</v>
      </c>
      <c r="AK133" s="1">
        <f t="shared" ref="AK133:BP133" si="182">IF(type=1,MAX(AK30-x,(AL133*p+AL134*(1-p))*EXP(-ir*t)),MAX(x-AK30,(AL133*p+AL134*(1-p))*EXP(-ir*t)))</f>
        <v>190.7758996651242</v>
      </c>
      <c r="AL133" s="1">
        <f t="shared" si="182"/>
        <v>199.02866037144028</v>
      </c>
      <c r="AM133" s="1">
        <f t="shared" si="182"/>
        <v>207.55289276556027</v>
      </c>
      <c r="AN133" s="1">
        <f t="shared" si="182"/>
        <v>216.35748805677486</v>
      </c>
      <c r="AO133" s="1">
        <f t="shared" si="182"/>
        <v>225.45162863513704</v>
      </c>
      <c r="AP133" s="1">
        <f t="shared" si="182"/>
        <v>234.84479760741058</v>
      </c>
      <c r="AQ133" s="1">
        <f t="shared" si="182"/>
        <v>244.54678864531348</v>
      </c>
      <c r="AR133" s="1">
        <f t="shared" si="182"/>
        <v>254.56771615628395</v>
      </c>
      <c r="AS133" s="1">
        <f t="shared" si="182"/>
        <v>264.91802578733126</v>
      </c>
      <c r="AT133" s="1">
        <f t="shared" si="182"/>
        <v>275.60850527287954</v>
      </c>
      <c r="AU133" s="1">
        <f t="shared" si="182"/>
        <v>286.65029563787061</v>
      </c>
      <c r="AV133" s="1">
        <f t="shared" si="182"/>
        <v>298.05490276775924</v>
      </c>
      <c r="AW133" s="1">
        <f t="shared" si="182"/>
        <v>309.83420935741759</v>
      </c>
      <c r="AX133" s="1">
        <f t="shared" si="182"/>
        <v>322.00048725135679</v>
      </c>
      <c r="AY133" s="1">
        <f t="shared" si="182"/>
        <v>334.56641018808148</v>
      </c>
      <c r="AZ133" s="1">
        <f t="shared" si="182"/>
        <v>347.54506696181227</v>
      </c>
      <c r="BA133" s="1">
        <f t="shared" si="182"/>
        <v>360.9499750152446</v>
      </c>
      <c r="BB133" s="1">
        <f t="shared" si="182"/>
        <v>374.79509447746005</v>
      </c>
      <c r="BC133" s="1">
        <f t="shared" si="182"/>
        <v>339.68234317918535</v>
      </c>
      <c r="BD133" s="1">
        <f t="shared" si="182"/>
        <v>352.10233887467103</v>
      </c>
      <c r="BE133" s="1">
        <f t="shared" si="182"/>
        <v>364.90318814406584</v>
      </c>
      <c r="BF133" s="1">
        <f t="shared" si="182"/>
        <v>378.0965330312352</v>
      </c>
      <c r="BG133" s="1">
        <f t="shared" si="182"/>
        <v>391.69437143558764</v>
      </c>
      <c r="BH133" s="1">
        <f t="shared" si="182"/>
        <v>405.70906798929025</v>
      </c>
      <c r="BI133" s="1">
        <f t="shared" si="182"/>
        <v>420.15336526696052</v>
      </c>
      <c r="BJ133" s="1">
        <f t="shared" si="182"/>
        <v>435.04039533799823</v>
      </c>
      <c r="BK133" s="1">
        <f t="shared" si="182"/>
        <v>450.38369167203041</v>
      </c>
      <c r="BL133" s="1">
        <f t="shared" si="182"/>
        <v>466.19720140826212</v>
      </c>
      <c r="BM133" s="1">
        <f t="shared" si="182"/>
        <v>482.49529799985748</v>
      </c>
      <c r="BN133" s="1">
        <f t="shared" si="182"/>
        <v>499.29279424481302</v>
      </c>
      <c r="BO133" s="1">
        <f t="shared" si="182"/>
        <v>516.6049557151382</v>
      </c>
      <c r="BP133" s="1">
        <f t="shared" si="182"/>
        <v>534.44751459651673</v>
      </c>
      <c r="BQ133" s="1">
        <f t="shared" ref="BQ133:CY133" si="183">IF(type=1,MAX(BQ30-x,(BR133*p+BR134*(1-p))*EXP(-ir*t)),MAX(x-BQ30,(BR133*p+BR134*(1-p))*EXP(-ir*t)))</f>
        <v>552.83668395099653</v>
      </c>
      <c r="BR133" s="1">
        <f t="shared" si="183"/>
        <v>571.78917241563852</v>
      </c>
      <c r="BS133" s="1">
        <f t="shared" si="183"/>
        <v>591.32219935044975</v>
      </c>
      <c r="BT133" s="1">
        <f t="shared" si="183"/>
        <v>611.4535104493342</v>
      </c>
      <c r="BU133" s="1">
        <f t="shared" si="183"/>
        <v>632.20139382821299</v>
      </c>
      <c r="BV133" s="1">
        <f t="shared" si="183"/>
        <v>653.58469660490141</v>
      </c>
      <c r="BW133" s="1">
        <f t="shared" si="183"/>
        <v>675.62284198577129</v>
      </c>
      <c r="BX133" s="1">
        <f t="shared" si="183"/>
        <v>698.33584687469227</v>
      </c>
      <c r="BY133" s="1">
        <f t="shared" si="183"/>
        <v>721.74434002021349</v>
      </c>
      <c r="BZ133" s="1">
        <f t="shared" si="183"/>
        <v>745.86958071743891</v>
      </c>
      <c r="CA133" s="1">
        <f t="shared" si="183"/>
        <v>770.73347808155245</v>
      </c>
      <c r="CB133" s="1">
        <f t="shared" si="183"/>
        <v>796.35861091046309</v>
      </c>
      <c r="CC133" s="1">
        <f t="shared" si="183"/>
        <v>822.76824815458019</v>
      </c>
      <c r="CD133" s="1">
        <f t="shared" si="183"/>
        <v>849.98637001227632</v>
      </c>
      <c r="CE133" s="1">
        <f t="shared" si="183"/>
        <v>878.03768967016015</v>
      </c>
      <c r="CF133" s="1">
        <f t="shared" si="183"/>
        <v>906.94767570787246</v>
      </c>
      <c r="CG133" s="1">
        <f t="shared" si="183"/>
        <v>936.74257518771492</v>
      </c>
      <c r="CH133" s="1">
        <f t="shared" si="183"/>
        <v>967.44943745004457</v>
      </c>
      <c r="CI133" s="1">
        <f t="shared" si="183"/>
        <v>999.09613863600873</v>
      </c>
      <c r="CJ133" s="1">
        <f t="shared" si="183"/>
        <v>1031.7114069598495</v>
      </c>
      <c r="CK133" s="1">
        <f t="shared" si="183"/>
        <v>1065.3248487536919</v>
      </c>
      <c r="CL133" s="1">
        <f t="shared" si="183"/>
        <v>1099.9669753084274</v>
      </c>
      <c r="CM133" s="1">
        <f t="shared" si="183"/>
        <v>1135.6692305350248</v>
      </c>
      <c r="CN133" s="1">
        <f t="shared" si="183"/>
        <v>1172.4640194713479</v>
      </c>
      <c r="CO133" s="1">
        <f t="shared" si="183"/>
        <v>1210.384737660323</v>
      </c>
      <c r="CP133" s="1">
        <f t="shared" si="183"/>
        <v>1249.4658014260908</v>
      </c>
      <c r="CQ133" s="1">
        <f t="shared" si="183"/>
        <v>1289.742679075591</v>
      </c>
      <c r="CR133" s="1">
        <f t="shared" si="183"/>
        <v>1331.2519230538651</v>
      </c>
      <c r="CS133" s="1">
        <f t="shared" si="183"/>
        <v>1374.0312030822306</v>
      </c>
      <c r="CT133" s="1">
        <f t="shared" si="183"/>
        <v>1418.1193403093721</v>
      </c>
      <c r="CU133" s="1">
        <f t="shared" si="183"/>
        <v>1463.5563425063012</v>
      </c>
      <c r="CV133" s="1">
        <f t="shared" si="183"/>
        <v>1510.3834403371056</v>
      </c>
      <c r="CW133" s="1">
        <f t="shared" si="183"/>
        <v>1558.6431247383603</v>
      </c>
      <c r="CX133" s="1">
        <f t="shared" si="183"/>
        <v>1608.3791854410902</v>
      </c>
      <c r="CY133" s="1">
        <f t="shared" si="183"/>
        <v>1659.6367506702147</v>
      </c>
      <c r="CZ133" s="1">
        <f t="shared" si="180"/>
        <v>1712.4623280574549</v>
      </c>
    </row>
    <row r="134" spans="3:106" x14ac:dyDescent="0.15">
      <c r="C134" s="6">
        <v>2</v>
      </c>
      <c r="D134" s="1"/>
      <c r="E134" s="1"/>
      <c r="F134" s="1">
        <f t="shared" ref="F134:AK134" si="184">IF(type=1,MAX(F31-x,(G134*p+G135*(1-p))*EXP(-ir*t)),MAX(x-F31,(G134*p+G135*(1-p))*EXP(-ir*t)))</f>
        <v>26.940060154716036</v>
      </c>
      <c r="G134" s="1">
        <f t="shared" si="184"/>
        <v>29.567795050847273</v>
      </c>
      <c r="H134" s="1">
        <f t="shared" si="184"/>
        <v>32.332489153520683</v>
      </c>
      <c r="I134" s="1">
        <f t="shared" si="184"/>
        <v>35.230931093526955</v>
      </c>
      <c r="J134" s="1">
        <f t="shared" si="184"/>
        <v>38.260039459486563</v>
      </c>
      <c r="K134" s="1">
        <f t="shared" si="184"/>
        <v>41.417125972570233</v>
      </c>
      <c r="L134" s="1">
        <f t="shared" si="184"/>
        <v>44.700118275146686</v>
      </c>
      <c r="M134" s="1">
        <f t="shared" si="184"/>
        <v>48.107725750277993</v>
      </c>
      <c r="N134" s="1">
        <f t="shared" si="184"/>
        <v>51.639538597038957</v>
      </c>
      <c r="O134" s="1">
        <f t="shared" si="184"/>
        <v>55.296058577890825</v>
      </c>
      <c r="P134" s="1">
        <f t="shared" si="184"/>
        <v>59.078668085609799</v>
      </c>
      <c r="Q134" s="1">
        <f t="shared" si="184"/>
        <v>62.989551014724334</v>
      </c>
      <c r="R134" s="1">
        <f t="shared" si="184"/>
        <v>67.031583170096297</v>
      </c>
      <c r="S134" s="1">
        <f t="shared" si="184"/>
        <v>71.208210949526944</v>
      </c>
      <c r="T134" s="1">
        <f t="shared" si="184"/>
        <v>75.523334869534153</v>
      </c>
      <c r="U134" s="1">
        <f t="shared" si="184"/>
        <v>79.981209948013287</v>
      </c>
      <c r="V134" s="1">
        <f t="shared" si="184"/>
        <v>84.586369288356153</v>
      </c>
      <c r="W134" s="1">
        <f t="shared" si="184"/>
        <v>89.343571816477194</v>
      </c>
      <c r="X134" s="1">
        <f t="shared" si="184"/>
        <v>94.257771109327948</v>
      </c>
      <c r="Y134" s="1">
        <f t="shared" si="184"/>
        <v>99.334100155003071</v>
      </c>
      <c r="Z134" s="1">
        <f t="shared" si="184"/>
        <v>104.57786659886908</v>
      </c>
      <c r="AA134" s="1">
        <f t="shared" si="184"/>
        <v>109.99455398450748</v>
      </c>
      <c r="AB134" s="1">
        <f t="shared" si="184"/>
        <v>115.58982595370841</v>
      </c>
      <c r="AC134" s="1">
        <f t="shared" si="184"/>
        <v>121.36953171966972</v>
      </c>
      <c r="AD134" s="1">
        <f t="shared" si="184"/>
        <v>127.33971206251012</v>
      </c>
      <c r="AE134" s="1">
        <f t="shared" si="184"/>
        <v>133.50660559397036</v>
      </c>
      <c r="AF134" s="1">
        <f t="shared" si="184"/>
        <v>139.87665523600174</v>
      </c>
      <c r="AG134" s="1">
        <f t="shared" si="184"/>
        <v>146.45651491177011</v>
      </c>
      <c r="AH134" s="1">
        <f t="shared" si="184"/>
        <v>153.2530564557853</v>
      </c>
      <c r="AI134" s="1">
        <f t="shared" si="184"/>
        <v>160.27337675033178</v>
      </c>
      <c r="AJ134" s="1">
        <f t="shared" si="184"/>
        <v>167.52480509561227</v>
      </c>
      <c r="AK134" s="1">
        <f t="shared" si="184"/>
        <v>175.01491082125776</v>
      </c>
      <c r="AL134" s="1">
        <f t="shared" ref="AL134:BQ134" si="185">IF(type=1,MAX(AL31-x,(AM134*p+AM135*(1-p))*EXP(-ir*t)),MAX(x-AL31,(AM134*p+AM135*(1-p))*EXP(-ir*t)))</f>
        <v>182.75151114710863</v>
      </c>
      <c r="AM134" s="1">
        <f t="shared" si="185"/>
        <v>190.74267930143063</v>
      </c>
      <c r="AN134" s="1">
        <f t="shared" si="185"/>
        <v>198.9967529049959</v>
      </c>
      <c r="AO134" s="1">
        <f t="shared" si="185"/>
        <v>207.52234262973664</v>
      </c>
      <c r="AP134" s="1">
        <f t="shared" si="185"/>
        <v>216.32834114096272</v>
      </c>
      <c r="AQ134" s="1">
        <f t="shared" si="185"/>
        <v>225.4239323324303</v>
      </c>
      <c r="AR134" s="1">
        <f t="shared" si="185"/>
        <v>234.818600863852</v>
      </c>
      <c r="AS134" s="1">
        <f t="shared" si="185"/>
        <v>244.52214201075304</v>
      </c>
      <c r="AT134" s="1">
        <f t="shared" si="185"/>
        <v>254.54467183690295</v>
      </c>
      <c r="AU134" s="1">
        <f t="shared" si="185"/>
        <v>264.8966376998863</v>
      </c>
      <c r="AV134" s="1">
        <f t="shared" si="185"/>
        <v>275.58882910072316</v>
      </c>
      <c r="AW134" s="1">
        <f t="shared" si="185"/>
        <v>286.6323888888063</v>
      </c>
      <c r="AX134" s="1">
        <f t="shared" si="185"/>
        <v>298.03882483379158</v>
      </c>
      <c r="AY134" s="1">
        <f t="shared" si="185"/>
        <v>309.82002157645871</v>
      </c>
      <c r="AZ134" s="1">
        <f t="shared" si="185"/>
        <v>321.98825297095414</v>
      </c>
      <c r="BA134" s="1">
        <f t="shared" si="185"/>
        <v>334.55619483123206</v>
      </c>
      <c r="BB134" s="1">
        <f t="shared" si="185"/>
        <v>347.53693809493279</v>
      </c>
      <c r="BC134" s="1">
        <f t="shared" si="185"/>
        <v>315.9736639148631</v>
      </c>
      <c r="BD134" s="1">
        <f t="shared" si="185"/>
        <v>327.66897117241007</v>
      </c>
      <c r="BE134" s="1">
        <f t="shared" si="185"/>
        <v>339.72298090357805</v>
      </c>
      <c r="BF134" s="1">
        <f t="shared" si="185"/>
        <v>352.14665807334131</v>
      </c>
      <c r="BG134" s="1">
        <f t="shared" si="185"/>
        <v>364.95130280636852</v>
      </c>
      <c r="BH134" s="1">
        <f t="shared" si="185"/>
        <v>378.14856063164052</v>
      </c>
      <c r="BI134" s="1">
        <f t="shared" si="185"/>
        <v>391.75043304020932</v>
      </c>
      <c r="BJ134" s="1">
        <f t="shared" si="185"/>
        <v>405.76928836566947</v>
      </c>
      <c r="BK134" s="1">
        <f t="shared" si="185"/>
        <v>420.21787299720557</v>
      </c>
      <c r="BL134" s="1">
        <f t="shared" si="185"/>
        <v>435.10932293538281</v>
      </c>
      <c r="BM134" s="1">
        <f t="shared" si="185"/>
        <v>450.45717570115517</v>
      </c>
      <c r="BN134" s="1">
        <f t="shared" si="185"/>
        <v>466.27538260889003</v>
      </c>
      <c r="BO134" s="1">
        <f t="shared" si="185"/>
        <v>482.57832141453378</v>
      </c>
      <c r="BP134" s="1">
        <f t="shared" si="185"/>
        <v>499.38080935038619</v>
      </c>
      <c r="BQ134" s="1">
        <f t="shared" si="185"/>
        <v>516.69811655830097</v>
      </c>
      <c r="BR134" s="1">
        <f t="shared" ref="BR134:CY134" si="186">IF(type=1,MAX(BR31-x,(BS134*p+BS135*(1-p))*EXP(-ir*t)),MAX(x-BR31,(BS134*p+BS135*(1-p))*EXP(-ir*t)))</f>
        <v>534.54597993349034</v>
      </c>
      <c r="BS134" s="1">
        <f t="shared" si="186"/>
        <v>552.94061739148435</v>
      </c>
      <c r="BT134" s="1">
        <f t="shared" si="186"/>
        <v>571.89874257118015</v>
      </c>
      <c r="BU134" s="1">
        <f t="shared" si="186"/>
        <v>591.43757998730962</v>
      </c>
      <c r="BV134" s="1">
        <f t="shared" si="186"/>
        <v>611.57488064606275</v>
      </c>
      <c r="BW134" s="1">
        <f t="shared" si="186"/>
        <v>632.32893813802548</v>
      </c>
      <c r="BX134" s="1">
        <f t="shared" si="186"/>
        <v>653.71860522301802</v>
      </c>
      <c r="BY134" s="1">
        <f t="shared" si="186"/>
        <v>675.76331092187434</v>
      </c>
      <c r="BZ134" s="1">
        <f t="shared" si="186"/>
        <v>698.48307813065321</v>
      </c>
      <c r="CA134" s="1">
        <f t="shared" si="186"/>
        <v>721.89854177325287</v>
      </c>
      <c r="CB134" s="1">
        <f t="shared" si="186"/>
        <v>746.03096750888574</v>
      </c>
      <c r="CC134" s="1">
        <f t="shared" si="186"/>
        <v>770.90227101137134</v>
      </c>
      <c r="CD134" s="1">
        <f t="shared" si="186"/>
        <v>796.53503783772896</v>
      </c>
      <c r="CE134" s="1">
        <f t="shared" si="186"/>
        <v>822.95254390408104</v>
      </c>
      <c r="CF134" s="1">
        <f t="shared" si="186"/>
        <v>850.17877658742941</v>
      </c>
      <c r="CG134" s="1">
        <f t="shared" si="186"/>
        <v>878.23845647243752</v>
      </c>
      <c r="CH134" s="1">
        <f t="shared" si="186"/>
        <v>907.15705976293339</v>
      </c>
      <c r="CI134" s="1">
        <f t="shared" si="186"/>
        <v>936.9608413784498</v>
      </c>
      <c r="CJ134" s="1">
        <f t="shared" si="186"/>
        <v>967.67685875674329</v>
      </c>
      <c r="CK134" s="1">
        <f t="shared" si="186"/>
        <v>999.33299638386848</v>
      </c>
      <c r="CL134" s="1">
        <f t="shared" si="186"/>
        <v>1031.9579910740495</v>
      </c>
      <c r="CM134" s="1">
        <f t="shared" si="186"/>
        <v>1065.5814580222641</v>
      </c>
      <c r="CN134" s="1">
        <f t="shared" si="186"/>
        <v>1100.2339176531621</v>
      </c>
      <c r="CO134" s="1">
        <f t="shared" si="186"/>
        <v>1135.9468232906574</v>
      </c>
      <c r="CP134" s="1">
        <f t="shared" si="186"/>
        <v>1172.7525896732789</v>
      </c>
      <c r="CQ134" s="1">
        <f t="shared" si="186"/>
        <v>1210.6846223411326</v>
      </c>
      <c r="CR134" s="1">
        <f t="shared" si="186"/>
        <v>1249.7773479211176</v>
      </c>
      <c r="CS134" s="1">
        <f t="shared" si="186"/>
        <v>1290.0662453378498</v>
      </c>
      <c r="CT134" s="1">
        <f t="shared" si="186"/>
        <v>1331.587877978591</v>
      </c>
      <c r="CU134" s="1">
        <f t="shared" si="186"/>
        <v>1374.3799268413454</v>
      </c>
      <c r="CV134" s="1">
        <f t="shared" si="186"/>
        <v>1418.4812246961699</v>
      </c>
      <c r="CW134" s="1">
        <f t="shared" si="186"/>
        <v>1463.931791290674</v>
      </c>
      <c r="CX134" s="1">
        <f t="shared" si="186"/>
        <v>1510.7728696316249</v>
      </c>
      <c r="CY134" s="1">
        <f t="shared" si="186"/>
        <v>1559.0469633755465</v>
      </c>
      <c r="CZ134" s="1">
        <f t="shared" si="180"/>
        <v>1608.7978753622192</v>
      </c>
    </row>
    <row r="135" spans="3:106" x14ac:dyDescent="0.15">
      <c r="C135" s="6">
        <v>3</v>
      </c>
      <c r="D135" s="1"/>
      <c r="E135" s="1"/>
      <c r="F135" s="1"/>
      <c r="G135" s="1">
        <f t="shared" ref="G135:AL135" si="187">IF(type=1,MAX(G32-x,(H135*p+H136*(1-p))*EXP(-ir*t)),MAX(x-G32,(H135*p+H136*(1-p))*EXP(-ir*t)))</f>
        <v>24.344574407986162</v>
      </c>
      <c r="H135" s="1">
        <f t="shared" si="187"/>
        <v>26.838495681318026</v>
      </c>
      <c r="I135" s="1">
        <f t="shared" si="187"/>
        <v>29.472751480217678</v>
      </c>
      <c r="J135" s="1">
        <f t="shared" si="187"/>
        <v>32.243996633410887</v>
      </c>
      <c r="K135" s="1">
        <f t="shared" si="187"/>
        <v>35.148752908301461</v>
      </c>
      <c r="L135" s="1">
        <f t="shared" si="187"/>
        <v>38.183712886803008</v>
      </c>
      <c r="M135" s="1">
        <f t="shared" si="187"/>
        <v>41.346019989832904</v>
      </c>
      <c r="N135" s="1">
        <f t="shared" si="187"/>
        <v>44.633501239481042</v>
      </c>
      <c r="O135" s="1">
        <f t="shared" si="187"/>
        <v>48.044834780875277</v>
      </c>
      <c r="P135" s="1">
        <f t="shared" si="187"/>
        <v>51.579642346806878</v>
      </c>
      <c r="Q135" s="1">
        <f t="shared" si="187"/>
        <v>55.238506483121292</v>
      </c>
      <c r="R135" s="1">
        <f t="shared" si="187"/>
        <v>59.022921788289146</v>
      </c>
      <c r="S135" s="1">
        <f t="shared" si="187"/>
        <v>62.935196916773904</v>
      </c>
      <c r="T135" s="1">
        <f t="shared" si="187"/>
        <v>66.978328273241047</v>
      </c>
      <c r="U135" s="1">
        <f t="shared" si="187"/>
        <v>71.155866542024</v>
      </c>
      <c r="V135" s="1">
        <f t="shared" si="187"/>
        <v>75.471793749077762</v>
      </c>
      <c r="W135" s="1">
        <f t="shared" si="187"/>
        <v>79.93042260171552</v>
      </c>
      <c r="X135" s="1">
        <f t="shared" si="187"/>
        <v>84.53632307158415</v>
      </c>
      <c r="Y135" s="1">
        <f t="shared" si="187"/>
        <v>89.294275254272577</v>
      </c>
      <c r="Z135" s="1">
        <f t="shared" si="187"/>
        <v>94.209243625151785</v>
      </c>
      <c r="AA135" s="1">
        <f t="shared" si="187"/>
        <v>99.286366284998707</v>
      </c>
      <c r="AB135" s="1">
        <f t="shared" si="187"/>
        <v>104.530953243374</v>
      </c>
      <c r="AC135" s="1">
        <f t="shared" si="187"/>
        <v>109.94848935043832</v>
      </c>
      <c r="AD135" s="1">
        <f t="shared" si="187"/>
        <v>115.54463925438873</v>
      </c>
      <c r="AE135" s="1">
        <f t="shared" si="187"/>
        <v>121.32525313496119</v>
      </c>
      <c r="AF135" s="1">
        <f t="shared" si="187"/>
        <v>127.29637276174354</v>
      </c>
      <c r="AG135" s="1">
        <f t="shared" si="187"/>
        <v>133.46423776810383</v>
      </c>
      <c r="AH135" s="1">
        <f t="shared" si="187"/>
        <v>139.83529213107872</v>
      </c>
      <c r="AI135" s="1">
        <f t="shared" si="187"/>
        <v>146.41619086347313</v>
      </c>
      <c r="AJ135" s="1">
        <f t="shared" si="187"/>
        <v>153.21380692512133</v>
      </c>
      <c r="AK135" s="1">
        <f t="shared" si="187"/>
        <v>160.23523836048636</v>
      </c>
      <c r="AL135" s="1">
        <f t="shared" si="187"/>
        <v>167.48781567001035</v>
      </c>
      <c r="AM135" s="1">
        <f t="shared" ref="AM135:BR135" si="188">IF(type=1,MAX(AM32-x,(AN135*p+AN136*(1-p))*EXP(-ir*t)),MAX(x-AM32,(AN135*p+AN136*(1-p))*EXP(-ir*t)))</f>
        <v>174.97910942287115</v>
      </c>
      <c r="AN135" s="1">
        <f t="shared" si="188"/>
        <v>182.71693811905081</v>
      </c>
      <c r="AO135" s="1">
        <f t="shared" si="188"/>
        <v>190.70937630888091</v>
      </c>
      <c r="AP135" s="1">
        <f t="shared" si="188"/>
        <v>198.96476297849657</v>
      </c>
      <c r="AQ135" s="1">
        <f t="shared" si="188"/>
        <v>207.49171020990804</v>
      </c>
      <c r="AR135" s="1">
        <f t="shared" si="188"/>
        <v>216.29911212468278</v>
      </c>
      <c r="AS135" s="1">
        <f t="shared" si="188"/>
        <v>225.3961541205264</v>
      </c>
      <c r="AT135" s="1">
        <f t="shared" si="188"/>
        <v>234.79232241035467</v>
      </c>
      <c r="AU135" s="1">
        <f t="shared" si="188"/>
        <v>244.49741387376272</v>
      </c>
      <c r="AV135" s="1">
        <f t="shared" si="188"/>
        <v>254.52154623112244</v>
      </c>
      <c r="AW135" s="1">
        <f t="shared" si="188"/>
        <v>264.87516855087392</v>
      </c>
      <c r="AX135" s="1">
        <f t="shared" si="188"/>
        <v>275.56907210092237</v>
      </c>
      <c r="AY135" s="1">
        <f t="shared" si="188"/>
        <v>286.61440155541044</v>
      </c>
      <c r="AZ135" s="1">
        <f t="shared" si="188"/>
        <v>298.02266656850344</v>
      </c>
      <c r="BA135" s="1">
        <f t="shared" si="188"/>
        <v>309.80575372720756</v>
      </c>
      <c r="BB135" s="1">
        <f t="shared" si="188"/>
        <v>321.97593889563319</v>
      </c>
      <c r="BC135" s="1">
        <f t="shared" si="188"/>
        <v>293.64383413385156</v>
      </c>
      <c r="BD135" s="1">
        <f t="shared" si="188"/>
        <v>304.65659938713804</v>
      </c>
      <c r="BE135" s="1">
        <f t="shared" si="188"/>
        <v>316.00720427755516</v>
      </c>
      <c r="BF135" s="1">
        <f t="shared" si="188"/>
        <v>327.70597606874344</v>
      </c>
      <c r="BG135" s="1">
        <f t="shared" si="188"/>
        <v>339.76355769181822</v>
      </c>
      <c r="BH135" s="1">
        <f t="shared" si="188"/>
        <v>352.19091739418087</v>
      </c>
      <c r="BI135" s="1">
        <f t="shared" si="188"/>
        <v>364.99935868325946</v>
      </c>
      <c r="BJ135" s="1">
        <f t="shared" si="188"/>
        <v>378.20053057419381</v>
      </c>
      <c r="BK135" s="1">
        <f t="shared" si="188"/>
        <v>391.8064381507545</v>
      </c>
      <c r="BL135" s="1">
        <f t="shared" si="188"/>
        <v>405.82945344907148</v>
      </c>
      <c r="BM135" s="1">
        <f t="shared" si="188"/>
        <v>420.28232667403853</v>
      </c>
      <c r="BN135" s="1">
        <f t="shared" si="188"/>
        <v>435.1781977585627</v>
      </c>
      <c r="BO135" s="1">
        <f t="shared" si="188"/>
        <v>450.5306082761382</v>
      </c>
      <c r="BP135" s="1">
        <f t="shared" si="188"/>
        <v>466.35351371754427</v>
      </c>
      <c r="BQ135" s="1">
        <f t="shared" si="188"/>
        <v>482.6612961427976</v>
      </c>
      <c r="BR135" s="1">
        <f t="shared" si="188"/>
        <v>499.46877721982867</v>
      </c>
      <c r="BS135" s="1">
        <f t="shared" ref="BS135:CY135" si="189">IF(type=1,MAX(BS32-x,(BT135*p+BT136*(1-p))*EXP(-ir*t)),MAX(x-BS32,(BT135*p+BT136*(1-p))*EXP(-ir*t)))</f>
        <v>516.79123166170348</v>
      </c>
      <c r="BT135" s="1">
        <f t="shared" si="189"/>
        <v>534.64440107457256</v>
      </c>
      <c r="BU135" s="1">
        <f t="shared" si="189"/>
        <v>553.04450822890101</v>
      </c>
      <c r="BV135" s="1">
        <f t="shared" si="189"/>
        <v>572.00827176691973</v>
      </c>
      <c r="BW135" s="1">
        <f t="shared" si="189"/>
        <v>591.55292135962793</v>
      </c>
      <c r="BX135" s="1">
        <f t="shared" si="189"/>
        <v>611.69621332709266</v>
      </c>
      <c r="BY135" s="1">
        <f t="shared" si="189"/>
        <v>632.45644673620257</v>
      </c>
      <c r="BZ135" s="1">
        <f t="shared" si="189"/>
        <v>653.85247999047283</v>
      </c>
      <c r="CA135" s="1">
        <f t="shared" si="189"/>
        <v>675.90374792693945</v>
      </c>
      <c r="CB135" s="1">
        <f t="shared" si="189"/>
        <v>698.63027943564418</v>
      </c>
      <c r="CC135" s="1">
        <f t="shared" si="189"/>
        <v>722.05271561768348</v>
      </c>
      <c r="CD135" s="1">
        <f t="shared" si="189"/>
        <v>746.19232849828245</v>
      </c>
      <c r="CE135" s="1">
        <f t="shared" si="189"/>
        <v>771.07104031186009</v>
      </c>
      <c r="CF135" s="1">
        <f t="shared" si="189"/>
        <v>796.71144337656995</v>
      </c>
      <c r="CG135" s="1">
        <f t="shared" si="189"/>
        <v>823.13682057633173</v>
      </c>
      <c r="CH135" s="1">
        <f t="shared" si="189"/>
        <v>850.37116646892571</v>
      </c>
      <c r="CI135" s="1">
        <f t="shared" si="189"/>
        <v>878.43920903928529</v>
      </c>
      <c r="CJ135" s="1">
        <f t="shared" si="189"/>
        <v>907.3664321177074</v>
      </c>
      <c r="CK135" s="1">
        <f t="shared" si="189"/>
        <v>937.17909848330885</v>
      </c>
      <c r="CL135" s="1">
        <f t="shared" si="189"/>
        <v>967.90427367366874</v>
      </c>
      <c r="CM135" s="1">
        <f t="shared" si="189"/>
        <v>999.56985052224786</v>
      </c>
      <c r="CN135" s="1">
        <f t="shared" si="189"/>
        <v>1032.2045744458264</v>
      </c>
      <c r="CO135" s="1">
        <f t="shared" si="189"/>
        <v>1065.8380695048884</v>
      </c>
      <c r="CP135" s="1">
        <f t="shared" si="189"/>
        <v>1100.5008652605759</v>
      </c>
      <c r="CQ135" s="1">
        <f t="shared" si="189"/>
        <v>1136.2244244525655</v>
      </c>
      <c r="CR135" s="1">
        <f t="shared" si="189"/>
        <v>1173.0411715229554</v>
      </c>
      <c r="CS135" s="1">
        <f t="shared" si="189"/>
        <v>1210.9845220120246</v>
      </c>
      <c r="CT135" s="1">
        <f t="shared" si="189"/>
        <v>1250.0889128525137</v>
      </c>
      <c r="CU135" s="1">
        <f t="shared" si="189"/>
        <v>1290.3898335898937</v>
      </c>
      <c r="CV135" s="1">
        <f t="shared" si="189"/>
        <v>1331.9238585569231</v>
      </c>
      <c r="CW135" s="1">
        <f t="shared" si="189"/>
        <v>1374.728680031667</v>
      </c>
      <c r="CX135" s="1">
        <f t="shared" si="189"/>
        <v>1418.8431424090347</v>
      </c>
      <c r="CY135" s="1">
        <f t="shared" si="189"/>
        <v>1464.307277416819</v>
      </c>
      <c r="CZ135" s="1">
        <f t="shared" si="180"/>
        <v>1511.1623404081597</v>
      </c>
    </row>
    <row r="136" spans="3:106" x14ac:dyDescent="0.15">
      <c r="C136" s="6">
        <v>4</v>
      </c>
      <c r="D136" s="1"/>
      <c r="E136" s="1"/>
      <c r="F136" s="1"/>
      <c r="G136" s="1"/>
      <c r="H136" s="1">
        <f t="shared" ref="H136:AM136" si="190">IF(type=1,MAX(H33-x,(I136*p+I137*(1-p))*EXP(-ir*t)),MAX(x-H33,(I136*p+I137*(1-p))*EXP(-ir*t)))</f>
        <v>21.879795304816028</v>
      </c>
      <c r="I136" s="1">
        <f t="shared" si="190"/>
        <v>24.236367451991867</v>
      </c>
      <c r="J136" s="1">
        <f t="shared" si="190"/>
        <v>26.736787286320638</v>
      </c>
      <c r="K136" s="1">
        <f t="shared" si="190"/>
        <v>29.377838693444446</v>
      </c>
      <c r="L136" s="1">
        <f t="shared" si="190"/>
        <v>32.155868462567916</v>
      </c>
      <c r="M136" s="1">
        <f t="shared" si="190"/>
        <v>35.067114377388464</v>
      </c>
      <c r="N136" s="1">
        <f t="shared" si="190"/>
        <v>38.10803283812465</v>
      </c>
      <c r="O136" s="1">
        <f t="shared" si="190"/>
        <v>41.275597142620768</v>
      </c>
      <c r="P136" s="1">
        <f t="shared" si="190"/>
        <v>44.567540265987887</v>
      </c>
      <c r="Q136" s="1">
        <f t="shared" si="190"/>
        <v>47.982522675150619</v>
      </c>
      <c r="R136" s="1">
        <f t="shared" si="190"/>
        <v>51.520215560677613</v>
      </c>
      <c r="S136" s="1">
        <f t="shared" si="190"/>
        <v>55.181301254186288</v>
      </c>
      <c r="T136" s="1">
        <f t="shared" si="190"/>
        <v>58.967403423560128</v>
      </c>
      <c r="U136" s="1">
        <f t="shared" si="190"/>
        <v>62.880967780704069</v>
      </c>
      <c r="V136" s="1">
        <f t="shared" si="190"/>
        <v>66.925117918749152</v>
      </c>
      <c r="W136" s="1">
        <f t="shared" si="190"/>
        <v>71.103509949057738</v>
      </c>
      <c r="X136" s="1">
        <f t="shared" si="190"/>
        <v>75.420204477223749</v>
      </c>
      <c r="Y136" s="1">
        <f t="shared" si="190"/>
        <v>79.879566821529934</v>
      </c>
      <c r="Z136" s="1">
        <f t="shared" si="190"/>
        <v>84.486198419894166</v>
      </c>
      <c r="AA136" s="1">
        <f t="shared" si="190"/>
        <v>89.24489606510825</v>
      </c>
      <c r="AB136" s="1">
        <f t="shared" si="190"/>
        <v>94.160632099833833</v>
      </c>
      <c r="AC136" s="1">
        <f t="shared" si="190"/>
        <v>99.238548049487065</v>
      </c>
      <c r="AD136" s="1">
        <f t="shared" si="190"/>
        <v>104.48395553194406</v>
      </c>
      <c r="AE136" s="1">
        <f t="shared" si="190"/>
        <v>109.90234044484588</v>
      </c>
      <c r="AF136" s="1">
        <f t="shared" si="190"/>
        <v>115.49936838115379</v>
      </c>
      <c r="AG136" s="1">
        <f t="shared" si="190"/>
        <v>121.28089047909913</v>
      </c>
      <c r="AH136" s="1">
        <f t="shared" si="190"/>
        <v>127.25294949766196</v>
      </c>
      <c r="AI136" s="1">
        <f t="shared" si="190"/>
        <v>133.42178609200496</v>
      </c>
      <c r="AJ136" s="1">
        <f t="shared" si="190"/>
        <v>139.79384529442285</v>
      </c>
      <c r="AK136" s="1">
        <f t="shared" si="190"/>
        <v>146.37578320753809</v>
      </c>
      <c r="AL136" s="1">
        <f t="shared" si="190"/>
        <v>153.1744739166937</v>
      </c>
      <c r="AM136" s="1">
        <f t="shared" si="190"/>
        <v>160.19701662872146</v>
      </c>
      <c r="AN136" s="1">
        <f t="shared" ref="AN136:BS136" si="191">IF(type=1,MAX(AN33-x,(AO136*p+AO137*(1-p))*EXP(-ir*t)),MAX(x-AN33,(AO136*p+AO137*(1-p))*EXP(-ir*t)))</f>
        <v>167.45074304449952</v>
      </c>
      <c r="AO136" s="1">
        <f t="shared" si="191"/>
        <v>174.94322497295565</v>
      </c>
      <c r="AP136" s="1">
        <f t="shared" si="191"/>
        <v>182.68228219442312</v>
      </c>
      <c r="AQ136" s="1">
        <f t="shared" si="191"/>
        <v>190.67599058151575</v>
      </c>
      <c r="AR136" s="1">
        <f t="shared" si="191"/>
        <v>198.93269048595528</v>
      </c>
      <c r="AS136" s="1">
        <f t="shared" si="191"/>
        <v>207.46099540006097</v>
      </c>
      <c r="AT136" s="1">
        <f t="shared" si="191"/>
        <v>216.26980090189625</v>
      </c>
      <c r="AU136" s="1">
        <f t="shared" si="191"/>
        <v>225.36829389336251</v>
      </c>
      <c r="AV136" s="1">
        <f t="shared" si="191"/>
        <v>234.76596214083293</v>
      </c>
      <c r="AW136" s="1">
        <f t="shared" si="191"/>
        <v>244.47260412823519</v>
      </c>
      <c r="AX136" s="1">
        <f t="shared" si="191"/>
        <v>254.498339232815</v>
      </c>
      <c r="AY136" s="1">
        <f t="shared" si="191"/>
        <v>264.85361823414797</v>
      </c>
      <c r="AZ136" s="1">
        <f t="shared" si="191"/>
        <v>275.54923416731384</v>
      </c>
      <c r="BA136" s="1">
        <f t="shared" si="191"/>
        <v>286.59633353150389</v>
      </c>
      <c r="BB136" s="1">
        <f t="shared" si="191"/>
        <v>298.0064278657016</v>
      </c>
      <c r="BC136" s="1">
        <f t="shared" si="191"/>
        <v>272.61266270123224</v>
      </c>
      <c r="BD136" s="1">
        <f t="shared" si="191"/>
        <v>282.98258123144285</v>
      </c>
      <c r="BE136" s="1">
        <f t="shared" si="191"/>
        <v>293.67068990323912</v>
      </c>
      <c r="BF136" s="1">
        <f t="shared" si="191"/>
        <v>304.68671536636521</v>
      </c>
      <c r="BG136" s="1">
        <f t="shared" si="191"/>
        <v>316.04068157944897</v>
      </c>
      <c r="BH136" s="1">
        <f t="shared" si="191"/>
        <v>327.7429188976576</v>
      </c>
      <c r="BI136" s="1">
        <f t="shared" si="191"/>
        <v>339.80407343813044</v>
      </c>
      <c r="BJ136" s="1">
        <f t="shared" si="191"/>
        <v>352.23511673167854</v>
      </c>
      <c r="BK136" s="1">
        <f t="shared" si="191"/>
        <v>365.04735566950234</v>
      </c>
      <c r="BL136" s="1">
        <f t="shared" si="191"/>
        <v>378.25244275394391</v>
      </c>
      <c r="BM136" s="1">
        <f t="shared" si="191"/>
        <v>391.86238666256781</v>
      </c>
      <c r="BN136" s="1">
        <f t="shared" si="191"/>
        <v>405.88956313514802</v>
      </c>
      <c r="BO136" s="1">
        <f t="shared" si="191"/>
        <v>420.34672619342956</v>
      </c>
      <c r="BP136" s="1">
        <f t="shared" si="191"/>
        <v>435.2470197038387</v>
      </c>
      <c r="BQ136" s="1">
        <f t="shared" si="191"/>
        <v>450.6039892936227</v>
      </c>
      <c r="BR136" s="1">
        <f t="shared" si="191"/>
        <v>466.43159463122311</v>
      </c>
      <c r="BS136" s="1">
        <f t="shared" si="191"/>
        <v>482.74422208201531</v>
      </c>
      <c r="BT136" s="1">
        <f t="shared" ref="BT136:CY136" si="192">IF(type=1,MAX(BT33-x,(BU136*p+BU137*(1-p))*EXP(-ir*t)),MAX(x-BT33,(BU136*p+BU137*(1-p))*EXP(-ir*t)))</f>
        <v>499.5566977508883</v>
      </c>
      <c r="BU136" s="1">
        <f t="shared" si="192"/>
        <v>516.88430092348881</v>
      </c>
      <c r="BV136" s="1">
        <f t="shared" si="192"/>
        <v>534.74277791831594</v>
      </c>
      <c r="BW136" s="1">
        <f t="shared" si="192"/>
        <v>553.14835636222335</v>
      </c>
      <c r="BX136" s="1">
        <f t="shared" si="192"/>
        <v>572.11775990227284</v>
      </c>
      <c r="BY136" s="1">
        <f t="shared" si="192"/>
        <v>591.66822336727512</v>
      </c>
      <c r="BZ136" s="1">
        <f t="shared" si="192"/>
        <v>611.81750839276469</v>
      </c>
      <c r="CA136" s="1">
        <f t="shared" si="192"/>
        <v>632.58391952357272</v>
      </c>
      <c r="CB136" s="1">
        <f t="shared" si="192"/>
        <v>653.98632080859818</v>
      </c>
      <c r="CC136" s="1">
        <f t="shared" si="192"/>
        <v>676.04415290282043</v>
      </c>
      <c r="CD136" s="1">
        <f t="shared" si="192"/>
        <v>698.77745069205901</v>
      </c>
      <c r="CE136" s="1">
        <f t="shared" si="192"/>
        <v>722.20686145645709</v>
      </c>
      <c r="CF136" s="1">
        <f t="shared" si="192"/>
        <v>746.35366358915849</v>
      </c>
      <c r="CG136" s="1">
        <f t="shared" si="192"/>
        <v>771.23978588714579</v>
      </c>
      <c r="CH136" s="1">
        <f t="shared" si="192"/>
        <v>796.88782743173022</v>
      </c>
      <c r="CI136" s="1">
        <f t="shared" si="192"/>
        <v>823.32107807671503</v>
      </c>
      <c r="CJ136" s="1">
        <f t="shared" si="192"/>
        <v>850.56353956280873</v>
      </c>
      <c r="CK136" s="1">
        <f t="shared" si="192"/>
        <v>878.6399472774292</v>
      </c>
      <c r="CL136" s="1">
        <f t="shared" si="192"/>
        <v>907.57579267962637</v>
      </c>
      <c r="CM136" s="1">
        <f t="shared" si="192"/>
        <v>937.39734641045288</v>
      </c>
      <c r="CN136" s="1">
        <f t="shared" si="192"/>
        <v>968.13168210973595</v>
      </c>
      <c r="CO136" s="1">
        <f t="shared" si="192"/>
        <v>999.80670096084066</v>
      </c>
      <c r="CP136" s="1">
        <f t="shared" si="192"/>
        <v>1032.4511569856791</v>
      </c>
      <c r="CQ136" s="1">
        <f t="shared" si="192"/>
        <v>1066.0946831128947</v>
      </c>
      <c r="CR136" s="1">
        <f t="shared" si="192"/>
        <v>1100.7678180428575</v>
      </c>
      <c r="CS136" s="1">
        <f t="shared" si="192"/>
        <v>1136.5020339338259</v>
      </c>
      <c r="CT136" s="1">
        <f t="shared" si="192"/>
        <v>1173.3297649343715</v>
      </c>
      <c r="CU136" s="1">
        <f t="shared" si="192"/>
        <v>1211.2844365879396</v>
      </c>
      <c r="CV136" s="1">
        <f t="shared" si="192"/>
        <v>1250.4004961361979</v>
      </c>
      <c r="CW136" s="1">
        <f t="shared" si="192"/>
        <v>1290.7134437486516</v>
      </c>
      <c r="CX136" s="1">
        <f t="shared" si="192"/>
        <v>1332.2598647068326</v>
      </c>
      <c r="CY136" s="1">
        <f t="shared" si="192"/>
        <v>1375.077462572244</v>
      </c>
      <c r="CZ136" s="1">
        <f t="shared" si="180"/>
        <v>1419.2050933681278</v>
      </c>
    </row>
    <row r="137" spans="3:106" x14ac:dyDescent="0.15">
      <c r="C137" s="6">
        <v>5</v>
      </c>
      <c r="D137" s="1"/>
      <c r="E137" s="1"/>
      <c r="F137" s="1"/>
      <c r="G137" s="1"/>
      <c r="H137" s="1"/>
      <c r="I137" s="1">
        <f t="shared" ref="I137:AN137" si="193">IF(type=1,MAX(I34-x,(J137*p+J138*(1-p))*EXP(-ir*t)),MAX(x-I34,(J137*p+J138*(1-p))*EXP(-ir*t)))</f>
        <v>19.549414813620317</v>
      </c>
      <c r="J137" s="1">
        <f t="shared" si="193"/>
        <v>21.764960256477448</v>
      </c>
      <c r="K137" s="1">
        <f t="shared" si="193"/>
        <v>24.127741696658163</v>
      </c>
      <c r="L137" s="1">
        <f t="shared" si="193"/>
        <v>26.634976266326639</v>
      </c>
      <c r="M137" s="1">
        <f t="shared" si="193"/>
        <v>29.283115387044109</v>
      </c>
      <c r="N137" s="1">
        <f t="shared" si="193"/>
        <v>32.068173722348931</v>
      </c>
      <c r="O137" s="1">
        <f t="shared" si="193"/>
        <v>34.986086532895449</v>
      </c>
      <c r="P137" s="1">
        <f t="shared" si="193"/>
        <v>38.033063816085509</v>
      </c>
      <c r="Q137" s="1">
        <f t="shared" si="193"/>
        <v>41.205908341428206</v>
      </c>
      <c r="R137" s="1">
        <f t="shared" si="193"/>
        <v>44.50226824868863</v>
      </c>
      <c r="S137" s="1">
        <f t="shared" si="193"/>
        <v>47.920803193778653</v>
      </c>
      <c r="T137" s="1">
        <f t="shared" si="193"/>
        <v>51.461254988848594</v>
      </c>
      <c r="U137" s="1">
        <f t="shared" si="193"/>
        <v>55.124427201405339</v>
      </c>
      <c r="V137" s="1">
        <f t="shared" si="193"/>
        <v>58.912090589817105</v>
      </c>
      <c r="W137" s="1">
        <f t="shared" si="193"/>
        <v>62.826839968144562</v>
      </c>
      <c r="X137" s="1">
        <f t="shared" si="193"/>
        <v>66.871931330141379</v>
      </c>
      <c r="Y137" s="1">
        <f t="shared" si="193"/>
        <v>71.051125429543461</v>
      </c>
      <c r="Z137" s="1">
        <f t="shared" si="193"/>
        <v>75.368556690591888</v>
      </c>
      <c r="AA137" s="1">
        <f t="shared" si="193"/>
        <v>79.828636704575928</v>
      </c>
      <c r="AB137" s="1">
        <f t="shared" si="193"/>
        <v>84.43599245651626</v>
      </c>
      <c r="AC137" s="1">
        <f t="shared" si="193"/>
        <v>89.195433058564461</v>
      </c>
      <c r="AD137" s="1">
        <f t="shared" si="193"/>
        <v>94.111936098444716</v>
      </c>
      <c r="AE137" s="1">
        <f t="shared" si="193"/>
        <v>99.190645272648979</v>
      </c>
      <c r="AF137" s="1">
        <f t="shared" si="193"/>
        <v>104.43687335050383</v>
      </c>
      <c r="AG137" s="1">
        <f t="shared" si="193"/>
        <v>109.85610716181435</v>
      </c>
      <c r="AH137" s="1">
        <f t="shared" si="193"/>
        <v>115.45401322828769</v>
      </c>
      <c r="AI137" s="1">
        <f t="shared" si="193"/>
        <v>121.23644364632943</v>
      </c>
      <c r="AJ137" s="1">
        <f t="shared" si="193"/>
        <v>127.20944216447391</v>
      </c>
      <c r="AK137" s="1">
        <f t="shared" si="193"/>
        <v>133.37925045984568</v>
      </c>
      <c r="AL137" s="1">
        <f t="shared" si="193"/>
        <v>139.75231462017035</v>
      </c>
      <c r="AM137" s="1">
        <f t="shared" si="193"/>
        <v>146.33529183806641</v>
      </c>
      <c r="AN137" s="1">
        <f t="shared" si="193"/>
        <v>153.13505732456983</v>
      </c>
      <c r="AO137" s="1">
        <f t="shared" ref="AO137:BT137" si="194">IF(type=1,MAX(AO34-x,(AP137*p+AP138*(1-p))*EXP(-ir*t)),MAX(x-AO34,(AP137*p+AP138*(1-p))*EXP(-ir*t)))</f>
        <v>160.15871144907157</v>
      </c>
      <c r="AP137" s="1">
        <f t="shared" si="194"/>
        <v>167.41358711308234</v>
      </c>
      <c r="AQ137" s="1">
        <f t="shared" si="194"/>
        <v>174.90725736548276</v>
      </c>
      <c r="AR137" s="1">
        <f t="shared" si="194"/>
        <v>182.64754326716704</v>
      </c>
      <c r="AS137" s="1">
        <f t="shared" si="194"/>
        <v>190.6425220132478</v>
      </c>
      <c r="AT137" s="1">
        <f t="shared" si="194"/>
        <v>198.90053532125702</v>
      </c>
      <c r="AU137" s="1">
        <f t="shared" si="194"/>
        <v>207.43019809405376</v>
      </c>
      <c r="AV137" s="1">
        <f t="shared" si="194"/>
        <v>216.24040736643607</v>
      </c>
      <c r="AW137" s="1">
        <f t="shared" si="194"/>
        <v>225.34035154474731</v>
      </c>
      <c r="AX137" s="1">
        <f t="shared" si="194"/>
        <v>234.73951994907259</v>
      </c>
      <c r="AY137" s="1">
        <f t="shared" si="194"/>
        <v>244.44771266793481</v>
      </c>
      <c r="AZ137" s="1">
        <f t="shared" si="194"/>
        <v>254.47505073572475</v>
      </c>
      <c r="BA137" s="1">
        <f t="shared" si="194"/>
        <v>264.83198664343377</v>
      </c>
      <c r="BB137" s="1">
        <f t="shared" si="194"/>
        <v>275.52931519360544</v>
      </c>
      <c r="BC137" s="1">
        <f t="shared" si="194"/>
        <v>252.80462223849889</v>
      </c>
      <c r="BD137" s="1">
        <f t="shared" si="194"/>
        <v>262.56908072846312</v>
      </c>
      <c r="BE137" s="1">
        <f t="shared" si="194"/>
        <v>272.63322263992507</v>
      </c>
      <c r="BF137" s="1">
        <f t="shared" si="194"/>
        <v>283.00620893923826</v>
      </c>
      <c r="BG137" s="1">
        <f t="shared" si="194"/>
        <v>293.6974806107479</v>
      </c>
      <c r="BH137" s="1">
        <f t="shared" si="194"/>
        <v>304.71676721592689</v>
      </c>
      <c r="BI137" s="1">
        <f t="shared" si="194"/>
        <v>316.07409571413319</v>
      </c>
      <c r="BJ137" s="1">
        <f t="shared" si="194"/>
        <v>327.77979955298622</v>
      </c>
      <c r="BK137" s="1">
        <f t="shared" si="194"/>
        <v>339.84452803660292</v>
      </c>
      <c r="BL137" s="1">
        <f t="shared" si="194"/>
        <v>352.2792559801872</v>
      </c>
      <c r="BM137" s="1">
        <f t="shared" si="194"/>
        <v>365.09529365972452</v>
      </c>
      <c r="BN137" s="1">
        <f t="shared" si="194"/>
        <v>378.30429706580315</v>
      </c>
      <c r="BO137" s="1">
        <f t="shared" si="194"/>
        <v>391.91827847085773</v>
      </c>
      <c r="BP137" s="1">
        <f t="shared" si="194"/>
        <v>405.94961731941459</v>
      </c>
      <c r="BQ137" s="1">
        <f t="shared" si="194"/>
        <v>420.41107145121271</v>
      </c>
      <c r="BR137" s="1">
        <f t="shared" si="194"/>
        <v>435.31578866737505</v>
      </c>
      <c r="BS137" s="1">
        <f t="shared" si="194"/>
        <v>450.67731865011558</v>
      </c>
      <c r="BT137" s="1">
        <f t="shared" si="194"/>
        <v>466.50962524678869</v>
      </c>
      <c r="BU137" s="1">
        <f t="shared" ref="BU137:CY137" si="195">IF(type=1,MAX(BU34-x,(BV137*p+BV138*(1-p))*EXP(-ir*t)),MAX(x-BU34,(BV137*p+BV138*(1-p))*EXP(-ir*t)))</f>
        <v>482.82709912941721</v>
      </c>
      <c r="BV137" s="1">
        <f t="shared" si="195"/>
        <v>499.64457084117691</v>
      </c>
      <c r="BW137" s="1">
        <f t="shared" si="195"/>
        <v>516.97732424166418</v>
      </c>
      <c r="BX137" s="1">
        <f t="shared" si="195"/>
        <v>534.84111036313698</v>
      </c>
      <c r="BY137" s="1">
        <f t="shared" si="195"/>
        <v>553.25216169029159</v>
      </c>
      <c r="BZ137" s="1">
        <f t="shared" si="195"/>
        <v>572.22720687651906</v>
      </c>
      <c r="CA137" s="1">
        <f t="shared" si="195"/>
        <v>591.78348590998564</v>
      </c>
      <c r="CB137" s="1">
        <f t="shared" si="195"/>
        <v>611.93876574328408</v>
      </c>
      <c r="CC137" s="1">
        <f t="shared" si="195"/>
        <v>632.71135640082798</v>
      </c>
      <c r="CD137" s="1">
        <f t="shared" si="195"/>
        <v>654.12012757859043</v>
      </c>
      <c r="CE137" s="1">
        <f t="shared" si="195"/>
        <v>676.18452575123581</v>
      </c>
      <c r="CF137" s="1">
        <f t="shared" si="195"/>
        <v>698.92459180215565</v>
      </c>
      <c r="CG137" s="1">
        <f t="shared" si="195"/>
        <v>722.36097919239</v>
      </c>
      <c r="CH137" s="1">
        <f t="shared" si="195"/>
        <v>746.51497268490789</v>
      </c>
      <c r="CI137" s="1">
        <f t="shared" si="195"/>
        <v>771.40850764121979</v>
      </c>
      <c r="CJ137" s="1">
        <f t="shared" si="195"/>
        <v>797.06418990781924</v>
      </c>
      <c r="CK137" s="1">
        <f t="shared" si="195"/>
        <v>823.5053163104792</v>
      </c>
      <c r="CL137" s="1">
        <f t="shared" si="195"/>
        <v>850.75589577498681</v>
      </c>
      <c r="CM137" s="1">
        <f t="shared" si="195"/>
        <v>878.84067109346086</v>
      </c>
      <c r="CN137" s="1">
        <f t="shared" si="195"/>
        <v>907.78514135598743</v>
      </c>
      <c r="CO137" s="1">
        <f t="shared" si="195"/>
        <v>937.61558506790891</v>
      </c>
      <c r="CP137" s="1">
        <f t="shared" si="195"/>
        <v>968.35908397372543</v>
      </c>
      <c r="CQ137" s="1">
        <f t="shared" si="195"/>
        <v>1000.0435476092068</v>
      </c>
      <c r="CR137" s="1">
        <f t="shared" si="195"/>
        <v>1032.6977386039723</v>
      </c>
      <c r="CS137" s="1">
        <f t="shared" si="195"/>
        <v>1066.35129875748</v>
      </c>
      <c r="CT137" s="1">
        <f t="shared" si="195"/>
        <v>1101.0347759120637</v>
      </c>
      <c r="CU137" s="1">
        <f t="shared" si="195"/>
        <v>1136.7796516473823</v>
      </c>
      <c r="CV137" s="1">
        <f t="shared" si="195"/>
        <v>1173.6183698213877</v>
      </c>
      <c r="CW137" s="1">
        <f t="shared" si="195"/>
        <v>1211.5843659836848</v>
      </c>
      <c r="CX137" s="1">
        <f t="shared" si="195"/>
        <v>1250.7120976879557</v>
      </c>
      <c r="CY137" s="1">
        <f t="shared" si="195"/>
        <v>1291.0370757309199</v>
      </c>
      <c r="CZ137" s="1">
        <f t="shared" si="180"/>
        <v>1332.5958963461599</v>
      </c>
    </row>
    <row r="138" spans="3:106" x14ac:dyDescent="0.15">
      <c r="C138" s="6">
        <v>6</v>
      </c>
      <c r="I138" s="1"/>
      <c r="J138" s="1">
        <f t="shared" ref="J138:AO138" si="196">IF(type=1,MAX(J35-x,(K138*p+K139*(1-p))*EXP(-ir*t)),MAX(x-J35,(K138*p+K139*(1-p))*EXP(-ir*t)))</f>
        <v>17.357271397165984</v>
      </c>
      <c r="K138" s="1">
        <f t="shared" si="196"/>
        <v>19.428233006636134</v>
      </c>
      <c r="L138" s="1">
        <f t="shared" si="196"/>
        <v>21.649389733124355</v>
      </c>
      <c r="M138" s="1">
        <f t="shared" si="196"/>
        <v>24.018721088108986</v>
      </c>
      <c r="N138" s="1">
        <f t="shared" si="196"/>
        <v>26.53311100327581</v>
      </c>
      <c r="O138" s="1">
        <f t="shared" si="196"/>
        <v>29.188648774318747</v>
      </c>
      <c r="P138" s="1">
        <f t="shared" si="196"/>
        <v>31.980990059365386</v>
      </c>
      <c r="Q138" s="1">
        <f t="shared" si="196"/>
        <v>34.905747546810268</v>
      </c>
      <c r="R138" s="1">
        <f t="shared" si="196"/>
        <v>37.958874808596434</v>
      </c>
      <c r="S138" s="1">
        <f t="shared" si="196"/>
        <v>41.137005652999818</v>
      </c>
      <c r="T138" s="1">
        <f t="shared" si="196"/>
        <v>44.437715975207603</v>
      </c>
      <c r="U138" s="1">
        <f t="shared" si="196"/>
        <v>47.85968552294446</v>
      </c>
      <c r="V138" s="1">
        <f t="shared" si="196"/>
        <v>51.402751634782902</v>
      </c>
      <c r="W138" s="1">
        <f t="shared" si="196"/>
        <v>55.067863133121115</v>
      </c>
      <c r="X138" s="1">
        <f t="shared" si="196"/>
        <v>58.856956758502001</v>
      </c>
      <c r="Y138" s="1">
        <f t="shared" si="196"/>
        <v>62.772787642350778</v>
      </c>
      <c r="Z138" s="1">
        <f t="shared" si="196"/>
        <v>66.818747369785342</v>
      </c>
      <c r="AA138" s="1">
        <f t="shared" si="196"/>
        <v>70.998698147195569</v>
      </c>
      <c r="AB138" s="1">
        <f t="shared" si="196"/>
        <v>75.316841453124752</v>
      </c>
      <c r="AC138" s="1">
        <f t="shared" si="196"/>
        <v>79.777627684289698</v>
      </c>
      <c r="AD138" s="1">
        <f t="shared" si="196"/>
        <v>84.385703234115255</v>
      </c>
      <c r="AE138" s="1">
        <f t="shared" si="196"/>
        <v>89.145885540080997</v>
      </c>
      <c r="AF138" s="1">
        <f t="shared" si="196"/>
        <v>94.063155383211097</v>
      </c>
      <c r="AG138" s="1">
        <f t="shared" si="196"/>
        <v>99.142657832112818</v>
      </c>
      <c r="AH138" s="1">
        <f t="shared" si="196"/>
        <v>104.38970659281085</v>
      </c>
      <c r="AI138" s="1">
        <f t="shared" si="196"/>
        <v>109.8097893955395</v>
      </c>
      <c r="AJ138" s="1">
        <f t="shared" si="196"/>
        <v>115.40857368994713</v>
      </c>
      <c r="AK138" s="1">
        <f t="shared" si="196"/>
        <v>121.19191253077055</v>
      </c>
      <c r="AL138" s="1">
        <f t="shared" si="196"/>
        <v>127.16585065626033</v>
      </c>
      <c r="AM138" s="1">
        <f t="shared" si="196"/>
        <v>133.33663076567029</v>
      </c>
      <c r="AN138" s="1">
        <f t="shared" si="196"/>
        <v>139.71070000232976</v>
      </c>
      <c r="AO138" s="1">
        <f t="shared" si="196"/>
        <v>146.29471664903167</v>
      </c>
      <c r="AP138" s="1">
        <f t="shared" ref="AP138:BU138" si="197">IF(type=1,MAX(AP35-x,(AQ138*p+AQ139*(1-p))*EXP(-ir*t)),MAX(x-AP35,(AQ138*p+AQ139*(1-p))*EXP(-ir*t)))</f>
        <v>153.09555704268936</v>
      </c>
      <c r="AQ138" s="1">
        <f t="shared" si="197"/>
        <v>160.12032271544328</v>
      </c>
      <c r="AR138" s="1">
        <f t="shared" si="197"/>
        <v>167.3763477696333</v>
      </c>
      <c r="AS138" s="1">
        <f t="shared" si="197"/>
        <v>174.87120649429593</v>
      </c>
      <c r="AT138" s="1">
        <f t="shared" si="197"/>
        <v>182.61272123109603</v>
      </c>
      <c r="AU138" s="1">
        <f t="shared" si="197"/>
        <v>190.60897049786163</v>
      </c>
      <c r="AV138" s="1">
        <f t="shared" si="197"/>
        <v>198.86829737815842</v>
      </c>
      <c r="AW138" s="1">
        <f t="shared" si="197"/>
        <v>207.39931818561641</v>
      </c>
      <c r="AX138" s="1">
        <f t="shared" si="197"/>
        <v>216.21093141200674</v>
      </c>
      <c r="AY138" s="1">
        <f t="shared" si="197"/>
        <v>225.31232696836116</v>
      </c>
      <c r="AZ138" s="1">
        <f t="shared" si="197"/>
        <v>234.71299572873102</v>
      </c>
      <c r="BA138" s="1">
        <f t="shared" si="197"/>
        <v>244.42273938649728</v>
      </c>
      <c r="BB138" s="1">
        <f t="shared" si="197"/>
        <v>254.45168063346705</v>
      </c>
      <c r="BC138" s="1">
        <f t="shared" si="197"/>
        <v>234.14857788878976</v>
      </c>
      <c r="BD138" s="1">
        <f t="shared" si="197"/>
        <v>243.34278868645629</v>
      </c>
      <c r="BE138" s="1">
        <f t="shared" si="197"/>
        <v>252.81925249944891</v>
      </c>
      <c r="BF138" s="1">
        <f t="shared" si="197"/>
        <v>262.586597509748</v>
      </c>
      <c r="BG138" s="1">
        <f t="shared" si="197"/>
        <v>272.6537156320374</v>
      </c>
      <c r="BH138" s="1">
        <f t="shared" si="197"/>
        <v>283.02977057505791</v>
      </c>
      <c r="BI138" s="1">
        <f t="shared" si="197"/>
        <v>293.72420614936755</v>
      </c>
      <c r="BJ138" s="1">
        <f t="shared" si="197"/>
        <v>304.74675482903939</v>
      </c>
      <c r="BK138" s="1">
        <f t="shared" si="197"/>
        <v>316.10744657505984</v>
      </c>
      <c r="BL138" s="1">
        <f t="shared" si="197"/>
        <v>327.81661792842618</v>
      </c>
      <c r="BM138" s="1">
        <f t="shared" si="197"/>
        <v>339.88492138118733</v>
      </c>
      <c r="BN138" s="1">
        <f t="shared" si="197"/>
        <v>352.32333503392283</v>
      </c>
      <c r="BO138" s="1">
        <f t="shared" si="197"/>
        <v>365.14317254841649</v>
      </c>
      <c r="BP138" s="1">
        <f t="shared" si="197"/>
        <v>378.35609340454738</v>
      </c>
      <c r="BQ138" s="1">
        <f t="shared" si="197"/>
        <v>391.97411347069584</v>
      </c>
      <c r="BR138" s="1">
        <f t="shared" si="197"/>
        <v>406.00961589724983</v>
      </c>
      <c r="BS138" s="1">
        <f t="shared" si="197"/>
        <v>420.47536234308524</v>
      </c>
      <c r="BT138" s="1">
        <f t="shared" si="197"/>
        <v>435.3845045451996</v>
      </c>
      <c r="BU138" s="1">
        <f t="shared" si="197"/>
        <v>450.75059624198735</v>
      </c>
      <c r="BV138" s="1">
        <f t="shared" ref="BV138:CY138" si="198">IF(type=1,MAX(BV35-x,(BW138*p+BW139*(1-p))*EXP(-ir*t)),MAX(x-BV35,(BW138*p+BW139*(1-p))*EXP(-ir*t)))</f>
        <v>466.58760546096664</v>
      </c>
      <c r="BW138" s="1">
        <f t="shared" si="198"/>
        <v>482.90992718209714</v>
      </c>
      <c r="BX138" s="1">
        <f t="shared" si="198"/>
        <v>499.73239638816983</v>
      </c>
      <c r="BY138" s="1">
        <f t="shared" si="198"/>
        <v>517.07030151409992</v>
      </c>
      <c r="BZ138" s="1">
        <f t="shared" si="198"/>
        <v>534.93939830731597</v>
      </c>
      <c r="CA138" s="1">
        <f t="shared" si="198"/>
        <v>553.35592411181028</v>
      </c>
      <c r="CB138" s="1">
        <f t="shared" si="198"/>
        <v>572.33661258880238</v>
      </c>
      <c r="CC138" s="1">
        <f t="shared" si="198"/>
        <v>591.89870888735777</v>
      </c>
      <c r="CD138" s="1">
        <f t="shared" si="198"/>
        <v>612.05998527871986</v>
      </c>
      <c r="CE138" s="1">
        <f t="shared" si="198"/>
        <v>632.838757268525</v>
      </c>
      <c r="CF138" s="1">
        <f t="shared" si="198"/>
        <v>654.25390020151053</v>
      </c>
      <c r="CG138" s="1">
        <f t="shared" si="198"/>
        <v>676.32486637376803</v>
      </c>
      <c r="CH138" s="1">
        <f t="shared" si="198"/>
        <v>699.07170266805656</v>
      </c>
      <c r="CI138" s="1">
        <f t="shared" si="198"/>
        <v>722.51506872816367</v>
      </c>
      <c r="CJ138" s="1">
        <f t="shared" si="198"/>
        <v>746.67625568878975</v>
      </c>
      <c r="CK138" s="1">
        <f t="shared" si="198"/>
        <v>771.57720547793861</v>
      </c>
      <c r="CL138" s="1">
        <f t="shared" si="198"/>
        <v>797.24053070931097</v>
      </c>
      <c r="CM138" s="1">
        <f t="shared" si="198"/>
        <v>823.68953518273736</v>
      </c>
      <c r="CN138" s="1">
        <f t="shared" si="198"/>
        <v>850.94823501123403</v>
      </c>
      <c r="CO138" s="1">
        <f t="shared" si="198"/>
        <v>879.04138039383724</v>
      </c>
      <c r="CP138" s="1">
        <f t="shared" si="198"/>
        <v>907.99447805395334</v>
      </c>
      <c r="CQ138" s="1">
        <f t="shared" si="198"/>
        <v>937.83381436356899</v>
      </c>
      <c r="CR138" s="1">
        <f t="shared" si="198"/>
        <v>968.5864791742838</v>
      </c>
      <c r="CS138" s="1">
        <f t="shared" si="198"/>
        <v>1000.2803903767718</v>
      </c>
      <c r="CT138" s="1">
        <f t="shared" si="198"/>
        <v>1032.9443192109368</v>
      </c>
      <c r="CU138" s="1">
        <f t="shared" si="198"/>
        <v>1066.607916349707</v>
      </c>
      <c r="CV138" s="1">
        <f t="shared" si="198"/>
        <v>1101.3017387801162</v>
      </c>
      <c r="CW138" s="1">
        <f t="shared" si="198"/>
        <v>1137.0572775060455</v>
      </c>
      <c r="CX138" s="1">
        <f t="shared" si="198"/>
        <v>1173.9069860977313</v>
      </c>
      <c r="CY138" s="1">
        <f t="shared" si="198"/>
        <v>1211.8843101139362</v>
      </c>
      <c r="CZ138" s="1">
        <f t="shared" si="180"/>
        <v>1251.0237174234414</v>
      </c>
    </row>
    <row r="139" spans="3:106" x14ac:dyDescent="0.15">
      <c r="C139" s="6">
        <v>7</v>
      </c>
      <c r="I139" s="1"/>
      <c r="J139" s="1"/>
      <c r="K139" s="1">
        <f t="shared" ref="K139:AP139" si="199">IF(type=1,MAX(K36-x,(L139*p+L140*(1-p))*EXP(-ir*t)),MAX(x-K36,(L139*p+L140*(1-p))*EXP(-ir*t)))</f>
        <v>15.307087664035846</v>
      </c>
      <c r="L139" s="1">
        <f t="shared" si="199"/>
        <v>17.230333243392888</v>
      </c>
      <c r="M139" s="1">
        <f t="shared" si="199"/>
        <v>19.305974222423007</v>
      </c>
      <c r="N139" s="1">
        <f t="shared" si="199"/>
        <v>21.533083273730057</v>
      </c>
      <c r="O139" s="1">
        <f t="shared" si="199"/>
        <v>23.909335234838419</v>
      </c>
      <c r="P139" s="1">
        <f t="shared" si="199"/>
        <v>26.431248357619882</v>
      </c>
      <c r="Q139" s="1">
        <f t="shared" si="199"/>
        <v>29.094516069451874</v>
      </c>
      <c r="R139" s="1">
        <f t="shared" si="199"/>
        <v>31.894404923259454</v>
      </c>
      <c r="S139" s="1">
        <f t="shared" si="199"/>
        <v>34.826183410793398</v>
      </c>
      <c r="T139" s="1">
        <f t="shared" si="199"/>
        <v>37.885539223849797</v>
      </c>
      <c r="U139" s="1">
        <f t="shared" si="199"/>
        <v>41.068941503254166</v>
      </c>
      <c r="V139" s="1">
        <f t="shared" si="199"/>
        <v>44.373910825448384</v>
      </c>
      <c r="W139" s="1">
        <f t="shared" si="199"/>
        <v>47.799172850462078</v>
      </c>
      <c r="X139" s="1">
        <f t="shared" si="199"/>
        <v>51.344689618355972</v>
      </c>
      <c r="Y139" s="1">
        <f t="shared" si="199"/>
        <v>55.011581797205508</v>
      </c>
      <c r="Z139" s="1">
        <f t="shared" si="199"/>
        <v>58.801971362829555</v>
      </c>
      <c r="AA139" s="1">
        <f t="shared" si="199"/>
        <v>62.718783339040293</v>
      </c>
      <c r="AB139" s="1">
        <f t="shared" si="199"/>
        <v>66.765545283407263</v>
      </c>
      <c r="AC139" s="1">
        <f t="shared" si="199"/>
        <v>70.946214785765974</v>
      </c>
      <c r="AD139" s="1">
        <f t="shared" si="199"/>
        <v>75.26505157356344</v>
      </c>
      <c r="AE139" s="1">
        <f t="shared" si="199"/>
        <v>79.726536558230066</v>
      </c>
      <c r="AF139" s="1">
        <f t="shared" si="199"/>
        <v>84.335329600512694</v>
      </c>
      <c r="AG139" s="1">
        <f t="shared" si="199"/>
        <v>89.096253156198131</v>
      </c>
      <c r="AH139" s="1">
        <f t="shared" si="199"/>
        <v>94.014289815485682</v>
      </c>
      <c r="AI139" s="1">
        <f t="shared" si="199"/>
        <v>99.09458562107082</v>
      </c>
      <c r="AJ139" s="1">
        <f t="shared" si="199"/>
        <v>104.3424551529733</v>
      </c>
      <c r="AK139" s="1">
        <f t="shared" si="199"/>
        <v>109.76338704008958</v>
      </c>
      <c r="AL139" s="1">
        <f t="shared" si="199"/>
        <v>115.36304966016131</v>
      </c>
      <c r="AM139" s="1">
        <f t="shared" si="199"/>
        <v>121.14729702641331</v>
      </c>
      <c r="AN139" s="1">
        <f t="shared" si="199"/>
        <v>127.12217486697452</v>
      </c>
      <c r="AO139" s="1">
        <f t="shared" si="199"/>
        <v>133.29392690339537</v>
      </c>
      <c r="AP139" s="1">
        <f t="shared" si="199"/>
        <v>139.66900133478177</v>
      </c>
      <c r="AQ139" s="1">
        <f t="shared" ref="AQ139:BV139" si="200">IF(type=1,MAX(AQ36-x,(AR139*p+AR140*(1-p))*EXP(-ir*t)),MAX(x-AQ36,(AR139*p+AR140*(1-p))*EXP(-ir*t)))</f>
        <v>146.25405753427961</v>
      </c>
      <c r="AR139" s="1">
        <f t="shared" si="200"/>
        <v>153.05597296486394</v>
      </c>
      <c r="AS139" s="1">
        <f t="shared" si="200"/>
        <v>160.08185032161509</v>
      </c>
      <c r="AT139" s="1">
        <f t="shared" si="200"/>
        <v>167.33902490789876</v>
      </c>
      <c r="AU139" s="1">
        <f t="shared" si="200"/>
        <v>174.83507225311044</v>
      </c>
      <c r="AV139" s="1">
        <f t="shared" si="200"/>
        <v>182.57781597989532</v>
      </c>
      <c r="AW139" s="1">
        <f t="shared" si="200"/>
        <v>190.57533592901336</v>
      </c>
      <c r="AX139" s="1">
        <f t="shared" si="200"/>
        <v>198.83597655028777</v>
      </c>
      <c r="AY139" s="1">
        <f t="shared" si="200"/>
        <v>207.36835556835049</v>
      </c>
      <c r="AZ139" s="1">
        <f t="shared" si="200"/>
        <v>216.18137293218433</v>
      </c>
      <c r="BA139" s="1">
        <f t="shared" si="200"/>
        <v>225.28422005775576</v>
      </c>
      <c r="BB139" s="1">
        <f t="shared" si="200"/>
        <v>234.68638937333685</v>
      </c>
      <c r="BC139" s="1">
        <f t="shared" si="200"/>
        <v>216.57753185659251</v>
      </c>
      <c r="BD139" s="1">
        <f t="shared" si="200"/>
        <v>225.2346594300077</v>
      </c>
      <c r="BE139" s="1">
        <f t="shared" si="200"/>
        <v>234.15762333022383</v>
      </c>
      <c r="BF139" s="1">
        <f t="shared" si="200"/>
        <v>243.35454994052418</v>
      </c>
      <c r="BG139" s="1">
        <f t="shared" si="200"/>
        <v>252.83381403872727</v>
      </c>
      <c r="BH139" s="1">
        <f t="shared" si="200"/>
        <v>262.60404638970789</v>
      </c>
      <c r="BI139" s="1">
        <f t="shared" si="200"/>
        <v>272.67414156999462</v>
      </c>
      <c r="BJ139" s="1">
        <f t="shared" si="200"/>
        <v>283.05326603153674</v>
      </c>
      <c r="BK139" s="1">
        <f t="shared" si="200"/>
        <v>293.75086641195077</v>
      </c>
      <c r="BL139" s="1">
        <f t="shared" si="200"/>
        <v>304.77667809878199</v>
      </c>
      <c r="BM139" s="1">
        <f t="shared" si="200"/>
        <v>316.14073405554387</v>
      </c>
      <c r="BN139" s="1">
        <f t="shared" si="200"/>
        <v>327.85337391753768</v>
      </c>
      <c r="BO139" s="1">
        <f t="shared" si="200"/>
        <v>339.92525336569832</v>
      </c>
      <c r="BP139" s="1">
        <f t="shared" si="200"/>
        <v>352.3673537869646</v>
      </c>
      <c r="BQ139" s="1">
        <f t="shared" si="200"/>
        <v>365.19099222993242</v>
      </c>
      <c r="BR139" s="1">
        <f t="shared" si="200"/>
        <v>378.40783166481566</v>
      </c>
      <c r="BS139" s="1">
        <f t="shared" si="200"/>
        <v>392.02989155701727</v>
      </c>
      <c r="BT139" s="1">
        <f t="shared" si="200"/>
        <v>406.06955876389605</v>
      </c>
      <c r="BU139" s="1">
        <f t="shared" si="200"/>
        <v>420.53959876460806</v>
      </c>
      <c r="BV139" s="1">
        <f t="shared" si="200"/>
        <v>435.4531672332036</v>
      </c>
      <c r="BW139" s="1">
        <f t="shared" ref="BW139:CY139" si="201">IF(type=1,MAX(BW36-x,(BX139*p+BX140*(1-p))*EXP(-ir*t)),MAX(x-BW36,(BX139*p+BX140*(1-p))*EXP(-ir*t)))</f>
        <v>450.82382196547189</v>
      </c>
      <c r="BX139" s="1">
        <f t="shared" si="201"/>
        <v>466.66553517034617</v>
      </c>
      <c r="BY139" s="1">
        <f t="shared" si="201"/>
        <v>482.99270613701248</v>
      </c>
      <c r="BZ139" s="1">
        <f t="shared" si="201"/>
        <v>499.82017428920614</v>
      </c>
      <c r="CA139" s="1">
        <f t="shared" si="201"/>
        <v>517.16323263853087</v>
      </c>
      <c r="CB139" s="1">
        <f t="shared" si="201"/>
        <v>535.03764164899678</v>
      </c>
      <c r="CC139" s="1">
        <f t="shared" si="201"/>
        <v>553.4596435253477</v>
      </c>
      <c r="CD139" s="1">
        <f t="shared" si="201"/>
        <v>572.44597693812977</v>
      </c>
      <c r="CE139" s="1">
        <f t="shared" si="201"/>
        <v>592.01389219885368</v>
      </c>
      <c r="CF139" s="1">
        <f t="shared" si="201"/>
        <v>612.18116689900523</v>
      </c>
      <c r="CG139" s="1">
        <f t="shared" si="201"/>
        <v>632.96612202708423</v>
      </c>
      <c r="CH139" s="1">
        <f t="shared" si="201"/>
        <v>654.38763857828337</v>
      </c>
      <c r="CI139" s="1">
        <f t="shared" si="201"/>
        <v>676.46517467186402</v>
      </c>
      <c r="CJ139" s="1">
        <f t="shared" si="201"/>
        <v>699.21878319174903</v>
      </c>
      <c r="CK139" s="1">
        <f t="shared" si="201"/>
        <v>722.66912996632357</v>
      </c>
      <c r="CL139" s="1">
        <f t="shared" si="201"/>
        <v>746.83751250392754</v>
      </c>
      <c r="CM139" s="1">
        <f t="shared" si="201"/>
        <v>771.74587930102314</v>
      </c>
      <c r="CN139" s="1">
        <f t="shared" si="201"/>
        <v>797.41684974054476</v>
      </c>
      <c r="CO139" s="1">
        <f t="shared" si="201"/>
        <v>823.87373459846776</v>
      </c>
      <c r="CP139" s="1">
        <f t="shared" si="201"/>
        <v>851.14055717718929</v>
      </c>
      <c r="CQ139" s="1">
        <f t="shared" si="201"/>
        <v>879.24207508488007</v>
      </c>
      <c r="CR139" s="1">
        <f t="shared" si="201"/>
        <v>908.20380268055214</v>
      </c>
      <c r="CS139" s="1">
        <f t="shared" si="201"/>
        <v>938.05203420519115</v>
      </c>
      <c r="CT139" s="1">
        <f t="shared" si="201"/>
        <v>968.81386761992292</v>
      </c>
      <c r="CU139" s="1">
        <f t="shared" si="201"/>
        <v>1000.5172291728273</v>
      </c>
      <c r="CV139" s="1">
        <f t="shared" si="201"/>
        <v>1033.1908987166698</v>
      </c>
      <c r="CW139" s="1">
        <f t="shared" si="201"/>
        <v>1066.8645358005047</v>
      </c>
      <c r="CX139" s="1">
        <f t="shared" si="201"/>
        <v>1101.5687065588045</v>
      </c>
      <c r="CY139" s="1">
        <f t="shared" si="201"/>
        <v>1137.3349114224916</v>
      </c>
      <c r="CZ139" s="1">
        <f t="shared" si="180"/>
        <v>1174.1956136769973</v>
      </c>
    </row>
    <row r="140" spans="3:106" x14ac:dyDescent="0.15">
      <c r="C140" s="6">
        <v>8</v>
      </c>
      <c r="I140" s="1"/>
      <c r="J140" s="1"/>
      <c r="K140" s="1"/>
      <c r="L140" s="1">
        <f t="shared" ref="L140:AQ140" si="202">IF(type=1,MAX(L37-x,(M140*p+M141*(1-p))*EXP(-ir*t)),MAX(x-L37,(M140*p+M141*(1-p))*EXP(-ir*t)))</f>
        <v>13.402165746695232</v>
      </c>
      <c r="M140" s="1">
        <f t="shared" si="202"/>
        <v>15.175318186792426</v>
      </c>
      <c r="N140" s="1">
        <f t="shared" si="202"/>
        <v>17.101975781985498</v>
      </c>
      <c r="O140" s="1">
        <f t="shared" si="202"/>
        <v>19.182607929881588</v>
      </c>
      <c r="P140" s="1">
        <f t="shared" si="202"/>
        <v>21.416043270274404</v>
      </c>
      <c r="Q140" s="1">
        <f t="shared" si="202"/>
        <v>23.799620711632365</v>
      </c>
      <c r="R140" s="1">
        <f t="shared" si="202"/>
        <v>26.329455400514554</v>
      </c>
      <c r="S140" s="1">
        <f t="shared" si="202"/>
        <v>29.000806284750741</v>
      </c>
      <c r="T140" s="1">
        <f t="shared" si="202"/>
        <v>31.808516992097815</v>
      </c>
      <c r="U140" s="1">
        <f t="shared" si="202"/>
        <v>34.747488603185793</v>
      </c>
      <c r="V140" s="1">
        <f t="shared" si="202"/>
        <v>37.813134596536678</v>
      </c>
      <c r="W140" s="1">
        <f t="shared" si="202"/>
        <v>41.001767496960042</v>
      </c>
      <c r="X140" s="1">
        <f t="shared" si="202"/>
        <v>44.310875058979654</v>
      </c>
      <c r="Y140" s="1">
        <f t="shared" si="202"/>
        <v>47.739260649200837</v>
      </c>
      <c r="Z140" s="1">
        <f t="shared" si="202"/>
        <v>51.287044969474223</v>
      </c>
      <c r="AA140" s="1">
        <f t="shared" si="202"/>
        <v>54.955549487779855</v>
      </c>
      <c r="AB140" s="1">
        <f t="shared" si="202"/>
        <v>58.747100195632072</v>
      </c>
      <c r="AC140" s="1">
        <f t="shared" si="202"/>
        <v>62.664798841069342</v>
      </c>
      <c r="AD140" s="1">
        <f t="shared" si="202"/>
        <v>66.712305613829344</v>
      </c>
      <c r="AE140" s="1">
        <f t="shared" si="202"/>
        <v>70.893664156569571</v>
      </c>
      <c r="AF140" s="1">
        <f t="shared" si="202"/>
        <v>75.213181795370502</v>
      </c>
      <c r="AG140" s="1">
        <f t="shared" si="202"/>
        <v>79.675361374120556</v>
      </c>
      <c r="AH140" s="1">
        <f t="shared" si="202"/>
        <v>84.28487098701325</v>
      </c>
      <c r="AI140" s="1">
        <f t="shared" si="202"/>
        <v>89.04653573626311</v>
      </c>
      <c r="AJ140" s="1">
        <f t="shared" si="202"/>
        <v>93.965339287416896</v>
      </c>
      <c r="AK140" s="1">
        <f t="shared" si="202"/>
        <v>99.046428533544201</v>
      </c>
      <c r="AL140" s="1">
        <f t="shared" si="202"/>
        <v>104.29511892497172</v>
      </c>
      <c r="AM140" s="1">
        <f t="shared" si="202"/>
        <v>109.71689998940525</v>
      </c>
      <c r="AN140" s="1">
        <f t="shared" si="202"/>
        <v>115.31744103283164</v>
      </c>
      <c r="AO140" s="1">
        <f t="shared" si="202"/>
        <v>121.10259702712071</v>
      </c>
      <c r="AP140" s="1">
        <f t="shared" si="202"/>
        <v>127.07841469044185</v>
      </c>
      <c r="AQ140" s="1">
        <f t="shared" si="202"/>
        <v>133.25113876680953</v>
      </c>
      <c r="AR140" s="1">
        <f t="shared" ref="AR140:BW140" si="203">IF(type=1,MAX(AR37-x,(AS140*p+AS141*(1-p))*EXP(-ir*t)),MAX(x-AR37,(AS140*p+AS141*(1-p))*EXP(-ir*t)))</f>
        <v>139.62721851127907</v>
      </c>
      <c r="AS140" s="1">
        <f t="shared" si="203"/>
        <v>146.21331438752787</v>
      </c>
      <c r="AT140" s="1">
        <f t="shared" si="203"/>
        <v>153.01630498477709</v>
      </c>
      <c r="AU140" s="1">
        <f t="shared" si="203"/>
        <v>160.04329416123738</v>
      </c>
      <c r="AV140" s="1">
        <f t="shared" si="203"/>
        <v>167.30161842149687</v>
      </c>
      <c r="AW140" s="1">
        <f t="shared" si="203"/>
        <v>174.79885453551319</v>
      </c>
      <c r="AX140" s="1">
        <f t="shared" si="203"/>
        <v>182.54282740712162</v>
      </c>
      <c r="AY140" s="1">
        <f t="shared" si="203"/>
        <v>190.54161820023069</v>
      </c>
      <c r="AZ140" s="1">
        <f t="shared" si="203"/>
        <v>198.80357273114481</v>
      </c>
      <c r="BA140" s="1">
        <f t="shared" si="203"/>
        <v>207.3373101357289</v>
      </c>
      <c r="BB140" s="1">
        <f t="shared" si="203"/>
        <v>216.1517318204161</v>
      </c>
      <c r="BC140" s="1">
        <f t="shared" si="203"/>
        <v>200.02838280451053</v>
      </c>
      <c r="BD140" s="1">
        <f t="shared" si="203"/>
        <v>208.17966284242743</v>
      </c>
      <c r="BE140" s="1">
        <f t="shared" si="203"/>
        <v>216.58131728047104</v>
      </c>
      <c r="BF140" s="1">
        <f t="shared" si="203"/>
        <v>225.24099988683838</v>
      </c>
      <c r="BG140" s="1">
        <f t="shared" si="203"/>
        <v>234.16659837813077</v>
      </c>
      <c r="BH140" s="1">
        <f t="shared" si="203"/>
        <v>243.36624157030909</v>
      </c>
      <c r="BI140" s="1">
        <f t="shared" si="203"/>
        <v>252.84830674822791</v>
      </c>
      <c r="BJ140" s="1">
        <f t="shared" si="203"/>
        <v>262.62142726042987</v>
      </c>
      <c r="BK140" s="1">
        <f t="shared" si="203"/>
        <v>272.69450034608525</v>
      </c>
      <c r="BL140" s="1">
        <f t="shared" si="203"/>
        <v>283.07669520117247</v>
      </c>
      <c r="BM140" s="1">
        <f t="shared" si="203"/>
        <v>293.77746129121329</v>
      </c>
      <c r="BN140" s="1">
        <f t="shared" si="203"/>
        <v>304.80653691809721</v>
      </c>
      <c r="BO140" s="1">
        <f t="shared" si="203"/>
        <v>316.17395804876367</v>
      </c>
      <c r="BP140" s="1">
        <f t="shared" si="203"/>
        <v>327.89006741374396</v>
      </c>
      <c r="BQ140" s="1">
        <f t="shared" si="203"/>
        <v>339.96552388381366</v>
      </c>
      <c r="BR140" s="1">
        <f t="shared" si="203"/>
        <v>352.41131213325485</v>
      </c>
      <c r="BS140" s="1">
        <f t="shared" si="203"/>
        <v>365.23875259848899</v>
      </c>
      <c r="BT140" s="1">
        <f t="shared" si="203"/>
        <v>378.45951174111002</v>
      </c>
      <c r="BU140" s="1">
        <f t="shared" si="203"/>
        <v>392.08561262461996</v>
      </c>
      <c r="BV140" s="1">
        <f t="shared" si="203"/>
        <v>406.12944581445839</v>
      </c>
      <c r="BW140" s="1">
        <f t="shared" si="203"/>
        <v>420.60378061120502</v>
      </c>
      <c r="BX140" s="1">
        <f t="shared" ref="BX140:CY140" si="204">IF(type=1,MAX(BX37-x,(BY140*p+BY141*(1-p))*EXP(-ir*t)),MAX(x-BX37,(BY140*p+BY141*(1-p))*EXP(-ir*t)))</f>
        <v>435.52177662714155</v>
      </c>
      <c r="BY140" s="1">
        <f t="shared" si="204"/>
        <v>450.89699571666642</v>
      </c>
      <c r="BZ140" s="1">
        <f t="shared" si="204"/>
        <v>466.74341427137978</v>
      </c>
      <c r="CA140" s="1">
        <f t="shared" si="204"/>
        <v>483.07543589098401</v>
      </c>
      <c r="CB140" s="1">
        <f t="shared" si="204"/>
        <v>499.90790444148826</v>
      </c>
      <c r="CC140" s="1">
        <f t="shared" si="204"/>
        <v>517.25611751255462</v>
      </c>
      <c r="CD140" s="1">
        <f t="shared" si="204"/>
        <v>535.13584028618709</v>
      </c>
      <c r="CE140" s="1">
        <f t="shared" si="204"/>
        <v>553.56331982933534</v>
      </c>
      <c r="CF140" s="1">
        <f t="shared" si="204"/>
        <v>572.55529982337271</v>
      </c>
      <c r="CG140" s="1">
        <f t="shared" si="204"/>
        <v>592.1290357437997</v>
      </c>
      <c r="CH140" s="1">
        <f t="shared" si="204"/>
        <v>612.30231050393718</v>
      </c>
      <c r="CI140" s="1">
        <f t="shared" si="204"/>
        <v>633.09345057679013</v>
      </c>
      <c r="CJ140" s="1">
        <f t="shared" si="204"/>
        <v>654.52134260969774</v>
      </c>
      <c r="CK140" s="1">
        <f t="shared" si="204"/>
        <v>676.60545054683473</v>
      </c>
      <c r="CL140" s="1">
        <f t="shared" si="204"/>
        <v>699.36583327508379</v>
      </c>
      <c r="CM140" s="1">
        <f t="shared" si="204"/>
        <v>722.82316280927944</v>
      </c>
      <c r="CN140" s="1">
        <f t="shared" si="204"/>
        <v>746.99874303330853</v>
      </c>
      <c r="CO140" s="1">
        <f t="shared" si="204"/>
        <v>771.91452901405887</v>
      </c>
      <c r="CP140" s="1">
        <f t="shared" si="204"/>
        <v>797.59314690572432</v>
      </c>
      <c r="CQ140" s="1">
        <f t="shared" si="204"/>
        <v>824.05791446251351</v>
      </c>
      <c r="CR140" s="1">
        <f t="shared" si="204"/>
        <v>851.33286217835644</v>
      </c>
      <c r="CS140" s="1">
        <f t="shared" si="204"/>
        <v>879.44275507277644</v>
      </c>
      <c r="CT140" s="1">
        <f t="shared" si="204"/>
        <v>908.41311514267704</v>
      </c>
      <c r="CU140" s="1">
        <f t="shared" si="204"/>
        <v>938.27024450039846</v>
      </c>
      <c r="CV140" s="1">
        <f t="shared" si="204"/>
        <v>969.04124921902053</v>
      </c>
      <c r="CW140" s="1">
        <f t="shared" si="204"/>
        <v>1000.7540639065304</v>
      </c>
      <c r="CX140" s="1">
        <f t="shared" si="204"/>
        <v>1033.4374770311338</v>
      </c>
      <c r="CY140" s="1">
        <f t="shared" si="204"/>
        <v>1067.1211570206685</v>
      </c>
      <c r="CZ140" s="1">
        <f t="shared" si="180"/>
        <v>1101.8356791597832</v>
      </c>
    </row>
    <row r="141" spans="3:106" x14ac:dyDescent="0.15">
      <c r="C141" s="6">
        <v>9</v>
      </c>
      <c r="I141" s="1"/>
      <c r="J141" s="1"/>
      <c r="K141" s="1"/>
      <c r="L141" s="1"/>
      <c r="M141" s="1">
        <f t="shared" ref="M141:AR141" si="205">IF(type=1,MAX(M38-x,(N141*p+N142*(1-p))*EXP(-ir*t)),MAX(x-M38,(N141*p+N142*(1-p))*EXP(-ir*t)))</f>
        <v>11.645056642915211</v>
      </c>
      <c r="N141" s="1">
        <f t="shared" si="205"/>
        <v>13.26682651627096</v>
      </c>
      <c r="O141" s="1">
        <f t="shared" si="205"/>
        <v>15.041815903597506</v>
      </c>
      <c r="P141" s="1">
        <f t="shared" si="205"/>
        <v>16.972135522217425</v>
      </c>
      <c r="Q141" s="1">
        <f t="shared" si="205"/>
        <v>19.058102341049036</v>
      </c>
      <c r="R141" s="1">
        <f t="shared" si="205"/>
        <v>21.29827584495612</v>
      </c>
      <c r="S141" s="1">
        <f t="shared" si="205"/>
        <v>23.689622728783881</v>
      </c>
      <c r="T141" s="1">
        <f t="shared" si="205"/>
        <v>26.22781158506163</v>
      </c>
      <c r="U141" s="1">
        <f t="shared" si="205"/>
        <v>28.907622416132359</v>
      </c>
      <c r="V141" s="1">
        <f t="shared" si="205"/>
        <v>31.723437800968519</v>
      </c>
      <c r="W141" s="1">
        <f t="shared" si="205"/>
        <v>34.66976668141529</v>
      </c>
      <c r="X141" s="1">
        <f t="shared" si="205"/>
        <v>37.741741938400544</v>
      </c>
      <c r="Y141" s="1">
        <f t="shared" si="205"/>
        <v>40.935532707031726</v>
      </c>
      <c r="Z141" s="1">
        <f t="shared" si="205"/>
        <v>44.248623586214379</v>
      </c>
      <c r="AA141" s="1">
        <f t="shared" si="205"/>
        <v>47.679934656158366</v>
      </c>
      <c r="AB141" s="1">
        <f t="shared" si="205"/>
        <v>51.229784443199627</v>
      </c>
      <c r="AC141" s="1">
        <f t="shared" si="205"/>
        <v>54.899725966704111</v>
      </c>
      <c r="AD141" s="1">
        <f t="shared" si="205"/>
        <v>58.692306246021872</v>
      </c>
      <c r="AE141" s="1">
        <f t="shared" si="205"/>
        <v>62.610806399475699</v>
      </c>
      <c r="AF141" s="1">
        <f t="shared" si="205"/>
        <v>66.659011226825186</v>
      </c>
      <c r="AG141" s="1">
        <f t="shared" si="205"/>
        <v>70.841037692515471</v>
      </c>
      <c r="AH141" s="1">
        <f t="shared" si="205"/>
        <v>75.161228780351266</v>
      </c>
      <c r="AI141" s="1">
        <f t="shared" si="205"/>
        <v>79.624101164542509</v>
      </c>
      <c r="AJ141" s="1">
        <f t="shared" si="205"/>
        <v>84.234327159958696</v>
      </c>
      <c r="AK141" s="1">
        <f t="shared" si="205"/>
        <v>88.996733170422459</v>
      </c>
      <c r="AL141" s="1">
        <f t="shared" si="205"/>
        <v>93.916303692939749</v>
      </c>
      <c r="AM141" s="1">
        <f t="shared" si="205"/>
        <v>98.998186463426549</v>
      </c>
      <c r="AN141" s="1">
        <f t="shared" si="205"/>
        <v>104.24769780265896</v>
      </c>
      <c r="AO141" s="1">
        <f t="shared" si="205"/>
        <v>109.67032813729935</v>
      </c>
      <c r="AP141" s="1">
        <f t="shared" si="205"/>
        <v>115.27174770173171</v>
      </c>
      <c r="AQ141" s="1">
        <f t="shared" si="205"/>
        <v>121.05781242662788</v>
      </c>
      <c r="AR141" s="1">
        <f t="shared" si="205"/>
        <v>127.03457002035978</v>
      </c>
      <c r="AS141" s="1">
        <f t="shared" ref="AS141:BX141" si="206">IF(type=1,MAX(AS38-x,(AT141*p+AT142*(1-p))*EXP(-ir*t)),MAX(x-AS38,(AT141*p+AT142*(1-p))*EXP(-ir*t)))</f>
        <v>133.20826624957331</v>
      </c>
      <c r="AT141" s="1">
        <f t="shared" si="206"/>
        <v>139.58535142544619</v>
      </c>
      <c r="AU141" s="1">
        <f t="shared" si="206"/>
        <v>146.17248710236589</v>
      </c>
      <c r="AV141" s="1">
        <f t="shared" si="206"/>
        <v>152.97655299598404</v>
      </c>
      <c r="AW141" s="1">
        <f t="shared" si="206"/>
        <v>160.00465412783205</v>
      </c>
      <c r="AX141" s="1">
        <f t="shared" si="206"/>
        <v>167.26412820391729</v>
      </c>
      <c r="AY141" s="1">
        <f t="shared" si="206"/>
        <v>174.76255323496261</v>
      </c>
      <c r="AZ141" s="1">
        <f t="shared" si="206"/>
        <v>182.50775540620307</v>
      </c>
      <c r="BA141" s="1">
        <f t="shared" si="206"/>
        <v>190.50781720491258</v>
      </c>
      <c r="BB141" s="1">
        <f t="shared" si="206"/>
        <v>198.77108581410045</v>
      </c>
      <c r="BC141" s="1">
        <f t="shared" si="206"/>
        <v>184.44169924304001</v>
      </c>
      <c r="BD141" s="1">
        <f t="shared" si="206"/>
        <v>192.11655082886705</v>
      </c>
      <c r="BE141" s="1">
        <f t="shared" si="206"/>
        <v>200.02721412295963</v>
      </c>
      <c r="BF141" s="1">
        <f t="shared" si="206"/>
        <v>208.18089776477279</v>
      </c>
      <c r="BG141" s="1">
        <f t="shared" si="206"/>
        <v>216.58503073619883</v>
      </c>
      <c r="BH141" s="1">
        <f t="shared" si="206"/>
        <v>225.24726909663184</v>
      </c>
      <c r="BI141" s="1">
        <f t="shared" si="206"/>
        <v>234.17550292390419</v>
      </c>
      <c r="BJ141" s="1">
        <f t="shared" si="206"/>
        <v>243.37786346738244</v>
      </c>
      <c r="BK141" s="1">
        <f t="shared" si="206"/>
        <v>252.86273051970781</v>
      </c>
      <c r="BL141" s="1">
        <f t="shared" si="206"/>
        <v>262.63874001386415</v>
      </c>
      <c r="BM141" s="1">
        <f t="shared" si="206"/>
        <v>272.71479185246034</v>
      </c>
      <c r="BN141" s="1">
        <f t="shared" si="206"/>
        <v>283.10005797632579</v>
      </c>
      <c r="BO141" s="1">
        <f t="shared" si="206"/>
        <v>293.80399067973366</v>
      </c>
      <c r="BP141" s="1">
        <f t="shared" si="206"/>
        <v>304.83633117979036</v>
      </c>
      <c r="BQ141" s="1">
        <f t="shared" si="206"/>
        <v>316.20711844776008</v>
      </c>
      <c r="BR141" s="1">
        <f t="shared" si="206"/>
        <v>327.92669831033095</v>
      </c>
      <c r="BS141" s="1">
        <f t="shared" si="206"/>
        <v>340.00573282907408</v>
      </c>
      <c r="BT141" s="1">
        <f t="shared" si="206"/>
        <v>352.45520996659866</v>
      </c>
      <c r="BU141" s="1">
        <f t="shared" si="206"/>
        <v>365.28645354816615</v>
      </c>
      <c r="BV141" s="1">
        <f t="shared" si="206"/>
        <v>378.51113352779549</v>
      </c>
      <c r="BW141" s="1">
        <f t="shared" si="206"/>
        <v>392.14127656816515</v>
      </c>
      <c r="BX141" s="1">
        <f t="shared" si="206"/>
        <v>406.18927694390521</v>
      </c>
      <c r="BY141" s="1">
        <f t="shared" ref="BY141:CY141" si="207">IF(type=1,MAX(BY38-x,(BZ141*p+BZ142*(1-p))*EXP(-ir*t)),MAX(x-BY38,(BZ141*p+BZ142*(1-p))*EXP(-ir*t)))</f>
        <v>420.66790777816311</v>
      </c>
      <c r="BZ141" s="1">
        <f t="shared" si="207"/>
        <v>435.59033262263074</v>
      </c>
      <c r="CA141" s="1">
        <f t="shared" si="207"/>
        <v>450.97011739153101</v>
      </c>
      <c r="CB141" s="1">
        <f t="shared" si="207"/>
        <v>466.82124266038284</v>
      </c>
      <c r="CC141" s="1">
        <f t="shared" si="207"/>
        <v>483.15811634069553</v>
      </c>
      <c r="CD141" s="1">
        <f t="shared" si="207"/>
        <v>499.99558674208157</v>
      </c>
      <c r="CE141" s="1">
        <f t="shared" si="207"/>
        <v>517.34895603363225</v>
      </c>
      <c r="CF141" s="1">
        <f t="shared" si="207"/>
        <v>535.23399411675734</v>
      </c>
      <c r="CG141" s="1">
        <f t="shared" si="207"/>
        <v>553.6669529220685</v>
      </c>
      <c r="CH141" s="1">
        <f t="shared" si="207"/>
        <v>572.66458114326554</v>
      </c>
      <c r="CI141" s="1">
        <f t="shared" si="207"/>
        <v>592.24413942138506</v>
      </c>
      <c r="CJ141" s="1">
        <f t="shared" si="207"/>
        <v>612.42341599317626</v>
      </c>
      <c r="CK141" s="1">
        <f t="shared" si="207"/>
        <v>633.22074281779066</v>
      </c>
      <c r="CL141" s="1">
        <f t="shared" si="207"/>
        <v>654.65501219640646</v>
      </c>
      <c r="CM141" s="1">
        <f t="shared" si="207"/>
        <v>676.74569389985493</v>
      </c>
      <c r="CN141" s="1">
        <f t="shared" si="207"/>
        <v>699.51285281977584</v>
      </c>
      <c r="CO141" s="1">
        <f t="shared" si="207"/>
        <v>722.97716715930494</v>
      </c>
      <c r="CP141" s="1">
        <f t="shared" si="207"/>
        <v>747.15994717978504</v>
      </c>
      <c r="CQ141" s="1">
        <f t="shared" si="207"/>
        <v>772.08315452049567</v>
      </c>
      <c r="CR141" s="1">
        <f t="shared" si="207"/>
        <v>797.76942210891775</v>
      </c>
      <c r="CS141" s="1">
        <f t="shared" si="207"/>
        <v>824.24207467958172</v>
      </c>
      <c r="CT141" s="1">
        <f t="shared" si="207"/>
        <v>851.52514992010356</v>
      </c>
      <c r="CU141" s="1">
        <f t="shared" si="207"/>
        <v>879.64342026357792</v>
      </c>
      <c r="CV141" s="1">
        <f t="shared" si="207"/>
        <v>908.62241534708608</v>
      </c>
      <c r="CW141" s="1">
        <f t="shared" si="207"/>
        <v>938.48844515667906</v>
      </c>
      <c r="CX141" s="1">
        <f t="shared" si="207"/>
        <v>969.26862387981919</v>
      </c>
      <c r="CY141" s="1">
        <f t="shared" si="207"/>
        <v>1000.9908944869037</v>
      </c>
      <c r="CZ141" s="1">
        <f t="shared" si="180"/>
        <v>1033.6840540641572</v>
      </c>
    </row>
    <row r="142" spans="3:106" x14ac:dyDescent="0.15">
      <c r="C142" s="6">
        <v>10</v>
      </c>
      <c r="I142" s="1"/>
      <c r="J142" s="1"/>
      <c r="K142" s="1"/>
      <c r="L142" s="1"/>
      <c r="M142" s="1"/>
      <c r="N142" s="1">
        <f t="shared" ref="N142:AS142" si="208">IF(type=1,MAX(N39-x,(O142*p+O143*(1-p))*EXP(-ir*t)),MAX(x-N39,(O142*p+O143*(1-p))*EXP(-ir*t)))</f>
        <v>10.037226722525713</v>
      </c>
      <c r="O142" s="1">
        <f t="shared" si="208"/>
        <v>11.50771845467079</v>
      </c>
      <c r="P142" s="1">
        <f t="shared" si="208"/>
        <v>13.129502398013607</v>
      </c>
      <c r="Q142" s="1">
        <f t="shared" si="208"/>
        <v>14.906485544958286</v>
      </c>
      <c r="R142" s="1">
        <f t="shared" si="208"/>
        <v>16.84074272791181</v>
      </c>
      <c r="S142" s="1">
        <f t="shared" si="208"/>
        <v>18.932424497358454</v>
      </c>
      <c r="T142" s="1">
        <f t="shared" si="208"/>
        <v>21.179792019379423</v>
      </c>
      <c r="U142" s="1">
        <f t="shared" si="208"/>
        <v>23.579397291690523</v>
      </c>
      <c r="V142" s="1">
        <f t="shared" si="208"/>
        <v>26.126411491300448</v>
      </c>
      <c r="W142" s="1">
        <f t="shared" si="208"/>
        <v>28.815084109860337</v>
      </c>
      <c r="X142" s="1">
        <f t="shared" si="208"/>
        <v>31.639293576949306</v>
      </c>
      <c r="Y142" s="1">
        <f t="shared" si="208"/>
        <v>34.593130693031334</v>
      </c>
      <c r="Z142" s="1">
        <f t="shared" si="208"/>
        <v>37.671444543600714</v>
      </c>
      <c r="AA142" s="1">
        <f t="shared" si="208"/>
        <v>40.870281235146351</v>
      </c>
      <c r="AB142" s="1">
        <f t="shared" si="208"/>
        <v>44.18716110901201</v>
      </c>
      <c r="AC142" s="1">
        <f t="shared" si="208"/>
        <v>47.621168579802067</v>
      </c>
      <c r="AD142" s="1">
        <f t="shared" si="208"/>
        <v>51.17286452597196</v>
      </c>
      <c r="AE142" s="1">
        <f t="shared" si="208"/>
        <v>54.844064916860511</v>
      </c>
      <c r="AF142" s="1">
        <f t="shared" si="208"/>
        <v>58.637551117083454</v>
      </c>
      <c r="AG142" s="1">
        <f t="shared" si="208"/>
        <v>62.556780292386719</v>
      </c>
      <c r="AH142" s="1">
        <f t="shared" si="208"/>
        <v>66.605648316152241</v>
      </c>
      <c r="AI142" s="1">
        <f t="shared" si="208"/>
        <v>70.78832968063702</v>
      </c>
      <c r="AJ142" s="1">
        <f t="shared" si="208"/>
        <v>75.109190826168572</v>
      </c>
      <c r="AK142" s="1">
        <f t="shared" si="208"/>
        <v>79.572755571753248</v>
      </c>
      <c r="AL142" s="1">
        <f t="shared" si="208"/>
        <v>84.183698005575607</v>
      </c>
      <c r="AM142" s="1">
        <f t="shared" si="208"/>
        <v>88.946845352525642</v>
      </c>
      <c r="AN142" s="1">
        <f t="shared" si="208"/>
        <v>93.867182925861556</v>
      </c>
      <c r="AO142" s="1">
        <f t="shared" si="208"/>
        <v>98.949859304483638</v>
      </c>
      <c r="AP142" s="1">
        <f t="shared" si="208"/>
        <v>104.20019167976004</v>
      </c>
      <c r="AQ142" s="1">
        <f t="shared" si="208"/>
        <v>109.6236713774568</v>
      </c>
      <c r="AR142" s="1">
        <f t="shared" si="208"/>
        <v>115.22596956050712</v>
      </c>
      <c r="AS142" s="1">
        <f t="shared" si="208"/>
        <v>121.01294311854186</v>
      </c>
      <c r="AT142" s="1">
        <f t="shared" ref="AT142:BY142" si="209">IF(type=1,MAX(AT39-x,(AU142*p+AU143*(1-p))*EXP(-ir*t)),MAX(x-AT39,(AU142*p+AU143*(1-p))*EXP(-ir*t)))</f>
        <v>126.9906407502976</v>
      </c>
      <c r="AU142" s="1">
        <f t="shared" si="209"/>
        <v>133.16530924521913</v>
      </c>
      <c r="AV142" s="1">
        <f t="shared" si="209"/>
        <v>139.54339997077949</v>
      </c>
      <c r="AW142" s="1">
        <f t="shared" si="209"/>
        <v>146.13157557225477</v>
      </c>
      <c r="AX142" s="1">
        <f t="shared" si="209"/>
        <v>152.9367168919116</v>
      </c>
      <c r="AY142" s="1">
        <f t="shared" si="209"/>
        <v>159.96593011479266</v>
      </c>
      <c r="AZ142" s="1">
        <f t="shared" si="209"/>
        <v>167.22655414852119</v>
      </c>
      <c r="BA142" s="1">
        <f t="shared" si="209"/>
        <v>174.72616824478843</v>
      </c>
      <c r="BB142" s="1">
        <f t="shared" si="209"/>
        <v>182.47259987043924</v>
      </c>
      <c r="BC142" s="1">
        <f t="shared" si="209"/>
        <v>169.76150609964148</v>
      </c>
      <c r="BD142" s="1">
        <f t="shared" si="209"/>
        <v>176.98763736148871</v>
      </c>
      <c r="BE142" s="1">
        <f t="shared" si="209"/>
        <v>184.43586457694047</v>
      </c>
      <c r="BF142" s="1">
        <f t="shared" si="209"/>
        <v>192.11297714442577</v>
      </c>
      <c r="BG142" s="1">
        <f t="shared" si="209"/>
        <v>200.02597199021159</v>
      </c>
      <c r="BH142" s="1">
        <f t="shared" si="209"/>
        <v>208.18205991170291</v>
      </c>
      <c r="BI142" s="1">
        <f t="shared" si="209"/>
        <v>216.588672114698</v>
      </c>
      <c r="BJ142" s="1">
        <f t="shared" si="209"/>
        <v>225.25346695047375</v>
      </c>
      <c r="BK142" s="1">
        <f t="shared" si="209"/>
        <v>234.18433685880029</v>
      </c>
      <c r="BL142" s="1">
        <f t="shared" si="209"/>
        <v>243.38941552317829</v>
      </c>
      <c r="BM142" s="1">
        <f t="shared" si="209"/>
        <v>252.87708524478646</v>
      </c>
      <c r="BN142" s="1">
        <f t="shared" si="209"/>
        <v>262.65598454182339</v>
      </c>
      <c r="BO142" s="1">
        <f t="shared" si="209"/>
        <v>272.73501598113393</v>
      </c>
      <c r="BP142" s="1">
        <f t="shared" si="209"/>
        <v>283.12335424922003</v>
      </c>
      <c r="BQ142" s="1">
        <f t="shared" si="209"/>
        <v>293.83045446995322</v>
      </c>
      <c r="BR142" s="1">
        <f t="shared" si="209"/>
        <v>304.86606077652931</v>
      </c>
      <c r="BS142" s="1">
        <f t="shared" si="209"/>
        <v>316.24021514543676</v>
      </c>
      <c r="BT142" s="1">
        <f t="shared" si="209"/>
        <v>327.96326650044728</v>
      </c>
      <c r="BU142" s="1">
        <f t="shared" si="209"/>
        <v>340.04588009488276</v>
      </c>
      <c r="BV142" s="1">
        <f t="shared" si="209"/>
        <v>352.49904718066387</v>
      </c>
      <c r="BW142" s="1">
        <f t="shared" si="209"/>
        <v>365.33409497290648</v>
      </c>
      <c r="BX142" s="1">
        <f t="shared" si="209"/>
        <v>378.56269691909995</v>
      </c>
      <c r="BY142" s="1">
        <f t="shared" si="209"/>
        <v>392.19688328217666</v>
      </c>
      <c r="BZ142" s="1">
        <f t="shared" ref="BZ142:CY142" si="210">IF(type=1,MAX(BZ39-x,(CA142*p+CA143*(1-p))*EXP(-ir*t)),MAX(x-BZ39,(CA142*p+CA143*(1-p))*EXP(-ir*t)))</f>
        <v>406.24905204706749</v>
      </c>
      <c r="CA142" s="1">
        <f t="shared" si="210"/>
        <v>420.73198016063202</v>
      </c>
      <c r="CB142" s="1">
        <f t="shared" si="210"/>
        <v>435.65883511515159</v>
      </c>
      <c r="CC142" s="1">
        <f t="shared" si="210"/>
        <v>451.04318688588882</v>
      </c>
      <c r="CD142" s="1">
        <f t="shared" si="210"/>
        <v>466.89902023353409</v>
      </c>
      <c r="CE142" s="1">
        <f t="shared" si="210"/>
        <v>483.24074738269394</v>
      </c>
      <c r="CF142" s="1">
        <f t="shared" si="210"/>
        <v>500.08322108791492</v>
      </c>
      <c r="CG142" s="1">
        <f t="shared" si="210"/>
        <v>517.44174809908793</v>
      </c>
      <c r="CH142" s="1">
        <f t="shared" si="210"/>
        <v>535.33210303844157</v>
      </c>
      <c r="CI142" s="1">
        <f t="shared" si="210"/>
        <v>553.77054270170527</v>
      </c>
      <c r="CJ142" s="1">
        <f t="shared" si="210"/>
        <v>572.77382079640608</v>
      </c>
      <c r="CK142" s="1">
        <f t="shared" si="210"/>
        <v>592.35920313066276</v>
      </c>
      <c r="CL142" s="1">
        <f t="shared" si="210"/>
        <v>612.5444832662464</v>
      </c>
      <c r="CM142" s="1">
        <f t="shared" si="210"/>
        <v>633.34799865009757</v>
      </c>
      <c r="CN142" s="1">
        <f t="shared" si="210"/>
        <v>654.78864723892571</v>
      </c>
      <c r="CO142" s="1">
        <f t="shared" si="210"/>
        <v>676.88590463196317</v>
      </c>
      <c r="CP142" s="1">
        <f t="shared" si="210"/>
        <v>699.659841727404</v>
      </c>
      <c r="CQ142" s="1">
        <f t="shared" si="210"/>
        <v>723.1311429185381</v>
      </c>
      <c r="CR142" s="1">
        <f t="shared" si="210"/>
        <v>747.32112484607285</v>
      </c>
      <c r="CS142" s="1">
        <f t="shared" si="210"/>
        <v>772.25175572364753</v>
      </c>
      <c r="CT142" s="1">
        <f t="shared" si="210"/>
        <v>797.94567525405728</v>
      </c>
      <c r="CU142" s="1">
        <f t="shared" si="210"/>
        <v>824.42621515424435</v>
      </c>
      <c r="CV142" s="1">
        <f t="shared" si="210"/>
        <v>851.71742030766382</v>
      </c>
      <c r="CW142" s="1">
        <f t="shared" si="210"/>
        <v>879.84407056320106</v>
      </c>
      <c r="CX142" s="1">
        <f t="shared" si="210"/>
        <v>908.83170320040222</v>
      </c>
      <c r="CY142" s="1">
        <f t="shared" si="210"/>
        <v>938.70663608138636</v>
      </c>
      <c r="CZ142" s="1">
        <f t="shared" si="180"/>
        <v>969.49599151042707</v>
      </c>
    </row>
    <row r="143" spans="3:106" x14ac:dyDescent="0.15">
      <c r="C143" s="6">
        <v>11</v>
      </c>
      <c r="I143" s="1"/>
      <c r="J143" s="1"/>
      <c r="K143" s="1"/>
      <c r="L143" s="1"/>
      <c r="M143" s="1"/>
      <c r="N143" s="1"/>
      <c r="O143" s="1">
        <f t="shared" ref="O143:AT143" si="211">IF(type=1,MAX(O40-x,(P143*p+P144*(1-p))*EXP(-ir*t)),MAX(x-O40,(P143*p+P144*(1-p))*EXP(-ir*t)))</f>
        <v>8.5787502576922563</v>
      </c>
      <c r="P143" s="1">
        <f t="shared" si="211"/>
        <v>9.8997100608101292</v>
      </c>
      <c r="Q143" s="1">
        <f t="shared" si="211"/>
        <v>11.368236190153974</v>
      </c>
      <c r="R143" s="1">
        <f t="shared" si="211"/>
        <v>12.990072475070136</v>
      </c>
      <c r="S143" s="1">
        <f t="shared" si="211"/>
        <v>14.769220513608822</v>
      </c>
      <c r="T143" s="1">
        <f t="shared" si="211"/>
        <v>16.707720420876914</v>
      </c>
      <c r="U143" s="1">
        <f t="shared" si="211"/>
        <v>18.805540449814355</v>
      </c>
      <c r="V143" s="1">
        <f t="shared" si="211"/>
        <v>21.060609291342466</v>
      </c>
      <c r="W143" s="1">
        <f t="shared" si="211"/>
        <v>23.469014027386311</v>
      </c>
      <c r="X143" s="1">
        <f t="shared" si="211"/>
        <v>26.025368327905518</v>
      </c>
      <c r="Y143" s="1">
        <f t="shared" si="211"/>
        <v>28.723330923643417</v>
      </c>
      <c r="Z143" s="1">
        <f t="shared" si="211"/>
        <v>31.556227256305629</v>
      </c>
      <c r="AA143" s="1">
        <f t="shared" si="211"/>
        <v>34.51770322438442</v>
      </c>
      <c r="AB143" s="1">
        <f t="shared" si="211"/>
        <v>37.6023259664248</v>
      </c>
      <c r="AC143" s="1">
        <f t="shared" si="211"/>
        <v>40.806048782183893</v>
      </c>
      <c r="AD143" s="1">
        <f t="shared" si="211"/>
        <v>44.126478526394777</v>
      </c>
      <c r="AE143" s="1">
        <f t="shared" si="211"/>
        <v>47.562921658040551</v>
      </c>
      <c r="AF143" s="1">
        <f t="shared" si="211"/>
        <v>51.116230925026301</v>
      </c>
      <c r="AG143" s="1">
        <f t="shared" si="211"/>
        <v>54.788515220326907</v>
      </c>
      <c r="AH143" s="1">
        <f t="shared" si="211"/>
        <v>58.582797140523176</v>
      </c>
      <c r="AI143" s="1">
        <f t="shared" si="211"/>
        <v>62.502698603756834</v>
      </c>
      <c r="AJ143" s="1">
        <f t="shared" si="211"/>
        <v>66.552207151375555</v>
      </c>
      <c r="AK143" s="1">
        <f t="shared" si="211"/>
        <v>70.7355370719647</v>
      </c>
      <c r="AL143" s="1">
        <f t="shared" si="211"/>
        <v>75.057067330682301</v>
      </c>
      <c r="AM143" s="1">
        <f t="shared" si="211"/>
        <v>79.521324474220279</v>
      </c>
      <c r="AN143" s="1">
        <f t="shared" si="211"/>
        <v>84.132983417628566</v>
      </c>
      <c r="AO143" s="1">
        <f t="shared" si="211"/>
        <v>88.896872176294366</v>
      </c>
      <c r="AP143" s="1">
        <f t="shared" si="211"/>
        <v>93.817976879861732</v>
      </c>
      <c r="AQ143" s="1">
        <f t="shared" si="211"/>
        <v>98.901446950353375</v>
      </c>
      <c r="AR143" s="1">
        <f t="shared" si="211"/>
        <v>104.15260044987193</v>
      </c>
      <c r="AS143" s="1">
        <f t="shared" si="211"/>
        <v>109.57692960343442</v>
      </c>
      <c r="AT143" s="1">
        <f t="shared" si="211"/>
        <v>115.18010650267533</v>
      </c>
      <c r="AU143" s="1">
        <f t="shared" ref="AU143:BZ143" si="212">IF(type=1,MAX(AU40-x,(AV143*p+AV144*(1-p))*EXP(-ir*t)),MAX(x-AU40,(AV143*p+AV144*(1-p))*EXP(-ir*t)))</f>
        <v>120.96798899634146</v>
      </c>
      <c r="AV143" s="1">
        <f t="shared" si="212"/>
        <v>126.94662677369628</v>
      </c>
      <c r="AW143" s="1">
        <f t="shared" si="212"/>
        <v>133.12226764715095</v>
      </c>
      <c r="AX143" s="1">
        <f t="shared" si="212"/>
        <v>139.50136404064673</v>
      </c>
      <c r="AY143" s="1">
        <f t="shared" si="212"/>
        <v>146.09057969052702</v>
      </c>
      <c r="AZ143" s="1">
        <f t="shared" si="212"/>
        <v>152.89679656585793</v>
      </c>
      <c r="BA143" s="1">
        <f t="shared" si="212"/>
        <v>159.92712201538393</v>
      </c>
      <c r="BB143" s="1">
        <f t="shared" si="212"/>
        <v>167.18889614854086</v>
      </c>
      <c r="BC143" s="1">
        <f t="shared" si="212"/>
        <v>155.93508370152139</v>
      </c>
      <c r="BD143" s="1">
        <f t="shared" si="212"/>
        <v>162.73859131694715</v>
      </c>
      <c r="BE143" s="1">
        <f t="shared" si="212"/>
        <v>169.75127681324881</v>
      </c>
      <c r="BF143" s="1">
        <f t="shared" si="212"/>
        <v>176.97953472922467</v>
      </c>
      <c r="BG143" s="1">
        <f t="shared" si="212"/>
        <v>184.42995506285399</v>
      </c>
      <c r="BH143" s="1">
        <f t="shared" si="212"/>
        <v>192.10932924507918</v>
      </c>
      <c r="BI143" s="1">
        <f t="shared" si="212"/>
        <v>200.02465629674435</v>
      </c>
      <c r="BJ143" s="1">
        <f t="shared" si="212"/>
        <v>208.18314917384589</v>
      </c>
      <c r="BK143" s="1">
        <f t="shared" si="212"/>
        <v>216.59224130675332</v>
      </c>
      <c r="BL143" s="1">
        <f t="shared" si="212"/>
        <v>225.25959333931232</v>
      </c>
      <c r="BM143" s="1">
        <f t="shared" si="212"/>
        <v>234.19310007393776</v>
      </c>
      <c r="BN143" s="1">
        <f t="shared" si="212"/>
        <v>243.40089762899328</v>
      </c>
      <c r="BO143" s="1">
        <f t="shared" si="212"/>
        <v>252.89137081494584</v>
      </c>
      <c r="BP143" s="1">
        <f t="shared" si="212"/>
        <v>262.67316073598272</v>
      </c>
      <c r="BQ143" s="1">
        <f t="shared" si="212"/>
        <v>272.75517262398228</v>
      </c>
      <c r="BR143" s="1">
        <f t="shared" si="212"/>
        <v>283.14658391194092</v>
      </c>
      <c r="BS143" s="1">
        <f t="shared" si="212"/>
        <v>293.85685255417559</v>
      </c>
      <c r="BT143" s="1">
        <f t="shared" si="212"/>
        <v>304.89572560084446</v>
      </c>
      <c r="BU143" s="1">
        <f t="shared" si="212"/>
        <v>316.27324803455986</v>
      </c>
      <c r="BV143" s="1">
        <f t="shared" si="212"/>
        <v>327.99977187710419</v>
      </c>
      <c r="BW143" s="1">
        <f t="shared" si="212"/>
        <v>340.08596557450551</v>
      </c>
      <c r="BX143" s="1">
        <f t="shared" si="212"/>
        <v>352.54282366898076</v>
      </c>
      <c r="BY143" s="1">
        <f t="shared" si="212"/>
        <v>365.38167676651494</v>
      </c>
      <c r="BZ143" s="1">
        <f t="shared" si="212"/>
        <v>378.61420180911364</v>
      </c>
      <c r="CA143" s="1">
        <f t="shared" ref="CA143:CY143" si="213">IF(type=1,MAX(CA40-x,(CB143*p+CB144*(1-p))*EXP(-ir*t)),MAX(x-CA40,(CB143*p+CB144*(1-p))*EXP(-ir*t)))</f>
        <v>392.25243266104064</v>
      </c>
      <c r="CB143" s="1">
        <f t="shared" si="213"/>
        <v>406.30877101863882</v>
      </c>
      <c r="CC143" s="1">
        <f t="shared" si="213"/>
        <v>420.79599765362411</v>
      </c>
      <c r="CD143" s="1">
        <f t="shared" si="213"/>
        <v>435.72728400004712</v>
      </c>
      <c r="CE143" s="1">
        <f t="shared" si="213"/>
        <v>451.11620409542576</v>
      </c>
      <c r="CF143" s="1">
        <f t="shared" si="213"/>
        <v>466.97674688687459</v>
      </c>
      <c r="CG143" s="1">
        <f t="shared" si="213"/>
        <v>483.32332891338893</v>
      </c>
      <c r="CH143" s="1">
        <f t="shared" si="213"/>
        <v>500.17080737577965</v>
      </c>
      <c r="CI143" s="1">
        <f t="shared" si="213"/>
        <v>517.53449360610864</v>
      </c>
      <c r="CJ143" s="1">
        <f t="shared" si="213"/>
        <v>535.4301669488367</v>
      </c>
      <c r="CK143" s="1">
        <f t="shared" si="213"/>
        <v>553.87408906626717</v>
      </c>
      <c r="CL143" s="1">
        <f t="shared" si="213"/>
        <v>572.88301868125518</v>
      </c>
      <c r="CM143" s="1">
        <f t="shared" si="213"/>
        <v>592.47422677054885</v>
      </c>
      <c r="CN143" s="1">
        <f t="shared" si="213"/>
        <v>612.66551222253486</v>
      </c>
      <c r="CO143" s="1">
        <f t="shared" si="213"/>
        <v>633.4752179735857</v>
      </c>
      <c r="CP143" s="1">
        <f t="shared" si="213"/>
        <v>654.92224763763522</v>
      </c>
      <c r="CQ143" s="1">
        <f t="shared" si="213"/>
        <v>677.02608264406115</v>
      </c>
      <c r="CR143" s="1">
        <f t="shared" si="213"/>
        <v>699.80679989941063</v>
      </c>
      <c r="CS143" s="1">
        <f t="shared" si="213"/>
        <v>723.28508998898019</v>
      </c>
      <c r="CT143" s="1">
        <f t="shared" si="213"/>
        <v>747.4822759347519</v>
      </c>
      <c r="CU143" s="1">
        <f t="shared" si="213"/>
        <v>772.42033252669239</v>
      </c>
      <c r="CV143" s="1">
        <f t="shared" si="213"/>
        <v>798.12190624493951</v>
      </c>
      <c r="CW143" s="1">
        <f t="shared" si="213"/>
        <v>824.61033579093737</v>
      </c>
      <c r="CX143" s="1">
        <f t="shared" si="213"/>
        <v>851.9096732461345</v>
      </c>
      <c r="CY143" s="1">
        <f t="shared" si="213"/>
        <v>880.04470587742662</v>
      </c>
      <c r="CZ143" s="1">
        <f t="shared" si="180"/>
        <v>909.04097860911293</v>
      </c>
    </row>
    <row r="144" spans="3:106" x14ac:dyDescent="0.15">
      <c r="C144" s="6">
        <v>12</v>
      </c>
      <c r="I144" s="1"/>
      <c r="J144" s="1"/>
      <c r="K144" s="1"/>
      <c r="L144" s="1"/>
      <c r="M144" s="1"/>
      <c r="N144" s="1"/>
      <c r="O144" s="1"/>
      <c r="P144" s="1">
        <f t="shared" ref="P144:AU144" si="214">IF(type=1,MAX(P41-x,(Q144*p+Q145*(1-p))*EXP(-ir*t)),MAX(x-P41,(Q144*p+Q145*(1-p))*EXP(-ir*t)))</f>
        <v>7.2680598228366842</v>
      </c>
      <c r="Q144" s="1">
        <f t="shared" si="214"/>
        <v>8.4430345816484955</v>
      </c>
      <c r="R144" s="1">
        <f t="shared" si="214"/>
        <v>9.7600084846255672</v>
      </c>
      <c r="S144" s="1">
        <f t="shared" si="214"/>
        <v>11.226474468178646</v>
      </c>
      <c r="T144" s="1">
        <f t="shared" si="214"/>
        <v>12.848400403495962</v>
      </c>
      <c r="U144" s="1">
        <f t="shared" si="214"/>
        <v>14.629900710012809</v>
      </c>
      <c r="V144" s="1">
        <f t="shared" si="214"/>
        <v>16.572983164684288</v>
      </c>
      <c r="W144" s="1">
        <f t="shared" si="214"/>
        <v>18.677415587925115</v>
      </c>
      <c r="X144" s="1">
        <f t="shared" si="214"/>
        <v>20.940753789587287</v>
      </c>
      <c r="Y144" s="1">
        <f t="shared" si="214"/>
        <v>23.358559931030285</v>
      </c>
      <c r="Z144" s="1">
        <f t="shared" si="214"/>
        <v>25.924818441089247</v>
      </c>
      <c r="AA144" s="1">
        <f t="shared" si="214"/>
        <v>28.632526314766775</v>
      </c>
      <c r="AB144" s="1">
        <f t="shared" si="214"/>
        <v>31.474400604195385</v>
      </c>
      <c r="AC144" s="1">
        <f t="shared" si="214"/>
        <v>34.443615783190126</v>
      </c>
      <c r="AD144" s="1">
        <f t="shared" si="214"/>
        <v>37.534466752347008</v>
      </c>
      <c r="AE144" s="1">
        <f t="shared" si="214"/>
        <v>40.742857897385647</v>
      </c>
      <c r="AF144" s="1">
        <f t="shared" si="214"/>
        <v>44.066548558149698</v>
      </c>
      <c r="AG144" s="1">
        <f t="shared" si="214"/>
        <v>47.505136358273774</v>
      </c>
      <c r="AH144" s="1">
        <f t="shared" si="214"/>
        <v>51.059819011620228</v>
      </c>
      <c r="AI144" s="1">
        <f t="shared" si="214"/>
        <v>54.733023411469951</v>
      </c>
      <c r="AJ144" s="1">
        <f t="shared" si="214"/>
        <v>58.528010188449812</v>
      </c>
      <c r="AK144" s="1">
        <f t="shared" si="214"/>
        <v>62.448544910037675</v>
      </c>
      <c r="AL144" s="1">
        <f t="shared" si="214"/>
        <v>66.498682233046424</v>
      </c>
      <c r="AM144" s="1">
        <f t="shared" si="214"/>
        <v>70.682658783029964</v>
      </c>
      <c r="AN144" s="1">
        <f t="shared" si="214"/>
        <v>75.004858156917336</v>
      </c>
      <c r="AO144" s="1">
        <f t="shared" si="214"/>
        <v>79.469807765623855</v>
      </c>
      <c r="AP144" s="1">
        <f t="shared" si="214"/>
        <v>84.082183289754255</v>
      </c>
      <c r="AQ144" s="1">
        <f t="shared" si="214"/>
        <v>88.846813535322326</v>
      </c>
      <c r="AR144" s="1">
        <f t="shared" si="214"/>
        <v>93.768685448491695</v>
      </c>
      <c r="AS144" s="1">
        <f t="shared" si="214"/>
        <v>98.852949294545482</v>
      </c>
      <c r="AT144" s="1">
        <f t="shared" si="214"/>
        <v>104.10492400646346</v>
      </c>
      <c r="AU144" s="1">
        <f t="shared" si="214"/>
        <v>109.53010270866088</v>
      </c>
      <c r="AV144" s="1">
        <f t="shared" ref="AV144:CA144" si="215">IF(type=1,MAX(AV41-x,(AW144*p+AW145*(1-p))*EXP(-ir*t)),MAX(x-AV41,(AW144*p+AW145*(1-p))*EXP(-ir*t)))</f>
        <v>115.13415842162546</v>
      </c>
      <c r="AW144" s="1">
        <f t="shared" si="215"/>
        <v>120.9229499533771</v>
      </c>
      <c r="AX144" s="1">
        <f t="shared" si="215"/>
        <v>126.90252798386834</v>
      </c>
      <c r="AY144" s="1">
        <f t="shared" si="215"/>
        <v>133.07914134864419</v>
      </c>
      <c r="AZ144" s="1">
        <f t="shared" si="215"/>
        <v>139.45924352828715</v>
      </c>
      <c r="BA144" s="1">
        <f t="shared" si="215"/>
        <v>146.04949935038658</v>
      </c>
      <c r="BB144" s="1">
        <f t="shared" si="215"/>
        <v>152.85679191099257</v>
      </c>
      <c r="BC144" s="1">
        <f t="shared" si="215"/>
        <v>142.91277845716041</v>
      </c>
      <c r="BD144" s="1">
        <f t="shared" si="215"/>
        <v>149.31824136383909</v>
      </c>
      <c r="BE144" s="1">
        <f t="shared" si="215"/>
        <v>155.92071537617758</v>
      </c>
      <c r="BF144" s="1">
        <f t="shared" si="215"/>
        <v>162.72622313124955</v>
      </c>
      <c r="BG144" s="1">
        <f t="shared" si="215"/>
        <v>169.74097136338565</v>
      </c>
      <c r="BH144" s="1">
        <f t="shared" si="215"/>
        <v>176.9713565262937</v>
      </c>
      <c r="BI144" s="1">
        <f t="shared" si="215"/>
        <v>184.42397059083564</v>
      </c>
      <c r="BJ144" s="1">
        <f t="shared" si="215"/>
        <v>192.10560702102401</v>
      </c>
      <c r="BK144" s="1">
        <f t="shared" si="215"/>
        <v>200.02326693289854</v>
      </c>
      <c r="BL144" s="1">
        <f t="shared" si="215"/>
        <v>208.18416544169224</v>
      </c>
      <c r="BM144" s="1">
        <f t="shared" si="215"/>
        <v>216.59573820301185</v>
      </c>
      <c r="BN144" s="1">
        <f t="shared" si="215"/>
        <v>225.26564815395801</v>
      </c>
      <c r="BO144" s="1">
        <f t="shared" si="215"/>
        <v>234.20179246029772</v>
      </c>
      <c r="BP144" s="1">
        <f t="shared" si="215"/>
        <v>243.41230967598631</v>
      </c>
      <c r="BQ144" s="1">
        <f t="shared" si="215"/>
        <v>252.90558712153026</v>
      </c>
      <c r="BR144" s="1">
        <f t="shared" si="215"/>
        <v>262.69026848787962</v>
      </c>
      <c r="BS144" s="1">
        <f t="shared" si="215"/>
        <v>272.77526167274402</v>
      </c>
      <c r="BT144" s="1">
        <f t="shared" si="215"/>
        <v>283.16974685643657</v>
      </c>
      <c r="BU144" s="1">
        <f t="shared" si="215"/>
        <v>293.88318482456685</v>
      </c>
      <c r="BV144" s="1">
        <f t="shared" si="215"/>
        <v>304.9253255451286</v>
      </c>
      <c r="BW144" s="1">
        <f t="shared" si="215"/>
        <v>316.30621700775788</v>
      </c>
      <c r="BX144" s="1">
        <f t="shared" si="215"/>
        <v>328.03621433317517</v>
      </c>
      <c r="BY144" s="1">
        <f t="shared" si="215"/>
        <v>340.12598916107061</v>
      </c>
      <c r="BZ144" s="1">
        <f t="shared" si="215"/>
        <v>352.58653932494212</v>
      </c>
      <c r="CA144" s="1">
        <f t="shared" si="215"/>
        <v>365.42919882265903</v>
      </c>
      <c r="CB144" s="1">
        <f t="shared" ref="CB144:CY144" si="216">IF(type=1,MAX(CB41-x,(CC144*p+CC145*(1-p))*EXP(-ir*t)),MAX(x-CB41,(CC144*p+CC145*(1-p))*EXP(-ir*t)))</f>
        <v>378.66564809178925</v>
      </c>
      <c r="CC144" s="1">
        <f t="shared" si="216"/>
        <v>392.30792459900624</v>
      </c>
      <c r="CD144" s="1">
        <f t="shared" si="216"/>
        <v>406.3684337531754</v>
      </c>
      <c r="CE144" s="1">
        <f t="shared" si="216"/>
        <v>420.85996015201431</v>
      </c>
      <c r="CF144" s="1">
        <f t="shared" si="216"/>
        <v>435.79567917252285</v>
      </c>
      <c r="CG144" s="1">
        <f t="shared" si="216"/>
        <v>451.18916891569017</v>
      </c>
      <c r="CH144" s="1">
        <f t="shared" si="216"/>
        <v>467.05442251630842</v>
      </c>
      <c r="CI144" s="1">
        <f t="shared" si="216"/>
        <v>483.40586082905304</v>
      </c>
      <c r="CJ144" s="1">
        <f t="shared" si="216"/>
        <v>500.25834550233009</v>
      </c>
      <c r="CK144" s="1">
        <f t="shared" si="216"/>
        <v>517.62719245174446</v>
      </c>
      <c r="CL144" s="1">
        <f t="shared" si="216"/>
        <v>535.52818574540265</v>
      </c>
      <c r="CM144" s="1">
        <f t="shared" si="216"/>
        <v>553.97759191363855</v>
      </c>
      <c r="CN144" s="1">
        <f t="shared" si="216"/>
        <v>572.992174696137</v>
      </c>
      <c r="CO144" s="1">
        <f t="shared" si="216"/>
        <v>592.58921023982248</v>
      </c>
      <c r="CP144" s="1">
        <f t="shared" si="216"/>
        <v>612.78650276129224</v>
      </c>
      <c r="CQ144" s="1">
        <f t="shared" si="216"/>
        <v>633.60240068799339</v>
      </c>
      <c r="CR144" s="1">
        <f t="shared" si="216"/>
        <v>655.05581329277788</v>
      </c>
      <c r="CS144" s="1">
        <f t="shared" si="216"/>
        <v>677.16622783691446</v>
      </c>
      <c r="CT144" s="1">
        <f t="shared" si="216"/>
        <v>699.95372723710182</v>
      </c>
      <c r="CU144" s="1">
        <f t="shared" si="216"/>
        <v>723.43900827249638</v>
      </c>
      <c r="CV144" s="1">
        <f t="shared" si="216"/>
        <v>747.64340034826546</v>
      </c>
      <c r="CW144" s="1">
        <f t="shared" si="216"/>
        <v>772.58888483267185</v>
      </c>
      <c r="CX144" s="1">
        <f t="shared" si="216"/>
        <v>798.29811498522463</v>
      </c>
      <c r="CY144" s="1">
        <f t="shared" si="216"/>
        <v>824.79443649396069</v>
      </c>
      <c r="CZ144" s="1">
        <f t="shared" si="180"/>
        <v>852.10190864047684</v>
      </c>
    </row>
    <row r="145" spans="3:104" x14ac:dyDescent="0.15">
      <c r="C145" s="6">
        <v>13</v>
      </c>
      <c r="I145" s="1"/>
      <c r="J145" s="1"/>
      <c r="K145" s="1"/>
      <c r="L145" s="1"/>
      <c r="M145" s="1"/>
      <c r="N145" s="1"/>
      <c r="O145" s="1"/>
      <c r="P145" s="1"/>
      <c r="Q145" s="1">
        <f t="shared" ref="Q145:AV145" si="217">IF(type=1,MAX(Q42-x,(R145*p+R146*(1-p))*EXP(-ir*t)),MAX(x-Q42,(R145*p+R146*(1-p))*EXP(-ir*t)))</f>
        <v>6.1017854435243484</v>
      </c>
      <c r="R145" s="1">
        <f t="shared" si="217"/>
        <v>7.1361675857110045</v>
      </c>
      <c r="S145" s="1">
        <f t="shared" si="217"/>
        <v>8.305225918628782</v>
      </c>
      <c r="T145" s="1">
        <f t="shared" si="217"/>
        <v>9.6179874134835579</v>
      </c>
      <c r="U145" s="1">
        <f t="shared" si="217"/>
        <v>11.082280537178631</v>
      </c>
      <c r="V145" s="1">
        <f t="shared" si="217"/>
        <v>12.704331276879325</v>
      </c>
      <c r="W145" s="1">
        <f t="shared" si="217"/>
        <v>14.488389769531556</v>
      </c>
      <c r="X145" s="1">
        <f t="shared" si="217"/>
        <v>16.436435568177433</v>
      </c>
      <c r="Y145" s="1">
        <f t="shared" si="217"/>
        <v>18.548015205293719</v>
      </c>
      <c r="Z145" s="1">
        <f t="shared" si="217"/>
        <v>20.82026326235885</v>
      </c>
      <c r="AA145" s="1">
        <f t="shared" si="217"/>
        <v>23.248144400978113</v>
      </c>
      <c r="AB145" s="1">
        <f t="shared" si="217"/>
        <v>25.82492717593399</v>
      </c>
      <c r="AC145" s="1">
        <f t="shared" si="217"/>
        <v>28.542862499474939</v>
      </c>
      <c r="AD145" s="1">
        <f t="shared" si="217"/>
        <v>31.393996247999475</v>
      </c>
      <c r="AE145" s="1">
        <f t="shared" si="217"/>
        <v>34.371007007574192</v>
      </c>
      <c r="AF145" s="1">
        <f t="shared" si="217"/>
        <v>37.46793930705595</v>
      </c>
      <c r="AG145" s="1">
        <f t="shared" si="217"/>
        <v>40.680711520269405</v>
      </c>
      <c r="AH145" s="1">
        <f t="shared" si="217"/>
        <v>44.007320698948568</v>
      </c>
      <c r="AI145" s="1">
        <f t="shared" si="217"/>
        <v>47.447736811285132</v>
      </c>
      <c r="AJ145" s="1">
        <f t="shared" si="217"/>
        <v>51.003555918376165</v>
      </c>
      <c r="AK145" s="1">
        <f t="shared" si="217"/>
        <v>54.677537617202091</v>
      </c>
      <c r="AL145" s="1">
        <f t="shared" si="217"/>
        <v>58.473162893555177</v>
      </c>
      <c r="AM145" s="1">
        <f t="shared" si="217"/>
        <v>62.394309289217119</v>
      </c>
      <c r="AN145" s="1">
        <f t="shared" si="217"/>
        <v>66.445071529905832</v>
      </c>
      <c r="AO145" s="1">
        <f t="shared" si="217"/>
        <v>70.629694646038345</v>
      </c>
      <c r="AP145" s="1">
        <f t="shared" si="217"/>
        <v>74.952563198470287</v>
      </c>
      <c r="AQ145" s="1">
        <f t="shared" si="217"/>
        <v>79.418205339516334</v>
      </c>
      <c r="AR145" s="1">
        <f t="shared" si="217"/>
        <v>84.031297515461347</v>
      </c>
      <c r="AS145" s="1">
        <f t="shared" si="217"/>
        <v>88.796669323075179</v>
      </c>
      <c r="AT145" s="1">
        <f t="shared" si="217"/>
        <v>93.719308525174654</v>
      </c>
      <c r="AU145" s="1">
        <f t="shared" si="217"/>
        <v>98.804366230441488</v>
      </c>
      <c r="AV145" s="1">
        <f t="shared" si="217"/>
        <v>104.05716224287517</v>
      </c>
      <c r="AW145" s="1">
        <f t="shared" ref="AW145:CB145" si="218">IF(type=1,MAX(AW42-x,(AX145*p+AX146*(1-p))*EXP(-ir*t)),MAX(x-AW42,(AX145*p+AX146*(1-p))*EXP(-ir*t)))</f>
        <v>109.48319058643634</v>
      </c>
      <c r="AX145" s="1">
        <f t="shared" si="218"/>
        <v>115.08812521061814</v>
      </c>
      <c r="AY145" s="1">
        <f t="shared" si="218"/>
        <v>120.87782588287068</v>
      </c>
      <c r="AZ145" s="1">
        <f t="shared" si="218"/>
        <v>126.8583442739977</v>
      </c>
      <c r="BA145" s="1">
        <f t="shared" si="218"/>
        <v>133.03593024284561</v>
      </c>
      <c r="BB145" s="1">
        <f t="shared" si="218"/>
        <v>139.41703832681119</v>
      </c>
      <c r="BC145" s="1">
        <f t="shared" si="218"/>
        <v>130.64782460004864</v>
      </c>
      <c r="BD145" s="1">
        <f t="shared" si="218"/>
        <v>136.67839221168299</v>
      </c>
      <c r="BE145" s="1">
        <f t="shared" si="218"/>
        <v>142.89451180293975</v>
      </c>
      <c r="BF145" s="1">
        <f t="shared" si="218"/>
        <v>149.30185569895164</v>
      </c>
      <c r="BG145" s="1">
        <f t="shared" si="218"/>
        <v>155.90626964905618</v>
      </c>
      <c r="BH145" s="1">
        <f t="shared" si="218"/>
        <v>162.71377809810494</v>
      </c>
      <c r="BI145" s="1">
        <f t="shared" si="218"/>
        <v>169.73058963965721</v>
      </c>
      <c r="BJ145" s="1">
        <f t="shared" si="218"/>
        <v>176.96310264247768</v>
      </c>
      <c r="BK145" s="1">
        <f t="shared" si="218"/>
        <v>184.41791105080671</v>
      </c>
      <c r="BL145" s="1">
        <f t="shared" si="218"/>
        <v>192.10181036231958</v>
      </c>
      <c r="BM145" s="1">
        <f t="shared" si="218"/>
        <v>200.02180378887692</v>
      </c>
      <c r="BN145" s="1">
        <f t="shared" si="218"/>
        <v>208.18510860559473</v>
      </c>
      <c r="BO145" s="1">
        <f t="shared" si="218"/>
        <v>216.59916269398283</v>
      </c>
      <c r="BP145" s="1">
        <f t="shared" si="218"/>
        <v>225.27163128508354</v>
      </c>
      <c r="BQ145" s="1">
        <f t="shared" si="218"/>
        <v>234.21041390872338</v>
      </c>
      <c r="BR145" s="1">
        <f t="shared" si="218"/>
        <v>243.42365155517851</v>
      </c>
      <c r="BS145" s="1">
        <f t="shared" si="218"/>
        <v>252.91973405574623</v>
      </c>
      <c r="BT145" s="1">
        <f t="shared" si="218"/>
        <v>262.70730768891372</v>
      </c>
      <c r="BU145" s="1">
        <f t="shared" si="218"/>
        <v>272.79528301902002</v>
      </c>
      <c r="BV145" s="1">
        <f t="shared" si="218"/>
        <v>283.19284297451719</v>
      </c>
      <c r="BW145" s="1">
        <f t="shared" si="218"/>
        <v>293.90945117315511</v>
      </c>
      <c r="BX145" s="1">
        <f t="shared" si="218"/>
        <v>304.95486050163652</v>
      </c>
      <c r="BY145" s="1">
        <f t="shared" si="218"/>
        <v>316.3391219575214</v>
      </c>
      <c r="BZ145" s="1">
        <f t="shared" si="218"/>
        <v>328.07259376139598</v>
      </c>
      <c r="CA145" s="1">
        <f t="shared" si="218"/>
        <v>340.16595074756833</v>
      </c>
      <c r="CB145" s="1">
        <f t="shared" si="218"/>
        <v>352.63019404180289</v>
      </c>
      <c r="CC145" s="1">
        <f t="shared" ref="CC145:CY145" si="219">IF(type=1,MAX(CC42-x,(CD145*p+CD146*(1-p))*EXP(-ir*t)),MAX(x-CC42,(CD145*p+CD146*(1-p))*EXP(-ir*t)))</f>
        <v>365.47666103486847</v>
      </c>
      <c r="CD145" s="1">
        <f t="shared" si="219"/>
        <v>378.71703566094186</v>
      </c>
      <c r="CE145" s="1">
        <f t="shared" si="219"/>
        <v>392.36335899018439</v>
      </c>
      <c r="CF145" s="1">
        <f t="shared" si="219"/>
        <v>406.42804014509551</v>
      </c>
      <c r="CG145" s="1">
        <f t="shared" si="219"/>
        <v>420.92386755053985</v>
      </c>
      <c r="CH145" s="1">
        <f t="shared" si="219"/>
        <v>435.86402052764669</v>
      </c>
      <c r="CI145" s="1">
        <f t="shared" si="219"/>
        <v>451.26208124209296</v>
      </c>
      <c r="CJ145" s="1">
        <f t="shared" si="219"/>
        <v>467.13204701760185</v>
      </c>
      <c r="CK145" s="1">
        <f t="shared" si="219"/>
        <v>483.48834302582083</v>
      </c>
      <c r="CL145" s="1">
        <f t="shared" si="219"/>
        <v>500.34583536408286</v>
      </c>
      <c r="CM145" s="1">
        <f t="shared" si="219"/>
        <v>517.7198445329077</v>
      </c>
      <c r="CN145" s="1">
        <f t="shared" si="219"/>
        <v>535.62615932546134</v>
      </c>
      <c r="CO145" s="1">
        <f t="shared" si="219"/>
        <v>554.08105114156604</v>
      </c>
      <c r="CP145" s="1">
        <f t="shared" si="219"/>
        <v>573.10128873923804</v>
      </c>
      <c r="CQ145" s="1">
        <f t="shared" si="219"/>
        <v>592.70415343712568</v>
      </c>
      <c r="CR145" s="1">
        <f t="shared" si="219"/>
        <v>612.9074547816316</v>
      </c>
      <c r="CS145" s="1">
        <f t="shared" si="219"/>
        <v>633.72954669292164</v>
      </c>
      <c r="CT145" s="1">
        <f t="shared" si="219"/>
        <v>655.18934410445991</v>
      </c>
      <c r="CU145" s="1">
        <f t="shared" si="219"/>
        <v>677.30634011115194</v>
      </c>
      <c r="CV145" s="1">
        <f t="shared" si="219"/>
        <v>700.10062364164651</v>
      </c>
      <c r="CW145" s="1">
        <f t="shared" si="219"/>
        <v>723.5928976708152</v>
      </c>
      <c r="CX145" s="1">
        <f t="shared" si="219"/>
        <v>747.80449798892073</v>
      </c>
      <c r="CY145" s="1">
        <f t="shared" si="219"/>
        <v>772.75741254449122</v>
      </c>
      <c r="CZ145" s="1">
        <f t="shared" si="180"/>
        <v>798.47430137843673</v>
      </c>
    </row>
    <row r="146" spans="3:104" x14ac:dyDescent="0.15">
      <c r="C146" s="6">
        <v>14</v>
      </c>
      <c r="I146" s="1"/>
      <c r="J146" s="1"/>
      <c r="K146" s="1"/>
      <c r="L146" s="1"/>
      <c r="M146" s="1"/>
      <c r="N146" s="1"/>
      <c r="O146" s="1"/>
      <c r="P146" s="1"/>
      <c r="Q146" s="1"/>
      <c r="R146" s="1">
        <f t="shared" ref="R146:AW146" si="220">IF(type=1,MAX(R43-x,(S146*p+S147*(1-p))*EXP(-ir*t)),MAX(x-R43,(S146*p+S147*(1-p))*EXP(-ir*t)))</f>
        <v>5.0747075682640901</v>
      </c>
      <c r="S146" s="1">
        <f t="shared" si="220"/>
        <v>5.9756517479956548</v>
      </c>
      <c r="T146" s="1">
        <f t="shared" si="220"/>
        <v>7.0024063641380501</v>
      </c>
      <c r="U146" s="1">
        <f t="shared" si="220"/>
        <v>8.1652076981200405</v>
      </c>
      <c r="V146" s="1">
        <f t="shared" si="220"/>
        <v>9.4734960678091422</v>
      </c>
      <c r="W146" s="1">
        <f t="shared" si="220"/>
        <v>10.935480763535216</v>
      </c>
      <c r="X146" s="1">
        <f t="shared" si="220"/>
        <v>12.55768759386126</v>
      </c>
      <c r="Y146" s="1">
        <f t="shared" si="220"/>
        <v>14.344531502059128</v>
      </c>
      <c r="Z146" s="1">
        <f t="shared" si="220"/>
        <v>16.297970428771361</v>
      </c>
      <c r="AA146" s="1">
        <f t="shared" si="220"/>
        <v>18.417305445241752</v>
      </c>
      <c r="AB146" s="1">
        <f t="shared" si="220"/>
        <v>20.699191292243693</v>
      </c>
      <c r="AC146" s="1">
        <f t="shared" si="220"/>
        <v>23.137906109079669</v>
      </c>
      <c r="AD146" s="1">
        <f t="shared" si="220"/>
        <v>25.725896567644281</v>
      </c>
      <c r="AE146" s="1">
        <f t="shared" si="220"/>
        <v>28.454566313021779</v>
      </c>
      <c r="AF146" s="1">
        <f t="shared" si="220"/>
        <v>31.315219224240387</v>
      </c>
      <c r="AG146" s="1">
        <f t="shared" si="220"/>
        <v>34.300018856070757</v>
      </c>
      <c r="AH146" s="1">
        <f t="shared" si="220"/>
        <v>37.402800018434192</v>
      </c>
      <c r="AI146" s="1">
        <f t="shared" si="220"/>
        <v>40.619584448936884</v>
      </c>
      <c r="AJ146" s="1">
        <f t="shared" si="220"/>
        <v>43.948715986914941</v>
      </c>
      <c r="AK146" s="1">
        <f t="shared" si="220"/>
        <v>47.390629068179621</v>
      </c>
      <c r="AL146" s="1">
        <f t="shared" si="220"/>
        <v>50.947365204331469</v>
      </c>
      <c r="AM146" s="1">
        <f t="shared" si="220"/>
        <v>54.622012992158474</v>
      </c>
      <c r="AN146" s="1">
        <f t="shared" si="220"/>
        <v>58.418237431196715</v>
      </c>
      <c r="AO146" s="1">
        <f t="shared" si="220"/>
        <v>62.33998784414009</v>
      </c>
      <c r="AP146" s="1">
        <f t="shared" si="220"/>
        <v>66.391374812567364</v>
      </c>
      <c r="AQ146" s="1">
        <f t="shared" si="220"/>
        <v>70.576644554503346</v>
      </c>
      <c r="AR146" s="1">
        <f t="shared" si="220"/>
        <v>74.900182348809736</v>
      </c>
      <c r="AS146" s="1">
        <f t="shared" si="220"/>
        <v>79.36651708932196</v>
      </c>
      <c r="AT146" s="1">
        <f t="shared" si="220"/>
        <v>83.980325988130332</v>
      </c>
      <c r="AU146" s="1">
        <f t="shared" si="220"/>
        <v>88.746439432890242</v>
      </c>
      <c r="AV146" s="1">
        <f t="shared" si="220"/>
        <v>93.669846003205521</v>
      </c>
      <c r="AW146" s="1">
        <f t="shared" si="220"/>
        <v>98.755697651294511</v>
      </c>
      <c r="AX146" s="1">
        <f t="shared" ref="AX146:CC146" si="221">IF(type=1,MAX(AX43-x,(AY146*p+AY147*(1-p))*EXP(-ir*t)),MAX(x-AX43,(AY146*p+AY147*(1-p))*EXP(-ir*t)))</f>
        <v>104.00931505231902</v>
      </c>
      <c r="AY146" s="1">
        <f t="shared" si="221"/>
        <v>109.43619312993243</v>
      </c>
      <c r="AZ146" s="1">
        <f t="shared" si="221"/>
        <v>115.04200676278545</v>
      </c>
      <c r="BA146" s="1">
        <f t="shared" si="221"/>
        <v>120.83261667791537</v>
      </c>
      <c r="BB146" s="1">
        <f t="shared" si="221"/>
        <v>126.81407553713947</v>
      </c>
      <c r="BC146" s="1">
        <f t="shared" si="221"/>
        <v>119.09617657803408</v>
      </c>
      <c r="BD146" s="1">
        <f t="shared" si="221"/>
        <v>124.77365163602433</v>
      </c>
      <c r="BE146" s="1">
        <f t="shared" si="221"/>
        <v>130.62588628220206</v>
      </c>
      <c r="BF146" s="1">
        <f t="shared" si="221"/>
        <v>136.65822270165748</v>
      </c>
      <c r="BG146" s="1">
        <f t="shared" si="221"/>
        <v>142.87616658549129</v>
      </c>
      <c r="BH146" s="1">
        <f t="shared" si="221"/>
        <v>149.28539198530069</v>
      </c>
      <c r="BI146" s="1">
        <f t="shared" si="221"/>
        <v>155.8917464089142</v>
      </c>
      <c r="BJ146" s="1">
        <f t="shared" si="221"/>
        <v>162.70125610680958</v>
      </c>
      <c r="BK146" s="1">
        <f t="shared" si="221"/>
        <v>169.7201315315738</v>
      </c>
      <c r="BL146" s="1">
        <f t="shared" si="221"/>
        <v>176.95477296742806</v>
      </c>
      <c r="BM146" s="1">
        <f t="shared" si="221"/>
        <v>184.4117763325516</v>
      </c>
      <c r="BN146" s="1">
        <f t="shared" si="221"/>
        <v>192.09793915888747</v>
      </c>
      <c r="BO146" s="1">
        <f t="shared" si="221"/>
        <v>200.02026675474448</v>
      </c>
      <c r="BP146" s="1">
        <f t="shared" si="221"/>
        <v>208.18597855576806</v>
      </c>
      <c r="BQ146" s="1">
        <f t="shared" si="221"/>
        <v>216.60251467003764</v>
      </c>
      <c r="BR146" s="1">
        <f t="shared" si="221"/>
        <v>225.2775426232237</v>
      </c>
      <c r="BS146" s="1">
        <f t="shared" si="221"/>
        <v>234.21896430992001</v>
      </c>
      <c r="BT146" s="1">
        <f t="shared" si="221"/>
        <v>243.43492315745294</v>
      </c>
      <c r="BU146" s="1">
        <f t="shared" si="221"/>
        <v>252.93381150866213</v>
      </c>
      <c r="BV146" s="1">
        <f t="shared" si="221"/>
        <v>262.72427823034661</v>
      </c>
      <c r="BW146" s="1">
        <f t="shared" si="221"/>
        <v>272.81523655427293</v>
      </c>
      <c r="BX146" s="1">
        <f t="shared" si="221"/>
        <v>283.21587215785496</v>
      </c>
      <c r="BY146" s="1">
        <f t="shared" si="221"/>
        <v>293.93565149183053</v>
      </c>
      <c r="BZ146" s="1">
        <f t="shared" si="221"/>
        <v>304.98433036248514</v>
      </c>
      <c r="CA146" s="1">
        <f t="shared" si="221"/>
        <v>316.37196277620302</v>
      </c>
      <c r="CB146" s="1">
        <f t="shared" si="221"/>
        <v>328.10891005436423</v>
      </c>
      <c r="CC146" s="1">
        <f t="shared" si="221"/>
        <v>340.20585022685111</v>
      </c>
      <c r="CD146" s="1">
        <f t="shared" ref="CD146:CY146" si="222">IF(type=1,MAX(CD43-x,(CE146*p+CE147*(1-p))*EXP(-ir*t)),MAX(x-CD43,(CE146*p+CE147*(1-p))*EXP(-ir*t)))</f>
        <v>352.67378771268</v>
      </c>
      <c r="CE146" s="1">
        <f t="shared" si="222"/>
        <v>365.52406329653508</v>
      </c>
      <c r="CF146" s="1">
        <f t="shared" si="222"/>
        <v>378.76836441024852</v>
      </c>
      <c r="CG146" s="1">
        <f t="shared" si="222"/>
        <v>392.41873572854837</v>
      </c>
      <c r="CH146" s="1">
        <f t="shared" si="222"/>
        <v>406.48759008867984</v>
      </c>
      <c r="CI146" s="1">
        <f t="shared" si="222"/>
        <v>420.98771974380014</v>
      </c>
      <c r="CJ146" s="1">
        <f t="shared" si="222"/>
        <v>435.93230796034874</v>
      </c>
      <c r="CK146" s="1">
        <f t="shared" si="222"/>
        <v>451.33494096990711</v>
      </c>
      <c r="CL146" s="1">
        <f t="shared" si="222"/>
        <v>467.20962028638348</v>
      </c>
      <c r="CM146" s="1">
        <f t="shared" si="222"/>
        <v>483.57077539968964</v>
      </c>
      <c r="CN146" s="1">
        <f t="shared" si="222"/>
        <v>500.43327685741724</v>
      </c>
      <c r="CO146" s="1">
        <f t="shared" si="222"/>
        <v>517.81244974637332</v>
      </c>
      <c r="CP146" s="1">
        <f t="shared" si="222"/>
        <v>535.72408758619804</v>
      </c>
      <c r="CQ146" s="1">
        <f t="shared" si="222"/>
        <v>554.18446664765963</v>
      </c>
      <c r="CR146" s="1">
        <f t="shared" si="222"/>
        <v>573.21036070860771</v>
      </c>
      <c r="CS146" s="1">
        <f t="shared" si="222"/>
        <v>592.81905626096295</v>
      </c>
      <c r="CT146" s="1">
        <f t="shared" si="222"/>
        <v>613.02836818252877</v>
      </c>
      <c r="CU146" s="1">
        <f t="shared" si="222"/>
        <v>633.85665588783456</v>
      </c>
      <c r="CV146" s="1">
        <f t="shared" si="222"/>
        <v>655.32283997265029</v>
      </c>
      <c r="CW146" s="1">
        <f t="shared" si="222"/>
        <v>677.44641936726487</v>
      </c>
      <c r="CX146" s="1">
        <f t="shared" si="222"/>
        <v>700.24748901407736</v>
      </c>
      <c r="CY146" s="1">
        <f t="shared" si="222"/>
        <v>723.74675808552843</v>
      </c>
      <c r="CZ146" s="1">
        <f t="shared" si="180"/>
        <v>747.9655687588878</v>
      </c>
    </row>
    <row r="147" spans="3:104" x14ac:dyDescent="0.15">
      <c r="C147" s="6">
        <v>15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>
        <f t="shared" ref="S147:AX147" si="223">IF(type=1,MAX(S44-x,(T147*p+T148*(1-p))*EXP(-ir*t)),MAX(x-S44,(T147*p+T148*(1-p))*EXP(-ir*t)))</f>
        <v>4.1798381709048478</v>
      </c>
      <c r="T147" s="1">
        <f t="shared" si="223"/>
        <v>4.9560504078624792</v>
      </c>
      <c r="U147" s="1">
        <f t="shared" si="223"/>
        <v>5.8479874037554227</v>
      </c>
      <c r="V147" s="1">
        <f t="shared" si="223"/>
        <v>6.8666936571235118</v>
      </c>
      <c r="W147" s="1">
        <f t="shared" si="223"/>
        <v>8.0228518140972849</v>
      </c>
      <c r="X147" s="1">
        <f t="shared" si="223"/>
        <v>9.3263644738721716</v>
      </c>
      <c r="Y147" s="1">
        <f t="shared" si="223"/>
        <v>10.785876122154789</v>
      </c>
      <c r="Z147" s="1">
        <f t="shared" si="223"/>
        <v>12.408263989844333</v>
      </c>
      <c r="AA147" s="1">
        <f t="shared" si="223"/>
        <v>14.198145230774948</v>
      </c>
      <c r="AB147" s="1">
        <f t="shared" si="223"/>
        <v>16.15746640999388</v>
      </c>
      <c r="AC147" s="1">
        <f t="shared" si="223"/>
        <v>18.285254865234513</v>
      </c>
      <c r="AD147" s="1">
        <f t="shared" si="223"/>
        <v>20.577613353736993</v>
      </c>
      <c r="AE147" s="1">
        <f t="shared" si="223"/>
        <v>23.028022532340533</v>
      </c>
      <c r="AF147" s="1">
        <f t="shared" si="223"/>
        <v>25.627975521743128</v>
      </c>
      <c r="AG147" s="1">
        <f t="shared" si="223"/>
        <v>28.367906115361311</v>
      </c>
      <c r="AH147" s="1">
        <f t="shared" si="223"/>
        <v>31.238297232038217</v>
      </c>
      <c r="AI147" s="1">
        <f t="shared" si="223"/>
        <v>34.230789373843507</v>
      </c>
      <c r="AJ147" s="1">
        <f t="shared" si="223"/>
        <v>37.339077414393188</v>
      </c>
      <c r="AK147" s="1">
        <f t="shared" si="223"/>
        <v>40.559412614007279</v>
      </c>
      <c r="AL147" s="1">
        <f t="shared" si="223"/>
        <v>43.890622852757986</v>
      </c>
      <c r="AM147" s="1">
        <f t="shared" si="223"/>
        <v>47.333705000891612</v>
      </c>
      <c r="AN147" s="1">
        <f t="shared" si="223"/>
        <v>50.891174949715897</v>
      </c>
      <c r="AO147" s="1">
        <f t="shared" si="223"/>
        <v>54.566417762871708</v>
      </c>
      <c r="AP147" s="1">
        <f t="shared" si="223"/>
        <v>58.363226231785482</v>
      </c>
      <c r="AQ147" s="1">
        <f t="shared" si="223"/>
        <v>62.285580222245606</v>
      </c>
      <c r="AR147" s="1">
        <f t="shared" si="223"/>
        <v>66.337591974462015</v>
      </c>
      <c r="AS147" s="1">
        <f t="shared" si="223"/>
        <v>70.523508401810389</v>
      </c>
      <c r="AT147" s="1">
        <f t="shared" si="223"/>
        <v>74.847715501276099</v>
      </c>
      <c r="AU147" s="1">
        <f t="shared" si="223"/>
        <v>79.314742908336669</v>
      </c>
      <c r="AV147" s="1">
        <f t="shared" si="223"/>
        <v>83.929268601013334</v>
      </c>
      <c r="AW147" s="1">
        <f t="shared" si="223"/>
        <v>88.696123757976508</v>
      </c>
      <c r="AX147" s="1">
        <f t="shared" si="223"/>
        <v>93.620297775750743</v>
      </c>
      <c r="AY147" s="1">
        <f t="shared" ref="AY147:CD147" si="224">IF(type=1,MAX(AY44-x,(AZ147*p+AZ148*(1-p))*EXP(-ir*t)),MAX(x-AY44,(AZ147*p+AZ148*(1-p))*EXP(-ir*t)))</f>
        <v>98.706943450229133</v>
      </c>
      <c r="AZ147" s="1">
        <f t="shared" si="224"/>
        <v>103.96138232787844</v>
      </c>
      <c r="BA147" s="1">
        <f t="shared" si="224"/>
        <v>109.38911023219215</v>
      </c>
      <c r="BB147" s="1">
        <f t="shared" si="224"/>
        <v>114.99580297113062</v>
      </c>
      <c r="BC147" s="1">
        <f t="shared" si="224"/>
        <v>108.21635245410771</v>
      </c>
      <c r="BD147" s="1">
        <f t="shared" si="224"/>
        <v>113.56126803138562</v>
      </c>
      <c r="BE147" s="1">
        <f t="shared" si="224"/>
        <v>119.07077983869902</v>
      </c>
      <c r="BF147" s="1">
        <f t="shared" si="224"/>
        <v>124.7499182486451</v>
      </c>
      <c r="BG147" s="1">
        <f t="shared" si="224"/>
        <v>130.60386833527539</v>
      </c>
      <c r="BH147" s="1">
        <f t="shared" si="224"/>
        <v>136.63797401989416</v>
      </c>
      <c r="BI147" s="1">
        <f t="shared" si="224"/>
        <v>142.85774269010659</v>
      </c>
      <c r="BJ147" s="1">
        <f t="shared" si="224"/>
        <v>149.2688501109707</v>
      </c>
      <c r="BK147" s="1">
        <f t="shared" si="224"/>
        <v>155.87714554470136</v>
      </c>
      <c r="BL147" s="1">
        <f t="shared" si="224"/>
        <v>162.68865704660044</v>
      </c>
      <c r="BM147" s="1">
        <f t="shared" si="224"/>
        <v>169.70959692852202</v>
      </c>
      <c r="BN147" s="1">
        <f t="shared" si="224"/>
        <v>176.94636739066013</v>
      </c>
      <c r="BO147" s="1">
        <f t="shared" si="224"/>
        <v>184.40556632571665</v>
      </c>
      <c r="BP147" s="1">
        <f t="shared" si="224"/>
        <v>192.09399330051113</v>
      </c>
      <c r="BQ147" s="1">
        <f t="shared" si="224"/>
        <v>200.018655720428</v>
      </c>
      <c r="BR147" s="1">
        <f t="shared" si="224"/>
        <v>208.18677518228893</v>
      </c>
      <c r="BS147" s="1">
        <f t="shared" si="224"/>
        <v>216.60579402140939</v>
      </c>
      <c r="BT147" s="1">
        <f t="shared" si="224"/>
        <v>225.28338205877498</v>
      </c>
      <c r="BU147" s="1">
        <f t="shared" si="224"/>
        <v>234.22744355445471</v>
      </c>
      <c r="BV147" s="1">
        <f t="shared" si="224"/>
        <v>243.44612437355448</v>
      </c>
      <c r="BW147" s="1">
        <f t="shared" si="224"/>
        <v>252.94781937120837</v>
      </c>
      <c r="BX147" s="1">
        <f t="shared" si="224"/>
        <v>262.74118000330185</v>
      </c>
      <c r="BY147" s="1">
        <f t="shared" si="224"/>
        <v>272.83512216982757</v>
      </c>
      <c r="BZ147" s="1">
        <f t="shared" si="224"/>
        <v>283.238834297984</v>
      </c>
      <c r="CA147" s="1">
        <f t="shared" si="224"/>
        <v>293.96178567234512</v>
      </c>
      <c r="CB147" s="1">
        <f t="shared" si="224"/>
        <v>305.0137350196531</v>
      </c>
      <c r="CC147" s="1">
        <f t="shared" si="224"/>
        <v>316.40473935601716</v>
      </c>
      <c r="CD147" s="1">
        <f t="shared" si="224"/>
        <v>328.14516310453945</v>
      </c>
      <c r="CE147" s="1">
        <f t="shared" ref="CE147:CY147" si="225">IF(type=1,MAX(CE44-x,(CF147*p+CF148*(1-p))*EXP(-ir*t)),MAX(x-CE44,(CF147*p+CF148*(1-p))*EXP(-ir*t)))</f>
        <v>340.24568749163308</v>
      </c>
      <c r="CF147" s="1">
        <f t="shared" si="225"/>
        <v>352.71732023055233</v>
      </c>
      <c r="CG147" s="1">
        <f t="shared" si="225"/>
        <v>365.57140550091242</v>
      </c>
      <c r="CH147" s="1">
        <f t="shared" si="225"/>
        <v>378.81963423324822</v>
      </c>
      <c r="CI147" s="1">
        <f t="shared" si="225"/>
        <v>392.47405470793336</v>
      </c>
      <c r="CJ147" s="1">
        <f t="shared" si="225"/>
        <v>406.54708347807087</v>
      </c>
      <c r="CK147" s="1">
        <f t="shared" si="225"/>
        <v>421.05151662625656</v>
      </c>
      <c r="CL147" s="1">
        <f t="shared" si="225"/>
        <v>436.00054136542121</v>
      </c>
      <c r="CM147" s="1">
        <f t="shared" si="225"/>
        <v>451.40774799426782</v>
      </c>
      <c r="CN147" s="1">
        <f t="shared" si="225"/>
        <v>467.28714221814408</v>
      </c>
      <c r="CO147" s="1">
        <f t="shared" si="225"/>
        <v>483.65315784651881</v>
      </c>
      <c r="CP147" s="1">
        <f t="shared" si="225"/>
        <v>500.52066987857449</v>
      </c>
      <c r="CQ147" s="1">
        <f t="shared" si="225"/>
        <v>517.90500798877849</v>
      </c>
      <c r="CR147" s="1">
        <f t="shared" si="225"/>
        <v>535.82197042465998</v>
      </c>
      <c r="CS147" s="1">
        <f t="shared" si="225"/>
        <v>554.28783832939109</v>
      </c>
      <c r="CT147" s="1">
        <f t="shared" si="225"/>
        <v>573.31939050215772</v>
      </c>
      <c r="CU147" s="1">
        <f t="shared" si="225"/>
        <v>592.93391860970155</v>
      </c>
      <c r="CV147" s="1">
        <f t="shared" si="225"/>
        <v>613.14924286282292</v>
      </c>
      <c r="CW147" s="1">
        <f t="shared" si="225"/>
        <v>633.9837281720587</v>
      </c>
      <c r="CX147" s="1">
        <f t="shared" si="225"/>
        <v>655.45630079718069</v>
      </c>
      <c r="CY147" s="1">
        <f t="shared" si="225"/>
        <v>677.58646550560763</v>
      </c>
      <c r="CZ147" s="1">
        <f t="shared" si="180"/>
        <v>700.39432325528924</v>
      </c>
    </row>
    <row r="148" spans="3:104" x14ac:dyDescent="0.15">
      <c r="C148" s="6">
        <v>16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>
        <f t="shared" ref="T148:AY148" si="226">IF(type=1,MAX(T45-x,(U148*p+U149*(1-p))*EXP(-ir*t)),MAX(x-T45,(U148*p+U149*(1-p))*EXP(-ir*t)))</f>
        <v>3.4086294946249902</v>
      </c>
      <c r="U148" s="1">
        <f t="shared" si="226"/>
        <v>4.0700461533638004</v>
      </c>
      <c r="V148" s="1">
        <f t="shared" si="226"/>
        <v>4.8362816031850615</v>
      </c>
      <c r="W148" s="1">
        <f t="shared" si="226"/>
        <v>5.7187554160805201</v>
      </c>
      <c r="X148" s="1">
        <f t="shared" si="226"/>
        <v>6.7289430729956292</v>
      </c>
      <c r="Y148" s="1">
        <f t="shared" si="226"/>
        <v>7.8780171407233057</v>
      </c>
      <c r="Z148" s="1">
        <f t="shared" si="226"/>
        <v>9.1763997078358184</v>
      </c>
      <c r="AA148" s="1">
        <f t="shared" si="226"/>
        <v>10.633236314827155</v>
      </c>
      <c r="AB148" s="1">
        <f t="shared" si="226"/>
        <v>12.255820231376699</v>
      </c>
      <c r="AC148" s="1">
        <f t="shared" si="226"/>
        <v>14.04901958002101</v>
      </c>
      <c r="AD148" s="1">
        <f t="shared" si="226"/>
        <v>16.014785114641466</v>
      </c>
      <c r="AE148" s="1">
        <f t="shared" si="226"/>
        <v>18.151837027605094</v>
      </c>
      <c r="AF148" s="1">
        <f t="shared" si="226"/>
        <v>20.45563570777939</v>
      </c>
      <c r="AG148" s="1">
        <f t="shared" si="226"/>
        <v>22.918723419810142</v>
      </c>
      <c r="AH148" s="1">
        <f t="shared" si="226"/>
        <v>25.531473380264259</v>
      </c>
      <c r="AI148" s="1">
        <f t="shared" si="226"/>
        <v>28.283199532141921</v>
      </c>
      <c r="AJ148" s="1">
        <f t="shared" si="226"/>
        <v>31.163477999058646</v>
      </c>
      <c r="AK148" s="1">
        <f t="shared" si="226"/>
        <v>34.163439720246068</v>
      </c>
      <c r="AL148" s="1">
        <f t="shared" si="226"/>
        <v>37.276754848766608</v>
      </c>
      <c r="AM148" s="1">
        <f t="shared" si="226"/>
        <v>40.500080871408272</v>
      </c>
      <c r="AN148" s="1">
        <f t="shared" si="226"/>
        <v>43.832896830679829</v>
      </c>
      <c r="AO148" s="1">
        <f t="shared" si="226"/>
        <v>47.276852457254954</v>
      </c>
      <c r="AP148" s="1">
        <f t="shared" si="226"/>
        <v>50.834929139148564</v>
      </c>
      <c r="AQ148" s="1">
        <f t="shared" si="226"/>
        <v>54.510737133663589</v>
      </c>
      <c r="AR148" s="1">
        <f t="shared" si="226"/>
        <v>58.308128696346536</v>
      </c>
      <c r="AS148" s="1">
        <f t="shared" si="226"/>
        <v>62.23108631688271</v>
      </c>
      <c r="AT148" s="1">
        <f t="shared" si="226"/>
        <v>66.283722908892599</v>
      </c>
      <c r="AU148" s="1">
        <f t="shared" si="226"/>
        <v>70.470286081216642</v>
      </c>
      <c r="AV148" s="1">
        <f t="shared" si="226"/>
        <v>74.795162549081425</v>
      </c>
      <c r="AW148" s="1">
        <f t="shared" si="226"/>
        <v>79.262882689728059</v>
      </c>
      <c r="AX148" s="1">
        <f t="shared" si="226"/>
        <v>83.878125247234038</v>
      </c>
      <c r="AY148" s="1">
        <f t="shared" si="226"/>
        <v>88.645722191414379</v>
      </c>
      <c r="AZ148" s="1">
        <f t="shared" ref="AZ148:CE148" si="227">IF(type=1,MAX(AZ45-x,(BA148*p+BA149*(1-p))*EXP(-ir*t)),MAX(x-AZ45,(BA148*p+BA149*(1-p))*EXP(-ir*t)))</f>
        <v>93.570663735848115</v>
      </c>
      <c r="BA148" s="1">
        <f t="shared" si="227"/>
        <v>98.658103520241198</v>
      </c>
      <c r="BB148" s="1">
        <f t="shared" si="227"/>
        <v>103.91336396250807</v>
      </c>
      <c r="BC148" s="1">
        <f t="shared" si="227"/>
        <v>97.969291312269206</v>
      </c>
      <c r="BD148" s="1">
        <f t="shared" si="227"/>
        <v>103.00097947242614</v>
      </c>
      <c r="BE148" s="1">
        <f t="shared" si="227"/>
        <v>108.18769706005851</v>
      </c>
      <c r="BF148" s="1">
        <f t="shared" si="227"/>
        <v>113.5341775384091</v>
      </c>
      <c r="BG148" s="1">
        <f t="shared" si="227"/>
        <v>119.04530260033097</v>
      </c>
      <c r="BH148" s="1">
        <f t="shared" si="227"/>
        <v>124.72610467952188</v>
      </c>
      <c r="BI148" s="1">
        <f t="shared" si="227"/>
        <v>130.58177062803523</v>
      </c>
      <c r="BJ148" s="1">
        <f t="shared" si="227"/>
        <v>136.61764604875441</v>
      </c>
      <c r="BK148" s="1">
        <f t="shared" si="227"/>
        <v>142.83924000387083</v>
      </c>
      <c r="BL148" s="1">
        <f t="shared" si="227"/>
        <v>149.25222996449142</v>
      </c>
      <c r="BM148" s="1">
        <f t="shared" si="227"/>
        <v>155.86246694537246</v>
      </c>
      <c r="BN148" s="1">
        <f t="shared" si="227"/>
        <v>162.67598080660304</v>
      </c>
      <c r="BO148" s="1">
        <f t="shared" si="227"/>
        <v>169.69898571975364</v>
      </c>
      <c r="BP148" s="1">
        <f t="shared" si="227"/>
        <v>176.937885801551</v>
      </c>
      <c r="BQ148" s="1">
        <f t="shared" si="227"/>
        <v>184.39928091981005</v>
      </c>
      <c r="BR148" s="1">
        <f t="shared" si="227"/>
        <v>192.08997267683577</v>
      </c>
      <c r="BS148" s="1">
        <f t="shared" si="227"/>
        <v>200.01697057571604</v>
      </c>
      <c r="BT148" s="1">
        <f t="shared" si="227"/>
        <v>208.18749837509569</v>
      </c>
      <c r="BU148" s="1">
        <f t="shared" si="227"/>
        <v>216.60900063819292</v>
      </c>
      <c r="BV148" s="1">
        <f t="shared" si="227"/>
        <v>225.28914948199571</v>
      </c>
      <c r="BW148" s="1">
        <f t="shared" si="227"/>
        <v>234.23585153275619</v>
      </c>
      <c r="BX148" s="1">
        <f t="shared" si="227"/>
        <v>243.45725509408976</v>
      </c>
      <c r="BY148" s="1">
        <f t="shared" si="227"/>
        <v>252.9617575341768</v>
      </c>
      <c r="BZ148" s="1">
        <f t="shared" si="227"/>
        <v>262.75801289876443</v>
      </c>
      <c r="CA148" s="1">
        <f t="shared" si="227"/>
        <v>272.85493975687001</v>
      </c>
      <c r="CB148" s="1">
        <f t="shared" si="227"/>
        <v>283.2617292862999</v>
      </c>
      <c r="CC148" s="1">
        <f t="shared" si="227"/>
        <v>293.98785360631246</v>
      </c>
      <c r="CD148" s="1">
        <f t="shared" si="227"/>
        <v>305.04307436498067</v>
      </c>
      <c r="CE148" s="1">
        <f t="shared" si="227"/>
        <v>316.43745158903999</v>
      </c>
      <c r="CF148" s="1">
        <f t="shared" ref="CF148:CY148" si="228">IF(type=1,MAX(CF45-x,(CG148*p+CG149*(1-p))*EXP(-ir*t)),MAX(x-CF45,(CG148*p+CG149*(1-p))*EXP(-ir*t)))</f>
        <v>328.18135280424286</v>
      </c>
      <c r="CG148" s="1">
        <f t="shared" si="228"/>
        <v>340.28546243449028</v>
      </c>
      <c r="CH148" s="1">
        <f t="shared" si="228"/>
        <v>352.76079148826028</v>
      </c>
      <c r="CI148" s="1">
        <f t="shared" si="228"/>
        <v>365.61868754111583</v>
      </c>
      <c r="CJ148" s="1">
        <f t="shared" si="228"/>
        <v>378.87084502334159</v>
      </c>
      <c r="CK148" s="1">
        <f t="shared" si="228"/>
        <v>392.52931582203621</v>
      </c>
      <c r="CL148" s="1">
        <f t="shared" si="228"/>
        <v>406.60652020727281</v>
      </c>
      <c r="CM148" s="1">
        <f t="shared" si="228"/>
        <v>421.11525809223235</v>
      </c>
      <c r="CN148" s="1">
        <f t="shared" si="228"/>
        <v>436.06872063751803</v>
      </c>
      <c r="CO148" s="1">
        <f t="shared" si="228"/>
        <v>451.48050221017206</v>
      </c>
      <c r="CP148" s="1">
        <f t="shared" si="228"/>
        <v>467.36461270823628</v>
      </c>
      <c r="CQ148" s="1">
        <f t="shared" si="228"/>
        <v>483.73549026202966</v>
      </c>
      <c r="CR148" s="1">
        <f t="shared" si="228"/>
        <v>500.60801432365798</v>
      </c>
      <c r="CS148" s="1">
        <f t="shared" si="228"/>
        <v>517.99751915662239</v>
      </c>
      <c r="CT148" s="1">
        <f t="shared" si="228"/>
        <v>535.91980773775629</v>
      </c>
      <c r="CU148" s="1">
        <f t="shared" si="228"/>
        <v>554.39116608409438</v>
      </c>
      <c r="CV148" s="1">
        <f t="shared" si="228"/>
        <v>573.42837801766211</v>
      </c>
      <c r="CW148" s="1">
        <f t="shared" si="228"/>
        <v>593.04874038157095</v>
      </c>
      <c r="CX148" s="1">
        <f t="shared" si="228"/>
        <v>613.27007872121453</v>
      </c>
      <c r="CY148" s="1">
        <f t="shared" si="228"/>
        <v>634.11076344478329</v>
      </c>
      <c r="CZ148" s="1">
        <f t="shared" si="180"/>
        <v>655.58972647774556</v>
      </c>
    </row>
    <row r="149" spans="3:104" x14ac:dyDescent="0.15">
      <c r="C149" s="6">
        <v>17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>
        <f t="shared" ref="U149:AZ149" si="229">IF(type=1,MAX(U46-x,(V149*p+V150*(1-p))*EXP(-ir*t)),MAX(x-U46,(V149*p+V150*(1-p))*EXP(-ir*t)))</f>
        <v>2.7512932054619998</v>
      </c>
      <c r="V149" s="1">
        <f t="shared" si="229"/>
        <v>3.3086828354426339</v>
      </c>
      <c r="W149" s="1">
        <f t="shared" si="229"/>
        <v>3.9595971599893174</v>
      </c>
      <c r="X149" s="1">
        <f t="shared" si="229"/>
        <v>4.7154135121720469</v>
      </c>
      <c r="Y149" s="1">
        <f t="shared" si="229"/>
        <v>5.5879240240477204</v>
      </c>
      <c r="Z149" s="1">
        <f t="shared" si="229"/>
        <v>6.5890651149792472</v>
      </c>
      <c r="AA149" s="1">
        <f t="shared" si="229"/>
        <v>7.7305478975912258</v>
      </c>
      <c r="AB149" s="1">
        <f t="shared" si="229"/>
        <v>9.023381131048346</v>
      </c>
      <c r="AC149" s="1">
        <f t="shared" si="229"/>
        <v>10.477291962730286</v>
      </c>
      <c r="AD149" s="1">
        <f t="shared" si="229"/>
        <v>12.100071711314321</v>
      </c>
      <c r="AE149" s="1">
        <f t="shared" si="229"/>
        <v>13.896904027385979</v>
      </c>
      <c r="AF149" s="1">
        <f t="shared" si="229"/>
        <v>15.869767374791936</v>
      </c>
      <c r="AG149" s="1">
        <f t="shared" si="229"/>
        <v>18.01703483238715</v>
      </c>
      <c r="AH149" s="1">
        <f t="shared" si="229"/>
        <v>20.333408785461806</v>
      </c>
      <c r="AI149" s="1">
        <f t="shared" si="229"/>
        <v>22.810310200211777</v>
      </c>
      <c r="AJ149" s="1">
        <f t="shared" si="229"/>
        <v>25.436778047059029</v>
      </c>
      <c r="AK149" s="1">
        <f t="shared" si="229"/>
        <v>28.2008211558888</v>
      </c>
      <c r="AL149" s="1">
        <f t="shared" si="229"/>
        <v>31.091020635211532</v>
      </c>
      <c r="AM149" s="1">
        <f t="shared" si="229"/>
        <v>34.098051727091459</v>
      </c>
      <c r="AN149" s="1">
        <f t="shared" si="229"/>
        <v>37.215746361372119</v>
      </c>
      <c r="AO149" s="1">
        <f t="shared" si="229"/>
        <v>40.441412268774535</v>
      </c>
      <c r="AP149" s="1">
        <f t="shared" si="229"/>
        <v>43.775369497474976</v>
      </c>
      <c r="AQ149" s="1">
        <f t="shared" si="229"/>
        <v>47.219974135131764</v>
      </c>
      <c r="AR149" s="1">
        <f t="shared" si="229"/>
        <v>50.778598762536504</v>
      </c>
      <c r="AS149" s="1">
        <f t="shared" si="229"/>
        <v>54.454970012518132</v>
      </c>
      <c r="AT149" s="1">
        <f t="shared" si="229"/>
        <v>58.252944718147411</v>
      </c>
      <c r="AU149" s="1">
        <f t="shared" si="229"/>
        <v>62.176506021272125</v>
      </c>
      <c r="AV149" s="1">
        <f t="shared" si="229"/>
        <v>66.229767509033564</v>
      </c>
      <c r="AW149" s="1">
        <f t="shared" si="229"/>
        <v>70.416977485850822</v>
      </c>
      <c r="AX149" s="1">
        <f t="shared" si="229"/>
        <v>74.742523385309269</v>
      </c>
      <c r="AY149" s="1">
        <f t="shared" si="229"/>
        <v>79.210936326535077</v>
      </c>
      <c r="AZ149" s="1">
        <f t="shared" si="229"/>
        <v>83.826895819787453</v>
      </c>
      <c r="BA149" s="1">
        <f t="shared" ref="BA149:CF149" si="230">IF(type=1,MAX(BA46-x,(BB149*p+BB150*(1-p))*EXP(-ir*t)),MAX(x-BA46,(BB149*p+BB150*(1-p))*EXP(-ir*t)))</f>
        <v>88.595234626155545</v>
      </c>
      <c r="BB149" s="1">
        <f t="shared" si="230"/>
        <v>93.520943776406597</v>
      </c>
      <c r="BC149" s="1">
        <f t="shared" si="230"/>
        <v>88.318235322566437</v>
      </c>
      <c r="BD149" s="1">
        <f t="shared" si="230"/>
        <v>93.05487929381836</v>
      </c>
      <c r="BE149" s="1">
        <f t="shared" si="230"/>
        <v>97.937561311610821</v>
      </c>
      <c r="BF149" s="1">
        <f t="shared" si="230"/>
        <v>102.97072487477939</v>
      </c>
      <c r="BG149" s="1">
        <f t="shared" si="230"/>
        <v>108.15896088324543</v>
      </c>
      <c r="BH149" s="1">
        <f t="shared" si="230"/>
        <v>113.50700613274752</v>
      </c>
      <c r="BI149" s="1">
        <f t="shared" si="230"/>
        <v>119.01974466280529</v>
      </c>
      <c r="BJ149" s="1">
        <f t="shared" si="230"/>
        <v>124.70221078366939</v>
      </c>
      <c r="BK149" s="1">
        <f t="shared" si="230"/>
        <v>130.5595930379784</v>
      </c>
      <c r="BL149" s="1">
        <f t="shared" si="230"/>
        <v>136.59723867374356</v>
      </c>
      <c r="BM149" s="1">
        <f t="shared" si="230"/>
        <v>142.82065841475526</v>
      </c>
      <c r="BN149" s="1">
        <f t="shared" si="230"/>
        <v>149.23553143451377</v>
      </c>
      <c r="BO149" s="1">
        <f t="shared" si="230"/>
        <v>155.84771049979395</v>
      </c>
      <c r="BP149" s="1">
        <f t="shared" si="230"/>
        <v>162.6632272758111</v>
      </c>
      <c r="BQ149" s="1">
        <f t="shared" si="230"/>
        <v>169.68829779438252</v>
      </c>
      <c r="BR149" s="1">
        <f t="shared" si="230"/>
        <v>176.92932808933966</v>
      </c>
      <c r="BS149" s="1">
        <f t="shared" si="230"/>
        <v>184.39292000420161</v>
      </c>
      <c r="BT149" s="1">
        <f t="shared" si="230"/>
        <v>192.08587717736822</v>
      </c>
      <c r="BU149" s="1">
        <f t="shared" si="230"/>
        <v>200.01521121025868</v>
      </c>
      <c r="BV149" s="1">
        <f t="shared" si="230"/>
        <v>208.18814802398816</v>
      </c>
      <c r="BW149" s="1">
        <f t="shared" si="230"/>
        <v>216.61213441034468</v>
      </c>
      <c r="BX149" s="1">
        <f t="shared" si="230"/>
        <v>225.2948447830056</v>
      </c>
      <c r="BY149" s="1">
        <f t="shared" si="230"/>
        <v>234.24418813511471</v>
      </c>
      <c r="BZ149" s="1">
        <f t="shared" si="230"/>
        <v>243.46831520952682</v>
      </c>
      <c r="CA149" s="1">
        <f t="shared" si="230"/>
        <v>252.97562588822086</v>
      </c>
      <c r="CB149" s="1">
        <f t="shared" si="230"/>
        <v>262.77477680758085</v>
      </c>
      <c r="CC149" s="1">
        <f t="shared" si="230"/>
        <v>272.87468920644807</v>
      </c>
      <c r="CD149" s="1">
        <f t="shared" si="230"/>
        <v>283.28455701405989</v>
      </c>
      <c r="CE149" s="1">
        <f t="shared" si="230"/>
        <v>294.01385518520755</v>
      </c>
      <c r="CF149" s="1">
        <f t="shared" si="230"/>
        <v>305.07234829016977</v>
      </c>
      <c r="CG149" s="1">
        <f t="shared" ref="CG149:CY149" si="231">IF(type=1,MAX(CG46-x,(CH149*p+CH150*(1-p))*EXP(-ir*t)),MAX(x-CG46,(CH149*p+CH150*(1-p))*EXP(-ir*t)))</f>
        <v>316.47009936720906</v>
      </c>
      <c r="CH149" s="1">
        <f t="shared" si="231"/>
        <v>328.21747904565717</v>
      </c>
      <c r="CI149" s="1">
        <f t="shared" si="231"/>
        <v>340.32517494785998</v>
      </c>
      <c r="CJ149" s="1">
        <f t="shared" si="231"/>
        <v>352.80420137850598</v>
      </c>
      <c r="CK149" s="1">
        <f t="shared" si="231"/>
        <v>365.66590931012229</v>
      </c>
      <c r="CL149" s="1">
        <f t="shared" si="231"/>
        <v>378.92199667379089</v>
      </c>
      <c r="CM149" s="1">
        <f t="shared" si="231"/>
        <v>392.58451896441539</v>
      </c>
      <c r="CN149" s="1">
        <f t="shared" si="231"/>
        <v>406.6659001701517</v>
      </c>
      <c r="CO149" s="1">
        <f t="shared" si="231"/>
        <v>421.17894403591231</v>
      </c>
      <c r="CP149" s="1">
        <f t="shared" si="231"/>
        <v>436.13684567115479</v>
      </c>
      <c r="CQ149" s="1">
        <f t="shared" si="231"/>
        <v>451.55320351247849</v>
      </c>
      <c r="CR149" s="1">
        <f t="shared" si="231"/>
        <v>467.44203165187446</v>
      </c>
      <c r="CS149" s="1">
        <f t="shared" si="231"/>
        <v>483.8177725418052</v>
      </c>
      <c r="CT149" s="1">
        <f t="shared" si="231"/>
        <v>500.69531008863299</v>
      </c>
      <c r="CU149" s="1">
        <f t="shared" si="231"/>
        <v>518.08998314626615</v>
      </c>
      <c r="CV149" s="1">
        <f t="shared" si="231"/>
        <v>536.01759942225829</v>
      </c>
      <c r="CW149" s="1">
        <f t="shared" si="231"/>
        <v>554.49444980896578</v>
      </c>
      <c r="CX149" s="1">
        <f t="shared" si="231"/>
        <v>573.53732315275704</v>
      </c>
      <c r="CY149" s="1">
        <f t="shared" si="231"/>
        <v>593.16352147466273</v>
      </c>
      <c r="CZ149" s="1">
        <f t="shared" si="180"/>
        <v>613.39087565626744</v>
      </c>
    </row>
    <row r="150" spans="3:104" x14ac:dyDescent="0.15">
      <c r="C150" s="6">
        <v>18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>
        <f t="shared" ref="V150:BA150" si="232">IF(type=1,MAX(V47-x,(W150*p+W151*(1-p))*EXP(-ir*t)),MAX(x-V47,(W150*p+W151*(1-p))*EXP(-ir*t)))</f>
        <v>2.1971970672226737</v>
      </c>
      <c r="W150" s="1">
        <f t="shared" si="232"/>
        <v>2.6617292372814565</v>
      </c>
      <c r="X150" s="1">
        <f t="shared" si="232"/>
        <v>3.2085207244826597</v>
      </c>
      <c r="Y150" s="1">
        <f t="shared" si="232"/>
        <v>3.8485476823783711</v>
      </c>
      <c r="Z150" s="1">
        <f t="shared" si="232"/>
        <v>4.5934720717320721</v>
      </c>
      <c r="AA150" s="1">
        <f t="shared" si="232"/>
        <v>5.455469907379646</v>
      </c>
      <c r="AB150" s="1">
        <f t="shared" si="232"/>
        <v>6.4469686744322301</v>
      </c>
      <c r="AC150" s="1">
        <f t="shared" si="232"/>
        <v>7.5802719220995955</v>
      </c>
      <c r="AD150" s="1">
        <f t="shared" si="232"/>
        <v>8.8670542705443189</v>
      </c>
      <c r="AE150" s="1">
        <f t="shared" si="232"/>
        <v>10.317724033292631</v>
      </c>
      <c r="AF150" s="1">
        <f t="shared" si="232"/>
        <v>11.940676252863742</v>
      </c>
      <c r="AG150" s="1">
        <f t="shared" si="232"/>
        <v>13.741497146456618</v>
      </c>
      <c r="AH150" s="1">
        <f t="shared" si="232"/>
        <v>15.722228538951796</v>
      </c>
      <c r="AI150" s="1">
        <f t="shared" si="232"/>
        <v>17.880847893115849</v>
      </c>
      <c r="AJ150" s="1">
        <f t="shared" si="232"/>
        <v>20.211147901210872</v>
      </c>
      <c r="AK150" s="1">
        <f t="shared" si="232"/>
        <v>22.703184553071175</v>
      </c>
      <c r="AL150" s="1">
        <f t="shared" si="232"/>
        <v>25.3443800456816</v>
      </c>
      <c r="AM150" s="1">
        <f t="shared" si="232"/>
        <v>28.12120768478146</v>
      </c>
      <c r="AN150" s="1">
        <f t="shared" si="232"/>
        <v>31.021174862263699</v>
      </c>
      <c r="AO150" s="1">
        <f t="shared" si="232"/>
        <v>34.034630323479966</v>
      </c>
      <c r="AP150" s="1">
        <f t="shared" si="232"/>
        <v>37.155866258860087</v>
      </c>
      <c r="AQ150" s="1">
        <f t="shared" si="232"/>
        <v>40.383167060218518</v>
      </c>
      <c r="AR150" s="1">
        <f t="shared" si="232"/>
        <v>43.717875142483109</v>
      </c>
      <c r="AS150" s="1">
        <f t="shared" si="232"/>
        <v>47.163013071624924</v>
      </c>
      <c r="AT150" s="1">
        <f t="shared" si="232"/>
        <v>50.722181741273012</v>
      </c>
      <c r="AU150" s="1">
        <f t="shared" si="232"/>
        <v>54.399116292621947</v>
      </c>
      <c r="AV150" s="1">
        <f t="shared" si="232"/>
        <v>58.197674190327326</v>
      </c>
      <c r="AW150" s="1">
        <f t="shared" si="232"/>
        <v>62.121839228506161</v>
      </c>
      <c r="AX150" s="1">
        <f t="shared" si="232"/>
        <v>66.175725667930877</v>
      </c>
      <c r="AY150" s="1">
        <f t="shared" si="232"/>
        <v>70.363582508713066</v>
      </c>
      <c r="AZ150" s="1">
        <f t="shared" si="232"/>
        <v>74.689797902914549</v>
      </c>
      <c r="BA150" s="1">
        <f t="shared" si="232"/>
        <v>79.158903711667989</v>
      </c>
      <c r="BB150" s="1">
        <f t="shared" ref="BB150:CG150" si="233">IF(type=1,MAX(BB47-x,(BC150*p+BC151*(1-p))*EXP(-ir*t)),MAX(x-BB47,(BC150*p+BC151*(1-p))*EXP(-ir*t)))</f>
        <v>83.775580211539818</v>
      </c>
      <c r="BC150" s="1">
        <f t="shared" si="233"/>
        <v>79.228666065737841</v>
      </c>
      <c r="BD150" s="1">
        <f t="shared" si="233"/>
        <v>83.687314499274308</v>
      </c>
      <c r="BE150" s="1">
        <f t="shared" si="233"/>
        <v>88.283590520422479</v>
      </c>
      <c r="BF150" s="1">
        <f t="shared" si="233"/>
        <v>93.021635907102819</v>
      </c>
      <c r="BG150" s="1">
        <f t="shared" si="233"/>
        <v>97.905752076246188</v>
      </c>
      <c r="BH150" s="1">
        <f t="shared" si="233"/>
        <v>102.94038952758724</v>
      </c>
      <c r="BI150" s="1">
        <f t="shared" si="233"/>
        <v>108.13014348336169</v>
      </c>
      <c r="BJ150" s="1">
        <f t="shared" si="233"/>
        <v>113.47975355889737</v>
      </c>
      <c r="BK150" s="1">
        <f t="shared" si="233"/>
        <v>118.99410585848094</v>
      </c>
      <c r="BL150" s="1">
        <f t="shared" si="233"/>
        <v>124.67823643042928</v>
      </c>
      <c r="BM150" s="1">
        <f t="shared" si="233"/>
        <v>130.53733544800704</v>
      </c>
      <c r="BN150" s="1">
        <f t="shared" si="233"/>
        <v>136.57675178201916</v>
      </c>
      <c r="BO150" s="1">
        <f t="shared" si="233"/>
        <v>142.80199781106202</v>
      </c>
      <c r="BP150" s="1">
        <f t="shared" si="233"/>
        <v>149.21875440964402</v>
      </c>
      <c r="BQ150" s="1">
        <f t="shared" si="233"/>
        <v>155.83287609670657</v>
      </c>
      <c r="BR150" s="1">
        <f t="shared" si="233"/>
        <v>162.65039634308076</v>
      </c>
      <c r="BS150" s="1">
        <f t="shared" si="233"/>
        <v>169.67753304138401</v>
      </c>
      <c r="BT150" s="1">
        <f t="shared" si="233"/>
        <v>176.92069414312638</v>
      </c>
      <c r="BU150" s="1">
        <f t="shared" si="233"/>
        <v>184.38648346812255</v>
      </c>
      <c r="BV150" s="1">
        <f t="shared" si="233"/>
        <v>192.08170669147665</v>
      </c>
      <c r="BW150" s="1">
        <f t="shared" si="233"/>
        <v>200.01337751356743</v>
      </c>
      <c r="BX150" s="1">
        <f t="shared" si="233"/>
        <v>208.18872401862774</v>
      </c>
      <c r="BY150" s="1">
        <f t="shared" si="233"/>
        <v>216.61519522768234</v>
      </c>
      <c r="BZ150" s="1">
        <f t="shared" si="233"/>
        <v>225.30046785178578</v>
      </c>
      <c r="CA150" s="1">
        <f t="shared" si="233"/>
        <v>234.25245325168189</v>
      </c>
      <c r="CB150" s="1">
        <f t="shared" si="233"/>
        <v>243.47930461019504</v>
      </c>
      <c r="CC150" s="1">
        <f t="shared" si="233"/>
        <v>252.98942432385533</v>
      </c>
      <c r="CD150" s="1">
        <f t="shared" si="233"/>
        <v>262.79147162045911</v>
      </c>
      <c r="CE150" s="1">
        <f t="shared" si="233"/>
        <v>272.89437040947075</v>
      </c>
      <c r="CF150" s="1">
        <f t="shared" si="233"/>
        <v>283.30731737238227</v>
      </c>
      <c r="CG150" s="1">
        <f t="shared" si="233"/>
        <v>294.03979030036692</v>
      </c>
      <c r="CH150" s="1">
        <f t="shared" ref="CH150:CY150" si="234">IF(type=1,MAX(CH47-x,(CI150*p+CI151*(1-p))*EXP(-ir*t)),MAX(x-CH47,(CI150*p+CI151*(1-p))*EXP(-ir*t)))</f>
        <v>305.10155668678345</v>
      </c>
      <c r="CI150" s="1">
        <f t="shared" si="234"/>
        <v>316.50268258232325</v>
      </c>
      <c r="CJ150" s="1">
        <f t="shared" si="234"/>
        <v>328.25354172082632</v>
      </c>
      <c r="CK150" s="1">
        <f t="shared" si="234"/>
        <v>340.36482492404099</v>
      </c>
      <c r="CL150" s="1">
        <f t="shared" si="234"/>
        <v>352.84754979385292</v>
      </c>
      <c r="CM150" s="1">
        <f t="shared" si="234"/>
        <v>365.71307070077</v>
      </c>
      <c r="CN150" s="1">
        <f t="shared" si="234"/>
        <v>378.97308907771986</v>
      </c>
      <c r="CO150" s="1">
        <f t="shared" si="234"/>
        <v>392.63966402849087</v>
      </c>
      <c r="CP150" s="1">
        <f t="shared" si="234"/>
        <v>406.72522326043475</v>
      </c>
      <c r="CQ150" s="1">
        <f t="shared" si="234"/>
        <v>421.24257435134268</v>
      </c>
      <c r="CR150" s="1">
        <f t="shared" si="234"/>
        <v>436.20491636070869</v>
      </c>
      <c r="CS150" s="1">
        <f t="shared" si="234"/>
        <v>451.62585179590747</v>
      </c>
      <c r="CT150" s="1">
        <f t="shared" si="234"/>
        <v>467.51939894413465</v>
      </c>
      <c r="CU150" s="1">
        <f t="shared" si="234"/>
        <v>483.90000458129032</v>
      </c>
      <c r="CV150" s="1">
        <f t="shared" si="234"/>
        <v>500.78255706932629</v>
      </c>
      <c r="CW150" s="1">
        <f t="shared" si="234"/>
        <v>518.18239985393268</v>
      </c>
      <c r="CX150" s="1">
        <f t="shared" si="234"/>
        <v>536.11534537479929</v>
      </c>
      <c r="CY150" s="1">
        <f t="shared" si="234"/>
        <v>554.59768940106335</v>
      </c>
      <c r="CZ150" s="1">
        <f t="shared" si="180"/>
        <v>573.64622580494051</v>
      </c>
    </row>
    <row r="151" spans="3:104" x14ac:dyDescent="0.15">
      <c r="C151" s="6">
        <v>19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>
        <f t="shared" ref="W151:BB151" si="235">IF(type=1,MAX(W48-x,(X151*p+X152*(1-p))*EXP(-ir*t)),MAX(x-W48,(X151*p+X152*(1-p))*EXP(-ir*t)))</f>
        <v>1.7352950968025769</v>
      </c>
      <c r="X151" s="1">
        <f t="shared" si="235"/>
        <v>2.1181240274436335</v>
      </c>
      <c r="Y151" s="1">
        <f t="shared" si="235"/>
        <v>2.57233459187119</v>
      </c>
      <c r="Z151" s="1">
        <f t="shared" si="235"/>
        <v>3.1082302756547944</v>
      </c>
      <c r="AA151" s="1">
        <f t="shared" si="235"/>
        <v>3.7369729456739185</v>
      </c>
      <c r="AB151" s="1">
        <f t="shared" si="235"/>
        <v>4.4705017220365066</v>
      </c>
      <c r="AC151" s="1">
        <f t="shared" si="235"/>
        <v>5.321382902330015</v>
      </c>
      <c r="AD151" s="1">
        <f t="shared" si="235"/>
        <v>6.3025636930263538</v>
      </c>
      <c r="AE151" s="1">
        <f t="shared" si="235"/>
        <v>7.4269989962670273</v>
      </c>
      <c r="AF151" s="1">
        <f t="shared" si="235"/>
        <v>8.7071228560696383</v>
      </c>
      <c r="AG151" s="1">
        <f t="shared" si="235"/>
        <v>10.1541491897308</v>
      </c>
      <c r="AH151" s="1">
        <f t="shared" si="235"/>
        <v>11.777215293863339</v>
      </c>
      <c r="AI151" s="1">
        <f t="shared" si="235"/>
        <v>13.58242979966994</v>
      </c>
      <c r="AJ151" s="1">
        <f t="shared" si="235"/>
        <v>15.571952519302137</v>
      </c>
      <c r="AK151" s="1">
        <f t="shared" si="235"/>
        <v>17.743305416865269</v>
      </c>
      <c r="AL151" s="1">
        <f t="shared" si="235"/>
        <v>20.089166371362584</v>
      </c>
      <c r="AM151" s="1">
        <f t="shared" si="235"/>
        <v>22.597891414508382</v>
      </c>
      <c r="AN151" s="1">
        <f t="shared" si="235"/>
        <v>25.254903573482636</v>
      </c>
      <c r="AO151" s="1">
        <f t="shared" si="235"/>
        <v>28.044853932187809</v>
      </c>
      <c r="AP151" s="1">
        <f t="shared" si="235"/>
        <v>30.954136237665839</v>
      </c>
      <c r="AQ151" s="1">
        <f t="shared" si="235"/>
        <v>33.973043646311837</v>
      </c>
      <c r="AR151" s="1">
        <f t="shared" si="235"/>
        <v>37.096800473123054</v>
      </c>
      <c r="AS151" s="1">
        <f t="shared" si="235"/>
        <v>40.325070588949337</v>
      </c>
      <c r="AT151" s="1">
        <f t="shared" si="235"/>
        <v>43.660301850328111</v>
      </c>
      <c r="AU151" s="1">
        <f t="shared" si="235"/>
        <v>47.105965213846197</v>
      </c>
      <c r="AV151" s="1">
        <f t="shared" si="235"/>
        <v>50.665677968464223</v>
      </c>
      <c r="AW151" s="1">
        <f t="shared" si="235"/>
        <v>54.343175867033203</v>
      </c>
      <c r="AX151" s="1">
        <f t="shared" si="235"/>
        <v>58.142317005896949</v>
      </c>
      <c r="AY151" s="1">
        <f t="shared" si="235"/>
        <v>62.06708583154856</v>
      </c>
      <c r="AZ151" s="1">
        <f t="shared" si="235"/>
        <v>66.121597278501824</v>
      </c>
      <c r="BA151" s="1">
        <f t="shared" si="235"/>
        <v>70.310101042674788</v>
      </c>
      <c r="BB151" s="1">
        <f t="shared" si="235"/>
        <v>74.636985994723346</v>
      </c>
      <c r="BC151" s="1">
        <f t="shared" ref="BC151:CH151" si="236">IF(type=1,MAX(BC48-x,(BD151*p+BD152*(1-p))*EXP(-ir*t)),MAX(x-BC48,(BD151*p+BD152*(1-p))*EXP(-ir*t)))</f>
        <v>70.668363767561999</v>
      </c>
      <c r="BD151" s="1">
        <f t="shared" si="236"/>
        <v>74.864859925579736</v>
      </c>
      <c r="BE151" s="1">
        <f t="shared" si="236"/>
        <v>79.191218087703376</v>
      </c>
      <c r="BF151" s="1">
        <f t="shared" si="236"/>
        <v>83.651226809433709</v>
      </c>
      <c r="BG151" s="1">
        <f t="shared" si="236"/>
        <v>88.248873187680786</v>
      </c>
      <c r="BH151" s="1">
        <f t="shared" si="236"/>
        <v>92.988314705670604</v>
      </c>
      <c r="BI151" s="1">
        <f t="shared" si="236"/>
        <v>97.873862468198496</v>
      </c>
      <c r="BJ151" s="1">
        <f t="shared" si="236"/>
        <v>102.90997280521263</v>
      </c>
      <c r="BK151" s="1">
        <f t="shared" si="236"/>
        <v>108.10124451673542</v>
      </c>
      <c r="BL151" s="1">
        <f t="shared" si="236"/>
        <v>113.45241961203422</v>
      </c>
      <c r="BM151" s="1">
        <f t="shared" si="236"/>
        <v>118.96838604298273</v>
      </c>
      <c r="BN151" s="1">
        <f t="shared" si="236"/>
        <v>124.65418149830822</v>
      </c>
      <c r="BO151" s="1">
        <f t="shared" si="236"/>
        <v>130.51499774399923</v>
      </c>
      <c r="BP151" s="1">
        <f t="shared" si="236"/>
        <v>136.55618526144559</v>
      </c>
      <c r="BQ151" s="1">
        <f t="shared" si="236"/>
        <v>142.7832580811295</v>
      </c>
      <c r="BR151" s="1">
        <f t="shared" si="236"/>
        <v>149.20189877837436</v>
      </c>
      <c r="BS151" s="1">
        <f t="shared" si="236"/>
        <v>155.81796362471428</v>
      </c>
      <c r="BT151" s="1">
        <f t="shared" si="236"/>
        <v>162.63748789712957</v>
      </c>
      <c r="BU151" s="1">
        <f t="shared" si="236"/>
        <v>169.66669134959486</v>
      </c>
      <c r="BV151" s="1">
        <f t="shared" si="236"/>
        <v>176.9119838518728</v>
      </c>
      <c r="BW151" s="1">
        <f t="shared" si="236"/>
        <v>184.37997120066532</v>
      </c>
      <c r="BX151" s="1">
        <f t="shared" si="236"/>
        <v>192.07746110839048</v>
      </c>
      <c r="BY151" s="1">
        <f t="shared" si="236"/>
        <v>200.011469375015</v>
      </c>
      <c r="BZ151" s="1">
        <f t="shared" si="236"/>
        <v>208.18922624853681</v>
      </c>
      <c r="CA151" s="1">
        <f t="shared" si="236"/>
        <v>216.61818297988489</v>
      </c>
      <c r="CB151" s="1">
        <f t="shared" si="236"/>
        <v>225.30601857817857</v>
      </c>
      <c r="CC151" s="1">
        <f t="shared" si="236"/>
        <v>234.26064677247049</v>
      </c>
      <c r="CD151" s="1">
        <f t="shared" si="236"/>
        <v>243.49022318628499</v>
      </c>
      <c r="CE151" s="1">
        <f t="shared" si="236"/>
        <v>253.00315273145605</v>
      </c>
      <c r="CF151" s="1">
        <f t="shared" si="236"/>
        <v>262.80809722796823</v>
      </c>
      <c r="CG151" s="1">
        <f t="shared" si="236"/>
        <v>272.91398325670809</v>
      </c>
      <c r="CH151" s="1">
        <f t="shared" si="236"/>
        <v>283.33001025224672</v>
      </c>
      <c r="CI151" s="1">
        <f t="shared" ref="CI151:CY151" si="237">IF(type=1,MAX(CI48-x,(CJ151*p+CJ152*(1-p))*EXP(-ir*t)),MAX(x-CI48,(CJ151*p+CJ152*(1-p))*EXP(-ir*t)))</f>
        <v>294.06565884298794</v>
      </c>
      <c r="CJ151" s="1">
        <f t="shared" si="237"/>
        <v>305.13069944624596</v>
      </c>
      <c r="CK151" s="1">
        <f t="shared" si="237"/>
        <v>316.53520112604258</v>
      </c>
      <c r="CL151" s="1">
        <f t="shared" si="237"/>
        <v>328.2895407216555</v>
      </c>
      <c r="CM151" s="1">
        <f t="shared" si="237"/>
        <v>340.40441225519328</v>
      </c>
      <c r="CN151" s="1">
        <f t="shared" si="237"/>
        <v>352.8908366267255</v>
      </c>
      <c r="CO151" s="1">
        <f t="shared" si="237"/>
        <v>365.76017160575844</v>
      </c>
      <c r="CP151" s="1">
        <f t="shared" si="237"/>
        <v>379.02412212811345</v>
      </c>
      <c r="CQ151" s="1">
        <f t="shared" si="237"/>
        <v>392.69475090754383</v>
      </c>
      <c r="CR151" s="1">
        <f t="shared" si="237"/>
        <v>406.78448937171072</v>
      </c>
      <c r="CS151" s="1">
        <f t="shared" si="237"/>
        <v>421.3061489324312</v>
      </c>
      <c r="CT151" s="1">
        <f t="shared" si="237"/>
        <v>436.2729326004183</v>
      </c>
      <c r="CU151" s="1">
        <f t="shared" si="237"/>
        <v>451.69844695504059</v>
      </c>
      <c r="CV151" s="1">
        <f t="shared" si="237"/>
        <v>467.59671447995441</v>
      </c>
      <c r="CW151" s="1">
        <f t="shared" si="237"/>
        <v>483.98218627579121</v>
      </c>
      <c r="CX151" s="1">
        <f t="shared" si="237"/>
        <v>500.8697551614265</v>
      </c>
      <c r="CY151" s="1">
        <f t="shared" si="237"/>
        <v>518.27476917570652</v>
      </c>
      <c r="CZ151" s="1">
        <f t="shared" si="180"/>
        <v>536.2130454918738</v>
      </c>
    </row>
    <row r="152" spans="3:104" x14ac:dyDescent="0.15">
      <c r="C152" s="6">
        <v>20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ref="X152:BC152" si="238">IF(type=1,MAX(X49-x,(Y152*p+Y153*(1-p))*EXP(-ir*t)),MAX(x-X49,(Y152*p+Y153*(1-p))*EXP(-ir*t)))</f>
        <v>1.3545434366097249</v>
      </c>
      <c r="Y152" s="1">
        <f t="shared" si="238"/>
        <v>1.6664490066570103</v>
      </c>
      <c r="Z152" s="1">
        <f t="shared" si="238"/>
        <v>2.0395181737643187</v>
      </c>
      <c r="AA152" s="1">
        <f t="shared" si="238"/>
        <v>2.4832083761891797</v>
      </c>
      <c r="AB152" s="1">
        <f t="shared" si="238"/>
        <v>3.0079175891233798</v>
      </c>
      <c r="AC152" s="1">
        <f t="shared" si="238"/>
        <v>3.6249720471629958</v>
      </c>
      <c r="AD152" s="1">
        <f t="shared" si="238"/>
        <v>4.3465721817542899</v>
      </c>
      <c r="AE152" s="1">
        <f t="shared" si="238"/>
        <v>5.1856730024176034</v>
      </c>
      <c r="AF152" s="1">
        <f t="shared" si="238"/>
        <v>6.1557657773486198</v>
      </c>
      <c r="AG152" s="1">
        <f t="shared" si="238"/>
        <v>7.2705195617123533</v>
      </c>
      <c r="AH152" s="1">
        <f t="shared" si="238"/>
        <v>8.5432383173380142</v>
      </c>
      <c r="AI152" s="1">
        <f t="shared" si="238"/>
        <v>9.9860989442361472</v>
      </c>
      <c r="AJ152" s="1">
        <f t="shared" si="238"/>
        <v>11.609166205122376</v>
      </c>
      <c r="AK152" s="1">
        <f t="shared" si="238"/>
        <v>13.419240345641699</v>
      </c>
      <c r="AL152" s="1">
        <f t="shared" si="238"/>
        <v>15.418684448618034</v>
      </c>
      <c r="AM152" s="1">
        <f t="shared" si="238"/>
        <v>17.604489475249061</v>
      </c>
      <c r="AN152" s="1">
        <f t="shared" si="238"/>
        <v>19.967930523133273</v>
      </c>
      <c r="AO152" s="1">
        <f t="shared" si="238"/>
        <v>22.495185113065034</v>
      </c>
      <c r="AP152" s="1">
        <f t="shared" si="238"/>
        <v>25.169143292073723</v>
      </c>
      <c r="AQ152" s="1">
        <f t="shared" si="238"/>
        <v>27.97228311020503</v>
      </c>
      <c r="AR152" s="1">
        <f t="shared" si="238"/>
        <v>30.889954945476475</v>
      </c>
      <c r="AS152" s="1">
        <f t="shared" si="238"/>
        <v>33.912937840201401</v>
      </c>
      <c r="AT152" s="1">
        <f t="shared" si="238"/>
        <v>37.038111277171829</v>
      </c>
      <c r="AU152" s="1">
        <f t="shared" si="238"/>
        <v>40.26690294313245</v>
      </c>
      <c r="AV152" s="1">
        <f t="shared" si="238"/>
        <v>43.602641617275786</v>
      </c>
      <c r="AW152" s="1">
        <f t="shared" si="238"/>
        <v>47.04883045482174</v>
      </c>
      <c r="AX152" s="1">
        <f t="shared" si="238"/>
        <v>50.609087337087772</v>
      </c>
      <c r="AY152" s="1">
        <f t="shared" si="238"/>
        <v>54.287148628681479</v>
      </c>
      <c r="AZ152" s="1">
        <f t="shared" si="238"/>
        <v>58.08687305773833</v>
      </c>
      <c r="BA152" s="1">
        <f t="shared" si="238"/>
        <v>62.012245723234308</v>
      </c>
      <c r="BB152" s="1">
        <f t="shared" si="238"/>
        <v>66.067382233534914</v>
      </c>
      <c r="BC152" s="1">
        <f t="shared" si="238"/>
        <v>62.607722806381439</v>
      </c>
      <c r="BD152" s="1">
        <f t="shared" ref="BD152:CI152" si="239">IF(type=1,MAX(BD49-x,(BE152*p+BE153*(1-p))*EXP(-ir*t)),MAX(x-BD49,(BE152*p+BE153*(1-p))*EXP(-ir*t)))</f>
        <v>66.556462618167188</v>
      </c>
      <c r="BE152" s="1">
        <f t="shared" si="239"/>
        <v>70.628120273540617</v>
      </c>
      <c r="BF152" s="1">
        <f t="shared" si="239"/>
        <v>74.826006831484278</v>
      </c>
      <c r="BG152" s="1">
        <f t="shared" si="239"/>
        <v>79.153716841257449</v>
      </c>
      <c r="BH152" s="1">
        <f t="shared" si="239"/>
        <v>83.615071786290073</v>
      </c>
      <c r="BI152" s="1">
        <f t="shared" si="239"/>
        <v>88.214080505039121</v>
      </c>
      <c r="BJ152" s="1">
        <f t="shared" si="239"/>
        <v>92.954914037843054</v>
      </c>
      <c r="BK152" s="1">
        <f t="shared" si="239"/>
        <v>97.841891579116592</v>
      </c>
      <c r="BL152" s="1">
        <f t="shared" si="239"/>
        <v>102.87947422472485</v>
      </c>
      <c r="BM152" s="1">
        <f t="shared" si="239"/>
        <v>108.07226371784779</v>
      </c>
      <c r="BN152" s="1">
        <f t="shared" si="239"/>
        <v>113.42500412472828</v>
      </c>
      <c r="BO152" s="1">
        <f t="shared" si="239"/>
        <v>118.94258508730049</v>
      </c>
      <c r="BP152" s="1">
        <f t="shared" si="239"/>
        <v>124.63004587106124</v>
      </c>
      <c r="BQ152" s="1">
        <f t="shared" si="239"/>
        <v>130.49257981321094</v>
      </c>
      <c r="BR152" s="1">
        <f t="shared" si="239"/>
        <v>136.53553900007367</v>
      </c>
      <c r="BS152" s="1">
        <f t="shared" si="239"/>
        <v>142.76443911320467</v>
      </c>
      <c r="BT152" s="1">
        <f t="shared" si="239"/>
        <v>149.18496442906167</v>
      </c>
      <c r="BU152" s="1">
        <f t="shared" si="239"/>
        <v>155.80297297228208</v>
      </c>
      <c r="BV152" s="1">
        <f t="shared" si="239"/>
        <v>162.62450182653615</v>
      </c>
      <c r="BW152" s="1">
        <f t="shared" si="239"/>
        <v>169.65577260771283</v>
      </c>
      <c r="BX152" s="1">
        <f t="shared" si="239"/>
        <v>176.90319710440164</v>
      </c>
      <c r="BY152" s="1">
        <f t="shared" si="239"/>
        <v>184.37338309078345</v>
      </c>
      <c r="BZ152" s="1">
        <f t="shared" si="239"/>
        <v>192.07314031720028</v>
      </c>
      <c r="CA152" s="1">
        <f t="shared" si="239"/>
        <v>200.00948668383518</v>
      </c>
      <c r="CB152" s="1">
        <f t="shared" si="239"/>
        <v>208.18965460309894</v>
      </c>
      <c r="CC152" s="1">
        <f t="shared" si="239"/>
        <v>216.62109755649229</v>
      </c>
      <c r="CD152" s="1">
        <f t="shared" si="239"/>
        <v>225.31149685188723</v>
      </c>
      <c r="CE152" s="1">
        <f t="shared" si="239"/>
        <v>234.26876858735423</v>
      </c>
      <c r="CF152" s="1">
        <f t="shared" si="239"/>
        <v>243.50107082784817</v>
      </c>
      <c r="CG152" s="1">
        <f t="shared" si="239"/>
        <v>253.01681100125992</v>
      </c>
      <c r="CH152" s="1">
        <f t="shared" si="239"/>
        <v>262.82465352053805</v>
      </c>
      <c r="CI152" s="1">
        <f t="shared" si="239"/>
        <v>272.93352763879147</v>
      </c>
      <c r="CJ152" s="1">
        <f t="shared" ref="CJ152:CY152" si="240">IF(type=1,MAX(CJ49-x,(CK152*p+CK153*(1-p))*EXP(-ir*t)),MAX(x-CJ49,(CK152*p+CK153*(1-p))*EXP(-ir*t)))</f>
        <v>283.35263554449381</v>
      </c>
      <c r="CK152" s="1">
        <f t="shared" si="240"/>
        <v>294.0914607041293</v>
      </c>
      <c r="CL152" s="1">
        <f t="shared" si="240"/>
        <v>305.15977645984259</v>
      </c>
      <c r="CM152" s="1">
        <f t="shared" si="240"/>
        <v>316.56765488988816</v>
      </c>
      <c r="CN152" s="1">
        <f t="shared" si="240"/>
        <v>328.32547593991097</v>
      </c>
      <c r="CO152" s="1">
        <f t="shared" si="240"/>
        <v>340.44393683333766</v>
      </c>
      <c r="CP152" s="1">
        <f t="shared" si="240"/>
        <v>352.93406176940942</v>
      </c>
      <c r="CQ152" s="1">
        <f t="shared" si="240"/>
        <v>365.80721191764815</v>
      </c>
      <c r="CR152" s="1">
        <f t="shared" si="240"/>
        <v>379.07509571781742</v>
      </c>
      <c r="CS152" s="1">
        <f t="shared" si="240"/>
        <v>392.74977949471651</v>
      </c>
      <c r="CT152" s="1">
        <f t="shared" si="240"/>
        <v>406.84369839742919</v>
      </c>
      <c r="CU152" s="1">
        <f t="shared" si="240"/>
        <v>421.36966767294655</v>
      </c>
      <c r="CV152" s="1">
        <f t="shared" si="240"/>
        <v>436.34089428438335</v>
      </c>
      <c r="CW152" s="1">
        <f t="shared" si="240"/>
        <v>451.77098888432096</v>
      </c>
      <c r="CX152" s="1">
        <f t="shared" si="240"/>
        <v>467.67397815413233</v>
      </c>
      <c r="CY152" s="1">
        <f t="shared" si="240"/>
        <v>484.06431752047536</v>
      </c>
      <c r="CZ152" s="1">
        <f t="shared" si="180"/>
        <v>500.95690426048327</v>
      </c>
    </row>
    <row r="153" spans="3:104" x14ac:dyDescent="0.15">
      <c r="C153" s="6">
        <v>21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>
        <f t="shared" ref="Y153:BD153" si="241">IF(type=1,MAX(Y50-x,(Z153*p+Z154*(1-p))*EXP(-ir*t)),MAX(x-Y50,(Z153*p+Z154*(1-p))*EXP(-ir*t)))</f>
        <v>1.0442593504569446</v>
      </c>
      <c r="Z153" s="1">
        <f t="shared" si="241"/>
        <v>1.2953746963791524</v>
      </c>
      <c r="AA153" s="1">
        <f t="shared" si="241"/>
        <v>1.5982694182373036</v>
      </c>
      <c r="AB153" s="1">
        <f t="shared" si="241"/>
        <v>1.9614717385743576</v>
      </c>
      <c r="AC153" s="1">
        <f t="shared" si="241"/>
        <v>2.3944638202864441</v>
      </c>
      <c r="AD153" s="1">
        <f t="shared" si="241"/>
        <v>2.9077112594199779</v>
      </c>
      <c r="AE153" s="1">
        <f t="shared" si="241"/>
        <v>3.5126745141228617</v>
      </c>
      <c r="AF153" s="1">
        <f t="shared" si="241"/>
        <v>4.2217878432989195</v>
      </c>
      <c r="AG153" s="1">
        <f t="shared" si="241"/>
        <v>5.0483808781727229</v>
      </c>
      <c r="AH153" s="1">
        <f t="shared" si="241"/>
        <v>6.0065041300668423</v>
      </c>
      <c r="AI153" s="1">
        <f t="shared" si="241"/>
        <v>7.1106045484084648</v>
      </c>
      <c r="AJ153" s="1">
        <f t="shared" si="241"/>
        <v>8.3749857471099833</v>
      </c>
      <c r="AK153" s="1">
        <f t="shared" si="241"/>
        <v>9.8129890541874936</v>
      </c>
      <c r="AL153" s="1">
        <f t="shared" si="241"/>
        <v>11.435860018480046</v>
      </c>
      <c r="AM153" s="1">
        <f t="shared" si="241"/>
        <v>13.251336673214375</v>
      </c>
      <c r="AN153" s="1">
        <f t="shared" si="241"/>
        <v>15.262122241155964</v>
      </c>
      <c r="AO153" s="1">
        <f t="shared" si="241"/>
        <v>17.46457895238478</v>
      </c>
      <c r="AP153" s="1">
        <f t="shared" si="241"/>
        <v>19.84815525497903</v>
      </c>
      <c r="AQ153" s="1">
        <f t="shared" si="241"/>
        <v>22.396132711133014</v>
      </c>
      <c r="AR153" s="1">
        <f t="shared" si="241"/>
        <v>25.088096067912428</v>
      </c>
      <c r="AS153" s="1">
        <f t="shared" si="241"/>
        <v>27.903949502409684</v>
      </c>
      <c r="AT153" s="1">
        <f t="shared" si="241"/>
        <v>30.82836057832365</v>
      </c>
      <c r="AU153" s="1">
        <f t="shared" si="241"/>
        <v>33.853656839014789</v>
      </c>
      <c r="AV153" s="1">
        <f t="shared" si="241"/>
        <v>36.97936658782158</v>
      </c>
      <c r="AW153" s="1">
        <f t="shared" si="241"/>
        <v>40.208648212692275</v>
      </c>
      <c r="AX153" s="1">
        <f t="shared" si="241"/>
        <v>43.544894336272769</v>
      </c>
      <c r="AY153" s="1">
        <f t="shared" si="241"/>
        <v>46.991608687449123</v>
      </c>
      <c r="AZ153" s="1">
        <f t="shared" si="241"/>
        <v>50.552409739992626</v>
      </c>
      <c r="BA153" s="1">
        <f t="shared" si="241"/>
        <v>54.231034470367618</v>
      </c>
      <c r="BB153" s="1">
        <f t="shared" si="241"/>
        <v>58.03134223860468</v>
      </c>
      <c r="BC153" s="1">
        <f t="shared" si="241"/>
        <v>55.020534998087989</v>
      </c>
      <c r="BD153" s="1">
        <f t="shared" si="241"/>
        <v>58.733928848274807</v>
      </c>
      <c r="BE153" s="1">
        <f t="shared" ref="BE153:CJ153" si="242">IF(type=1,MAX(BE50-x,(BF153*p+BF154*(1-p))*EXP(-ir*t)),MAX(x-BE50,(BF153*p+BF154*(1-p))*EXP(-ir*t)))</f>
        <v>62.564477736138471</v>
      </c>
      <c r="BF153" s="1">
        <f t="shared" si="242"/>
        <v>66.514780549923159</v>
      </c>
      <c r="BG153" s="1">
        <f t="shared" si="242"/>
        <v>70.587868821905531</v>
      </c>
      <c r="BH153" s="1">
        <f t="shared" si="242"/>
        <v>74.787114470102836</v>
      </c>
      <c r="BI153" s="1">
        <f t="shared" si="242"/>
        <v>79.116156197502718</v>
      </c>
      <c r="BJ153" s="1">
        <f t="shared" si="242"/>
        <v>83.578845439542732</v>
      </c>
      <c r="BK153" s="1">
        <f t="shared" si="242"/>
        <v>88.179210075514106</v>
      </c>
      <c r="BL153" s="1">
        <f t="shared" si="242"/>
        <v>92.921432568761048</v>
      </c>
      <c r="BM153" s="1">
        <f t="shared" si="242"/>
        <v>97.809838708079809</v>
      </c>
      <c r="BN153" s="1">
        <f t="shared" si="242"/>
        <v>102.84889342219813</v>
      </c>
      <c r="BO153" s="1">
        <f t="shared" si="242"/>
        <v>108.04320088064897</v>
      </c>
      <c r="BP153" s="1">
        <f t="shared" si="242"/>
        <v>113.39750695504964</v>
      </c>
      <c r="BQ153" s="1">
        <f t="shared" si="242"/>
        <v>118.91670287154911</v>
      </c>
      <c r="BR153" s="1">
        <f t="shared" si="242"/>
        <v>124.60582943501451</v>
      </c>
      <c r="BS153" s="1">
        <f t="shared" si="242"/>
        <v>130.47008154336294</v>
      </c>
      <c r="BT153" s="1">
        <f t="shared" si="242"/>
        <v>136.51481288590665</v>
      </c>
      <c r="BU153" s="1">
        <f t="shared" si="242"/>
        <v>142.74554079540266</v>
      </c>
      <c r="BV153" s="1">
        <f t="shared" si="242"/>
        <v>149.16795124992396</v>
      </c>
      <c r="BW153" s="1">
        <f t="shared" si="242"/>
        <v>155.78790402773618</v>
      </c>
      <c r="BX153" s="1">
        <f t="shared" si="242"/>
        <v>162.61143801974023</v>
      </c>
      <c r="BY153" s="1">
        <f t="shared" si="242"/>
        <v>169.64477670429676</v>
      </c>
      <c r="BZ153" s="1">
        <f t="shared" si="242"/>
        <v>176.89433378939657</v>
      </c>
      <c r="CA153" s="1">
        <f t="shared" si="242"/>
        <v>184.36671902729151</v>
      </c>
      <c r="CB153" s="1">
        <f t="shared" si="242"/>
        <v>192.0687442068575</v>
      </c>
      <c r="CC153" s="1">
        <f t="shared" si="242"/>
        <v>200.00742932912263</v>
      </c>
      <c r="CD153" s="1">
        <f t="shared" si="242"/>
        <v>208.19000897155854</v>
      </c>
      <c r="CE153" s="1">
        <f t="shared" si="242"/>
        <v>216.62393884690533</v>
      </c>
      <c r="CF153" s="1">
        <f t="shared" si="242"/>
        <v>225.31690256247595</v>
      </c>
      <c r="CG153" s="1">
        <f t="shared" si="242"/>
        <v>234.27681858606769</v>
      </c>
      <c r="CH153" s="1">
        <f t="shared" si="242"/>
        <v>243.51184742479694</v>
      </c>
      <c r="CI153" s="1">
        <f t="shared" si="242"/>
        <v>253.03039902336457</v>
      </c>
      <c r="CJ153" s="1">
        <f t="shared" si="242"/>
        <v>262.84114038845945</v>
      </c>
      <c r="CK153" s="1">
        <f t="shared" ref="CK153:CY153" si="243">IF(type=1,MAX(CK50-x,(CL153*p+CL154*(1-p))*EXP(-ir*t)),MAX(x-CK50,(CL153*p+CL154*(1-p))*EXP(-ir*t)))</f>
        <v>272.95300344621256</v>
      </c>
      <c r="CL153" s="1">
        <f t="shared" si="243"/>
        <v>283.37519313982477</v>
      </c>
      <c r="CM153" s="1">
        <f t="shared" si="243"/>
        <v>294.11719577471007</v>
      </c>
      <c r="CN153" s="1">
        <f t="shared" si="243"/>
        <v>305.18878761871935</v>
      </c>
      <c r="CO153" s="1">
        <f t="shared" si="243"/>
        <v>316.60004376524182</v>
      </c>
      <c r="CP153" s="1">
        <f t="shared" si="243"/>
        <v>328.36134726721963</v>
      </c>
      <c r="CQ153" s="1">
        <f t="shared" si="243"/>
        <v>340.48339855035607</v>
      </c>
      <c r="CR153" s="1">
        <f t="shared" si="243"/>
        <v>352.97722511405118</v>
      </c>
      <c r="CS153" s="1">
        <f t="shared" si="243"/>
        <v>365.85419152886038</v>
      </c>
      <c r="CT153" s="1">
        <f t="shared" si="243"/>
        <v>379.12600973953869</v>
      </c>
      <c r="CU153" s="1">
        <f t="shared" si="243"/>
        <v>392.80474968301201</v>
      </c>
      <c r="CV153" s="1">
        <f t="shared" si="243"/>
        <v>406.90285023090104</v>
      </c>
      <c r="CW153" s="1">
        <f t="shared" si="243"/>
        <v>421.43313046651872</v>
      </c>
      <c r="CX153" s="1">
        <f t="shared" si="243"/>
        <v>436.40880130656461</v>
      </c>
      <c r="CY153" s="1">
        <f t="shared" si="243"/>
        <v>451.84347747805236</v>
      </c>
      <c r="CZ153" s="1">
        <f t="shared" si="180"/>
        <v>467.75118986132827</v>
      </c>
    </row>
    <row r="154" spans="3:104" x14ac:dyDescent="0.15">
      <c r="C154" s="6">
        <v>22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>
        <f t="shared" ref="Z154:BE154" si="244">IF(type=1,MAX(Z51-x,(AA154*p+AA155*(1-p))*EXP(-ir*t)),MAX(x-Z51,(AA154*p+AA155*(1-p))*EXP(-ir*t)))</f>
        <v>0.79439405652471984</v>
      </c>
      <c r="AA154" s="1">
        <f t="shared" si="244"/>
        <v>0.99403062926617869</v>
      </c>
      <c r="AB154" s="1">
        <f t="shared" si="244"/>
        <v>1.2369803389604532</v>
      </c>
      <c r="AC154" s="1">
        <f t="shared" si="244"/>
        <v>1.5308276766803623</v>
      </c>
      <c r="AD154" s="1">
        <f t="shared" si="244"/>
        <v>1.8840827229885684</v>
      </c>
      <c r="AE154" s="1">
        <f t="shared" si="244"/>
        <v>2.3062287398855581</v>
      </c>
      <c r="AF154" s="1">
        <f t="shared" si="244"/>
        <v>2.8077661037388837</v>
      </c>
      <c r="AG154" s="1">
        <f t="shared" si="244"/>
        <v>3.4002485858152762</v>
      </c>
      <c r="AH154" s="1">
        <f t="shared" si="244"/>
        <v>4.0963008937486904</v>
      </c>
      <c r="AI154" s="1">
        <f t="shared" si="244"/>
        <v>4.90959392020872</v>
      </c>
      <c r="AJ154" s="1">
        <f t="shared" si="244"/>
        <v>5.8547352441533107</v>
      </c>
      <c r="AK154" s="1">
        <f t="shared" si="244"/>
        <v>6.9470078878244168</v>
      </c>
      <c r="AL154" s="1">
        <f t="shared" si="244"/>
        <v>8.2018649289244419</v>
      </c>
      <c r="AM154" s="1">
        <f t="shared" si="244"/>
        <v>9.6340728936187414</v>
      </c>
      <c r="AN154" s="1">
        <f t="shared" si="244"/>
        <v>11.256413888566069</v>
      </c>
      <c r="AO154" s="1">
        <f t="shared" si="244"/>
        <v>13.077935365165461</v>
      </c>
      <c r="AP154" s="1">
        <f t="shared" si="244"/>
        <v>15.101908980831846</v>
      </c>
      <c r="AQ154" s="1">
        <f t="shared" si="244"/>
        <v>17.323937438576525</v>
      </c>
      <c r="AR154" s="1">
        <f t="shared" si="244"/>
        <v>19.730979102574885</v>
      </c>
      <c r="AS154" s="1">
        <f t="shared" si="244"/>
        <v>22.302274851370271</v>
      </c>
      <c r="AT154" s="1">
        <f t="shared" si="244"/>
        <v>25.012941419333274</v>
      </c>
      <c r="AU154" s="1">
        <f t="shared" si="244"/>
        <v>27.839968036495048</v>
      </c>
      <c r="AV154" s="1">
        <f t="shared" si="244"/>
        <v>30.768472301767066</v>
      </c>
      <c r="AW154" s="1">
        <f t="shared" si="244"/>
        <v>33.79435186922391</v>
      </c>
      <c r="AX154" s="1">
        <f t="shared" si="244"/>
        <v>36.920534672929023</v>
      </c>
      <c r="AY154" s="1">
        <f t="shared" si="244"/>
        <v>40.150306290496339</v>
      </c>
      <c r="AZ154" s="1">
        <f t="shared" si="244"/>
        <v>43.487059900136984</v>
      </c>
      <c r="BA154" s="1">
        <f t="shared" si="244"/>
        <v>46.934299804497137</v>
      </c>
      <c r="BB154" s="1">
        <f t="shared" si="244"/>
        <v>50.495645069898913</v>
      </c>
      <c r="BC154" s="1">
        <f t="shared" si="244"/>
        <v>47.885493806151082</v>
      </c>
      <c r="BD154" s="1">
        <f t="shared" si="244"/>
        <v>51.373004603405953</v>
      </c>
      <c r="BE154" s="1">
        <f t="shared" si="244"/>
        <v>54.973688609889997</v>
      </c>
      <c r="BF154" s="1">
        <f t="shared" ref="BF154:CK154" si="245">IF(type=1,MAX(BF51-x,(BG154*p+BG155*(1-p))*EXP(-ir*t)),MAX(x-BF51,(BG154*p+BG155*(1-p))*EXP(-ir*t)))</f>
        <v>58.689069008638072</v>
      </c>
      <c r="BG154" s="1">
        <f t="shared" si="245"/>
        <v>62.521315154914149</v>
      </c>
      <c r="BH154" s="1">
        <f t="shared" si="245"/>
        <v>66.473121824211916</v>
      </c>
      <c r="BI154" s="1">
        <f t="shared" si="245"/>
        <v>70.547598186001622</v>
      </c>
      <c r="BJ154" s="1">
        <f t="shared" si="245"/>
        <v>74.748174566604717</v>
      </c>
      <c r="BK154" s="1">
        <f t="shared" si="245"/>
        <v>79.078530568044584</v>
      </c>
      <c r="BL154" s="1">
        <f t="shared" si="245"/>
        <v>83.542544307214641</v>
      </c>
      <c r="BM154" s="1">
        <f t="shared" si="245"/>
        <v>88.144259928710255</v>
      </c>
      <c r="BN154" s="1">
        <f t="shared" si="245"/>
        <v>92.887869259670083</v>
      </c>
      <c r="BO154" s="1">
        <f t="shared" si="245"/>
        <v>97.777703332850749</v>
      </c>
      <c r="BP154" s="1">
        <f t="shared" si="245"/>
        <v>102.8182301272161</v>
      </c>
      <c r="BQ154" s="1">
        <f t="shared" si="245"/>
        <v>108.01405584099435</v>
      </c>
      <c r="BR154" s="1">
        <f t="shared" si="245"/>
        <v>113.36992797675848</v>
      </c>
      <c r="BS154" s="1">
        <f t="shared" si="245"/>
        <v>118.89073928052413</v>
      </c>
      <c r="BT154" s="1">
        <f t="shared" si="245"/>
        <v>124.58153207747192</v>
      </c>
      <c r="BU154" s="1">
        <f t="shared" si="245"/>
        <v>130.44750282221256</v>
      </c>
      <c r="BV154" s="1">
        <f t="shared" si="245"/>
        <v>136.49400680682288</v>
      </c>
      <c r="BW154" s="1">
        <f t="shared" si="245"/>
        <v>142.72656301569953</v>
      </c>
      <c r="BX154" s="1">
        <f t="shared" si="245"/>
        <v>149.15085912904016</v>
      </c>
      <c r="BY154" s="1">
        <f t="shared" si="245"/>
        <v>155.77275667926358</v>
      </c>
      <c r="BZ154" s="1">
        <f t="shared" si="245"/>
        <v>162.59829636504227</v>
      </c>
      <c r="CA154" s="1">
        <f t="shared" si="245"/>
        <v>169.63370352776627</v>
      </c>
      <c r="CB154" s="1">
        <f t="shared" si="245"/>
        <v>176.88539379540214</v>
      </c>
      <c r="CC154" s="1">
        <f t="shared" si="245"/>
        <v>184.35997889886477</v>
      </c>
      <c r="CD154" s="1">
        <f t="shared" si="245"/>
        <v>192.06427266617433</v>
      </c>
      <c r="CE154" s="1">
        <f t="shared" si="245"/>
        <v>200.00529719983277</v>
      </c>
      <c r="CF154" s="1">
        <f t="shared" si="245"/>
        <v>208.19028924302071</v>
      </c>
      <c r="CG154" s="1">
        <f t="shared" si="245"/>
        <v>216.62670674038563</v>
      </c>
      <c r="CH154" s="1">
        <f t="shared" si="245"/>
        <v>225.32223559936952</v>
      </c>
      <c r="CI154" s="1">
        <f t="shared" si="245"/>
        <v>234.28479665820609</v>
      </c>
      <c r="CJ154" s="1">
        <f t="shared" si="245"/>
        <v>243.52255286690428</v>
      </c>
      <c r="CK154" s="1">
        <f t="shared" si="245"/>
        <v>253.04391668772831</v>
      </c>
      <c r="CL154" s="1">
        <f t="shared" ref="CL154:CY154" si="246">IF(type=1,MAX(CL51-x,(CM154*p+CM155*(1-p))*EXP(-ir*t)),MAX(x-CL51,(CM154*p+CM155*(1-p))*EXP(-ir*t)))</f>
        <v>262.85755772188384</v>
      </c>
      <c r="CM154" s="1">
        <f t="shared" si="246"/>
        <v>272.97241056932404</v>
      </c>
      <c r="CN154" s="1">
        <f t="shared" si="246"/>
        <v>283.39768292880171</v>
      </c>
      <c r="CO154" s="1">
        <f t="shared" si="246"/>
        <v>294.14286394551038</v>
      </c>
      <c r="CP154" s="1">
        <f t="shared" si="246"/>
        <v>305.21773281388295</v>
      </c>
      <c r="CQ154" s="1">
        <f t="shared" si="246"/>
        <v>316.63236764334602</v>
      </c>
      <c r="CR154" s="1">
        <f t="shared" si="246"/>
        <v>328.39715459506914</v>
      </c>
      <c r="CS154" s="1">
        <f t="shared" si="246"/>
        <v>340.52279729799073</v>
      </c>
      <c r="CT154" s="1">
        <f t="shared" si="246"/>
        <v>353.02032655265782</v>
      </c>
      <c r="CU154" s="1">
        <f t="shared" si="246"/>
        <v>365.90111033167733</v>
      </c>
      <c r="CV154" s="1">
        <f t="shared" si="246"/>
        <v>379.17686408584484</v>
      </c>
      <c r="CW154" s="1">
        <f t="shared" si="246"/>
        <v>392.8596613652943</v>
      </c>
      <c r="CX154" s="1">
        <f t="shared" si="246"/>
        <v>406.96194476529752</v>
      </c>
      <c r="CY154" s="1">
        <f t="shared" si="246"/>
        <v>421.49653720663798</v>
      </c>
      <c r="CZ154" s="1">
        <f t="shared" si="180"/>
        <v>436.47665356078352</v>
      </c>
    </row>
    <row r="155" spans="3:104" x14ac:dyDescent="0.15">
      <c r="C155" s="6">
        <v>23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f t="shared" ref="AA155:BF155" si="247">IF(type=1,MAX(AA52-x,(AB155*p+AB156*(1-p))*EXP(-ir*t)),MAX(x-AA52,(AB155*p+AB156*(1-p))*EXP(-ir*t)))</f>
        <v>0.59570842941832258</v>
      </c>
      <c r="AB155" s="1">
        <f t="shared" si="247"/>
        <v>0.75227084424499835</v>
      </c>
      <c r="AC155" s="1">
        <f t="shared" si="247"/>
        <v>0.94461375382716029</v>
      </c>
      <c r="AD155" s="1">
        <f t="shared" si="247"/>
        <v>1.1794051389177755</v>
      </c>
      <c r="AE155" s="1">
        <f t="shared" si="247"/>
        <v>1.4641920858074831</v>
      </c>
      <c r="AF155" s="1">
        <f t="shared" si="247"/>
        <v>1.8074520942622274</v>
      </c>
      <c r="AG155" s="1">
        <f t="shared" si="247"/>
        <v>2.2186447154404387</v>
      </c>
      <c r="AH155" s="1">
        <f t="shared" si="247"/>
        <v>2.7082666149195669</v>
      </c>
      <c r="AI155" s="1">
        <f t="shared" si="247"/>
        <v>3.2879114279621273</v>
      </c>
      <c r="AJ155" s="1">
        <f t="shared" si="247"/>
        <v>3.9703297259707293</v>
      </c>
      <c r="AK155" s="1">
        <f t="shared" si="247"/>
        <v>4.7694711309201407</v>
      </c>
      <c r="AL155" s="1">
        <f t="shared" si="247"/>
        <v>5.700466904445876</v>
      </c>
      <c r="AM155" s="1">
        <f t="shared" si="247"/>
        <v>6.7794751742097654</v>
      </c>
      <c r="AN155" s="1">
        <f t="shared" si="247"/>
        <v>8.0232645624555943</v>
      </c>
      <c r="AO155" s="1">
        <f t="shared" si="247"/>
        <v>9.4483671321837548</v>
      </c>
      <c r="AP155" s="1">
        <f t="shared" si="247"/>
        <v>11.069616959213922</v>
      </c>
      <c r="AQ155" s="1">
        <f t="shared" si="247"/>
        <v>12.897958571769005</v>
      </c>
      <c r="AR155" s="1">
        <f t="shared" si="247"/>
        <v>14.93763374782203</v>
      </c>
      <c r="AS155" s="1">
        <f t="shared" si="247"/>
        <v>17.183302725423808</v>
      </c>
      <c r="AT155" s="1">
        <f t="shared" si="247"/>
        <v>19.618305677159981</v>
      </c>
      <c r="AU155" s="1">
        <f t="shared" si="247"/>
        <v>22.215857054719081</v>
      </c>
      <c r="AV155" s="1">
        <f t="shared" si="247"/>
        <v>24.944790173739655</v>
      </c>
      <c r="AW155" s="1">
        <f t="shared" si="247"/>
        <v>27.779424762687771</v>
      </c>
      <c r="AX155" s="1">
        <f t="shared" si="247"/>
        <v>30.70862328485217</v>
      </c>
      <c r="AY155" s="1">
        <f t="shared" si="247"/>
        <v>33.734959535689065</v>
      </c>
      <c r="AZ155" s="1">
        <f t="shared" si="247"/>
        <v>36.86161542528302</v>
      </c>
      <c r="BA155" s="1">
        <f t="shared" si="247"/>
        <v>40.091877069283406</v>
      </c>
      <c r="BB155" s="1">
        <f t="shared" si="247"/>
        <v>43.429138201557549</v>
      </c>
      <c r="BC155" s="1">
        <f t="shared" si="247"/>
        <v>41.188582736818553</v>
      </c>
      <c r="BD155" s="1">
        <f t="shared" si="247"/>
        <v>44.455305317571245</v>
      </c>
      <c r="BE155" s="1">
        <f t="shared" si="247"/>
        <v>47.833817701647661</v>
      </c>
      <c r="BF155" s="1">
        <f t="shared" si="247"/>
        <v>51.324115588220629</v>
      </c>
      <c r="BG155" s="1">
        <f t="shared" ref="BG155:CL155" si="248">IF(type=1,MAX(BG52-x,(BH155*p+BH156*(1-p))*EXP(-ir*t)),MAX(x-BG52,(BH155*p+BH156*(1-p))*EXP(-ir*t)))</f>
        <v>54.927077811453316</v>
      </c>
      <c r="BH155" s="1">
        <f t="shared" si="248"/>
        <v>58.644350903250988</v>
      </c>
      <c r="BI155" s="1">
        <f t="shared" si="248"/>
        <v>62.47821847096683</v>
      </c>
      <c r="BJ155" s="1">
        <f t="shared" si="248"/>
        <v>66.431472249114762</v>
      </c>
      <c r="BK155" s="1">
        <f t="shared" si="248"/>
        <v>70.507297394656462</v>
      </c>
      <c r="BL155" s="1">
        <f t="shared" si="248"/>
        <v>74.709179399488093</v>
      </c>
      <c r="BM155" s="1">
        <f t="shared" si="248"/>
        <v>79.040834995180163</v>
      </c>
      <c r="BN155" s="1">
        <f t="shared" si="248"/>
        <v>83.506165484910625</v>
      </c>
      <c r="BO155" s="1">
        <f t="shared" si="248"/>
        <v>88.109228508112537</v>
      </c>
      <c r="BP155" s="1">
        <f t="shared" si="248"/>
        <v>92.854223335886545</v>
      </c>
      <c r="BQ155" s="1">
        <f t="shared" si="248"/>
        <v>97.745485076417566</v>
      </c>
      <c r="BR155" s="1">
        <f t="shared" si="248"/>
        <v>102.78748413753287</v>
      </c>
      <c r="BS155" s="1">
        <f t="shared" si="248"/>
        <v>107.98482846145758</v>
      </c>
      <c r="BT155" s="1">
        <f t="shared" si="248"/>
        <v>113.34226707200401</v>
      </c>
      <c r="BU155" s="1">
        <f t="shared" si="248"/>
        <v>118.86469420094109</v>
      </c>
      <c r="BV155" s="1">
        <f t="shared" si="248"/>
        <v>124.55715368593548</v>
      </c>
      <c r="BW155" s="1">
        <f t="shared" si="248"/>
        <v>130.42484353740613</v>
      </c>
      <c r="BX155" s="1">
        <f t="shared" si="248"/>
        <v>136.47312065056147</v>
      </c>
      <c r="BY155" s="1">
        <f t="shared" si="248"/>
        <v>142.70750566193206</v>
      </c>
      <c r="BZ155" s="1">
        <f t="shared" si="248"/>
        <v>149.13368795434994</v>
      </c>
      <c r="CA155" s="1">
        <f t="shared" si="248"/>
        <v>155.75753081491197</v>
      </c>
      <c r="CB155" s="1">
        <f t="shared" si="248"/>
        <v>162.5850767506036</v>
      </c>
      <c r="CC155" s="1">
        <f t="shared" si="248"/>
        <v>169.62255296640168</v>
      </c>
      <c r="CD155" s="1">
        <f t="shared" si="248"/>
        <v>176.8763770108234</v>
      </c>
      <c r="CE155" s="1">
        <f t="shared" si="248"/>
        <v>184.35316259403913</v>
      </c>
      <c r="CF155" s="1">
        <f t="shared" si="248"/>
        <v>192.05972558382348</v>
      </c>
      <c r="CG155" s="1">
        <f t="shared" si="248"/>
        <v>200.00309018478157</v>
      </c>
      <c r="CH155" s="1">
        <f t="shared" si="248"/>
        <v>208.19049530645114</v>
      </c>
      <c r="CI155" s="1">
        <f t="shared" si="248"/>
        <v>216.62940112605511</v>
      </c>
      <c r="CJ155" s="1">
        <f t="shared" si="248"/>
        <v>225.32749585185329</v>
      </c>
      <c r="CK155" s="1">
        <f t="shared" si="248"/>
        <v>234.29270269322524</v>
      </c>
      <c r="CL155" s="1">
        <f t="shared" si="248"/>
        <v>243.53318704380371</v>
      </c>
      <c r="CM155" s="1">
        <f t="shared" ref="CM155:CY155" si="249">IF(type=1,MAX(CM52-x,(CN155*p+CN156*(1-p))*EXP(-ir*t)),MAX(x-CM52,(CN155*p+CN156*(1-p))*EXP(-ir*t)))</f>
        <v>253.05736388416997</v>
      </c>
      <c r="CN155" s="1">
        <f t="shared" si="249"/>
        <v>262.87390541082311</v>
      </c>
      <c r="CO155" s="1">
        <f t="shared" si="249"/>
        <v>272.99174889833898</v>
      </c>
      <c r="CP155" s="1">
        <f t="shared" si="249"/>
        <v>283.42010480184706</v>
      </c>
      <c r="CQ155" s="1">
        <f t="shared" si="249"/>
        <v>294.16846510717062</v>
      </c>
      <c r="CR155" s="1">
        <f t="shared" si="249"/>
        <v>305.24661193620057</v>
      </c>
      <c r="CS155" s="1">
        <f t="shared" si="249"/>
        <v>316.66462641530381</v>
      </c>
      <c r="CT155" s="1">
        <f t="shared" si="249"/>
        <v>328.43289781480775</v>
      </c>
      <c r="CU155" s="1">
        <f t="shared" si="249"/>
        <v>340.56213296784478</v>
      </c>
      <c r="CV155" s="1">
        <f t="shared" si="249"/>
        <v>353.06336597709702</v>
      </c>
      <c r="CW155" s="1">
        <f t="shared" si="249"/>
        <v>365.9479682182415</v>
      </c>
      <c r="CX155" s="1">
        <f t="shared" si="249"/>
        <v>379.22765864916397</v>
      </c>
      <c r="CY155" s="1">
        <f t="shared" si="249"/>
        <v>392.91451443428781</v>
      </c>
      <c r="CZ155" s="1">
        <f t="shared" si="180"/>
        <v>407.02098189365091</v>
      </c>
    </row>
    <row r="156" spans="3:104" x14ac:dyDescent="0.15">
      <c r="C156" s="6">
        <v>24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>
        <f t="shared" ref="AB156:BG156" si="250">IF(type=1,MAX(AB53-x,(AC156*p+AC157*(1-p))*EXP(-ir*t)),MAX(x-AB53,(AC156*p+AC157*(1-p))*EXP(-ir*t)))</f>
        <v>0.43985911953757634</v>
      </c>
      <c r="AC156" s="1">
        <f t="shared" si="250"/>
        <v>0.56082845584604923</v>
      </c>
      <c r="AD156" s="1">
        <f t="shared" si="250"/>
        <v>0.71095313792929393</v>
      </c>
      <c r="AE156" s="1">
        <f t="shared" si="250"/>
        <v>0.89603002304519541</v>
      </c>
      <c r="AF156" s="1">
        <f t="shared" si="250"/>
        <v>1.1226848184029192</v>
      </c>
      <c r="AG156" s="1">
        <f t="shared" si="250"/>
        <v>1.3984231205402178</v>
      </c>
      <c r="AH156" s="1">
        <f t="shared" si="250"/>
        <v>1.7316786899454772</v>
      </c>
      <c r="AI156" s="1">
        <f t="shared" si="250"/>
        <v>2.1318637877590607</v>
      </c>
      <c r="AJ156" s="1">
        <f t="shared" si="250"/>
        <v>2.6094289915013418</v>
      </c>
      <c r="AK156" s="1">
        <f t="shared" si="250"/>
        <v>3.1759410853347676</v>
      </c>
      <c r="AL156" s="1">
        <f t="shared" si="250"/>
        <v>3.8441847502533375</v>
      </c>
      <c r="AM156" s="1">
        <f t="shared" si="250"/>
        <v>4.6282824950521286</v>
      </c>
      <c r="AN156" s="1">
        <f t="shared" si="250"/>
        <v>5.5438012952278468</v>
      </c>
      <c r="AO156" s="1">
        <f t="shared" si="250"/>
        <v>6.6077664054895191</v>
      </c>
      <c r="AP156" s="1">
        <f t="shared" si="250"/>
        <v>7.83842766606202</v>
      </c>
      <c r="AQ156" s="1">
        <f t="shared" si="250"/>
        <v>9.2545264577953219</v>
      </c>
      <c r="AR156" s="1">
        <f t="shared" si="250"/>
        <v>10.873723160533311</v>
      </c>
      <c r="AS156" s="1">
        <f t="shared" si="250"/>
        <v>12.709846169878229</v>
      </c>
      <c r="AT156" s="1">
        <f t="shared" si="250"/>
        <v>14.768869397274909</v>
      </c>
      <c r="AU156" s="1">
        <f t="shared" si="250"/>
        <v>17.044238793219343</v>
      </c>
      <c r="AV156" s="1">
        <f t="shared" si="250"/>
        <v>19.513517881262199</v>
      </c>
      <c r="AW156" s="1">
        <f t="shared" si="250"/>
        <v>22.140016255498232</v>
      </c>
      <c r="AX156" s="1">
        <f t="shared" si="250"/>
        <v>24.88348016847717</v>
      </c>
      <c r="AY156" s="1">
        <f t="shared" si="250"/>
        <v>27.719047418904395</v>
      </c>
      <c r="AZ156" s="1">
        <f t="shared" si="250"/>
        <v>30.648686768622216</v>
      </c>
      <c r="BA156" s="1">
        <f t="shared" si="250"/>
        <v>33.675479731120852</v>
      </c>
      <c r="BB156" s="1">
        <f t="shared" si="250"/>
        <v>36.802608737543608</v>
      </c>
      <c r="BC156" s="1">
        <f t="shared" si="250"/>
        <v>34.926184367570691</v>
      </c>
      <c r="BD156" s="1">
        <f t="shared" si="250"/>
        <v>37.971165790525546</v>
      </c>
      <c r="BE156" s="1">
        <f t="shared" si="250"/>
        <v>41.130009064959879</v>
      </c>
      <c r="BF156" s="1">
        <f t="shared" si="250"/>
        <v>44.40078026381309</v>
      </c>
      <c r="BG156" s="1">
        <f t="shared" si="250"/>
        <v>47.782591946119233</v>
      </c>
      <c r="BH156" s="1">
        <f t="shared" ref="BH156:CM156" si="251">IF(type=1,MAX(BH53-x,(BI156*p+BI157*(1-p))*EXP(-ir*t)),MAX(x-BH53,(BI156*p+BI157*(1-p))*EXP(-ir*t)))</f>
        <v>51.275556300325817</v>
      </c>
      <c r="BI156" s="1">
        <f t="shared" si="251"/>
        <v>54.880684753904809</v>
      </c>
      <c r="BJ156" s="1">
        <f t="shared" si="251"/>
        <v>58.599755520687509</v>
      </c>
      <c r="BK156" s="1">
        <f t="shared" si="251"/>
        <v>62.435170254642898</v>
      </c>
      <c r="BL156" s="1">
        <f t="shared" si="251"/>
        <v>66.38981759065544</v>
      </c>
      <c r="BM156" s="1">
        <f t="shared" si="251"/>
        <v>70.466955953326192</v>
      </c>
      <c r="BN156" s="1">
        <f t="shared" si="251"/>
        <v>74.670121951807658</v>
      </c>
      <c r="BO156" s="1">
        <f t="shared" si="251"/>
        <v>79.00306522315735</v>
      </c>
      <c r="BP156" s="1">
        <f t="shared" si="251"/>
        <v>83.469706632420994</v>
      </c>
      <c r="BQ156" s="1">
        <f t="shared" si="251"/>
        <v>88.074114640438196</v>
      </c>
      <c r="BR156" s="1">
        <f t="shared" si="251"/>
        <v>92.820494245181294</v>
      </c>
      <c r="BS156" s="1">
        <f t="shared" si="251"/>
        <v>97.713183671472805</v>
      </c>
      <c r="BT156" s="1">
        <f t="shared" si="251"/>
        <v>102.75665529598199</v>
      </c>
      <c r="BU156" s="1">
        <f t="shared" si="251"/>
        <v>107.9555186194805</v>
      </c>
      <c r="BV156" s="1">
        <f t="shared" si="251"/>
        <v>113.31452412657976</v>
      </c>
      <c r="BW156" s="1">
        <f t="shared" si="251"/>
        <v>118.83856752002296</v>
      </c>
      <c r="BX156" s="1">
        <f t="shared" si="251"/>
        <v>124.53269414782422</v>
      </c>
      <c r="BY156" s="1">
        <f t="shared" si="251"/>
        <v>130.40210357645066</v>
      </c>
      <c r="BZ156" s="1">
        <f t="shared" si="251"/>
        <v>136.45215430472211</v>
      </c>
      <c r="CA156" s="1">
        <f t="shared" si="251"/>
        <v>142.68836862179771</v>
      </c>
      <c r="CB156" s="1">
        <f t="shared" si="251"/>
        <v>149.11643761365346</v>
      </c>
      <c r="CC156" s="1">
        <f t="shared" si="251"/>
        <v>155.74222632258963</v>
      </c>
      <c r="CD156" s="1">
        <f t="shared" si="251"/>
        <v>162.57177906444582</v>
      </c>
      <c r="CE156" s="1">
        <f t="shared" si="251"/>
        <v>169.61132490834368</v>
      </c>
      <c r="CF156" s="1">
        <f t="shared" si="251"/>
        <v>176.86728332392599</v>
      </c>
      <c r="CG156" s="1">
        <f t="shared" si="251"/>
        <v>184.34627000121085</v>
      </c>
      <c r="CH156" s="1">
        <f t="shared" si="251"/>
        <v>192.05510284833821</v>
      </c>
      <c r="CI156" s="1">
        <f t="shared" si="251"/>
        <v>200.00080817264532</v>
      </c>
      <c r="CJ156" s="1">
        <f t="shared" si="251"/>
        <v>208.19062705067577</v>
      </c>
      <c r="CK156" s="1">
        <f t="shared" si="251"/>
        <v>216.6320218928962</v>
      </c>
      <c r="CL156" s="1">
        <f t="shared" si="251"/>
        <v>225.33268320907285</v>
      </c>
      <c r="CM156" s="1">
        <f t="shared" si="251"/>
        <v>234.30053658044113</v>
      </c>
      <c r="CN156" s="1">
        <f t="shared" ref="CN156:CY156" si="252">IF(type=1,MAX(CN53-x,(CO156*p+CO157*(1-p))*EXP(-ir*t)),MAX(x-CN53,(CO156*p+CO157*(1-p))*EXP(-ir*t)))</f>
        <v>243.54374984498898</v>
      </c>
      <c r="CO156" s="1">
        <f t="shared" si="252"/>
        <v>253.07074050236858</v>
      </c>
      <c r="CP156" s="1">
        <f t="shared" si="252"/>
        <v>262.89018334514941</v>
      </c>
      <c r="CQ156" s="1">
        <f t="shared" si="252"/>
        <v>273.01101832333057</v>
      </c>
      <c r="CR156" s="1">
        <f t="shared" si="252"/>
        <v>283.44245864924346</v>
      </c>
      <c r="CS156" s="1">
        <f t="shared" si="252"/>
        <v>294.19399915019136</v>
      </c>
      <c r="CT156" s="1">
        <f t="shared" si="252"/>
        <v>305.27542487639954</v>
      </c>
      <c r="CU156" s="1">
        <f t="shared" si="252"/>
        <v>316.6968199720784</v>
      </c>
      <c r="CV156" s="1">
        <f t="shared" si="252"/>
        <v>328.46857681764385</v>
      </c>
      <c r="CW156" s="1">
        <f t="shared" si="252"/>
        <v>340.60140545138131</v>
      </c>
      <c r="CX156" s="1">
        <f t="shared" si="252"/>
        <v>353.10634327909679</v>
      </c>
      <c r="CY156" s="1">
        <f t="shared" si="252"/>
        <v>365.99476508055608</v>
      </c>
      <c r="CZ156" s="1">
        <f t="shared" si="180"/>
        <v>379.27839332178456</v>
      </c>
    </row>
    <row r="157" spans="3:104" x14ac:dyDescent="0.15">
      <c r="C157" s="6">
        <v>25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>
        <f t="shared" ref="AC157:BH157" si="253">IF(type=1,MAX(AC54-x,(AD157*p+AD158*(1-p))*EXP(-ir*t)),MAX(x-AC54,(AD157*p+AD158*(1-p))*EXP(-ir*t)))</f>
        <v>0.31941632557459398</v>
      </c>
      <c r="AD157" s="1">
        <f t="shared" si="253"/>
        <v>0.41137512492376138</v>
      </c>
      <c r="AE157" s="1">
        <f t="shared" si="253"/>
        <v>0.52672731379212723</v>
      </c>
      <c r="AF157" s="1">
        <f t="shared" si="253"/>
        <v>0.67044783873270852</v>
      </c>
      <c r="AG157" s="1">
        <f t="shared" si="253"/>
        <v>0.84829044906426276</v>
      </c>
      <c r="AH157" s="1">
        <f t="shared" si="253"/>
        <v>1.0668415621015865</v>
      </c>
      <c r="AI157" s="1">
        <f t="shared" si="253"/>
        <v>1.3335665334863862</v>
      </c>
      <c r="AJ157" s="1">
        <f t="shared" si="253"/>
        <v>1.6568505751185061</v>
      </c>
      <c r="AK157" s="1">
        <f t="shared" si="253"/>
        <v>2.0460405679535763</v>
      </c>
      <c r="AL157" s="1">
        <f t="shared" si="253"/>
        <v>2.5114992455777863</v>
      </c>
      <c r="AM157" s="1">
        <f t="shared" si="253"/>
        <v>3.0646887653476358</v>
      </c>
      <c r="AN157" s="1">
        <f t="shared" si="253"/>
        <v>3.7183040749942537</v>
      </c>
      <c r="AO157" s="1">
        <f t="shared" si="253"/>
        <v>4.4864725055680799</v>
      </c>
      <c r="AP157" s="1">
        <f t="shared" si="253"/>
        <v>5.3850151066912737</v>
      </c>
      <c r="AQ157" s="1">
        <f t="shared" si="253"/>
        <v>6.4317120243077053</v>
      </c>
      <c r="AR157" s="1">
        <f t="shared" si="253"/>
        <v>7.6464080750262715</v>
      </c>
      <c r="AS157" s="1">
        <f t="shared" si="253"/>
        <v>9.0506167636509982</v>
      </c>
      <c r="AT157" s="1">
        <f t="shared" si="253"/>
        <v>10.666037523505008</v>
      </c>
      <c r="AU157" s="1">
        <f t="shared" si="253"/>
        <v>12.511179378174724</v>
      </c>
      <c r="AV157" s="1">
        <f t="shared" si="253"/>
        <v>14.5953628594426</v>
      </c>
      <c r="AW157" s="1">
        <f t="shared" si="253"/>
        <v>16.910378562272705</v>
      </c>
      <c r="AX157" s="1">
        <f t="shared" si="253"/>
        <v>19.423055501304823</v>
      </c>
      <c r="AY157" s="1">
        <f t="shared" si="253"/>
        <v>22.077700196362265</v>
      </c>
      <c r="AZ157" s="1">
        <f t="shared" si="253"/>
        <v>24.822589721207468</v>
      </c>
      <c r="BA157" s="1">
        <f t="shared" si="253"/>
        <v>27.658582442781427</v>
      </c>
      <c r="BB157" s="1">
        <f t="shared" si="253"/>
        <v>30.58866264570996</v>
      </c>
      <c r="BC157" s="1">
        <f t="shared" si="253"/>
        <v>29.108160214288365</v>
      </c>
      <c r="BD157" s="1">
        <f t="shared" si="253"/>
        <v>31.923012047165013</v>
      </c>
      <c r="BE157" s="1">
        <f t="shared" si="253"/>
        <v>34.857776675862588</v>
      </c>
      <c r="BF157" s="1">
        <f t="shared" si="253"/>
        <v>37.908473383755776</v>
      </c>
      <c r="BG157" s="1">
        <f t="shared" si="253"/>
        <v>41.072119442642446</v>
      </c>
      <c r="BH157" s="1">
        <f t="shared" si="253"/>
        <v>44.346826719813812</v>
      </c>
      <c r="BI157" s="1">
        <f t="shared" ref="BI157:CN157" si="254">IF(type=1,MAX(BI54-x,(BJ157*p+BJ158*(1-p))*EXP(-ir*t)),MAX(x-BI54,(BJ157*p+BJ158*(1-p))*EXP(-ir*t)))</f>
        <v>47.731808298990465</v>
      </c>
      <c r="BJ157" s="1">
        <f t="shared" si="254"/>
        <v>51.227310032034922</v>
      </c>
      <c r="BK157" s="1">
        <f t="shared" si="254"/>
        <v>54.834488821287984</v>
      </c>
      <c r="BL157" s="1">
        <f t="shared" si="254"/>
        <v>58.555262214752133</v>
      </c>
      <c r="BM157" s="1">
        <f t="shared" si="254"/>
        <v>62.392152515494622</v>
      </c>
      <c r="BN157" s="1">
        <f t="shared" si="254"/>
        <v>66.348143864128787</v>
      </c>
      <c r="BO157" s="1">
        <f t="shared" si="254"/>
        <v>70.426564075472399</v>
      </c>
      <c r="BP157" s="1">
        <f t="shared" si="254"/>
        <v>74.630996047174392</v>
      </c>
      <c r="BQ157" s="1">
        <f t="shared" si="254"/>
        <v>78.965217742038206</v>
      </c>
      <c r="BR157" s="1">
        <f t="shared" si="254"/>
        <v>83.433165954004906</v>
      </c>
      <c r="BS157" s="1">
        <f t="shared" si="254"/>
        <v>88.03891748787531</v>
      </c>
      <c r="BT157" s="1">
        <f t="shared" si="254"/>
        <v>92.786681609785944</v>
      </c>
      <c r="BU157" s="1">
        <f t="shared" si="254"/>
        <v>97.680798926053498</v>
      </c>
      <c r="BV157" s="1">
        <f t="shared" si="254"/>
        <v>102.72574347150693</v>
      </c>
      <c r="BW157" s="1">
        <f t="shared" si="254"/>
        <v>107.92612619929054</v>
      </c>
      <c r="BX157" s="1">
        <f t="shared" si="254"/>
        <v>113.28669902737761</v>
      </c>
      <c r="BY157" s="1">
        <f t="shared" si="254"/>
        <v>118.81235912496612</v>
      </c>
      <c r="BZ157" s="1">
        <f t="shared" si="254"/>
        <v>124.50815335041777</v>
      </c>
      <c r="CA157" s="1">
        <f t="shared" si="254"/>
        <v>130.37928282671365</v>
      </c>
      <c r="CB157" s="1">
        <f t="shared" si="254"/>
        <v>136.43110765676502</v>
      </c>
      <c r="CC157" s="1">
        <f t="shared" si="254"/>
        <v>142.66915178285433</v>
      </c>
      <c r="CD157" s="1">
        <f t="shared" si="254"/>
        <v>149.0991079946113</v>
      </c>
      <c r="CE157" s="1">
        <f t="shared" si="254"/>
        <v>155.72684309006513</v>
      </c>
      <c r="CF157" s="1">
        <f t="shared" si="254"/>
        <v>162.55840319445096</v>
      </c>
      <c r="CG157" s="1">
        <f t="shared" si="254"/>
        <v>169.6000192415934</v>
      </c>
      <c r="CH157" s="1">
        <f t="shared" si="254"/>
        <v>176.8581126228357</v>
      </c>
      <c r="CI157" s="1">
        <f t="shared" si="254"/>
        <v>184.33930100863657</v>
      </c>
      <c r="CJ157" s="1">
        <f t="shared" si="254"/>
        <v>192.05040434811184</v>
      </c>
      <c r="CK157" s="1">
        <f t="shared" si="254"/>
        <v>199.99845105196061</v>
      </c>
      <c r="CL157" s="1">
        <f t="shared" si="254"/>
        <v>208.19068436438081</v>
      </c>
      <c r="CM157" s="1">
        <f t="shared" si="254"/>
        <v>216.63456892975142</v>
      </c>
      <c r="CN157" s="1">
        <f t="shared" si="254"/>
        <v>225.33779756003415</v>
      </c>
      <c r="CO157" s="1">
        <f t="shared" ref="CO157:CY157" si="255">IF(type=1,MAX(CO54-x,(CP157*p+CP158*(1-p))*EXP(-ir*t)),MAX(x-CO54,(CP157*p+CP158*(1-p))*EXP(-ir*t)))</f>
        <v>234.30829820903</v>
      </c>
      <c r="CP157" s="1">
        <f t="shared" si="255"/>
        <v>243.55424115981401</v>
      </c>
      <c r="CQ157" s="1">
        <f t="shared" si="255"/>
        <v>253.08404643186344</v>
      </c>
      <c r="CR157" s="1">
        <f t="shared" si="255"/>
        <v>262.90639141459508</v>
      </c>
      <c r="CS157" s="1">
        <f t="shared" si="255"/>
        <v>273.03021873423234</v>
      </c>
      <c r="CT157" s="1">
        <f t="shared" si="255"/>
        <v>283.46474436113385</v>
      </c>
      <c r="CU157" s="1">
        <f t="shared" si="255"/>
        <v>294.21946596493353</v>
      </c>
      <c r="CV157" s="1">
        <f t="shared" si="255"/>
        <v>305.30417152506755</v>
      </c>
      <c r="CW157" s="1">
        <f t="shared" si="255"/>
        <v>316.72894820449324</v>
      </c>
      <c r="CX157" s="1">
        <f t="shared" si="255"/>
        <v>328.50419149464585</v>
      </c>
      <c r="CY157" s="1">
        <f t="shared" si="255"/>
        <v>340.64061463992374</v>
      </c>
      <c r="CZ157" s="1">
        <f t="shared" si="180"/>
        <v>353.1492583502453</v>
      </c>
    </row>
    <row r="158" spans="3:104" x14ac:dyDescent="0.15">
      <c r="C158" s="6">
        <v>26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>
        <f t="shared" ref="AD158:BI158" si="256">IF(type=1,MAX(AD55-x,(AE158*p+AE159*(1-p))*EXP(-ir*t)),MAX(x-AD55,(AE158*p+AE159*(1-p))*EXP(-ir*t)))</f>
        <v>0.22783989006372291</v>
      </c>
      <c r="AE158" s="1">
        <f t="shared" si="256"/>
        <v>0.29651538105319747</v>
      </c>
      <c r="AF158" s="1">
        <f t="shared" si="256"/>
        <v>0.38363731854371097</v>
      </c>
      <c r="AG158" s="1">
        <f t="shared" si="256"/>
        <v>0.4934078016839511</v>
      </c>
      <c r="AH158" s="1">
        <f t="shared" si="256"/>
        <v>0.63075479943980883</v>
      </c>
      <c r="AI158" s="1">
        <f t="shared" si="256"/>
        <v>0.80139367520458005</v>
      </c>
      <c r="AJ158" s="1">
        <f t="shared" si="256"/>
        <v>1.0118788649183235</v>
      </c>
      <c r="AK158" s="1">
        <f t="shared" si="256"/>
        <v>1.2696439491143146</v>
      </c>
      <c r="AL158" s="1">
        <f t="shared" si="256"/>
        <v>1.5830311449924317</v>
      </c>
      <c r="AM158" s="1">
        <f t="shared" si="256"/>
        <v>1.9613161672905062</v>
      </c>
      <c r="AN158" s="1">
        <f t="shared" si="256"/>
        <v>2.4147421040000481</v>
      </c>
      <c r="AO158" s="1">
        <f t="shared" si="256"/>
        <v>2.9545867162794197</v>
      </c>
      <c r="AP158" s="1">
        <f t="shared" si="256"/>
        <v>3.593300528017596</v>
      </c>
      <c r="AQ158" s="1">
        <f t="shared" si="256"/>
        <v>4.3447644314257108</v>
      </c>
      <c r="AR158" s="1">
        <f t="shared" si="256"/>
        <v>5.2247151858695595</v>
      </c>
      <c r="AS158" s="1">
        <f t="shared" si="256"/>
        <v>6.2513526754060678</v>
      </c>
      <c r="AT158" s="1">
        <f t="shared" si="256"/>
        <v>7.4460302295006144</v>
      </c>
      <c r="AU158" s="1">
        <f t="shared" si="256"/>
        <v>8.8336636669630124</v>
      </c>
      <c r="AV158" s="1">
        <f t="shared" si="256"/>
        <v>10.441972659788478</v>
      </c>
      <c r="AW158" s="1">
        <f t="shared" si="256"/>
        <v>12.297818833910847</v>
      </c>
      <c r="AX158" s="1">
        <f t="shared" si="256"/>
        <v>14.41794453738245</v>
      </c>
      <c r="AY158" s="1">
        <f t="shared" si="256"/>
        <v>16.791661571653819</v>
      </c>
      <c r="AZ158" s="1">
        <f t="shared" si="256"/>
        <v>19.359239233590873</v>
      </c>
      <c r="BA158" s="1">
        <f t="shared" si="256"/>
        <v>22.016311387791909</v>
      </c>
      <c r="BB158" s="1">
        <f t="shared" si="256"/>
        <v>24.761611511038808</v>
      </c>
      <c r="BC158" s="1">
        <f t="shared" si="256"/>
        <v>23.759480837456589</v>
      </c>
      <c r="BD158" s="1">
        <f t="shared" si="256"/>
        <v>26.328152899284301</v>
      </c>
      <c r="BE158" s="1">
        <f t="shared" si="256"/>
        <v>29.0264615122348</v>
      </c>
      <c r="BF158" s="1">
        <f t="shared" si="256"/>
        <v>31.84880718169363</v>
      </c>
      <c r="BG158" s="1">
        <f t="shared" si="256"/>
        <v>34.79020643741412</v>
      </c>
      <c r="BH158" s="1">
        <f t="shared" si="256"/>
        <v>37.846578385165081</v>
      </c>
      <c r="BI158" s="1">
        <f t="shared" si="256"/>
        <v>41.014931415580513</v>
      </c>
      <c r="BJ158" s="1">
        <f t="shared" ref="BJ158:CO158" si="257">IF(type=1,MAX(BJ55-x,(BK158*p+BK159*(1-p))*EXP(-ir*t)),MAX(x-BJ55,(BK158*p+BK159*(1-p))*EXP(-ir*t)))</f>
        <v>44.293444902244858</v>
      </c>
      <c r="BK158" s="1">
        <f t="shared" si="257"/>
        <v>47.681453940844364</v>
      </c>
      <c r="BL158" s="1">
        <f t="shared" si="257"/>
        <v>51.179356172951699</v>
      </c>
      <c r="BM158" s="1">
        <f t="shared" si="257"/>
        <v>54.788466686944631</v>
      </c>
      <c r="BN158" s="1">
        <f t="shared" si="257"/>
        <v>58.510848967718715</v>
      </c>
      <c r="BO158" s="1">
        <f t="shared" si="257"/>
        <v>62.349147053909377</v>
      </c>
      <c r="BP158" s="1">
        <f t="shared" si="257"/>
        <v>66.306437661131866</v>
      </c>
      <c r="BQ158" s="1">
        <f t="shared" si="257"/>
        <v>70.386112910861527</v>
      </c>
      <c r="BR158" s="1">
        <f t="shared" si="257"/>
        <v>74.591796457251661</v>
      </c>
      <c r="BS158" s="1">
        <f t="shared" si="257"/>
        <v>78.927289796003265</v>
      </c>
      <c r="BT158" s="1">
        <f t="shared" si="257"/>
        <v>83.396542150803882</v>
      </c>
      <c r="BU158" s="1">
        <f t="shared" si="257"/>
        <v>88.003636486397909</v>
      </c>
      <c r="BV158" s="1">
        <f t="shared" si="257"/>
        <v>92.752785176601265</v>
      </c>
      <c r="BW158" s="1">
        <f t="shared" si="257"/>
        <v>97.648330693662345</v>
      </c>
      <c r="BX158" s="1">
        <f t="shared" si="257"/>
        <v>102.69474854553206</v>
      </c>
      <c r="BY158" s="1">
        <f t="shared" si="257"/>
        <v>107.89665108733958</v>
      </c>
      <c r="BZ158" s="1">
        <f t="shared" si="257"/>
        <v>113.25879166137561</v>
      </c>
      <c r="CA158" s="1">
        <f t="shared" si="257"/>
        <v>118.78606890282735</v>
      </c>
      <c r="CB158" s="1">
        <f t="shared" si="257"/>
        <v>124.48353118085613</v>
      </c>
      <c r="CC158" s="1">
        <f t="shared" si="257"/>
        <v>130.35638117542294</v>
      </c>
      <c r="CD158" s="1">
        <f t="shared" si="257"/>
        <v>136.40998059401073</v>
      </c>
      <c r="CE158" s="1">
        <f t="shared" si="257"/>
        <v>142.64985503252004</v>
      </c>
      <c r="CF158" s="1">
        <f t="shared" si="257"/>
        <v>149.08169898474435</v>
      </c>
      <c r="CG158" s="1">
        <f t="shared" si="257"/>
        <v>155.71138100496731</v>
      </c>
      <c r="CH158" s="1">
        <f t="shared" si="257"/>
        <v>162.54494902836134</v>
      </c>
      <c r="CI158" s="1">
        <f t="shared" si="257"/>
        <v>169.58863585401201</v>
      </c>
      <c r="CJ158" s="1">
        <f t="shared" si="257"/>
        <v>176.8488647955385</v>
      </c>
      <c r="CK158" s="1">
        <f t="shared" si="257"/>
        <v>184.33225550443288</v>
      </c>
      <c r="CL158" s="1">
        <f t="shared" si="257"/>
        <v>192.04562997139791</v>
      </c>
      <c r="CM158" s="1">
        <f t="shared" si="257"/>
        <v>199.99601871112407</v>
      </c>
      <c r="CN158" s="1">
        <f t="shared" si="257"/>
        <v>208.19066713611255</v>
      </c>
      <c r="CO158" s="1">
        <f t="shared" si="257"/>
        <v>216.6370421253234</v>
      </c>
      <c r="CP158" s="1">
        <f t="shared" ref="CP158:CY158" si="258">IF(type=1,MAX(CP55-x,(CQ158*p+CQ159*(1-p))*EXP(-ir*t)),MAX(x-CP55,(CQ158*p+CQ159*(1-p))*EXP(-ir*t)))</f>
        <v>225.34283879360285</v>
      </c>
      <c r="CQ158" s="1">
        <f t="shared" si="258"/>
        <v>234.315987468028</v>
      </c>
      <c r="CR158" s="1">
        <f t="shared" si="258"/>
        <v>243.56466087749277</v>
      </c>
      <c r="CS158" s="1">
        <f t="shared" si="258"/>
        <v>253.09728156205369</v>
      </c>
      <c r="CT158" s="1">
        <f t="shared" si="258"/>
        <v>262.92252950875246</v>
      </c>
      <c r="CU158" s="1">
        <f t="shared" si="258"/>
        <v>273.04935002083778</v>
      </c>
      <c r="CV158" s="1">
        <f t="shared" si="258"/>
        <v>283.48696182752104</v>
      </c>
      <c r="CW158" s="1">
        <f t="shared" si="258"/>
        <v>294.24486544161783</v>
      </c>
      <c r="CX158" s="1">
        <f t="shared" si="258"/>
        <v>305.33285177265208</v>
      </c>
      <c r="CY158" s="1">
        <f t="shared" si="258"/>
        <v>316.76101100323149</v>
      </c>
      <c r="CZ158" s="1">
        <f t="shared" si="180"/>
        <v>328.53974173674243</v>
      </c>
    </row>
    <row r="159" spans="3:104" x14ac:dyDescent="0.15">
      <c r="C159" s="6">
        <v>27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>
        <f t="shared" ref="AE159:BJ159" si="259">IF(type=1,MAX(AE56-x,(AF159*p+AF160*(1-p))*EXP(-ir*t)),MAX(x-AE56,(AF159*p+AF160*(1-p))*EXP(-ir*t)))</f>
        <v>0.15943713946948354</v>
      </c>
      <c r="AF159" s="1">
        <f t="shared" si="259"/>
        <v>0.20974839335746812</v>
      </c>
      <c r="AG159" s="1">
        <f t="shared" si="259"/>
        <v>0.27432607629345418</v>
      </c>
      <c r="AH159" s="1">
        <f t="shared" si="259"/>
        <v>0.35665144781756214</v>
      </c>
      <c r="AI159" s="1">
        <f t="shared" si="259"/>
        <v>0.46087098159420858</v>
      </c>
      <c r="AJ159" s="1">
        <f t="shared" si="259"/>
        <v>0.59186781016244316</v>
      </c>
      <c r="AK159" s="1">
        <f t="shared" si="259"/>
        <v>0.75532507099055868</v>
      </c>
      <c r="AL159" s="1">
        <f t="shared" si="259"/>
        <v>0.957776606464675</v>
      </c>
      <c r="AM159" s="1">
        <f t="shared" si="259"/>
        <v>1.2066411224682512</v>
      </c>
      <c r="AN159" s="1">
        <f t="shared" si="259"/>
        <v>1.5102380641692716</v>
      </c>
      <c r="AO159" s="1">
        <f t="shared" si="259"/>
        <v>1.8777881080901437</v>
      </c>
      <c r="AP159" s="1">
        <f t="shared" si="259"/>
        <v>2.3194097529330198</v>
      </c>
      <c r="AQ159" s="1">
        <f t="shared" si="259"/>
        <v>2.8461380584187062</v>
      </c>
      <c r="AR159" s="1">
        <f t="shared" si="259"/>
        <v>3.4700146660092832</v>
      </c>
      <c r="AS159" s="1">
        <f t="shared" si="259"/>
        <v>4.2043320483887285</v>
      </c>
      <c r="AT159" s="1">
        <f t="shared" si="259"/>
        <v>5.0641584307485461</v>
      </c>
      <c r="AU159" s="1">
        <f t="shared" si="259"/>
        <v>6.067310214648975</v>
      </c>
      <c r="AV159" s="1">
        <f t="shared" si="259"/>
        <v>7.2359291917043711</v>
      </c>
      <c r="AW159" s="1">
        <f t="shared" si="259"/>
        <v>8.5986262623710079</v>
      </c>
      <c r="AX159" s="1">
        <f t="shared" si="259"/>
        <v>10.192414485722351</v>
      </c>
      <c r="AY159" s="1">
        <f t="shared" si="259"/>
        <v>12.061486798182299</v>
      </c>
      <c r="AZ159" s="1">
        <f t="shared" si="259"/>
        <v>14.244184711259583</v>
      </c>
      <c r="BA159" s="1">
        <f t="shared" si="259"/>
        <v>16.725341452229223</v>
      </c>
      <c r="BB159" s="1">
        <f t="shared" si="259"/>
        <v>19.297366339891326</v>
      </c>
      <c r="BC159" s="1">
        <f t="shared" si="259"/>
        <v>18.918633826391432</v>
      </c>
      <c r="BD159" s="1">
        <f t="shared" si="259"/>
        <v>21.219250547578369</v>
      </c>
      <c r="BE159" s="1">
        <f t="shared" si="259"/>
        <v>23.661360939653616</v>
      </c>
      <c r="BF159" s="1">
        <f t="shared" si="259"/>
        <v>26.238862561548132</v>
      </c>
      <c r="BG159" s="1">
        <f t="shared" si="259"/>
        <v>28.945533191290256</v>
      </c>
      <c r="BH159" s="1">
        <f t="shared" si="259"/>
        <v>31.77548081705298</v>
      </c>
      <c r="BI159" s="1">
        <f t="shared" si="259"/>
        <v>34.723530374622086</v>
      </c>
      <c r="BJ159" s="1">
        <f t="shared" si="259"/>
        <v>37.785515690514011</v>
      </c>
      <c r="BK159" s="1">
        <f t="shared" ref="BK159:CP159" si="260">IF(type=1,MAX(BK56-x,(BL159*p+BL160*(1-p))*EXP(-ir*t)),MAX(x-BK56,(BL159*p+BL160*(1-p))*EXP(-ir*t)))</f>
        <v>40.958458236793376</v>
      </c>
      <c r="BL159" s="1">
        <f t="shared" si="260"/>
        <v>44.240629767322709</v>
      </c>
      <c r="BM159" s="1">
        <f t="shared" si="260"/>
        <v>47.631510952874528</v>
      </c>
      <c r="BN159" s="1">
        <f t="shared" si="260"/>
        <v>51.131670059562261</v>
      </c>
      <c r="BO159" s="1">
        <f t="shared" si="260"/>
        <v>54.742592488678298</v>
      </c>
      <c r="BP159" s="1">
        <f t="shared" si="260"/>
        <v>58.466492766978746</v>
      </c>
      <c r="BQ159" s="1">
        <f t="shared" si="260"/>
        <v>62.306135887264006</v>
      </c>
      <c r="BR159" s="1">
        <f t="shared" si="260"/>
        <v>66.26468649893981</v>
      </c>
      <c r="BS159" s="1">
        <f t="shared" si="260"/>
        <v>70.345594752381047</v>
      </c>
      <c r="BT159" s="1">
        <f t="shared" si="260"/>
        <v>74.552518965960132</v>
      </c>
      <c r="BU159" s="1">
        <f t="shared" si="260"/>
        <v>78.889279349806785</v>
      </c>
      <c r="BV159" s="1">
        <f t="shared" si="260"/>
        <v>83.359834347190144</v>
      </c>
      <c r="BW159" s="1">
        <f t="shared" si="260"/>
        <v>87.968271276001857</v>
      </c>
      <c r="BX159" s="1">
        <f t="shared" si="260"/>
        <v>92.718804771032879</v>
      </c>
      <c r="BY159" s="1">
        <f t="shared" si="260"/>
        <v>97.615778850554179</v>
      </c>
      <c r="BZ159" s="1">
        <f t="shared" si="260"/>
        <v>102.66367040384719</v>
      </c>
      <c r="CA159" s="1">
        <f t="shared" si="260"/>
        <v>107.86709317039175</v>
      </c>
      <c r="CB159" s="1">
        <f t="shared" si="260"/>
        <v>113.23080191541217</v>
      </c>
      <c r="CC159" s="1">
        <f t="shared" si="260"/>
        <v>118.75969674052365</v>
      </c>
      <c r="CD159" s="1">
        <f t="shared" si="260"/>
        <v>124.45882752613946</v>
      </c>
      <c r="CE159" s="1">
        <f t="shared" si="260"/>
        <v>130.33339850966655</v>
      </c>
      <c r="CF159" s="1">
        <f t="shared" si="260"/>
        <v>136.38877300363987</v>
      </c>
      <c r="CG159" s="1">
        <f t="shared" si="260"/>
        <v>142.63047825807303</v>
      </c>
      <c r="CH159" s="1">
        <f t="shared" si="260"/>
        <v>149.06421047143351</v>
      </c>
      <c r="CI159" s="1">
        <f t="shared" si="260"/>
        <v>155.69583995478504</v>
      </c>
      <c r="CJ159" s="1">
        <f t="shared" si="260"/>
        <v>162.53141645377909</v>
      </c>
      <c r="CK159" s="1">
        <f t="shared" si="260"/>
        <v>169.57717463332074</v>
      </c>
      <c r="CL159" s="1">
        <f t="shared" si="260"/>
        <v>176.83953972988033</v>
      </c>
      <c r="CM159" s="1">
        <f t="shared" si="260"/>
        <v>184.32513337657639</v>
      </c>
      <c r="CN159" s="1">
        <f t="shared" si="260"/>
        <v>192.04077960630977</v>
      </c>
      <c r="CO159" s="1">
        <f t="shared" si="260"/>
        <v>199.99351103839211</v>
      </c>
      <c r="CP159" s="1">
        <f t="shared" si="260"/>
        <v>208.19057525427704</v>
      </c>
      <c r="CQ159" s="1">
        <f t="shared" ref="CQ159:CY159" si="261">IF(type=1,MAX(CQ56-x,(CR159*p+CR160*(1-p))*EXP(-ir*t)),MAX(x-CQ56,(CR159*p+CR160*(1-p))*EXP(-ir*t)))</f>
        <v>216.63944136817452</v>
      </c>
      <c r="CR159" s="1">
        <f t="shared" si="261"/>
        <v>225.34780679850473</v>
      </c>
      <c r="CS159" s="1">
        <f t="shared" si="261"/>
        <v>234.32360424633117</v>
      </c>
      <c r="CT159" s="1">
        <f t="shared" si="261"/>
        <v>243.5750088870989</v>
      </c>
      <c r="CU159" s="1">
        <f t="shared" si="261"/>
        <v>253.11044578219833</v>
      </c>
      <c r="CV159" s="1">
        <f t="shared" si="261"/>
        <v>262.9385975170735</v>
      </c>
      <c r="CW159" s="1">
        <f t="shared" si="261"/>
        <v>273.06841207279996</v>
      </c>
      <c r="CX159" s="1">
        <f t="shared" si="261"/>
        <v>283.50911093826767</v>
      </c>
      <c r="CY159" s="1">
        <f t="shared" si="261"/>
        <v>294.27019747032489</v>
      </c>
      <c r="CZ159" s="1">
        <f t="shared" si="180"/>
        <v>305.36146550946034</v>
      </c>
    </row>
    <row r="160" spans="3:104" x14ac:dyDescent="0.15">
      <c r="C160" s="6">
        <v>28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>
        <f t="shared" ref="AF160:BK160" si="262">IF(type=1,MAX(AF57-x,(AG160*p+AG161*(1-p))*EXP(-ir*t)),MAX(x-AF57,(AG160*p+AG161*(1-p))*EXP(-ir*t)))</f>
        <v>0.10931674306664742</v>
      </c>
      <c r="AG160" s="1">
        <f t="shared" si="262"/>
        <v>0.1454217940209705</v>
      </c>
      <c r="AH160" s="1">
        <f t="shared" si="262"/>
        <v>0.19232909240353371</v>
      </c>
      <c r="AI160" s="1">
        <f t="shared" si="262"/>
        <v>0.25285885094301719</v>
      </c>
      <c r="AJ160" s="1">
        <f t="shared" si="262"/>
        <v>0.3304258480502178</v>
      </c>
      <c r="AK160" s="1">
        <f t="shared" si="262"/>
        <v>0.42911905678851175</v>
      </c>
      <c r="AL160" s="1">
        <f t="shared" si="262"/>
        <v>0.55377771282417987</v>
      </c>
      <c r="AM160" s="1">
        <f t="shared" si="262"/>
        <v>0.71005861651551838</v>
      </c>
      <c r="AN160" s="1">
        <f t="shared" si="262"/>
        <v>0.90448861517490609</v>
      </c>
      <c r="AO160" s="1">
        <f t="shared" si="262"/>
        <v>1.1444958815777104</v>
      </c>
      <c r="AP160" s="1">
        <f t="shared" si="262"/>
        <v>1.4384143078658074</v>
      </c>
      <c r="AQ160" s="1">
        <f t="shared" si="262"/>
        <v>1.7954579442782892</v>
      </c>
      <c r="AR160" s="1">
        <f t="shared" si="262"/>
        <v>2.2256684785383771</v>
      </c>
      <c r="AS160" s="1">
        <f t="shared" si="262"/>
        <v>2.7398511355791806</v>
      </c>
      <c r="AT160" s="1">
        <f t="shared" si="262"/>
        <v>3.3495385476031458</v>
      </c>
      <c r="AU160" s="1">
        <f t="shared" si="262"/>
        <v>4.0670688011598557</v>
      </c>
      <c r="AV160" s="1">
        <f t="shared" si="262"/>
        <v>4.9059542352429144</v>
      </c>
      <c r="AW160" s="1">
        <f t="shared" si="262"/>
        <v>5.8818940379087756</v>
      </c>
      <c r="AX160" s="1">
        <f t="shared" si="262"/>
        <v>7.0151312002594404</v>
      </c>
      <c r="AY160" s="1">
        <f t="shared" si="262"/>
        <v>8.3355432112564909</v>
      </c>
      <c r="AZ160" s="1">
        <f t="shared" si="262"/>
        <v>9.8932273342964177</v>
      </c>
      <c r="BA160" s="1">
        <f t="shared" si="262"/>
        <v>11.780079262611341</v>
      </c>
      <c r="BB160" s="1">
        <f t="shared" si="262"/>
        <v>14.173337976256036</v>
      </c>
      <c r="BC160" s="1">
        <f t="shared" si="262"/>
        <v>14.631475869224614</v>
      </c>
      <c r="BD160" s="1">
        <f t="shared" si="262"/>
        <v>16.640664042339495</v>
      </c>
      <c r="BE160" s="1">
        <f t="shared" si="262"/>
        <v>18.802541092886482</v>
      </c>
      <c r="BF160" s="1">
        <f t="shared" si="262"/>
        <v>21.112183633280313</v>
      </c>
      <c r="BG160" s="1">
        <f t="shared" si="262"/>
        <v>23.563601698302801</v>
      </c>
      <c r="BH160" s="1">
        <f t="shared" si="262"/>
        <v>26.150235407399723</v>
      </c>
      <c r="BI160" s="1">
        <f t="shared" si="262"/>
        <v>28.86546874797812</v>
      </c>
      <c r="BJ160" s="1">
        <f t="shared" si="262"/>
        <v>31.703111570176798</v>
      </c>
      <c r="BK160" s="1">
        <f t="shared" si="262"/>
        <v>34.657805067760911</v>
      </c>
      <c r="BL160" s="1">
        <f t="shared" ref="BL160:CQ160" si="263">IF(type=1,MAX(BL57-x,(BM160*p+BM161*(1-p))*EXP(-ir*t)),MAX(x-BL57,(BM160*p+BM161*(1-p))*EXP(-ir*t)))</f>
        <v>37.725316865489454</v>
      </c>
      <c r="BM160" s="1">
        <f t="shared" si="263"/>
        <v>40.902707731482629</v>
      </c>
      <c r="BN160" s="1">
        <f t="shared" si="263"/>
        <v>44.188370119498387</v>
      </c>
      <c r="BO160" s="1">
        <f t="shared" si="263"/>
        <v>47.581955840725719</v>
      </c>
      <c r="BP160" s="1">
        <f t="shared" si="263"/>
        <v>51.084222949123301</v>
      </c>
      <c r="BQ160" s="1">
        <f t="shared" si="263"/>
        <v>54.696838156347425</v>
      </c>
      <c r="BR160" s="1">
        <f t="shared" si="263"/>
        <v>58.422170108484295</v>
      </c>
      <c r="BS160" s="1">
        <f t="shared" si="263"/>
        <v>62.2631017422787</v>
      </c>
      <c r="BT160" s="1">
        <f t="shared" si="263"/>
        <v>66.222879170181002</v>
      </c>
      <c r="BU160" s="1">
        <f t="shared" si="263"/>
        <v>70.305003198071034</v>
      </c>
      <c r="BV160" s="1">
        <f t="shared" si="263"/>
        <v>74.513160375999732</v>
      </c>
      <c r="BW160" s="1">
        <f t="shared" si="263"/>
        <v>78.85118501114907</v>
      </c>
      <c r="BX160" s="1">
        <f t="shared" si="263"/>
        <v>83.323041997318811</v>
      </c>
      <c r="BY160" s="1">
        <f t="shared" si="263"/>
        <v>87.932821631034557</v>
      </c>
      <c r="BZ160" s="1">
        <f t="shared" si="263"/>
        <v>92.684740259652628</v>
      </c>
      <c r="CA160" s="1">
        <f t="shared" si="263"/>
        <v>97.583143281407843</v>
      </c>
      <c r="CB160" s="1">
        <f t="shared" si="263"/>
        <v>102.63250893300665</v>
      </c>
      <c r="CC160" s="1">
        <f t="shared" si="263"/>
        <v>107.83745233507135</v>
      </c>
      <c r="CD160" s="1">
        <f t="shared" si="263"/>
        <v>113.20272967618578</v>
      </c>
      <c r="CE160" s="1">
        <f t="shared" si="263"/>
        <v>118.73324252483212</v>
      </c>
      <c r="CF160" s="1">
        <f t="shared" si="263"/>
        <v>124.43404227312799</v>
      </c>
      <c r="CG160" s="1">
        <f t="shared" si="263"/>
        <v>130.31033471639248</v>
      </c>
      <c r="CH160" s="1">
        <f t="shared" si="263"/>
        <v>136.36748477269299</v>
      </c>
      <c r="CI160" s="1">
        <f t="shared" si="263"/>
        <v>142.61102134665146</v>
      </c>
      <c r="CJ160" s="1">
        <f t="shared" si="263"/>
        <v>149.04664234191955</v>
      </c>
      <c r="CK160" s="1">
        <f t="shared" si="263"/>
        <v>155.68021982686699</v>
      </c>
      <c r="CL160" s="1">
        <f t="shared" si="263"/>
        <v>162.51780535816633</v>
      </c>
      <c r="CM160" s="1">
        <f t="shared" si="263"/>
        <v>169.56563546710049</v>
      </c>
      <c r="CN160" s="1">
        <f t="shared" si="263"/>
        <v>176.83013731356684</v>
      </c>
      <c r="CO160" s="1">
        <f t="shared" si="263"/>
        <v>184.31793451290343</v>
      </c>
      <c r="CP160" s="1">
        <f t="shared" si="263"/>
        <v>192.03585314082054</v>
      </c>
      <c r="CQ160" s="1">
        <f t="shared" si="263"/>
        <v>199.99092792188097</v>
      </c>
      <c r="CR160" s="1">
        <f t="shared" ref="CR160:CY160" si="264">IF(type=1,MAX(CR57-x,(CS160*p+CS161*(1-p))*EXP(-ir*t)),MAX(x-CR57,(CS160*p+CS161*(1-p))*EXP(-ir*t)))</f>
        <v>208.19040860714009</v>
      </c>
      <c r="CS160" s="1">
        <f t="shared" si="264"/>
        <v>216.64176654672684</v>
      </c>
      <c r="CT160" s="1">
        <f t="shared" si="264"/>
        <v>225.35270146332502</v>
      </c>
      <c r="CU160" s="1">
        <f t="shared" si="264"/>
        <v>234.33114843269516</v>
      </c>
      <c r="CV160" s="1">
        <f t="shared" si="264"/>
        <v>243.5852850775658</v>
      </c>
      <c r="CW160" s="1">
        <f t="shared" si="264"/>
        <v>253.12353898141598</v>
      </c>
      <c r="CX160" s="1">
        <f t="shared" si="264"/>
        <v>262.95459532886997</v>
      </c>
      <c r="CY160" s="1">
        <f t="shared" si="264"/>
        <v>273.08740477963158</v>
      </c>
      <c r="CZ160" s="1">
        <f t="shared" si="180"/>
        <v>283.53119158309579</v>
      </c>
    </row>
    <row r="161" spans="3:104" x14ac:dyDescent="0.15">
      <c r="C161" s="6">
        <v>29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>
        <f t="shared" ref="AG161:BL161" si="265">IF(type=1,MAX(AG58-x,(AH161*p+AH162*(1-p))*EXP(-ir*t)),MAX(x-AG58,(AH161*p+AH162*(1-p))*EXP(-ir*t)))</f>
        <v>7.3342551952984711E-2</v>
      </c>
      <c r="AH161" s="1">
        <f t="shared" si="265"/>
        <v>9.8688575767949094E-2</v>
      </c>
      <c r="AI161" s="1">
        <f t="shared" si="265"/>
        <v>0.13202956533345042</v>
      </c>
      <c r="AJ161" s="1">
        <f t="shared" si="265"/>
        <v>0.17559454368931679</v>
      </c>
      <c r="AK161" s="1">
        <f t="shared" si="265"/>
        <v>0.23212818232402721</v>
      </c>
      <c r="AL161" s="1">
        <f t="shared" si="265"/>
        <v>0.30497408648679791</v>
      </c>
      <c r="AM161" s="1">
        <f t="shared" si="265"/>
        <v>0.3981597200578153</v>
      </c>
      <c r="AN161" s="1">
        <f t="shared" si="265"/>
        <v>0.516478608029732</v>
      </c>
      <c r="AO161" s="1">
        <f t="shared" si="265"/>
        <v>0.66556408534785905</v>
      </c>
      <c r="AP161" s="1">
        <f t="shared" si="265"/>
        <v>0.85194749746703535</v>
      </c>
      <c r="AQ161" s="1">
        <f t="shared" si="265"/>
        <v>1.0830925546877734</v>
      </c>
      <c r="AR161" s="1">
        <f t="shared" si="265"/>
        <v>1.3673966996321207</v>
      </c>
      <c r="AS161" s="1">
        <f t="shared" si="265"/>
        <v>1.7141501034208542</v>
      </c>
      <c r="AT161" s="1">
        <f t="shared" si="265"/>
        <v>2.1334435183330056</v>
      </c>
      <c r="AU161" s="1">
        <f t="shared" si="265"/>
        <v>2.6360179275968778</v>
      </c>
      <c r="AV161" s="1">
        <f t="shared" si="265"/>
        <v>3.2330519348766078</v>
      </c>
      <c r="AW161" s="1">
        <f t="shared" si="265"/>
        <v>3.9358872053244043</v>
      </c>
      <c r="AX161" s="1">
        <f t="shared" si="265"/>
        <v>4.7556979169849747</v>
      </c>
      <c r="AY161" s="1">
        <f t="shared" si="265"/>
        <v>5.7031167953868049</v>
      </c>
      <c r="AZ161" s="1">
        <f t="shared" si="265"/>
        <v>6.7878373205151394</v>
      </c>
      <c r="BA161" s="1">
        <f t="shared" si="265"/>
        <v>8.0182182958834911</v>
      </c>
      <c r="BB161" s="1">
        <f t="shared" si="265"/>
        <v>9.4009221335183568</v>
      </c>
      <c r="BC161" s="1">
        <f t="shared" si="265"/>
        <v>10.940620824638428</v>
      </c>
      <c r="BD161" s="1">
        <f t="shared" si="265"/>
        <v>12.639802603224242</v>
      </c>
      <c r="BE161" s="1">
        <f t="shared" si="265"/>
        <v>14.498707038657937</v>
      </c>
      <c r="BF161" s="1">
        <f t="shared" si="265"/>
        <v>16.5154065184492</v>
      </c>
      <c r="BG161" s="1">
        <f t="shared" si="265"/>
        <v>18.686038339004014</v>
      </c>
      <c r="BH161" s="1">
        <f t="shared" si="265"/>
        <v>21.005175280029977</v>
      </c>
      <c r="BI161" s="1">
        <f t="shared" si="265"/>
        <v>23.466305740372569</v>
      </c>
      <c r="BJ161" s="1">
        <f t="shared" si="265"/>
        <v>26.062379924874026</v>
      </c>
      <c r="BK161" s="1">
        <f t="shared" si="265"/>
        <v>28.786368930001441</v>
      </c>
      <c r="BL161" s="1">
        <f t="shared" si="265"/>
        <v>31.631781103657641</v>
      </c>
      <c r="BM161" s="1">
        <f t="shared" ref="BM161:CR161" si="266">IF(type=1,MAX(BM58-x,(BN161*p+BN162*(1-p))*EXP(-ir*t)),MAX(x-BM58,(BN161*p+BN162*(1-p))*EXP(-ir*t)))</f>
        <v>34.593085860789166</v>
      </c>
      <c r="BN161" s="1">
        <f t="shared" si="266"/>
        <v>37.666008765410901</v>
      </c>
      <c r="BO161" s="1">
        <f t="shared" si="266"/>
        <v>40.847680989503701</v>
      </c>
      <c r="BP161" s="1">
        <f t="shared" si="266"/>
        <v>44.136647684680298</v>
      </c>
      <c r="BQ161" s="1">
        <f t="shared" si="266"/>
        <v>47.53275915464576</v>
      </c>
      <c r="BR161" s="1">
        <f t="shared" si="266"/>
        <v>51.036982171797725</v>
      </c>
      <c r="BS161" s="1">
        <f t="shared" si="266"/>
        <v>54.651173926999945</v>
      </c>
      <c r="BT161" s="1">
        <f t="shared" si="266"/>
        <v>58.377857632370045</v>
      </c>
      <c r="BU161" s="1">
        <f t="shared" si="266"/>
        <v>62.220028592754055</v>
      </c>
      <c r="BV161" s="1">
        <f t="shared" si="266"/>
        <v>66.181006060571988</v>
      </c>
      <c r="BW161" s="1">
        <f t="shared" si="266"/>
        <v>70.26433324180374</v>
      </c>
      <c r="BX161" s="1">
        <f t="shared" si="266"/>
        <v>74.473718446949263</v>
      </c>
      <c r="BY161" s="1">
        <f t="shared" si="266"/>
        <v>78.813005913339623</v>
      </c>
      <c r="BZ161" s="1">
        <f t="shared" si="266"/>
        <v>83.286164783042707</v>
      </c>
      <c r="CA161" s="1">
        <f t="shared" si="266"/>
        <v>87.897287399801101</v>
      </c>
      <c r="CB161" s="1">
        <f t="shared" si="266"/>
        <v>92.650591525125691</v>
      </c>
      <c r="CC161" s="1">
        <f t="shared" si="266"/>
        <v>97.550423872571827</v>
      </c>
      <c r="CD161" s="1">
        <f t="shared" si="266"/>
        <v>102.60126401942472</v>
      </c>
      <c r="CE161" s="1">
        <f t="shared" si="266"/>
        <v>107.80772846786259</v>
      </c>
      <c r="CF161" s="1">
        <f t="shared" si="266"/>
        <v>113.17457483025484</v>
      </c>
      <c r="CG161" s="1">
        <f t="shared" si="266"/>
        <v>118.70670614238975</v>
      </c>
      <c r="CH161" s="1">
        <f t="shared" si="266"/>
        <v>124.40917530854175</v>
      </c>
      <c r="CI161" s="1">
        <f t="shared" si="266"/>
        <v>130.28718968240852</v>
      </c>
      <c r="CJ161" s="1">
        <f t="shared" si="266"/>
        <v>136.34611578807051</v>
      </c>
      <c r="CK161" s="1">
        <f t="shared" si="266"/>
        <v>142.59148418525322</v>
      </c>
      <c r="CL161" s="1">
        <f t="shared" si="266"/>
        <v>149.02899448330297</v>
      </c>
      <c r="CM161" s="1">
        <f t="shared" si="266"/>
        <v>155.66452050842153</v>
      </c>
      <c r="CN161" s="1">
        <f t="shared" si="266"/>
        <v>162.50411562884466</v>
      </c>
      <c r="CO161" s="1">
        <f t="shared" si="266"/>
        <v>169.55401824279195</v>
      </c>
      <c r="CP161" s="1">
        <f t="shared" si="266"/>
        <v>176.82065743416337</v>
      </c>
      <c r="CQ161" s="1">
        <f t="shared" si="266"/>
        <v>184.31065880110995</v>
      </c>
      <c r="CR161" s="1">
        <f t="shared" si="266"/>
        <v>192.0308504627628</v>
      </c>
      <c r="CS161" s="1">
        <f t="shared" ref="CS161:CY161" si="267">IF(type=1,MAX(CS58-x,(CT161*p+CT162*(1-p))*EXP(-ir*t)),MAX(x-CS58,(CT161*p+CT162*(1-p))*EXP(-ir*t)))</f>
        <v>199.98826924956632</v>
      </c>
      <c r="CT161" s="1">
        <f t="shared" si="267"/>
        <v>208.19016708282692</v>
      </c>
      <c r="CU161" s="1">
        <f t="shared" si="267"/>
        <v>216.64401754926195</v>
      </c>
      <c r="CV161" s="1">
        <f t="shared" si="267"/>
        <v>225.35752267650849</v>
      </c>
      <c r="CW161" s="1">
        <f t="shared" si="267"/>
        <v>234.33861991573505</v>
      </c>
      <c r="CX161" s="1">
        <f t="shared" si="267"/>
        <v>243.59548933768625</v>
      </c>
      <c r="CY161" s="1">
        <f t="shared" si="267"/>
        <v>253.13656104868465</v>
      </c>
      <c r="CZ161" s="1">
        <f t="shared" si="180"/>
        <v>262.970522833313</v>
      </c>
    </row>
    <row r="162" spans="3:104" x14ac:dyDescent="0.15">
      <c r="C162" s="6">
        <v>30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>
        <f t="shared" ref="AH162:BM162" si="268">IF(type=1,MAX(AH59-x,(AI162*p+AI163*(1-p))*EXP(-ir*t)),MAX(x-AH59,(AI162*p+AI163*(1-p))*EXP(-ir*t)))</f>
        <v>4.8084324338245062E-2</v>
      </c>
      <c r="AI162" s="1">
        <f t="shared" si="268"/>
        <v>6.5465723378306709E-2</v>
      </c>
      <c r="AJ162" s="1">
        <f t="shared" si="268"/>
        <v>8.8622635666168376E-2</v>
      </c>
      <c r="AK162" s="1">
        <f t="shared" si="268"/>
        <v>0.1192711040905766</v>
      </c>
      <c r="AL162" s="1">
        <f t="shared" si="268"/>
        <v>0.15956015194435288</v>
      </c>
      <c r="AM162" s="1">
        <f t="shared" si="268"/>
        <v>0.21215352837671764</v>
      </c>
      <c r="AN162" s="1">
        <f t="shared" si="268"/>
        <v>0.28031745731331126</v>
      </c>
      <c r="AO162" s="1">
        <f t="shared" si="268"/>
        <v>0.36801139198115324</v>
      </c>
      <c r="AP162" s="1">
        <f t="shared" si="268"/>
        <v>0.47997740031471364</v>
      </c>
      <c r="AQ162" s="1">
        <f t="shared" si="268"/>
        <v>0.62182228140367224</v>
      </c>
      <c r="AR162" s="1">
        <f t="shared" si="268"/>
        <v>0.80008494781390727</v>
      </c>
      <c r="AS162" s="1">
        <f t="shared" si="268"/>
        <v>1.0222801659989889</v>
      </c>
      <c r="AT162" s="1">
        <f t="shared" si="268"/>
        <v>1.2969086469105815</v>
      </c>
      <c r="AU162" s="1">
        <f t="shared" si="268"/>
        <v>1.6334229912196172</v>
      </c>
      <c r="AV162" s="1">
        <f t="shared" si="268"/>
        <v>2.0421394194319804</v>
      </c>
      <c r="AW162" s="1">
        <f t="shared" si="268"/>
        <v>2.5340868552996345</v>
      </c>
      <c r="AX162" s="1">
        <f t="shared" si="268"/>
        <v>3.1207880278542723</v>
      </c>
      <c r="AY162" s="1">
        <f t="shared" si="268"/>
        <v>3.8139719439349453</v>
      </c>
      <c r="AZ162" s="1">
        <f t="shared" si="268"/>
        <v>4.6252233027347005</v>
      </c>
      <c r="BA162" s="1">
        <f t="shared" si="268"/>
        <v>5.5655818644887765</v>
      </c>
      <c r="BB162" s="1">
        <f t="shared" si="268"/>
        <v>6.6451128302742131</v>
      </c>
      <c r="BC162" s="1">
        <f t="shared" si="268"/>
        <v>7.8724770083017521</v>
      </c>
      <c r="BD162" s="1">
        <f t="shared" si="268"/>
        <v>9.2545357397307715</v>
      </c>
      <c r="BE162" s="1">
        <f t="shared" si="268"/>
        <v>10.796028901731532</v>
      </c>
      <c r="BF162" s="1">
        <f t="shared" si="268"/>
        <v>12.499363532340046</v>
      </c>
      <c r="BG162" s="1">
        <f t="shared" si="268"/>
        <v>14.364544802681788</v>
      </c>
      <c r="BH162" s="1">
        <f t="shared" si="268"/>
        <v>16.389269901932881</v>
      </c>
      <c r="BI162" s="1">
        <f t="shared" si="268"/>
        <v>18.569189493898108</v>
      </c>
      <c r="BJ162" s="1">
        <f t="shared" si="268"/>
        <v>20.898322376580992</v>
      </c>
      <c r="BK162" s="1">
        <f t="shared" si="268"/>
        <v>23.36958942409759</v>
      </c>
      <c r="BL162" s="1">
        <f t="shared" si="268"/>
        <v>25.975416067386682</v>
      </c>
      <c r="BM162" s="1">
        <f t="shared" si="268"/>
        <v>28.708341816342621</v>
      </c>
      <c r="BN162" s="1">
        <f t="shared" ref="BN162:CS162" si="269">IF(type=1,MAX(BN59-x,(BO162*p+BO163*(1-p))*EXP(-ir*t)),MAX(x-BN59,(BO162*p+BO163*(1-p))*EXP(-ir*t)))</f>
        <v>31.561573316343768</v>
      </c>
      <c r="BO162" s="1">
        <f t="shared" si="269"/>
        <v>34.529425406638119</v>
      </c>
      <c r="BP162" s="1">
        <f t="shared" si="269"/>
        <v>37.607611845385442</v>
      </c>
      <c r="BQ162" s="1">
        <f t="shared" si="269"/>
        <v>40.793370890550158</v>
      </c>
      <c r="BR162" s="1">
        <f t="shared" si="269"/>
        <v>44.085436197947779</v>
      </c>
      <c r="BS162" s="1">
        <f t="shared" si="269"/>
        <v>47.483885278804458</v>
      </c>
      <c r="BT162" s="1">
        <f t="shared" si="269"/>
        <v>50.98991152591833</v>
      </c>
      <c r="BU162" s="1">
        <f t="shared" si="269"/>
        <v>54.605569079141247</v>
      </c>
      <c r="BV162" s="1">
        <f t="shared" si="269"/>
        <v>58.333532881336133</v>
      </c>
      <c r="BW162" s="1">
        <f t="shared" si="269"/>
        <v>62.176902204741999</v>
      </c>
      <c r="BX162" s="1">
        <f t="shared" si="269"/>
        <v>66.139059392285844</v>
      </c>
      <c r="BY162" s="1">
        <f t="shared" si="269"/>
        <v>70.223581266745271</v>
      </c>
      <c r="BZ162" s="1">
        <f t="shared" si="269"/>
        <v>74.434191762537452</v>
      </c>
      <c r="CA162" s="1">
        <f t="shared" si="269"/>
        <v>78.774741571398096</v>
      </c>
      <c r="CB162" s="1">
        <f t="shared" si="269"/>
        <v>83.249202518125273</v>
      </c>
      <c r="CC162" s="1">
        <f t="shared" si="269"/>
        <v>87.861668461142898</v>
      </c>
      <c r="CD162" s="1">
        <f t="shared" si="269"/>
        <v>92.616358453598764</v>
      </c>
      <c r="CE162" s="1">
        <f t="shared" si="269"/>
        <v>97.517620510254602</v>
      </c>
      <c r="CF162" s="1">
        <f t="shared" si="269"/>
        <v>102.56993554937564</v>
      </c>
      <c r="CG162" s="1">
        <f t="shared" si="269"/>
        <v>107.77792145510955</v>
      </c>
      <c r="CH162" s="1">
        <f t="shared" si="269"/>
        <v>113.14633726403757</v>
      </c>
      <c r="CI162" s="1">
        <f t="shared" si="269"/>
        <v>118.68008747969326</v>
      </c>
      <c r="CJ162" s="1">
        <f t="shared" si="269"/>
        <v>124.38422651896056</v>
      </c>
      <c r="CK162" s="1">
        <f t="shared" si="269"/>
        <v>130.26396329438219</v>
      </c>
      <c r="CL162" s="1">
        <f t="shared" si="269"/>
        <v>136.3246659365324</v>
      </c>
      <c r="CM162" s="1">
        <f t="shared" si="269"/>
        <v>142.57186666073576</v>
      </c>
      <c r="CN162" s="1">
        <f t="shared" si="269"/>
        <v>149.0112667825438</v>
      </c>
      <c r="CO162" s="1">
        <f t="shared" si="269"/>
        <v>155.64874188651658</v>
      </c>
      <c r="CP162" s="1">
        <f t="shared" si="269"/>
        <v>162.49034715299535</v>
      </c>
      <c r="CQ162" s="1">
        <f t="shared" si="269"/>
        <v>169.54232284769517</v>
      </c>
      <c r="CR162" s="1">
        <f t="shared" si="269"/>
        <v>176.81109997909459</v>
      </c>
      <c r="CS162" s="1">
        <f t="shared" si="269"/>
        <v>184.30330612875116</v>
      </c>
      <c r="CT162" s="1">
        <f t="shared" ref="CT162:CY162" si="270">IF(type=1,MAX(CT59-x,(CU162*p+CU163*(1-p))*EXP(-ir*t)),MAX(x-CT59,(CU162*p+CU163*(1-p))*EXP(-ir*t)))</f>
        <v>192.02577145982866</v>
      </c>
      <c r="CU162" s="1">
        <f t="shared" si="270"/>
        <v>199.98553490928327</v>
      </c>
      <c r="CV162" s="1">
        <f t="shared" si="270"/>
        <v>208.18985056932223</v>
      </c>
      <c r="CW162" s="1">
        <f t="shared" si="270"/>
        <v>216.64619426392079</v>
      </c>
      <c r="CX162" s="1">
        <f t="shared" si="270"/>
        <v>225.36227032635927</v>
      </c>
      <c r="CY162" s="1">
        <f t="shared" si="270"/>
        <v>234.34601858392526</v>
      </c>
      <c r="CZ162" s="1">
        <f t="shared" si="180"/>
        <v>243.60562155611228</v>
      </c>
    </row>
    <row r="163" spans="3:104" x14ac:dyDescent="0.15">
      <c r="C163" s="6">
        <v>31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>
        <f t="shared" ref="AI163:BN163" si="271">IF(type=1,MAX(AI60-x,(AJ163*p+AJ164*(1-p))*EXP(-ir*t)),MAX(x-AI60,(AJ163*p+AJ164*(1-p))*EXP(-ir*t)))</f>
        <v>3.0760485621009071E-2</v>
      </c>
      <c r="AJ163" s="1">
        <f t="shared" si="271"/>
        <v>4.2387178172098562E-2</v>
      </c>
      <c r="AK163" s="1">
        <f t="shared" si="271"/>
        <v>5.808025477837022E-2</v>
      </c>
      <c r="AL163" s="1">
        <f t="shared" si="271"/>
        <v>7.9124832148694854E-2</v>
      </c>
      <c r="AM163" s="1">
        <f t="shared" si="271"/>
        <v>0.10715778025173285</v>
      </c>
      <c r="AN163" s="1">
        <f t="shared" si="271"/>
        <v>0.14424356215562484</v>
      </c>
      <c r="AO163" s="1">
        <f t="shared" si="271"/>
        <v>0.19295908238471229</v>
      </c>
      <c r="AP163" s="1">
        <f t="shared" si="271"/>
        <v>0.25648591920294223</v>
      </c>
      <c r="AQ163" s="1">
        <f t="shared" si="271"/>
        <v>0.33870708597887789</v>
      </c>
      <c r="AR163" s="1">
        <f t="shared" si="271"/>
        <v>0.44430398005939931</v>
      </c>
      <c r="AS163" s="1">
        <f t="shared" si="271"/>
        <v>0.57884748766157157</v>
      </c>
      <c r="AT163" s="1">
        <f t="shared" si="271"/>
        <v>0.74887542644558236</v>
      </c>
      <c r="AU163" s="1">
        <f t="shared" si="271"/>
        <v>0.96194679359354585</v>
      </c>
      <c r="AV163" s="1">
        <f t="shared" si="271"/>
        <v>1.2266618853701943</v>
      </c>
      <c r="AW163" s="1">
        <f t="shared" si="271"/>
        <v>1.5526365682778516</v>
      </c>
      <c r="AX163" s="1">
        <f t="shared" si="271"/>
        <v>1.9504191631872554</v>
      </c>
      <c r="AY163" s="1">
        <f t="shared" si="271"/>
        <v>2.4313399148409376</v>
      </c>
      <c r="AZ163" s="1">
        <f t="shared" si="271"/>
        <v>3.0072861781712197</v>
      </c>
      <c r="BA163" s="1">
        <f t="shared" si="271"/>
        <v>3.6904014590298027</v>
      </c>
      <c r="BB163" s="1">
        <f t="shared" si="271"/>
        <v>4.4927132921806621</v>
      </c>
      <c r="BC163" s="1">
        <f t="shared" si="271"/>
        <v>5.4257033203217162</v>
      </c>
      <c r="BD163" s="1">
        <f t="shared" si="271"/>
        <v>6.4998421863124856</v>
      </c>
      <c r="BE163" s="1">
        <f t="shared" si="271"/>
        <v>7.7241209088100788</v>
      </c>
      <c r="BF163" s="1">
        <f t="shared" si="271"/>
        <v>9.1056178780858055</v>
      </c>
      <c r="BG163" s="1">
        <f t="shared" si="271"/>
        <v>10.649144880480279</v>
      </c>
      <c r="BH163" s="1">
        <f t="shared" si="271"/>
        <v>12.35701507525852</v>
      </c>
      <c r="BI163" s="1">
        <f t="shared" si="271"/>
        <v>14.228969420341249</v>
      </c>
      <c r="BJ163" s="1">
        <f t="shared" si="271"/>
        <v>16.26228523887276</v>
      </c>
      <c r="BK163" s="1">
        <f t="shared" si="271"/>
        <v>18.452072092824004</v>
      </c>
      <c r="BL163" s="1">
        <f t="shared" si="271"/>
        <v>20.791737825276037</v>
      </c>
      <c r="BM163" s="1">
        <f t="shared" si="271"/>
        <v>23.273584720919413</v>
      </c>
      <c r="BN163" s="1">
        <f t="shared" si="271"/>
        <v>25.889476223432389</v>
      </c>
      <c r="BO163" s="1">
        <f t="shared" ref="BO163:CY163" si="272">IF(type=1,MAX(BO60-x,(BP163*p+BP164*(1-p))*EXP(-ir*t)),MAX(x-BO60,(BP163*p+BP164*(1-p))*EXP(-ir*t)))</f>
        <v>28.631502652199753</v>
      </c>
      <c r="BP163" s="1">
        <f t="shared" si="272"/>
        <v>31.492573122019888</v>
      </c>
      <c r="BQ163" s="1">
        <f t="shared" si="272"/>
        <v>34.466871760314554</v>
      </c>
      <c r="BR163" s="1">
        <f t="shared" si="272"/>
        <v>37.55013812119735</v>
      </c>
      <c r="BS163" s="1">
        <f t="shared" si="272"/>
        <v>40.739760489169981</v>
      </c>
      <c r="BT163" s="1">
        <f t="shared" si="272"/>
        <v>44.034700586672983</v>
      </c>
      <c r="BU163" s="1">
        <f t="shared" si="272"/>
        <v>47.435292488026057</v>
      </c>
      <c r="BV163" s="1">
        <f t="shared" si="272"/>
        <v>50.942971989020002</v>
      </c>
      <c r="BW163" s="1">
        <f t="shared" si="272"/>
        <v>54.55999290523669</v>
      </c>
      <c r="BX163" s="1">
        <f t="shared" si="272"/>
        <v>58.28917514827431</v>
      </c>
      <c r="BY163" s="1">
        <f t="shared" si="272"/>
        <v>62.133710630111921</v>
      </c>
      <c r="BZ163" s="1">
        <f t="shared" si="272"/>
        <v>66.097033343596379</v>
      </c>
      <c r="CA163" s="1">
        <f t="shared" si="272"/>
        <v>70.182744923638083</v>
      </c>
      <c r="CB163" s="1">
        <f t="shared" si="272"/>
        <v>74.394579538459539</v>
      </c>
      <c r="CC163" s="1">
        <f t="shared" si="272"/>
        <v>78.736391733787102</v>
      </c>
      <c r="CD163" s="1">
        <f t="shared" si="272"/>
        <v>83.212155073957547</v>
      </c>
      <c r="CE163" s="1">
        <f t="shared" si="272"/>
        <v>87.825964701008587</v>
      </c>
      <c r="CF163" s="1">
        <f t="shared" si="272"/>
        <v>92.582040931078325</v>
      </c>
      <c r="CG163" s="1">
        <f t="shared" si="272"/>
        <v>97.484733080524322</v>
      </c>
      <c r="CH163" s="1">
        <f t="shared" si="272"/>
        <v>102.53852340899326</v>
      </c>
      <c r="CI163" s="1">
        <f t="shared" si="272"/>
        <v>107.74803118301597</v>
      </c>
      <c r="CJ163" s="1">
        <f t="shared" si="272"/>
        <v>113.11801686381177</v>
      </c>
      <c r="CK163" s="1">
        <f t="shared" si="272"/>
        <v>118.65338642309892</v>
      </c>
      <c r="CL163" s="1">
        <f t="shared" si="272"/>
        <v>124.35919579082369</v>
      </c>
      <c r="CM163" s="1">
        <f t="shared" si="272"/>
        <v>130.24065543884046</v>
      </c>
      <c r="CN163" s="1">
        <f t="shared" si="272"/>
        <v>136.30313510469816</v>
      </c>
      <c r="CO163" s="1">
        <f t="shared" si="272"/>
        <v>142.55216865981603</v>
      </c>
      <c r="CP163" s="1">
        <f t="shared" si="272"/>
        <v>148.99345912646154</v>
      </c>
      <c r="CQ163" s="1">
        <f t="shared" si="272"/>
        <v>155.63288384807947</v>
      </c>
      <c r="CR163" s="1">
        <f t="shared" si="272"/>
        <v>162.47649981765895</v>
      </c>
      <c r="CS163" s="1">
        <f t="shared" si="272"/>
        <v>169.53054916896954</v>
      </c>
      <c r="CT163" s="1">
        <f t="shared" si="272"/>
        <v>176.80146483564451</v>
      </c>
      <c r="CU163" s="1">
        <f t="shared" si="272"/>
        <v>184.2958763832417</v>
      </c>
      <c r="CV163" s="1">
        <f t="shared" si="272"/>
        <v>192.02061601956939</v>
      </c>
      <c r="CW163" s="1">
        <f t="shared" si="272"/>
        <v>199.98272478872613</v>
      </c>
      <c r="CX163" s="1">
        <f t="shared" si="272"/>
        <v>208.18945895446984</v>
      </c>
      <c r="CY163" s="1">
        <f t="shared" si="272"/>
        <v>216.64829657870334</v>
      </c>
      <c r="CZ163" s="1">
        <f t="shared" si="180"/>
        <v>225.36694430104058</v>
      </c>
    </row>
    <row r="164" spans="3:104" x14ac:dyDescent="0.15">
      <c r="C164" s="6">
        <v>32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>
        <f t="shared" ref="AJ164:BO164" si="273">IF(type=1,MAX(AJ61-x,(AK164*p+AK165*(1-p))*EXP(-ir*t)),MAX(x-AJ61,(AK164*p+AK165*(1-p))*EXP(-ir*t)))</f>
        <v>1.9170615537677762E-2</v>
      </c>
      <c r="AK164" s="1">
        <f t="shared" si="273"/>
        <v>2.6744842003440041E-2</v>
      </c>
      <c r="AL164" s="1">
        <f t="shared" si="273"/>
        <v>3.7105203563624317E-2</v>
      </c>
      <c r="AM164" s="1">
        <f t="shared" si="273"/>
        <v>5.1186602042523496E-2</v>
      </c>
      <c r="AN164" s="1">
        <f t="shared" si="273"/>
        <v>7.0200273757955428E-2</v>
      </c>
      <c r="AO164" s="1">
        <f t="shared" si="273"/>
        <v>9.5700711629553126E-2</v>
      </c>
      <c r="AP164" s="1">
        <f t="shared" si="273"/>
        <v>0.12966323117826048</v>
      </c>
      <c r="AQ164" s="1">
        <f t="shared" si="273"/>
        <v>0.17457178413666938</v>
      </c>
      <c r="AR164" s="1">
        <f t="shared" si="273"/>
        <v>0.23351564813551048</v>
      </c>
      <c r="AS164" s="1">
        <f t="shared" si="273"/>
        <v>0.31029233561381497</v>
      </c>
      <c r="AT164" s="1">
        <f t="shared" si="273"/>
        <v>0.40951247008868658</v>
      </c>
      <c r="AU164" s="1">
        <f t="shared" si="273"/>
        <v>0.53670051592658563</v>
      </c>
      <c r="AV164" s="1">
        <f t="shared" si="273"/>
        <v>0.69838321987901764</v>
      </c>
      <c r="AW164" s="1">
        <f t="shared" si="273"/>
        <v>0.90215560313347398</v>
      </c>
      <c r="AX164" s="1">
        <f t="shared" si="273"/>
        <v>1.1567125886933156</v>
      </c>
      <c r="AY164" s="1">
        <f t="shared" si="273"/>
        <v>1.4718332006404899</v>
      </c>
      <c r="AZ164" s="1">
        <f t="shared" si="273"/>
        <v>1.8583041366286879</v>
      </c>
      <c r="BA164" s="1">
        <f t="shared" si="273"/>
        <v>2.3277708306719362</v>
      </c>
      <c r="BB164" s="1">
        <f t="shared" si="273"/>
        <v>2.892507296341436</v>
      </c>
      <c r="BC164" s="1">
        <f t="shared" si="273"/>
        <v>3.5651013582734352</v>
      </c>
      <c r="BD164" s="1">
        <f t="shared" si="273"/>
        <v>4.3580594033392153</v>
      </c>
      <c r="BE164" s="1">
        <f t="shared" si="273"/>
        <v>5.2833442326976598</v>
      </c>
      <c r="BF164" s="1">
        <f t="shared" si="273"/>
        <v>6.3518702562742515</v>
      </c>
      <c r="BG164" s="1">
        <f t="shared" si="273"/>
        <v>7.5729909416026819</v>
      </c>
      <c r="BH164" s="1">
        <f t="shared" si="273"/>
        <v>8.9540224621463036</v>
      </c>
      <c r="BI164" s="1">
        <f t="shared" si="273"/>
        <v>10.499852947528996</v>
      </c>
      <c r="BJ164" s="1">
        <f t="shared" si="273"/>
        <v>12.21268668035629</v>
      </c>
      <c r="BK164" s="1">
        <f t="shared" si="273"/>
        <v>14.091965485709865</v>
      </c>
      <c r="BL164" s="1">
        <f t="shared" si="273"/>
        <v>16.134494790251811</v>
      </c>
      <c r="BM164" s="1">
        <f t="shared" si="273"/>
        <v>18.334780104177579</v>
      </c>
      <c r="BN164" s="1">
        <f t="shared" si="273"/>
        <v>20.685553338482624</v>
      </c>
      <c r="BO164" s="1">
        <f t="shared" si="273"/>
        <v>23.178441321107712</v>
      </c>
      <c r="BP164" s="1">
        <f t="shared" ref="BP164:CY164" si="274">IF(type=1,MAX(BP61-x,(BQ164*p+BQ165*(1-p))*EXP(-ir*t)),MAX(x-BP61,(BQ164*p+BQ165*(1-p))*EXP(-ir*t)))</f>
        <v>25.804706107579257</v>
      </c>
      <c r="BQ164" s="1">
        <f t="shared" si="274"/>
        <v>28.555973311783248</v>
      </c>
      <c r="BR164" s="1">
        <f t="shared" si="274"/>
        <v>31.424864672440535</v>
      </c>
      <c r="BS164" s="1">
        <f t="shared" si="274"/>
        <v>34.405465913222791</v>
      </c>
      <c r="BT164" s="1">
        <f t="shared" si="274"/>
        <v>37.49358875428554</v>
      </c>
      <c r="BU164" s="1">
        <f t="shared" si="274"/>
        <v>40.686821323298773</v>
      </c>
      <c r="BV164" s="1">
        <f t="shared" si="274"/>
        <v>43.984396373021546</v>
      </c>
      <c r="BW164" s="1">
        <f t="shared" si="274"/>
        <v>47.386933398202309</v>
      </c>
      <c r="BX164" s="1">
        <f t="shared" si="274"/>
        <v>50.896122816382601</v>
      </c>
      <c r="BY164" s="1">
        <f t="shared" si="274"/>
        <v>54.514415914412531</v>
      </c>
      <c r="BZ164" s="1">
        <f t="shared" si="274"/>
        <v>58.244766344346779</v>
      </c>
      <c r="CA164" s="1">
        <f t="shared" si="274"/>
        <v>62.090444567700018</v>
      </c>
      <c r="CB164" s="1">
        <f t="shared" si="274"/>
        <v>66.054923997481097</v>
      </c>
      <c r="CC164" s="1">
        <f t="shared" si="274"/>
        <v>70.141822894471119</v>
      </c>
      <c r="CD164" s="1">
        <f t="shared" si="274"/>
        <v>74.354881399948667</v>
      </c>
      <c r="CE164" s="1">
        <f t="shared" si="274"/>
        <v>78.697956257186007</v>
      </c>
      <c r="CF164" s="1">
        <f t="shared" si="274"/>
        <v>83.175022336293878</v>
      </c>
      <c r="CG164" s="1">
        <f t="shared" si="274"/>
        <v>87.790176005206561</v>
      </c>
      <c r="CH164" s="1">
        <f t="shared" si="274"/>
        <v>92.547638843430519</v>
      </c>
      <c r="CI164" s="1">
        <f t="shared" si="274"/>
        <v>97.451761469308778</v>
      </c>
      <c r="CJ164" s="1">
        <f t="shared" si="274"/>
        <v>102.50702748427101</v>
      </c>
      <c r="CK164" s="1">
        <f t="shared" si="274"/>
        <v>107.718057537645</v>
      </c>
      <c r="CL164" s="1">
        <f t="shared" si="274"/>
        <v>113.08961351571465</v>
      </c>
      <c r="CM164" s="1">
        <f t="shared" si="274"/>
        <v>118.62660285882239</v>
      </c>
      <c r="CN164" s="1">
        <f t="shared" si="274"/>
        <v>124.33408301042978</v>
      </c>
      <c r="CO164" s="1">
        <f t="shared" si="274"/>
        <v>130.21726600216957</v>
      </c>
      <c r="CP164" s="1">
        <f t="shared" si="274"/>
        <v>136.2815231790465</v>
      </c>
      <c r="CQ164" s="1">
        <f t="shared" si="274"/>
        <v>142.53239006907012</v>
      </c>
      <c r="CR164" s="1">
        <f t="shared" si="274"/>
        <v>148.97557140173487</v>
      </c>
      <c r="CS164" s="1">
        <f t="shared" si="274"/>
        <v>155.61694627989664</v>
      </c>
      <c r="CT164" s="1">
        <f t="shared" si="274"/>
        <v>162.46257350973508</v>
      </c>
      <c r="CU164" s="1">
        <f t="shared" si="274"/>
        <v>169.51869709363353</v>
      </c>
      <c r="CV164" s="1">
        <f t="shared" si="274"/>
        <v>176.79175189095622</v>
      </c>
      <c r="CW164" s="1">
        <f t="shared" si="274"/>
        <v>184.28836945185517</v>
      </c>
      <c r="CX164" s="1">
        <f t="shared" si="274"/>
        <v>192.01538402939528</v>
      </c>
      <c r="CY164" s="1">
        <f t="shared" si="274"/>
        <v>199.9798387754482</v>
      </c>
      <c r="CZ164" s="1">
        <f t="shared" ref="CZ164:CZ195" si="275">IF(type=1,MAX(CZ61-x,0),MAX(x-CZ61,0))</f>
        <v>208.18899212597256</v>
      </c>
    </row>
    <row r="165" spans="3:104" x14ac:dyDescent="0.15">
      <c r="C165" s="6">
        <v>33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>
        <f t="shared" ref="AK165:BP165" si="276">IF(type=1,MAX(AK62-x,(AL165*p+AL166*(1-p))*EXP(-ir*t)),MAX(x-AK62,(AL165*p+AL166*(1-p))*EXP(-ir*t)))</f>
        <v>1.161933764890604E-2</v>
      </c>
      <c r="AL165" s="1">
        <f t="shared" si="276"/>
        <v>1.6416495902780787E-2</v>
      </c>
      <c r="AM165" s="1">
        <f t="shared" si="276"/>
        <v>2.3068222626720938E-2</v>
      </c>
      <c r="AN165" s="1">
        <f t="shared" si="276"/>
        <v>3.2234204294823536E-2</v>
      </c>
      <c r="AO165" s="1">
        <f t="shared" si="276"/>
        <v>4.4783870558271439E-2</v>
      </c>
      <c r="AP165" s="1">
        <f t="shared" si="276"/>
        <v>6.1852752572894937E-2</v>
      </c>
      <c r="AQ165" s="1">
        <f t="shared" si="276"/>
        <v>8.4909894239790534E-2</v>
      </c>
      <c r="AR165" s="1">
        <f t="shared" si="276"/>
        <v>0.11583689485858076</v>
      </c>
      <c r="AS165" s="1">
        <f t="shared" si="276"/>
        <v>0.1570184953345983</v>
      </c>
      <c r="AT165" s="1">
        <f t="shared" si="276"/>
        <v>0.21144364291865142</v>
      </c>
      <c r="AU165" s="1">
        <f t="shared" si="276"/>
        <v>0.28281463951956454</v>
      </c>
      <c r="AV165" s="1">
        <f t="shared" si="276"/>
        <v>0.37566028029168919</v>
      </c>
      <c r="AW165" s="1">
        <f t="shared" si="276"/>
        <v>0.49544685052608706</v>
      </c>
      <c r="AX165" s="1">
        <f t="shared" si="276"/>
        <v>0.6486785613696614</v>
      </c>
      <c r="AY165" s="1">
        <f t="shared" si="276"/>
        <v>0.84297664318240673</v>
      </c>
      <c r="AZ165" s="1">
        <f t="shared" si="276"/>
        <v>1.0871241526550939</v>
      </c>
      <c r="BA165" s="1">
        <f t="shared" si="276"/>
        <v>1.3910619635178778</v>
      </c>
      <c r="BB165" s="1">
        <f t="shared" si="276"/>
        <v>1.7658208706323191</v>
      </c>
      <c r="BC165" s="1">
        <f t="shared" si="276"/>
        <v>2.2233757693632774</v>
      </c>
      <c r="BD165" s="1">
        <f t="shared" si="276"/>
        <v>2.7764109906246204</v>
      </c>
      <c r="BE165" s="1">
        <f t="shared" si="276"/>
        <v>3.4379914780259426</v>
      </c>
      <c r="BF165" s="1">
        <f t="shared" si="276"/>
        <v>4.221142744275058</v>
      </c>
      <c r="BG165" s="1">
        <f t="shared" si="276"/>
        <v>5.1383532070066265</v>
      </c>
      <c r="BH165" s="1">
        <f t="shared" si="276"/>
        <v>6.2010248245840849</v>
      </c>
      <c r="BI165" s="1">
        <f t="shared" si="276"/>
        <v>7.4189105722851751</v>
      </c>
      <c r="BJ165" s="1">
        <f t="shared" si="276"/>
        <v>8.7995882781875494</v>
      </c>
      <c r="BK165" s="1">
        <f t="shared" si="276"/>
        <v>10.348027321102132</v>
      </c>
      <c r="BL165" s="1">
        <f t="shared" si="276"/>
        <v>12.066305256355486</v>
      </c>
      <c r="BM165" s="1">
        <f t="shared" si="276"/>
        <v>13.953523602947078</v>
      </c>
      <c r="BN165" s="1">
        <f t="shared" si="276"/>
        <v>16.005954892981062</v>
      </c>
      <c r="BO165" s="1">
        <f t="shared" si="276"/>
        <v>18.217427420093159</v>
      </c>
      <c r="BP165" s="1">
        <f t="shared" si="276"/>
        <v>20.579922761361811</v>
      </c>
      <c r="BQ165" s="1">
        <f t="shared" ref="BQ165:CY165" si="277">IF(type=1,MAX(BQ62-x,(BR165*p+BR166*(1-p))*EXP(-ir*t)),MAX(x-BQ62,(BR165*p+BR166*(1-p))*EXP(-ir*t)))</f>
        <v>23.084328954018904</v>
      </c>
      <c r="BR165" s="1">
        <f t="shared" si="277"/>
        <v>25.721265462385567</v>
      </c>
      <c r="BS165" s="1">
        <f t="shared" si="277"/>
        <v>28.48188120793343</v>
      </c>
      <c r="BT165" s="1">
        <f t="shared" si="277"/>
        <v>31.358528838045011</v>
      </c>
      <c r="BU165" s="1">
        <f t="shared" si="277"/>
        <v>34.345238651695418</v>
      </c>
      <c r="BV165" s="1">
        <f t="shared" si="277"/>
        <v>37.4379512642845</v>
      </c>
      <c r="BW165" s="1">
        <f t="shared" si="277"/>
        <v>40.63451176813296</v>
      </c>
      <c r="BX165" s="1">
        <f t="shared" si="277"/>
        <v>43.934469476774993</v>
      </c>
      <c r="BY165" s="1">
        <f t="shared" si="277"/>
        <v>47.338755961992419</v>
      </c>
      <c r="BZ165" s="1">
        <f t="shared" si="277"/>
        <v>50.849323079793805</v>
      </c>
      <c r="CA165" s="1">
        <f t="shared" si="277"/>
        <v>54.46881120850334</v>
      </c>
      <c r="CB165" s="1">
        <f t="shared" si="277"/>
        <v>58.200291773114316</v>
      </c>
      <c r="CC165" s="1">
        <f t="shared" si="277"/>
        <v>62.047097496783323</v>
      </c>
      <c r="CD165" s="1">
        <f t="shared" si="277"/>
        <v>66.012729091106976</v>
      </c>
      <c r="CE165" s="1">
        <f t="shared" si="277"/>
        <v>70.100814572582721</v>
      </c>
      <c r="CF165" s="1">
        <f t="shared" si="277"/>
        <v>74.315097174437653</v>
      </c>
      <c r="CG165" s="1">
        <f t="shared" si="277"/>
        <v>78.659435027158423</v>
      </c>
      <c r="CH165" s="1">
        <f t="shared" si="277"/>
        <v>83.137804190748128</v>
      </c>
      <c r="CI165" s="1">
        <f t="shared" si="277"/>
        <v>87.754302259404611</v>
      </c>
      <c r="CJ165" s="1">
        <f t="shared" si="277"/>
        <v>92.513152076380848</v>
      </c>
      <c r="CK165" s="1">
        <f t="shared" si="277"/>
        <v>97.41870556239509</v>
      </c>
      <c r="CL165" s="1">
        <f t="shared" si="277"/>
        <v>102.47544766106164</v>
      </c>
      <c r="CM165" s="1">
        <f t="shared" si="277"/>
        <v>107.68800040491915</v>
      </c>
      <c r="CN165" s="1">
        <f t="shared" si="277"/>
        <v>113.06112710574274</v>
      </c>
      <c r="CO165" s="1">
        <f t="shared" si="277"/>
        <v>118.59973667293865</v>
      </c>
      <c r="CP165" s="1">
        <f t="shared" si="277"/>
        <v>124.30888806393668</v>
      </c>
      <c r="CQ165" s="1">
        <f t="shared" si="277"/>
        <v>130.19379487061499</v>
      </c>
      <c r="CR165" s="1">
        <f t="shared" si="277"/>
        <v>136.25983004591521</v>
      </c>
      <c r="CS165" s="1">
        <f t="shared" si="277"/>
        <v>142.51253077493325</v>
      </c>
      <c r="CT165" s="1">
        <f t="shared" si="277"/>
        <v>148.95760349490143</v>
      </c>
      <c r="CU165" s="1">
        <f t="shared" si="277"/>
        <v>155.60092906861348</v>
      </c>
      <c r="CV165" s="1">
        <f t="shared" si="277"/>
        <v>162.4485681159824</v>
      </c>
      <c r="CW165" s="1">
        <f t="shared" si="277"/>
        <v>169.50676650856457</v>
      </c>
      <c r="CX165" s="1">
        <f t="shared" si="277"/>
        <v>176.78196103203175</v>
      </c>
      <c r="CY165" s="1">
        <f t="shared" si="277"/>
        <v>184.28078522172416</v>
      </c>
      <c r="CZ165" s="1">
        <f t="shared" si="275"/>
        <v>192.01007537657551</v>
      </c>
    </row>
    <row r="166" spans="3:104" x14ac:dyDescent="0.15">
      <c r="C166" s="6">
        <v>34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>
        <f t="shared" ref="AL166:BQ166" si="278">IF(type=1,MAX(AL63-x,(AM166*p+AM167*(1-p))*EXP(-ir*t)),MAX(x-AL63,(AM166*p+AM167*(1-p))*EXP(-ir*t)))</f>
        <v>6.8360885605503212E-3</v>
      </c>
      <c r="AM166" s="1">
        <f t="shared" si="278"/>
        <v>9.7844208806547907E-3</v>
      </c>
      <c r="AN166" s="1">
        <f t="shared" si="278"/>
        <v>1.3929855245804066E-2</v>
      </c>
      <c r="AO166" s="1">
        <f t="shared" si="278"/>
        <v>1.9723124644180787E-2</v>
      </c>
      <c r="AP166" s="1">
        <f t="shared" si="278"/>
        <v>2.7768597990847056E-2</v>
      </c>
      <c r="AQ166" s="1">
        <f t="shared" si="278"/>
        <v>3.8869653007136212E-2</v>
      </c>
      <c r="AR166" s="1">
        <f t="shared" si="278"/>
        <v>5.4084536744633559E-2</v>
      </c>
      <c r="AS166" s="1">
        <f t="shared" si="278"/>
        <v>7.4793959304134724E-2</v>
      </c>
      <c r="AT166" s="1">
        <f t="shared" si="278"/>
        <v>0.10278130994831841</v>
      </c>
      <c r="AU166" s="1">
        <f t="shared" si="278"/>
        <v>0.14032575925034843</v>
      </c>
      <c r="AV166" s="1">
        <f t="shared" si="278"/>
        <v>0.19030754778966102</v>
      </c>
      <c r="AW166" s="1">
        <f t="shared" si="278"/>
        <v>0.25632340187066188</v>
      </c>
      <c r="AX166" s="1">
        <f t="shared" si="278"/>
        <v>0.34280822445705644</v>
      </c>
      <c r="AY166" s="1">
        <f t="shared" si="278"/>
        <v>0.45515699348149291</v>
      </c>
      <c r="AZ166" s="1">
        <f t="shared" si="278"/>
        <v>0.59983823612269582</v>
      </c>
      <c r="BA166" s="1">
        <f t="shared" si="278"/>
        <v>0.78448770596950435</v>
      </c>
      <c r="BB166" s="1">
        <f t="shared" si="278"/>
        <v>1.0179682555466605</v>
      </c>
      <c r="BC166" s="1">
        <f t="shared" si="278"/>
        <v>1.3103797838507789</v>
      </c>
      <c r="BD166" s="1">
        <f t="shared" si="278"/>
        <v>1.6730020854908563</v>
      </c>
      <c r="BE166" s="1">
        <f t="shared" si="278"/>
        <v>2.1181540627224988</v>
      </c>
      <c r="BF166" s="1">
        <f t="shared" si="278"/>
        <v>2.658955729714751</v>
      </c>
      <c r="BG166" s="1">
        <f t="shared" si="278"/>
        <v>3.3089852867046816</v>
      </c>
      <c r="BH166" s="1">
        <f t="shared" si="278"/>
        <v>4.0818325601136474</v>
      </c>
      <c r="BI166" s="1">
        <f t="shared" si="278"/>
        <v>4.9905621403379818</v>
      </c>
      <c r="BJ166" s="1">
        <f t="shared" si="278"/>
        <v>6.0471138248538274</v>
      </c>
      <c r="BK166" s="1">
        <f t="shared" si="278"/>
        <v>7.2616829621994849</v>
      </c>
      <c r="BL166" s="1">
        <f t="shared" si="278"/>
        <v>8.6421367033666723</v>
      </c>
      <c r="BM166" s="1">
        <f t="shared" si="278"/>
        <v>10.193531126989093</v>
      </c>
      <c r="BN166" s="1">
        <f t="shared" si="278"/>
        <v>11.917795663416493</v>
      </c>
      <c r="BO166" s="1">
        <f t="shared" si="278"/>
        <v>13.813642621179861</v>
      </c>
      <c r="BP166" s="1">
        <f t="shared" si="278"/>
        <v>15.876739622505005</v>
      </c>
      <c r="BQ166" s="1">
        <f t="shared" si="278"/>
        <v>18.100152185699937</v>
      </c>
      <c r="BR166" s="1">
        <f t="shared" ref="BR166:CY166" si="279">IF(type=1,MAX(BR63-x,(BS166*p+BS167*(1-p))*EXP(-ir*t)),MAX(x-BR63,(BS166*p+BS167*(1-p))*EXP(-ir*t)))</f>
        <v>20.475026013246111</v>
      </c>
      <c r="BS166" s="1">
        <f t="shared" si="279"/>
        <v>22.991439883152296</v>
      </c>
      <c r="BT166" s="1">
        <f t="shared" si="279"/>
        <v>25.639328395614815</v>
      </c>
      <c r="BU166" s="1">
        <f t="shared" si="279"/>
        <v>28.409357392003937</v>
      </c>
      <c r="BV166" s="1">
        <f t="shared" si="279"/>
        <v>31.293639708717432</v>
      </c>
      <c r="BW166" s="1">
        <f t="shared" si="279"/>
        <v>34.286206624865031</v>
      </c>
      <c r="BX166" s="1">
        <f t="shared" si="279"/>
        <v>37.383196431977701</v>
      </c>
      <c r="BY166" s="1">
        <f t="shared" si="279"/>
        <v>40.582775645838559</v>
      </c>
      <c r="BZ166" s="1">
        <f t="shared" si="279"/>
        <v>43.884856669159724</v>
      </c>
      <c r="CA166" s="1">
        <f t="shared" si="279"/>
        <v>47.290705172143198</v>
      </c>
      <c r="CB166" s="1">
        <f t="shared" si="279"/>
        <v>50.802533647162953</v>
      </c>
      <c r="CC166" s="1">
        <f t="shared" si="279"/>
        <v>54.423155897760978</v>
      </c>
      <c r="CD166" s="1">
        <f t="shared" si="279"/>
        <v>58.155740648158215</v>
      </c>
      <c r="CE166" s="1">
        <f t="shared" si="279"/>
        <v>62.003665495648768</v>
      </c>
      <c r="CF166" s="1">
        <f t="shared" si="279"/>
        <v>65.970447582991667</v>
      </c>
      <c r="CG166" s="1">
        <f t="shared" si="279"/>
        <v>70.059719727068298</v>
      </c>
      <c r="CH166" s="1">
        <f t="shared" si="279"/>
        <v>74.275226747302824</v>
      </c>
      <c r="CI166" s="1">
        <f t="shared" si="279"/>
        <v>78.620827929127387</v>
      </c>
      <c r="CJ166" s="1">
        <f t="shared" si="279"/>
        <v>83.100500522793567</v>
      </c>
      <c r="CK166" s="1">
        <f t="shared" si="279"/>
        <v>87.718343349129881</v>
      </c>
      <c r="CL166" s="1">
        <f t="shared" si="279"/>
        <v>92.478580515514125</v>
      </c>
      <c r="CM166" s="1">
        <f t="shared" si="279"/>
        <v>97.385565245429618</v>
      </c>
      <c r="CN166" s="1">
        <f t="shared" si="279"/>
        <v>102.44378382507705</v>
      </c>
      <c r="CO166" s="1">
        <f t="shared" si="279"/>
        <v>107.65785967062007</v>
      </c>
      <c r="CP166" s="1">
        <f t="shared" si="279"/>
        <v>113.03255751975165</v>
      </c>
      <c r="CQ166" s="1">
        <f t="shared" si="279"/>
        <v>118.5727877513816</v>
      </c>
      <c r="CR166" s="1">
        <f t="shared" si="279"/>
        <v>124.28361083736122</v>
      </c>
      <c r="CS166" s="1">
        <f t="shared" si="279"/>
        <v>130.17024193028109</v>
      </c>
      <c r="CT166" s="1">
        <f t="shared" si="279"/>
        <v>136.23805559150114</v>
      </c>
      <c r="CU166" s="1">
        <f t="shared" si="279"/>
        <v>142.49259066369956</v>
      </c>
      <c r="CV166" s="1">
        <f t="shared" si="279"/>
        <v>148.93955529235782</v>
      </c>
      <c r="CW166" s="1">
        <f t="shared" si="279"/>
        <v>155.58483210073436</v>
      </c>
      <c r="CX166" s="1">
        <f t="shared" si="279"/>
        <v>162.43448352301837</v>
      </c>
      <c r="CY166" s="1">
        <f t="shared" si="279"/>
        <v>169.49475730049892</v>
      </c>
      <c r="CZ166" s="1">
        <f t="shared" si="275"/>
        <v>176.77209214573182</v>
      </c>
    </row>
    <row r="167" spans="3:104" x14ac:dyDescent="0.15">
      <c r="C167" s="6">
        <v>35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>
        <f t="shared" ref="AM167:BR167" si="280">IF(type=1,MAX(AM64-x,(AN167*p+AN168*(1-p))*EXP(-ir*t)),MAX(x-AM64,(AN167*p+AN168*(1-p))*EXP(-ir*t)))</f>
        <v>3.8959395199205096E-3</v>
      </c>
      <c r="AN167" s="1">
        <f t="shared" si="280"/>
        <v>5.6506991564192321E-3</v>
      </c>
      <c r="AO167" s="1">
        <f t="shared" si="280"/>
        <v>8.153260865240276E-3</v>
      </c>
      <c r="AP167" s="1">
        <f t="shared" si="280"/>
        <v>1.1701261266818931E-2</v>
      </c>
      <c r="AQ167" s="1">
        <f t="shared" si="280"/>
        <v>1.6700783942103274E-2</v>
      </c>
      <c r="AR167" s="1">
        <f t="shared" si="280"/>
        <v>2.3701298981889229E-2</v>
      </c>
      <c r="AS167" s="1">
        <f t="shared" si="280"/>
        <v>3.3439857184805175E-2</v>
      </c>
      <c r="AT167" s="1">
        <f t="shared" si="280"/>
        <v>4.6896142296998129E-2</v>
      </c>
      <c r="AU167" s="1">
        <f t="shared" si="280"/>
        <v>6.5359897113213675E-2</v>
      </c>
      <c r="AV167" s="1">
        <f t="shared" si="280"/>
        <v>9.0511950528042021E-2</v>
      </c>
      <c r="AW167" s="1">
        <f t="shared" si="280"/>
        <v>0.12451950524677965</v>
      </c>
      <c r="AX167" s="1">
        <f t="shared" si="280"/>
        <v>0.17014541644923722</v>
      </c>
      <c r="AY167" s="1">
        <f t="shared" si="280"/>
        <v>0.23086982102137668</v>
      </c>
      <c r="AZ167" s="1">
        <f t="shared" si="280"/>
        <v>0.31102060581832497</v>
      </c>
      <c r="BA167" s="1">
        <f t="shared" si="280"/>
        <v>0.41590681489130543</v>
      </c>
      <c r="BB167" s="1">
        <f t="shared" si="280"/>
        <v>0.55194624342808796</v>
      </c>
      <c r="BC167" s="1">
        <f t="shared" si="280"/>
        <v>0.72677530694022829</v>
      </c>
      <c r="BD167" s="1">
        <f t="shared" si="280"/>
        <v>0.94932609910239552</v>
      </c>
      <c r="BE167" s="1">
        <f t="shared" si="280"/>
        <v>1.2298528095855636</v>
      </c>
      <c r="BF167" s="1">
        <f t="shared" si="280"/>
        <v>1.5798879753255239</v>
      </c>
      <c r="BG167" s="1">
        <f t="shared" si="280"/>
        <v>2.0121091300043044</v>
      </c>
      <c r="BH167" s="1">
        <f t="shared" si="280"/>
        <v>2.540099101736685</v>
      </c>
      <c r="BI167" s="1">
        <f t="shared" si="280"/>
        <v>3.1779892209484073</v>
      </c>
      <c r="BJ167" s="1">
        <f t="shared" si="280"/>
        <v>3.9399845101908446</v>
      </c>
      <c r="BK167" s="1">
        <f t="shared" si="280"/>
        <v>4.8397835086564838</v>
      </c>
      <c r="BL167" s="1">
        <f t="shared" si="280"/>
        <v>5.8899219669804666</v>
      </c>
      <c r="BM167" s="1">
        <f t="shared" si="280"/>
        <v>7.1010875260463475</v>
      </c>
      <c r="BN167" s="1">
        <f t="shared" si="280"/>
        <v>8.4814689652540221</v>
      </c>
      <c r="BO167" s="1">
        <f t="shared" si="280"/>
        <v>10.036215146436003</v>
      </c>
      <c r="BP167" s="1">
        <f t="shared" si="280"/>
        <v>11.767081522971086</v>
      </c>
      <c r="BQ167" s="1">
        <f t="shared" si="280"/>
        <v>13.672332634841542</v>
      </c>
      <c r="BR167" s="1">
        <f t="shared" si="280"/>
        <v>15.746945515118965</v>
      </c>
      <c r="BS167" s="1">
        <f t="shared" ref="BS167:CY167" si="281">IF(type=1,MAX(BS64-x,(BT167*p+BT168*(1-p))*EXP(-ir*t)),MAX(x-BS64,(BT167*p+BT168*(1-p))*EXP(-ir*t)))</f>
        <v>17.983122191539742</v>
      </c>
      <c r="BT167" s="1">
        <f t="shared" si="281"/>
        <v>20.371073743523624</v>
      </c>
      <c r="BU167" s="1">
        <f t="shared" si="281"/>
        <v>22.899991481100507</v>
      </c>
      <c r="BV167" s="1">
        <f t="shared" si="281"/>
        <v>25.559083076967866</v>
      </c>
      <c r="BW167" s="1">
        <f t="shared" si="281"/>
        <v>28.3385334833212</v>
      </c>
      <c r="BX167" s="1">
        <f t="shared" si="281"/>
        <v>31.230259821869709</v>
      </c>
      <c r="BY167" s="1">
        <f t="shared" si="281"/>
        <v>34.228367537155165</v>
      </c>
      <c r="BZ167" s="1">
        <f t="shared" si="281"/>
        <v>37.329275063222013</v>
      </c>
      <c r="CA167" s="1">
        <f t="shared" si="281"/>
        <v>40.531541430432299</v>
      </c>
      <c r="CB167" s="1">
        <f t="shared" si="281"/>
        <v>43.835487001912448</v>
      </c>
      <c r="CC167" s="1">
        <f t="shared" si="281"/>
        <v>47.242725607377608</v>
      </c>
      <c r="CD167" s="1">
        <f t="shared" si="281"/>
        <v>50.755719498011857</v>
      </c>
      <c r="CE167" s="1">
        <f t="shared" si="281"/>
        <v>54.377432318149012</v>
      </c>
      <c r="CF167" s="1">
        <f t="shared" si="281"/>
        <v>58.111106162840116</v>
      </c>
      <c r="CG167" s="1">
        <f t="shared" si="281"/>
        <v>61.960146710989434</v>
      </c>
      <c r="CH167" s="1">
        <f t="shared" si="281"/>
        <v>65.92807912567325</v>
      </c>
      <c r="CI167" s="1">
        <f t="shared" si="281"/>
        <v>70.018538243120332</v>
      </c>
      <c r="CJ167" s="1">
        <f t="shared" si="281"/>
        <v>74.235270003779846</v>
      </c>
      <c r="CK167" s="1">
        <f t="shared" si="281"/>
        <v>78.582134848375148</v>
      </c>
      <c r="CL167" s="1">
        <f t="shared" si="281"/>
        <v>83.063111217762653</v>
      </c>
      <c r="CM167" s="1">
        <f t="shared" si="281"/>
        <v>87.682299159768675</v>
      </c>
      <c r="CN167" s="1">
        <f t="shared" si="281"/>
        <v>92.443924046274262</v>
      </c>
      <c r="CO167" s="1">
        <f t="shared" si="281"/>
        <v>97.352340403917751</v>
      </c>
      <c r="CP167" s="1">
        <f t="shared" si="281"/>
        <v>102.4120358618882</v>
      </c>
      <c r="CQ167" s="1">
        <f t="shared" si="281"/>
        <v>107.62763522038833</v>
      </c>
      <c r="CR167" s="1">
        <f t="shared" si="281"/>
        <v>113.00390464345587</v>
      </c>
      <c r="CS167" s="1">
        <f t="shared" si="281"/>
        <v>118.54575597994408</v>
      </c>
      <c r="CT167" s="1">
        <f t="shared" si="281"/>
        <v>124.25825121657911</v>
      </c>
      <c r="CU167" s="1">
        <f t="shared" si="281"/>
        <v>130.14660706713113</v>
      </c>
      <c r="CV167" s="1">
        <f t="shared" si="281"/>
        <v>136.21619970185984</v>
      </c>
      <c r="CW167" s="1">
        <f t="shared" si="281"/>
        <v>142.47256962152187</v>
      </c>
      <c r="CX167" s="1">
        <f t="shared" si="281"/>
        <v>148.92142668035927</v>
      </c>
      <c r="CY167" s="1">
        <f t="shared" si="281"/>
        <v>155.56865526262217</v>
      </c>
      <c r="CZ167" s="1">
        <f t="shared" si="275"/>
        <v>162.42031961731911</v>
      </c>
    </row>
    <row r="168" spans="3:104" x14ac:dyDescent="0.15">
      <c r="C168" s="6">
        <v>36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>
        <f t="shared" ref="AN168:BS168" si="282">IF(type=1,MAX(AN65-x,(AO168*p+AO169*(1-p))*EXP(-ir*t)),MAX(x-AN65,(AO168*p+AO169*(1-p))*EXP(-ir*t)))</f>
        <v>2.1458435974192709E-3</v>
      </c>
      <c r="AO168" s="1">
        <f t="shared" si="282"/>
        <v>3.1549017324687847E-3</v>
      </c>
      <c r="AP168" s="1">
        <f t="shared" si="282"/>
        <v>4.6150204911538165E-3</v>
      </c>
      <c r="AQ168" s="1">
        <f t="shared" si="282"/>
        <v>6.7157458253941605E-3</v>
      </c>
      <c r="AR168" s="1">
        <f t="shared" si="282"/>
        <v>9.7202609169370277E-3</v>
      </c>
      <c r="AS168" s="1">
        <f t="shared" si="282"/>
        <v>1.3991112903143895E-2</v>
      </c>
      <c r="AT168" s="1">
        <f t="shared" si="282"/>
        <v>2.0023601936841169E-2</v>
      </c>
      <c r="AU168" s="1">
        <f t="shared" si="282"/>
        <v>2.8488525466020861E-2</v>
      </c>
      <c r="AV168" s="1">
        <f t="shared" si="282"/>
        <v>4.0286084098546164E-2</v>
      </c>
      <c r="AW168" s="1">
        <f t="shared" si="282"/>
        <v>5.6612744988869111E-2</v>
      </c>
      <c r="AX168" s="1">
        <f t="shared" si="282"/>
        <v>7.9042652662046992E-2</v>
      </c>
      <c r="AY168" s="1">
        <f t="shared" si="282"/>
        <v>0.109624687923978</v>
      </c>
      <c r="AZ168" s="1">
        <f t="shared" si="282"/>
        <v>0.15099540366041875</v>
      </c>
      <c r="BA168" s="1">
        <f t="shared" si="282"/>
        <v>0.20650671031577958</v>
      </c>
      <c r="BB168" s="1">
        <f t="shared" si="282"/>
        <v>0.28036525610438423</v>
      </c>
      <c r="BC168" s="1">
        <f t="shared" si="282"/>
        <v>0.37777789844306342</v>
      </c>
      <c r="BD168" s="1">
        <f t="shared" si="282"/>
        <v>0.50509451600746214</v>
      </c>
      <c r="BE168" s="1">
        <f t="shared" si="282"/>
        <v>0.66993579882116272</v>
      </c>
      <c r="BF168" s="1">
        <f t="shared" si="282"/>
        <v>0.88128986427756384</v>
      </c>
      <c r="BG168" s="1">
        <f t="shared" si="282"/>
        <v>1.1495580578251721</v>
      </c>
      <c r="BH168" s="1">
        <f t="shared" si="282"/>
        <v>1.4865277946139623</v>
      </c>
      <c r="BI168" s="1">
        <f t="shared" si="282"/>
        <v>1.9052496600496502</v>
      </c>
      <c r="BJ168" s="1">
        <f t="shared" si="282"/>
        <v>2.4197982086301386</v>
      </c>
      <c r="BK168" s="1">
        <f t="shared" si="282"/>
        <v>3.0449019506781441</v>
      </c>
      <c r="BL168" s="1">
        <f t="shared" si="282"/>
        <v>3.795438612059705</v>
      </c>
      <c r="BM168" s="1">
        <f t="shared" si="282"/>
        <v>4.6858070593379555</v>
      </c>
      <c r="BN168" s="1">
        <f t="shared" si="282"/>
        <v>5.7292065887389851</v>
      </c>
      <c r="BO168" s="1">
        <f t="shared" si="282"/>
        <v>6.9368756997757437</v>
      </c>
      <c r="BP168" s="1">
        <f t="shared" si="282"/>
        <v>8.3173628262847199</v>
      </c>
      <c r="BQ168" s="1">
        <f t="shared" si="282"/>
        <v>9.8759164364425533</v>
      </c>
      <c r="BR168" s="1">
        <f t="shared" si="282"/>
        <v>11.614086499674336</v>
      </c>
      <c r="BS168" s="1">
        <f t="shared" si="282"/>
        <v>13.529619041541677</v>
      </c>
      <c r="BT168" s="1">
        <f t="shared" ref="BT168:CY168" si="283">IF(type=1,MAX(BT65-x,(BU168*p+BU169*(1-p))*EXP(-ir*t)),MAX(x-BT65,(BU168*p+BU169*(1-p))*EXP(-ir*t)))</f>
        <v>15.616697703375596</v>
      </c>
      <c r="BU168" s="1">
        <f t="shared" si="283"/>
        <v>17.866541615958312</v>
      </c>
      <c r="BV168" s="1">
        <f t="shared" si="283"/>
        <v>20.268312787889002</v>
      </c>
      <c r="BW168" s="1">
        <f t="shared" si="283"/>
        <v>22.810228693191217</v>
      </c>
      <c r="BX168" s="1">
        <f t="shared" si="283"/>
        <v>25.480730365243279</v>
      </c>
      <c r="BY168" s="1">
        <f t="shared" si="283"/>
        <v>28.269536927147193</v>
      </c>
      <c r="BZ168" s="1">
        <f t="shared" si="283"/>
        <v>31.168433777744045</v>
      </c>
      <c r="CA168" s="1">
        <f t="shared" si="283"/>
        <v>34.171694467373968</v>
      </c>
      <c r="CB168" s="1">
        <f t="shared" si="283"/>
        <v>37.276114968692475</v>
      </c>
      <c r="CC168" s="1">
        <f t="shared" si="283"/>
        <v>40.480722561734503</v>
      </c>
      <c r="CD168" s="1">
        <f t="shared" si="283"/>
        <v>43.786284586614109</v>
      </c>
      <c r="CE168" s="1">
        <f t="shared" si="283"/>
        <v>47.194764848853715</v>
      </c>
      <c r="CF168" s="1">
        <f t="shared" si="283"/>
        <v>50.708852089760896</v>
      </c>
      <c r="CG168" s="1">
        <f t="shared" si="283"/>
        <v>54.331628701549597</v>
      </c>
      <c r="CH168" s="1">
        <f t="shared" si="283"/>
        <v>58.066384955789601</v>
      </c>
      <c r="CI168" s="1">
        <f t="shared" si="283"/>
        <v>61.916540562273141</v>
      </c>
      <c r="CJ168" s="1">
        <f t="shared" si="283"/>
        <v>65.885623604163584</v>
      </c>
      <c r="CK168" s="1">
        <f t="shared" si="283"/>
        <v>69.977270005790444</v>
      </c>
      <c r="CL168" s="1">
        <f t="shared" si="283"/>
        <v>74.19522682896347</v>
      </c>
      <c r="CM168" s="1">
        <f t="shared" si="283"/>
        <v>78.54335567004307</v>
      </c>
      <c r="CN168" s="1">
        <f t="shared" si="283"/>
        <v>83.025636160846858</v>
      </c>
      <c r="CO168" s="1">
        <f t="shared" si="283"/>
        <v>87.64616957656628</v>
      </c>
      <c r="CP168" s="1">
        <f t="shared" si="283"/>
        <v>92.409182553964101</v>
      </c>
      <c r="CQ168" s="1">
        <f t="shared" si="283"/>
        <v>97.319030923223849</v>
      </c>
      <c r="CR168" s="1">
        <f t="shared" si="283"/>
        <v>102.38020365692486</v>
      </c>
      <c r="CS168" s="1">
        <f t="shared" si="283"/>
        <v>107.59732693972332</v>
      </c>
      <c r="CT168" s="1">
        <f t="shared" si="283"/>
        <v>112.97516836242868</v>
      </c>
      <c r="CU168" s="1">
        <f t="shared" si="283"/>
        <v>118.51864124427766</v>
      </c>
      <c r="CV168" s="1">
        <f t="shared" si="283"/>
        <v>124.23280908732471</v>
      </c>
      <c r="CW168" s="1">
        <f t="shared" si="283"/>
        <v>130.12289016698693</v>
      </c>
      <c r="CX168" s="1">
        <f t="shared" si="283"/>
        <v>136.1942622629054</v>
      </c>
      <c r="CY168" s="1">
        <f t="shared" si="283"/>
        <v>142.45246753441162</v>
      </c>
      <c r="CZ168" s="1">
        <f t="shared" si="275"/>
        <v>148.90321754501969</v>
      </c>
    </row>
    <row r="169" spans="3:104" x14ac:dyDescent="0.15">
      <c r="C169" s="6">
        <v>37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>
        <f t="shared" ref="AO169:BT169" si="284">IF(type=1,MAX(AO66-x,(AP169*p+AP170*(1-p))*EXP(-ir*t)),MAX(x-AO66,(AP169*p+AP170*(1-p))*EXP(-ir*t)))</f>
        <v>1.1393541882882489E-3</v>
      </c>
      <c r="AP169" s="1">
        <f t="shared" si="284"/>
        <v>1.6985596133581532E-3</v>
      </c>
      <c r="AQ169" s="1">
        <f t="shared" si="284"/>
        <v>2.519819661478601E-3</v>
      </c>
      <c r="AR169" s="1">
        <f t="shared" si="284"/>
        <v>3.7192699545961962E-3</v>
      </c>
      <c r="AS169" s="1">
        <f t="shared" si="284"/>
        <v>5.4610447676485003E-3</v>
      </c>
      <c r="AT169" s="1">
        <f t="shared" si="284"/>
        <v>7.9753722169897834E-3</v>
      </c>
      <c r="AU169" s="1">
        <f t="shared" si="284"/>
        <v>1.1582648069447907E-2</v>
      </c>
      <c r="AV169" s="1">
        <f t="shared" si="284"/>
        <v>1.6725069604933408E-2</v>
      </c>
      <c r="AW169" s="1">
        <f t="shared" si="284"/>
        <v>2.4007648488249645E-2</v>
      </c>
      <c r="AX169" s="1">
        <f t="shared" si="284"/>
        <v>3.425060675869479E-2</v>
      </c>
      <c r="AY169" s="1">
        <f t="shared" si="284"/>
        <v>4.8555237022349186E-2</v>
      </c>
      <c r="AZ169" s="1">
        <f t="shared" si="284"/>
        <v>6.8385200659880532E-2</v>
      </c>
      <c r="BA169" s="1">
        <f t="shared" si="284"/>
        <v>9.5664849137889044E-2</v>
      </c>
      <c r="BB169" s="1">
        <f t="shared" si="284"/>
        <v>0.13289536760374981</v>
      </c>
      <c r="BC169" s="1">
        <f t="shared" si="284"/>
        <v>0.18328823072346748</v>
      </c>
      <c r="BD169" s="1">
        <f t="shared" si="284"/>
        <v>0.25091350763010689</v>
      </c>
      <c r="BE169" s="1">
        <f t="shared" si="284"/>
        <v>0.34085786690337411</v>
      </c>
      <c r="BF169" s="1">
        <f t="shared" si="284"/>
        <v>0.45938369369972121</v>
      </c>
      <c r="BG169" s="1">
        <f t="shared" si="284"/>
        <v>0.61407663676699409</v>
      </c>
      <c r="BH169" s="1">
        <f t="shared" si="284"/>
        <v>0.81396442299530269</v>
      </c>
      <c r="BI169" s="1">
        <f t="shared" si="284"/>
        <v>1.0695854076450069</v>
      </c>
      <c r="BJ169" s="1">
        <f t="shared" si="284"/>
        <v>1.3929818294995215</v>
      </c>
      <c r="BK169" s="1">
        <f t="shared" si="284"/>
        <v>1.7975911354649463</v>
      </c>
      <c r="BL169" s="1">
        <f t="shared" si="284"/>
        <v>2.2980102513848637</v>
      </c>
      <c r="BM169" s="1">
        <f t="shared" si="284"/>
        <v>2.9096135721139214</v>
      </c>
      <c r="BN169" s="1">
        <f t="shared" si="284"/>
        <v>3.6480167710096896</v>
      </c>
      <c r="BO169" s="1">
        <f t="shared" si="284"/>
        <v>4.5283957414986116</v>
      </c>
      <c r="BP169" s="1">
        <f t="shared" si="284"/>
        <v>5.5646925020455456</v>
      </c>
      <c r="BQ169" s="1">
        <f t="shared" si="284"/>
        <v>6.7687656852241993</v>
      </c>
      <c r="BR169" s="1">
        <f t="shared" si="284"/>
        <v>8.1495685407488239</v>
      </c>
      <c r="BS169" s="1">
        <f t="shared" si="284"/>
        <v>9.7124568373305529</v>
      </c>
      <c r="BT169" s="1">
        <f t="shared" si="284"/>
        <v>11.458736286595434</v>
      </c>
      <c r="BU169" s="1">
        <f t="shared" ref="BU169:CY169" si="285">IF(type=1,MAX(BU66-x,(BV169*p+BV170*(1-p))*EXP(-ir*t)),MAX(x-BU66,(BV169*p+BV170*(1-p))*EXP(-ir*t)))</f>
        <v>13.385548077832325</v>
      </c>
      <c r="BV169" s="1">
        <f t="shared" si="285"/>
        <v>15.486157952687577</v>
      </c>
      <c r="BW169" s="1">
        <f t="shared" si="285"/>
        <v>17.750659480496978</v>
      </c>
      <c r="BX169" s="1">
        <f t="shared" si="285"/>
        <v>20.167032471415858</v>
      </c>
      <c r="BY169" s="1">
        <f t="shared" si="285"/>
        <v>22.722426032201721</v>
      </c>
      <c r="BZ169" s="1">
        <f t="shared" si="285"/>
        <v>25.404480703283731</v>
      </c>
      <c r="CA169" s="1">
        <f t="shared" si="285"/>
        <v>28.202483898547822</v>
      </c>
      <c r="CB169" s="1">
        <f t="shared" si="285"/>
        <v>31.108179891055155</v>
      </c>
      <c r="CC169" s="1">
        <f t="shared" si="285"/>
        <v>34.116129510635453</v>
      </c>
      <c r="CD169" s="1">
        <f t="shared" si="285"/>
        <v>37.22361881283021</v>
      </c>
      <c r="CE169" s="1">
        <f t="shared" si="285"/>
        <v>40.430219590905274</v>
      </c>
      <c r="CF169" s="1">
        <f t="shared" si="285"/>
        <v>43.737173065411447</v>
      </c>
      <c r="CG169" s="1">
        <f t="shared" si="285"/>
        <v>47.146777545362639</v>
      </c>
      <c r="CH169" s="1">
        <f t="shared" si="285"/>
        <v>50.661911233457559</v>
      </c>
      <c r="CI169" s="1">
        <f t="shared" si="285"/>
        <v>54.285738901730298</v>
      </c>
      <c r="CJ169" s="1">
        <f t="shared" si="285"/>
        <v>58.021575980235475</v>
      </c>
      <c r="CK169" s="1">
        <f t="shared" si="285"/>
        <v>61.872846934334291</v>
      </c>
      <c r="CL169" s="1">
        <f t="shared" si="285"/>
        <v>65.843080903333558</v>
      </c>
      <c r="CM169" s="1">
        <f t="shared" si="285"/>
        <v>69.935914899989271</v>
      </c>
      <c r="CN169" s="1">
        <f t="shared" si="285"/>
        <v>74.155097107807421</v>
      </c>
      <c r="CO169" s="1">
        <f t="shared" si="285"/>
        <v>78.504490279131375</v>
      </c>
      <c r="CP169" s="1">
        <f t="shared" si="285"/>
        <v>82.988075237096481</v>
      </c>
      <c r="CQ169" s="1">
        <f t="shared" si="285"/>
        <v>87.609954484626698</v>
      </c>
      <c r="CR169" s="1">
        <f t="shared" si="285"/>
        <v>92.374355923745213</v>
      </c>
      <c r="CS169" s="1">
        <f t="shared" si="285"/>
        <v>97.285636688570861</v>
      </c>
      <c r="CT169" s="1">
        <f t="shared" si="285"/>
        <v>102.34828709547546</v>
      </c>
      <c r="CU169" s="1">
        <f t="shared" si="285"/>
        <v>107.56693471398309</v>
      </c>
      <c r="CV169" s="1">
        <f t="shared" si="285"/>
        <v>112.94634856210195</v>
      </c>
      <c r="CW169" s="1">
        <f t="shared" si="285"/>
        <v>118.49144342989243</v>
      </c>
      <c r="CX169" s="1">
        <f t="shared" si="285"/>
        <v>124.20728433519088</v>
      </c>
      <c r="CY169" s="1">
        <f t="shared" si="285"/>
        <v>130.09909111552884</v>
      </c>
      <c r="CZ169" s="1">
        <f t="shared" si="275"/>
        <v>136.17224316041046</v>
      </c>
    </row>
    <row r="170" spans="3:104" x14ac:dyDescent="0.15">
      <c r="C170" s="6">
        <v>38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>
        <f t="shared" ref="AP170:BU170" si="286">IF(type=1,MAX(AP67-x,(AQ170*p+AQ171*(1-p))*EXP(-ir*t)),MAX(x-AP67,(AQ170*p+AQ171*(1-p))*EXP(-ir*t)))</f>
        <v>5.815126504267685E-4</v>
      </c>
      <c r="AQ170" s="1">
        <f t="shared" si="286"/>
        <v>8.7933286072493645E-4</v>
      </c>
      <c r="AR170" s="1">
        <f t="shared" si="286"/>
        <v>1.3233857699674182E-3</v>
      </c>
      <c r="AS170" s="1">
        <f t="shared" si="286"/>
        <v>1.9819473696287941E-3</v>
      </c>
      <c r="AT170" s="1">
        <f t="shared" si="286"/>
        <v>2.9532545735170427E-3</v>
      </c>
      <c r="AU170" s="1">
        <f t="shared" si="286"/>
        <v>4.3776434467831544E-3</v>
      </c>
      <c r="AV170" s="1">
        <f t="shared" si="286"/>
        <v>6.4540917794707634E-3</v>
      </c>
      <c r="AW170" s="1">
        <f t="shared" si="286"/>
        <v>9.4625118078857286E-3</v>
      </c>
      <c r="AX170" s="1">
        <f t="shared" si="286"/>
        <v>1.3793429063910515E-2</v>
      </c>
      <c r="AY170" s="1">
        <f t="shared" si="286"/>
        <v>1.9986976883610629E-2</v>
      </c>
      <c r="AZ170" s="1">
        <f t="shared" si="286"/>
        <v>2.8783397423292872E-2</v>
      </c>
      <c r="BA170" s="1">
        <f t="shared" si="286"/>
        <v>4.1187414083451217E-2</v>
      </c>
      <c r="BB170" s="1">
        <f t="shared" si="286"/>
        <v>5.854884823414911E-2</v>
      </c>
      <c r="BC170" s="1">
        <f t="shared" si="286"/>
        <v>8.2661589598912733E-2</v>
      </c>
      <c r="BD170" s="1">
        <f t="shared" si="286"/>
        <v>0.11588236273804677</v>
      </c>
      <c r="BE170" s="1">
        <f t="shared" si="286"/>
        <v>0.16126950949738328</v>
      </c>
      <c r="BF170" s="1">
        <f t="shared" si="286"/>
        <v>0.22274007098042783</v>
      </c>
      <c r="BG170" s="1">
        <f t="shared" si="286"/>
        <v>0.30524066526833243</v>
      </c>
      <c r="BH170" s="1">
        <f t="shared" si="286"/>
        <v>0.41492394352248946</v>
      </c>
      <c r="BI170" s="1">
        <f t="shared" si="286"/>
        <v>0.55931781108767187</v>
      </c>
      <c r="BJ170" s="1">
        <f t="shared" si="286"/>
        <v>0.74746935485465038</v>
      </c>
      <c r="BK170" s="1">
        <f t="shared" si="286"/>
        <v>0.99004002089211818</v>
      </c>
      <c r="BL170" s="1">
        <f t="shared" si="286"/>
        <v>1.2993238627390402</v>
      </c>
      <c r="BM170" s="1">
        <f t="shared" si="286"/>
        <v>1.6891578107762355</v>
      </c>
      <c r="BN170" s="1">
        <f t="shared" si="286"/>
        <v>2.1746933855888928</v>
      </c>
      <c r="BO170" s="1">
        <f t="shared" si="286"/>
        <v>2.772004733526535</v>
      </c>
      <c r="BP170" s="1">
        <f t="shared" si="286"/>
        <v>3.4975197895904619</v>
      </c>
      <c r="BQ170" s="1">
        <f t="shared" si="286"/>
        <v>4.3672806477147308</v>
      </c>
      <c r="BR170" s="1">
        <f t="shared" si="286"/>
        <v>5.3960655189508993</v>
      </c>
      <c r="BS170" s="1">
        <f t="shared" si="286"/>
        <v>6.5964358516868229</v>
      </c>
      <c r="BT170" s="1">
        <f t="shared" si="286"/>
        <v>7.9778038829510809</v>
      </c>
      <c r="BU170" s="1">
        <f t="shared" si="286"/>
        <v>9.5456414097356834</v>
      </c>
      <c r="BV170" s="1">
        <f t="shared" ref="BV170:CY170" si="287">IF(type=1,MAX(BV67-x,(BW170*p+BW171*(1-p))*EXP(-ir*t)),MAX(x-BV67,(BW170*p+BW171*(1-p))*EXP(-ir*t)))</f>
        <v>11.300961646774233</v>
      </c>
      <c r="BW170" s="1">
        <f t="shared" si="287"/>
        <v>13.240194446642095</v>
      </c>
      <c r="BX170" s="1">
        <f t="shared" si="287"/>
        <v>15.355535279160291</v>
      </c>
      <c r="BY170" s="1">
        <f t="shared" si="287"/>
        <v>17.63578026886816</v>
      </c>
      <c r="BZ170" s="1">
        <f t="shared" si="287"/>
        <v>20.067571705427248</v>
      </c>
      <c r="CA170" s="1">
        <f t="shared" si="287"/>
        <v>22.636888460666338</v>
      </c>
      <c r="CB170" s="1">
        <f t="shared" si="287"/>
        <v>25.330548265576088</v>
      </c>
      <c r="CC170" s="1">
        <f t="shared" si="287"/>
        <v>28.137468953762493</v>
      </c>
      <c r="CD170" s="1">
        <f t="shared" si="287"/>
        <v>31.049479618273729</v>
      </c>
      <c r="CE170" s="1">
        <f t="shared" si="287"/>
        <v>34.061577328144267</v>
      </c>
      <c r="CF170" s="1">
        <f t="shared" si="287"/>
        <v>37.171663936761384</v>
      </c>
      <c r="CG170" s="1">
        <f t="shared" si="287"/>
        <v>40.379925062041202</v>
      </c>
      <c r="CH170" s="1">
        <f t="shared" si="287"/>
        <v>43.688081870550597</v>
      </c>
      <c r="CI170" s="1">
        <f t="shared" si="287"/>
        <v>47.098729441064222</v>
      </c>
      <c r="CJ170" s="1">
        <f t="shared" si="287"/>
        <v>50.614885676050676</v>
      </c>
      <c r="CK170" s="1">
        <f t="shared" si="287"/>
        <v>54.239760939061256</v>
      </c>
      <c r="CL170" s="1">
        <f t="shared" si="287"/>
        <v>57.976679120837794</v>
      </c>
      <c r="CM170" s="1">
        <f t="shared" si="287"/>
        <v>61.829065711866228</v>
      </c>
      <c r="CN170" s="1">
        <f t="shared" si="287"/>
        <v>65.80045090791296</v>
      </c>
      <c r="CO170" s="1">
        <f t="shared" si="287"/>
        <v>69.894472810486278</v>
      </c>
      <c r="CP170" s="1">
        <f t="shared" si="287"/>
        <v>74.114880725124166</v>
      </c>
      <c r="CQ170" s="1">
        <f t="shared" si="287"/>
        <v>78.465538560499041</v>
      </c>
      <c r="CR170" s="1">
        <f t="shared" si="287"/>
        <v>82.950428331420554</v>
      </c>
      <c r="CS170" s="1">
        <f t="shared" si="287"/>
        <v>87.573653768912692</v>
      </c>
      <c r="CT170" s="1">
        <f t="shared" si="287"/>
        <v>92.339444040637787</v>
      </c>
      <c r="CU170" s="1">
        <f t="shared" si="287"/>
        <v>97.252157585040365</v>
      </c>
      <c r="CV170" s="1">
        <f t="shared" si="287"/>
        <v>102.31628606268697</v>
      </c>
      <c r="CW170" s="1">
        <f t="shared" si="287"/>
        <v>107.53645842838408</v>
      </c>
      <c r="CX170" s="1">
        <f t="shared" si="287"/>
        <v>112.91744512776594</v>
      </c>
      <c r="CY170" s="1">
        <f t="shared" si="287"/>
        <v>118.46416242215685</v>
      </c>
      <c r="CZ170" s="1">
        <f t="shared" si="275"/>
        <v>124.1816768456288</v>
      </c>
    </row>
    <row r="171" spans="3:104" x14ac:dyDescent="0.15">
      <c r="C171" s="6">
        <v>39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>
        <f t="shared" ref="AQ171:BV171" si="288">IF(type=1,MAX(AQ68-x,(AR171*p+AR172*(1-p))*EXP(-ir*t)),MAX(x-AQ68,(AR171*p+AR172*(1-p))*EXP(-ir*t)))</f>
        <v>2.8438855172726441E-4</v>
      </c>
      <c r="AR171" s="1">
        <f t="shared" si="288"/>
        <v>4.3633257484840829E-4</v>
      </c>
      <c r="AS171" s="1">
        <f t="shared" si="288"/>
        <v>6.6640835627913332E-4</v>
      </c>
      <c r="AT171" s="1">
        <f t="shared" si="288"/>
        <v>1.013012696331113E-3</v>
      </c>
      <c r="AU171" s="1">
        <f t="shared" si="288"/>
        <v>1.5324009539739981E-3</v>
      </c>
      <c r="AV171" s="1">
        <f t="shared" si="288"/>
        <v>2.3064354616200312E-3</v>
      </c>
      <c r="AW171" s="1">
        <f t="shared" si="288"/>
        <v>3.4533977534793605E-3</v>
      </c>
      <c r="AX171" s="1">
        <f t="shared" si="288"/>
        <v>5.1429218449424068E-3</v>
      </c>
      <c r="AY171" s="1">
        <f t="shared" si="288"/>
        <v>7.6163929502750709E-3</v>
      </c>
      <c r="AZ171" s="1">
        <f t="shared" si="288"/>
        <v>1.1214482162946585E-2</v>
      </c>
      <c r="BA171" s="1">
        <f t="shared" si="288"/>
        <v>1.6413836517073149E-2</v>
      </c>
      <c r="BB171" s="1">
        <f t="shared" si="288"/>
        <v>2.3875284168252606E-2</v>
      </c>
      <c r="BC171" s="1">
        <f t="shared" si="288"/>
        <v>3.450619396433395E-2</v>
      </c>
      <c r="BD171" s="1">
        <f t="shared" si="288"/>
        <v>4.9539768204408106E-2</v>
      </c>
      <c r="BE171" s="1">
        <f t="shared" si="288"/>
        <v>7.0633935328535763E-2</v>
      </c>
      <c r="BF171" s="1">
        <f t="shared" si="288"/>
        <v>9.999199897546493E-2</v>
      </c>
      <c r="BG171" s="1">
        <f t="shared" si="288"/>
        <v>0.14050611224513393</v>
      </c>
      <c r="BH171" s="1">
        <f t="shared" si="288"/>
        <v>0.19592278158868928</v>
      </c>
      <c r="BI171" s="1">
        <f t="shared" si="288"/>
        <v>0.27102676914091589</v>
      </c>
      <c r="BJ171" s="1">
        <f t="shared" si="288"/>
        <v>0.37183581013347922</v>
      </c>
      <c r="BK171" s="1">
        <f t="shared" si="288"/>
        <v>0.50579346227942479</v>
      </c>
      <c r="BL171" s="1">
        <f t="shared" si="288"/>
        <v>0.68194132667900698</v>
      </c>
      <c r="BM171" s="1">
        <f t="shared" si="288"/>
        <v>0.91104529687729652</v>
      </c>
      <c r="BN171" s="1">
        <f t="shared" si="288"/>
        <v>1.205644276830947</v>
      </c>
      <c r="BO171" s="1">
        <f t="shared" si="288"/>
        <v>1.5799852987980803</v>
      </c>
      <c r="BP171" s="1">
        <f t="shared" si="288"/>
        <v>2.0498079623617285</v>
      </c>
      <c r="BQ171" s="1">
        <f t="shared" si="288"/>
        <v>2.6319457089856564</v>
      </c>
      <c r="BR171" s="1">
        <f t="shared" si="288"/>
        <v>3.3437237190027056</v>
      </c>
      <c r="BS171" s="1">
        <f t="shared" si="288"/>
        <v>4.2021546566876031</v>
      </c>
      <c r="BT171" s="1">
        <f t="shared" si="288"/>
        <v>5.2229642187259042</v>
      </c>
      <c r="BU171" s="1">
        <f t="shared" si="288"/>
        <v>6.4195163492933887</v>
      </c>
      <c r="BV171" s="1">
        <f t="shared" si="288"/>
        <v>7.8017479777668504</v>
      </c>
      <c r="BW171" s="1">
        <f t="shared" ref="BW171:CY171" si="289">IF(type=1,MAX(BW68-x,(BX171*p+BX172*(1-p))*EXP(-ir*t)),MAX(x-BW68,(BX171*p+BX172*(1-p))*EXP(-ir*t)))</f>
        <v>9.3752568939275349</v>
      </c>
      <c r="BX171" s="1">
        <f t="shared" si="289"/>
        <v>11.140703059387226</v>
      </c>
      <c r="BY171" s="1">
        <f t="shared" si="289"/>
        <v>13.093671946676334</v>
      </c>
      <c r="BZ171" s="1">
        <f t="shared" si="289"/>
        <v>15.225100103383969</v>
      </c>
      <c r="CA171" s="1">
        <f t="shared" si="289"/>
        <v>17.522277246884389</v>
      </c>
      <c r="CB171" s="1">
        <f t="shared" si="289"/>
        <v>19.970326605566559</v>
      </c>
      <c r="CC171" s="1">
        <f t="shared" si="289"/>
        <v>22.553950027701365</v>
      </c>
      <c r="CD171" s="1">
        <f t="shared" si="289"/>
        <v>25.259140821318926</v>
      </c>
      <c r="CE171" s="1">
        <f t="shared" si="289"/>
        <v>28.07455032233003</v>
      </c>
      <c r="CF171" s="1">
        <f t="shared" si="289"/>
        <v>30.992264826555605</v>
      </c>
      <c r="CG171" s="1">
        <f t="shared" si="289"/>
        <v>34.007899911224833</v>
      </c>
      <c r="CH171" s="1">
        <f t="shared" si="289"/>
        <v>37.120105867800781</v>
      </c>
      <c r="CI171" s="1">
        <f t="shared" si="289"/>
        <v>40.329732011000168</v>
      </c>
      <c r="CJ171" s="1">
        <f t="shared" si="289"/>
        <v>43.63895370239576</v>
      </c>
      <c r="CK171" s="1">
        <f t="shared" si="289"/>
        <v>47.050599996015265</v>
      </c>
      <c r="CL171" s="1">
        <f t="shared" si="289"/>
        <v>50.567771571250702</v>
      </c>
      <c r="CM171" s="1">
        <f t="shared" si="289"/>
        <v>54.193694698031152</v>
      </c>
      <c r="CN171" s="1">
        <f t="shared" si="289"/>
        <v>57.931694262115442</v>
      </c>
      <c r="CO171" s="1">
        <f t="shared" si="289"/>
        <v>61.785196779421085</v>
      </c>
      <c r="CP171" s="1">
        <f t="shared" si="289"/>
        <v>65.757733502490325</v>
      </c>
      <c r="CQ171" s="1">
        <f t="shared" si="289"/>
        <v>69.852943621909603</v>
      </c>
      <c r="CR171" s="1">
        <f t="shared" si="289"/>
        <v>74.074577565584846</v>
      </c>
      <c r="CS171" s="1">
        <f t="shared" si="289"/>
        <v>78.426500398863595</v>
      </c>
      <c r="CT171" s="1">
        <f t="shared" si="289"/>
        <v>82.912695328586565</v>
      </c>
      <c r="CU171" s="1">
        <f t="shared" si="289"/>
        <v>87.537267314245398</v>
      </c>
      <c r="CV171" s="1">
        <f t="shared" si="289"/>
        <v>92.304446789520426</v>
      </c>
      <c r="CW171" s="1">
        <f t="shared" si="289"/>
        <v>97.218593497572286</v>
      </c>
      <c r="CX171" s="1">
        <f t="shared" si="289"/>
        <v>102.28420044356463</v>
      </c>
      <c r="CY171" s="1">
        <f t="shared" si="289"/>
        <v>107.50589796800105</v>
      </c>
      <c r="CZ171" s="1">
        <f t="shared" si="275"/>
        <v>112.88845794456918</v>
      </c>
    </row>
    <row r="172" spans="3:104" x14ac:dyDescent="0.15">
      <c r="C172" s="6">
        <v>40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>
        <f t="shared" ref="AR172:BW172" si="290">IF(type=1,MAX(AR69-x,(AS172*p+AS173*(1-p))*EXP(-ir*t)),MAX(x-AR69,(AS172*p+AS173*(1-p))*EXP(-ir*t)))</f>
        <v>1.3278496173210543E-4</v>
      </c>
      <c r="AS172" s="1">
        <f t="shared" si="290"/>
        <v>2.0677911424080535E-4</v>
      </c>
      <c r="AT172" s="1">
        <f t="shared" si="290"/>
        <v>3.2060175396495178E-4</v>
      </c>
      <c r="AU172" s="1">
        <f t="shared" si="290"/>
        <v>4.9483708623251129E-4</v>
      </c>
      <c r="AV172" s="1">
        <f t="shared" si="290"/>
        <v>7.6020083819731119E-4</v>
      </c>
      <c r="AW172" s="1">
        <f t="shared" si="290"/>
        <v>1.1622341354511736E-3</v>
      </c>
      <c r="AX172" s="1">
        <f t="shared" si="290"/>
        <v>1.7680076223510247E-3</v>
      </c>
      <c r="AY172" s="1">
        <f t="shared" si="290"/>
        <v>2.6756071792755996E-3</v>
      </c>
      <c r="AZ172" s="1">
        <f t="shared" si="290"/>
        <v>4.0274210963897779E-3</v>
      </c>
      <c r="BA172" s="1">
        <f t="shared" si="290"/>
        <v>6.0285523338082644E-3</v>
      </c>
      <c r="BB172" s="1">
        <f t="shared" si="290"/>
        <v>8.9720373842358467E-3</v>
      </c>
      <c r="BC172" s="1">
        <f t="shared" si="290"/>
        <v>1.3272954768863778E-2</v>
      </c>
      <c r="BD172" s="1">
        <f t="shared" si="290"/>
        <v>1.9513926068716252E-2</v>
      </c>
      <c r="BE172" s="1">
        <f t="shared" si="290"/>
        <v>2.8504903671921225E-2</v>
      </c>
      <c r="BF172" s="1">
        <f t="shared" si="290"/>
        <v>4.1360425476963183E-2</v>
      </c>
      <c r="BG172" s="1">
        <f t="shared" si="290"/>
        <v>5.9597583171034751E-2</v>
      </c>
      <c r="BH172" s="1">
        <f t="shared" si="290"/>
        <v>8.5257638613821851E-2</v>
      </c>
      <c r="BI172" s="1">
        <f t="shared" si="290"/>
        <v>0.12105332740492211</v>
      </c>
      <c r="BJ172" s="1">
        <f t="shared" si="290"/>
        <v>0.17054216627950741</v>
      </c>
      <c r="BK172" s="1">
        <f t="shared" si="290"/>
        <v>0.23832327164076622</v>
      </c>
      <c r="BL172" s="1">
        <f t="shared" si="290"/>
        <v>0.33025106827736989</v>
      </c>
      <c r="BM172" s="1">
        <f t="shared" si="290"/>
        <v>0.45365368827807562</v>
      </c>
      <c r="BN172" s="1">
        <f t="shared" si="290"/>
        <v>0.61753690230918978</v>
      </c>
      <c r="BO172" s="1">
        <f t="shared" si="290"/>
        <v>0.83274649597705286</v>
      </c>
      <c r="BP172" s="1">
        <f t="shared" si="290"/>
        <v>1.1120539889159111</v>
      </c>
      <c r="BQ172" s="1">
        <f t="shared" si="290"/>
        <v>1.4701239802373103</v>
      </c>
      <c r="BR172" s="1">
        <f t="shared" si="290"/>
        <v>1.9233183233509541</v>
      </c>
      <c r="BS172" s="1">
        <f t="shared" si="290"/>
        <v>2.4892954541088756</v>
      </c>
      <c r="BT172" s="1">
        <f t="shared" si="290"/>
        <v>3.1863753697323167</v>
      </c>
      <c r="BU172" s="1">
        <f t="shared" si="290"/>
        <v>4.0326643441831038</v>
      </c>
      <c r="BV172" s="1">
        <f t="shared" si="290"/>
        <v>5.0449693340184103</v>
      </c>
      <c r="BW172" s="1">
        <f t="shared" si="290"/>
        <v>6.2375783034149039</v>
      </c>
      <c r="BX172" s="1">
        <f t="shared" ref="BX172:CY172" si="291">IF(type=1,MAX(BX69-x,(BY172*p+BY173*(1-p))*EXP(-ir*t)),MAX(x-BX69,(BY172*p+BY173*(1-p))*EXP(-ir*t)))</f>
        <v>7.6210335712719086</v>
      </c>
      <c r="BY172" s="1">
        <f t="shared" si="291"/>
        <v>9.2010703783031165</v>
      </c>
      <c r="BZ172" s="1">
        <f t="shared" si="291"/>
        <v>10.977917837479945</v>
      </c>
      <c r="CA172" s="1">
        <f t="shared" si="291"/>
        <v>12.94614847701547</v>
      </c>
      <c r="CB172" s="1">
        <f t="shared" si="291"/>
        <v>15.095203288165758</v>
      </c>
      <c r="CC172" s="1">
        <f t="shared" si="291"/>
        <v>17.410609070894452</v>
      </c>
      <c r="CD172" s="1">
        <f t="shared" si="291"/>
        <v>19.875757900748141</v>
      </c>
      <c r="CE172" s="1">
        <f t="shared" si="291"/>
        <v>22.473968290879483</v>
      </c>
      <c r="CF172" s="1">
        <f t="shared" si="291"/>
        <v>25.190443032138926</v>
      </c>
      <c r="CG172" s="1">
        <f t="shared" si="291"/>
        <v>28.013729665677872</v>
      </c>
      <c r="CH172" s="1">
        <f t="shared" si="291"/>
        <v>30.936403806028768</v>
      </c>
      <c r="CI172" s="1">
        <f t="shared" si="291"/>
        <v>33.954915105704863</v>
      </c>
      <c r="CJ172" s="1">
        <f t="shared" si="291"/>
        <v>37.068787849256339</v>
      </c>
      <c r="CK172" s="1">
        <f t="shared" si="291"/>
        <v>40.279546309862063</v>
      </c>
      <c r="CL172" s="1">
        <f t="shared" si="291"/>
        <v>43.589751302762323</v>
      </c>
      <c r="CM172" s="1">
        <f t="shared" si="291"/>
        <v>47.002381628543716</v>
      </c>
      <c r="CN172" s="1">
        <f t="shared" si="291"/>
        <v>50.520568803377891</v>
      </c>
      <c r="CO172" s="1">
        <f t="shared" si="291"/>
        <v>54.147540062987424</v>
      </c>
      <c r="CP172" s="1">
        <f t="shared" si="291"/>
        <v>57.886621288445973</v>
      </c>
      <c r="CQ172" s="1">
        <f t="shared" si="291"/>
        <v>61.741240021409567</v>
      </c>
      <c r="CR172" s="1">
        <f t="shared" si="291"/>
        <v>65.714928571512658</v>
      </c>
      <c r="CS172" s="1">
        <f t="shared" si="291"/>
        <v>69.811327218745888</v>
      </c>
      <c r="CT172" s="1">
        <f t="shared" si="291"/>
        <v>74.034187513719019</v>
      </c>
      <c r="CU172" s="1">
        <f t="shared" si="291"/>
        <v>78.387375678800979</v>
      </c>
      <c r="CV172" s="1">
        <f t="shared" si="291"/>
        <v>82.874876113220395</v>
      </c>
      <c r="CW172" s="1">
        <f t="shared" si="291"/>
        <v>87.500795005304298</v>
      </c>
      <c r="CX172" s="1">
        <f t="shared" si="291"/>
        <v>92.269364055129984</v>
      </c>
      <c r="CY172" s="1">
        <f t="shared" si="291"/>
        <v>97.184944310964752</v>
      </c>
      <c r="CZ172" s="1">
        <f t="shared" si="275"/>
        <v>102.25203012297189</v>
      </c>
    </row>
    <row r="173" spans="3:104" x14ac:dyDescent="0.15">
      <c r="C173" s="6">
        <v>41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>
        <f t="shared" ref="AS173:BX173" si="292">IF(type=1,MAX(AS70-x,(AT173*p+AT174*(1-p))*EXP(-ir*t)),MAX(x-AS70,(AT173*p+AT174*(1-p))*EXP(-ir*t)))</f>
        <v>5.8949762174681835E-5</v>
      </c>
      <c r="AT173" s="1">
        <f t="shared" si="292"/>
        <v>9.3204003679917506E-5</v>
      </c>
      <c r="AU173" s="1">
        <f t="shared" si="292"/>
        <v>1.4675020457696183E-4</v>
      </c>
      <c r="AV173" s="1">
        <f t="shared" si="292"/>
        <v>2.3006568911144968E-4</v>
      </c>
      <c r="AW173" s="1">
        <f t="shared" si="292"/>
        <v>3.5907755488793439E-4</v>
      </c>
      <c r="AX173" s="1">
        <f t="shared" si="292"/>
        <v>5.5785192466794133E-4</v>
      </c>
      <c r="AY173" s="1">
        <f t="shared" si="292"/>
        <v>8.6252449507168822E-4</v>
      </c>
      <c r="AZ173" s="1">
        <f t="shared" si="292"/>
        <v>1.3269961523987965E-3</v>
      </c>
      <c r="BA173" s="1">
        <f t="shared" si="292"/>
        <v>2.0311109656760955E-3</v>
      </c>
      <c r="BB173" s="1">
        <f t="shared" si="292"/>
        <v>3.092283885116922E-3</v>
      </c>
      <c r="BC173" s="1">
        <f t="shared" si="292"/>
        <v>4.6818601602600122E-3</v>
      </c>
      <c r="BD173" s="1">
        <f t="shared" si="292"/>
        <v>7.0478721306876466E-3</v>
      </c>
      <c r="BE173" s="1">
        <f t="shared" si="292"/>
        <v>1.0546308009386947E-2</v>
      </c>
      <c r="BF173" s="1">
        <f t="shared" si="292"/>
        <v>1.5683504244183102E-2</v>
      </c>
      <c r="BG173" s="1">
        <f t="shared" si="292"/>
        <v>2.3172779125214184E-2</v>
      </c>
      <c r="BH173" s="1">
        <f t="shared" si="292"/>
        <v>3.4008870232778279E-2</v>
      </c>
      <c r="BI173" s="1">
        <f t="shared" si="292"/>
        <v>4.95640092208623E-2</v>
      </c>
      <c r="BJ173" s="1">
        <f t="shared" si="292"/>
        <v>7.1709397889061097E-2</v>
      </c>
      <c r="BK173" s="1">
        <f t="shared" si="292"/>
        <v>0.10296521190261891</v>
      </c>
      <c r="BL173" s="1">
        <f t="shared" si="292"/>
        <v>0.14668076474549305</v>
      </c>
      <c r="BM173" s="1">
        <f t="shared" si="292"/>
        <v>0.2072437820650698</v>
      </c>
      <c r="BN173" s="1">
        <f t="shared" si="292"/>
        <v>0.29031352966278978</v>
      </c>
      <c r="BO173" s="1">
        <f t="shared" si="292"/>
        <v>0.40306654380669227</v>
      </c>
      <c r="BP173" s="1">
        <f t="shared" si="292"/>
        <v>0.55443585924445371</v>
      </c>
      <c r="BQ173" s="1">
        <f t="shared" si="292"/>
        <v>0.75531520454152601</v>
      </c>
      <c r="BR173" s="1">
        <f t="shared" si="292"/>
        <v>1.0186894790692644</v>
      </c>
      <c r="BS173" s="1">
        <f t="shared" si="292"/>
        <v>1.3596435400859457</v>
      </c>
      <c r="BT173" s="1">
        <f t="shared" si="292"/>
        <v>1.7951954004657962</v>
      </c>
      <c r="BU173" s="1">
        <f t="shared" si="292"/>
        <v>2.3439007110164307</v>
      </c>
      <c r="BV173" s="1">
        <f t="shared" si="292"/>
        <v>3.0251867375894927</v>
      </c>
      <c r="BW173" s="1">
        <f t="shared" si="292"/>
        <v>3.8583995482333751</v>
      </c>
      <c r="BX173" s="1">
        <f t="shared" si="292"/>
        <v>4.8615898561015181</v>
      </c>
      <c r="BY173" s="1">
        <f t="shared" ref="BY173:CY173" si="293">IF(type=1,MAX(BY70-x,(BZ173*p+BZ174*(1-p))*EXP(-ir*t)),MAX(x-BY70,(BZ173*p+BZ174*(1-p))*EXP(-ir*t)))</f>
        <v>6.0501196781770945</v>
      </c>
      <c r="BZ173" s="1">
        <f t="shared" si="293"/>
        <v>7.4352372484031468</v>
      </c>
      <c r="CA173" s="1">
        <f t="shared" si="293"/>
        <v>9.0228285387737888</v>
      </c>
      <c r="CB173" s="1">
        <f t="shared" si="293"/>
        <v>10.812591117393124</v>
      </c>
      <c r="CC173" s="1">
        <f t="shared" si="293"/>
        <v>12.797867526932498</v>
      </c>
      <c r="CD173" s="1">
        <f t="shared" si="293"/>
        <v>14.966301966332818</v>
      </c>
      <c r="CE173" s="1">
        <f t="shared" si="293"/>
        <v>17.301340192679326</v>
      </c>
      <c r="CF173" s="1">
        <f t="shared" si="293"/>
        <v>19.78439647251226</v>
      </c>
      <c r="CG173" s="1">
        <f t="shared" si="293"/>
        <v>22.39731113307958</v>
      </c>
      <c r="CH173" s="1">
        <f t="shared" si="293"/>
        <v>25.124589932751817</v>
      </c>
      <c r="CI173" s="1">
        <f t="shared" si="293"/>
        <v>27.954925560568288</v>
      </c>
      <c r="CJ173" s="1">
        <f t="shared" si="293"/>
        <v>30.881688786989336</v>
      </c>
      <c r="CK173" s="1">
        <f t="shared" si="293"/>
        <v>33.902403338471544</v>
      </c>
      <c r="CL173" s="1">
        <f t="shared" si="293"/>
        <v>37.017558770794722</v>
      </c>
      <c r="CM173" s="1">
        <f t="shared" si="293"/>
        <v>40.229300979329047</v>
      </c>
      <c r="CN173" s="1">
        <f t="shared" si="293"/>
        <v>43.540459614910141</v>
      </c>
      <c r="CO173" s="1">
        <f t="shared" si="293"/>
        <v>46.954074222804174</v>
      </c>
      <c r="CP173" s="1">
        <f t="shared" si="293"/>
        <v>50.47327725661107</v>
      </c>
      <c r="CQ173" s="1">
        <f t="shared" si="293"/>
        <v>54.101296918135994</v>
      </c>
      <c r="CR173" s="1">
        <f t="shared" si="293"/>
        <v>57.841460084065368</v>
      </c>
      <c r="CS173" s="1">
        <f t="shared" si="293"/>
        <v>61.697195322100832</v>
      </c>
      <c r="CT173" s="1">
        <f t="shared" si="293"/>
        <v>65.672035999285413</v>
      </c>
      <c r="CU173" s="1">
        <f t="shared" si="293"/>
        <v>69.769623485340048</v>
      </c>
      <c r="CV173" s="1">
        <f t="shared" si="293"/>
        <v>73.993710453914474</v>
      </c>
      <c r="CW173" s="1">
        <f t="shared" si="293"/>
        <v>78.348164284745337</v>
      </c>
      <c r="CX173" s="1">
        <f t="shared" si="293"/>
        <v>82.836970569806084</v>
      </c>
      <c r="CY173" s="1">
        <f t="shared" si="293"/>
        <v>87.464236726626979</v>
      </c>
      <c r="CZ173" s="1">
        <f t="shared" si="275"/>
        <v>92.234195722061372</v>
      </c>
    </row>
    <row r="174" spans="3:104" x14ac:dyDescent="0.15">
      <c r="C174" s="6">
        <v>42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>
        <f t="shared" ref="AT174:BY174" si="294">IF(type=1,MAX(AT71-x,(AU174*p+AU175*(1-p))*EXP(-ir*t)),MAX(x-AT71,(AU174*p+AU175*(1-p))*EXP(-ir*t)))</f>
        <v>2.4766087686617932E-5</v>
      </c>
      <c r="AU174" s="1">
        <f t="shared" si="294"/>
        <v>3.9769374539662771E-5</v>
      </c>
      <c r="AV174" s="1">
        <f t="shared" si="294"/>
        <v>6.3610390373011649E-5</v>
      </c>
      <c r="AW174" s="1">
        <f t="shared" si="294"/>
        <v>1.0132922816842392E-4</v>
      </c>
      <c r="AX174" s="1">
        <f t="shared" si="294"/>
        <v>1.6073302623106361E-4</v>
      </c>
      <c r="AY174" s="1">
        <f t="shared" si="294"/>
        <v>2.5384714230769321E-4</v>
      </c>
      <c r="AZ174" s="1">
        <f t="shared" si="294"/>
        <v>3.9908534031302855E-4</v>
      </c>
      <c r="BA174" s="1">
        <f t="shared" si="294"/>
        <v>6.2446984697663911E-4</v>
      </c>
      <c r="BB174" s="1">
        <f t="shared" si="294"/>
        <v>9.7236942911291203E-4</v>
      </c>
      <c r="BC174" s="1">
        <f t="shared" si="294"/>
        <v>1.506409291574758E-3</v>
      </c>
      <c r="BD174" s="1">
        <f t="shared" si="294"/>
        <v>2.321452706188964E-3</v>
      </c>
      <c r="BE174" s="1">
        <f t="shared" si="294"/>
        <v>3.5578730513124365E-3</v>
      </c>
      <c r="BF174" s="1">
        <f t="shared" si="294"/>
        <v>5.4217364480575294E-3</v>
      </c>
      <c r="BG174" s="1">
        <f t="shared" si="294"/>
        <v>8.2130036223260101E-3</v>
      </c>
      <c r="BH174" s="1">
        <f t="shared" si="294"/>
        <v>1.2364427466328463E-2</v>
      </c>
      <c r="BI174" s="1">
        <f t="shared" si="294"/>
        <v>1.8494442257617393E-2</v>
      </c>
      <c r="BJ174" s="1">
        <f t="shared" si="294"/>
        <v>2.7477952162508264E-2</v>
      </c>
      <c r="BK174" s="1">
        <f t="shared" si="294"/>
        <v>4.053942507528998E-2</v>
      </c>
      <c r="BL174" s="1">
        <f t="shared" si="294"/>
        <v>5.937291567026165E-2</v>
      </c>
      <c r="BM174" s="1">
        <f t="shared" si="294"/>
        <v>8.6293334632085036E-2</v>
      </c>
      <c r="BN174" s="1">
        <f t="shared" si="294"/>
        <v>0.12442211987072078</v>
      </c>
      <c r="BO174" s="1">
        <f t="shared" si="294"/>
        <v>0.17790804126075888</v>
      </c>
      <c r="BP174" s="1">
        <f t="shared" si="294"/>
        <v>0.25217972740995981</v>
      </c>
      <c r="BQ174" s="1">
        <f t="shared" si="294"/>
        <v>0.35422021271997362</v>
      </c>
      <c r="BR174" s="1">
        <f t="shared" si="294"/>
        <v>0.49284509551069033</v>
      </c>
      <c r="BS174" s="1">
        <f t="shared" si="294"/>
        <v>0.67895486110562198</v>
      </c>
      <c r="BT174" s="1">
        <f t="shared" si="294"/>
        <v>0.92571926878366284</v>
      </c>
      <c r="BU174" s="1">
        <f t="shared" si="294"/>
        <v>1.2486390652456463</v>
      </c>
      <c r="BV174" s="1">
        <f t="shared" si="294"/>
        <v>1.6654204986760559</v>
      </c>
      <c r="BW174" s="1">
        <f t="shared" si="294"/>
        <v>2.1955952885352756</v>
      </c>
      <c r="BX174" s="1">
        <f t="shared" si="294"/>
        <v>2.8598280163726555</v>
      </c>
      <c r="BY174" s="1">
        <f t="shared" si="294"/>
        <v>3.6788796994868647</v>
      </c>
      <c r="BZ174" s="1">
        <f t="shared" ref="BZ174:CY174" si="295">IF(type=1,MAX(BZ71-x,(CA174*p+CA175*(1-p))*EXP(-ir*t)),MAX(x-BZ71,(CA174*p+CA175*(1-p))*EXP(-ir*t)))</f>
        <v>4.6722445273174866</v>
      </c>
      <c r="CA174" s="1">
        <f t="shared" si="295"/>
        <v>5.8565464606847382</v>
      </c>
      <c r="CB174" s="1">
        <f t="shared" si="295"/>
        <v>7.2438669213957683</v>
      </c>
      <c r="CC174" s="1">
        <f t="shared" si="295"/>
        <v>8.8402581409551679</v>
      </c>
      <c r="CD174" s="1">
        <f t="shared" si="295"/>
        <v>10.644753036319401</v>
      </c>
      <c r="CE174" s="1">
        <f t="shared" si="295"/>
        <v>12.649179457520955</v>
      </c>
      <c r="CF174" s="1">
        <f t="shared" si="295"/>
        <v>14.83899483559539</v>
      </c>
      <c r="CG174" s="1">
        <f t="shared" si="295"/>
        <v>17.195165127943262</v>
      </c>
      <c r="CH174" s="1">
        <f t="shared" si="295"/>
        <v>19.696843492282689</v>
      </c>
      <c r="CI174" s="1">
        <f t="shared" si="295"/>
        <v>22.324330208616932</v>
      </c>
      <c r="CJ174" s="1">
        <f t="shared" si="295"/>
        <v>25.061626348916676</v>
      </c>
      <c r="CK174" s="1">
        <f t="shared" si="295"/>
        <v>27.897941791991364</v>
      </c>
      <c r="CL174" s="1">
        <f t="shared" si="295"/>
        <v>30.827831470700513</v>
      </c>
      <c r="CM174" s="1">
        <f t="shared" si="295"/>
        <v>33.850129187266326</v>
      </c>
      <c r="CN174" s="1">
        <f t="shared" si="295"/>
        <v>36.966299650381423</v>
      </c>
      <c r="CO174" s="1">
        <f t="shared" si="295"/>
        <v>40.178966003742225</v>
      </c>
      <c r="CP174" s="1">
        <f t="shared" si="295"/>
        <v>43.491078522830897</v>
      </c>
      <c r="CQ174" s="1">
        <f t="shared" si="295"/>
        <v>46.905677662809715</v>
      </c>
      <c r="CR174" s="1">
        <f t="shared" si="295"/>
        <v>50.425896814987503</v>
      </c>
      <c r="CS174" s="1">
        <f t="shared" si="295"/>
        <v>54.054965147541182</v>
      </c>
      <c r="CT174" s="1">
        <f t="shared" si="295"/>
        <v>57.796210533067992</v>
      </c>
      <c r="CU174" s="1">
        <f t="shared" si="295"/>
        <v>61.653062565622271</v>
      </c>
      <c r="CV174" s="1">
        <f t="shared" si="295"/>
        <v>65.629055669972203</v>
      </c>
      <c r="CW174" s="1">
        <f t="shared" si="295"/>
        <v>69.727832305895205</v>
      </c>
      <c r="CX174" s="1">
        <f t="shared" si="295"/>
        <v>73.95314627041715</v>
      </c>
      <c r="CY174" s="1">
        <f t="shared" si="295"/>
        <v>78.30886610098888</v>
      </c>
      <c r="CZ174" s="1">
        <f t="shared" si="275"/>
        <v>82.798978582685663</v>
      </c>
    </row>
    <row r="175" spans="3:104" x14ac:dyDescent="0.15">
      <c r="C175" s="6">
        <v>43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>
        <f t="shared" ref="AU175:BZ175" si="296">IF(type=1,MAX(AU72-x,(AV175*p+AV176*(1-p))*EXP(-ir*t)),MAX(x-AU72,(AV175*p+AV176*(1-p))*EXP(-ir*t)))</f>
        <v>9.7924475848166408E-6</v>
      </c>
      <c r="AV175" s="1">
        <f t="shared" si="296"/>
        <v>1.597596544860634E-5</v>
      </c>
      <c r="AW175" s="1">
        <f t="shared" si="296"/>
        <v>2.5967698694973931E-5</v>
      </c>
      <c r="AX175" s="1">
        <f t="shared" si="296"/>
        <v>4.2046728328548469E-5</v>
      </c>
      <c r="AY175" s="1">
        <f t="shared" si="296"/>
        <v>6.7811318907305774E-5</v>
      </c>
      <c r="AZ175" s="1">
        <f t="shared" si="296"/>
        <v>1.0891281721022736E-4</v>
      </c>
      <c r="BA175" s="1">
        <f t="shared" si="296"/>
        <v>1.7417856690946781E-4</v>
      </c>
      <c r="BB175" s="1">
        <f t="shared" si="296"/>
        <v>2.7731779922878782E-4</v>
      </c>
      <c r="BC175" s="1">
        <f t="shared" si="296"/>
        <v>4.3949356134197226E-4</v>
      </c>
      <c r="BD175" s="1">
        <f t="shared" si="296"/>
        <v>6.9316915497940603E-4</v>
      </c>
      <c r="BE175" s="1">
        <f t="shared" si="296"/>
        <v>1.0878113034553799E-3</v>
      </c>
      <c r="BF175" s="1">
        <f t="shared" si="296"/>
        <v>1.6982686791917855E-3</v>
      </c>
      <c r="BG175" s="1">
        <f t="shared" si="296"/>
        <v>2.6369594741718272E-3</v>
      </c>
      <c r="BH175" s="1">
        <f t="shared" si="296"/>
        <v>4.0714113221036853E-3</v>
      </c>
      <c r="BI175" s="1">
        <f t="shared" si="296"/>
        <v>6.2492137655469036E-3</v>
      </c>
      <c r="BJ175" s="1">
        <f t="shared" si="296"/>
        <v>9.5330715026777646E-3</v>
      </c>
      <c r="BK175" s="1">
        <f t="shared" si="296"/>
        <v>1.4449372293745129E-2</v>
      </c>
      <c r="BL175" s="1">
        <f t="shared" si="296"/>
        <v>2.1754463027336773E-2</v>
      </c>
      <c r="BM175" s="1">
        <f t="shared" si="296"/>
        <v>3.2523570270147066E-2</v>
      </c>
      <c r="BN175" s="1">
        <f t="shared" si="296"/>
        <v>4.8267848592668236E-2</v>
      </c>
      <c r="BO175" s="1">
        <f t="shared" si="296"/>
        <v>7.1085140521253559E-2</v>
      </c>
      <c r="BP175" s="1">
        <f t="shared" si="296"/>
        <v>0.10384932356706149</v>
      </c>
      <c r="BQ175" s="1">
        <f t="shared" si="296"/>
        <v>0.15044111899474638</v>
      </c>
      <c r="BR175" s="1">
        <f t="shared" si="296"/>
        <v>0.21601935647171402</v>
      </c>
      <c r="BS175" s="1">
        <f t="shared" si="296"/>
        <v>0.30732530020630655</v>
      </c>
      <c r="BT175" s="1">
        <f t="shared" si="296"/>
        <v>0.43300321021531041</v>
      </c>
      <c r="BU175" s="1">
        <f t="shared" si="296"/>
        <v>0.60390762348508742</v>
      </c>
      <c r="BV175" s="1">
        <f t="shared" si="296"/>
        <v>0.83335234071834363</v>
      </c>
      <c r="BW175" s="1">
        <f t="shared" si="296"/>
        <v>1.1372393344497949</v>
      </c>
      <c r="BX175" s="1">
        <f t="shared" si="296"/>
        <v>1.5339908428946789</v>
      </c>
      <c r="BY175" s="1">
        <f t="shared" si="296"/>
        <v>2.0441997488125523</v>
      </c>
      <c r="BZ175" s="1">
        <f t="shared" si="296"/>
        <v>2.6899187497610817</v>
      </c>
      <c r="CA175" s="1">
        <f t="shared" ref="CA175:CY175" si="297">IF(type=1,MAX(CA72-x,(CB175*p+CB176*(1-p))*EXP(-ir*t)),MAX(x-CA72,(CB175*p+CB176*(1-p))*EXP(-ir*t)))</f>
        <v>3.4935355997169593</v>
      </c>
      <c r="CB175" s="1">
        <f t="shared" si="297"/>
        <v>4.4762366985653959</v>
      </c>
      <c r="CC175" s="1">
        <f t="shared" si="297"/>
        <v>5.6561471207289058</v>
      </c>
      <c r="CD175" s="1">
        <f t="shared" si="297"/>
        <v>7.0463456572075778</v>
      </c>
      <c r="CE175" s="1">
        <f t="shared" si="297"/>
        <v>8.6530691342153343</v>
      </c>
      <c r="CF175" s="1">
        <f t="shared" si="297"/>
        <v>10.474506038142509</v>
      </c>
      <c r="CG175" s="1">
        <f t="shared" si="297"/>
        <v>12.500587865180393</v>
      </c>
      <c r="CH175" s="1">
        <f t="shared" si="297"/>
        <v>14.714070587322405</v>
      </c>
      <c r="CI175" s="1">
        <f t="shared" si="297"/>
        <v>17.092935284863049</v>
      </c>
      <c r="CJ175" s="1">
        <f t="shared" si="297"/>
        <v>19.613757863885887</v>
      </c>
      <c r="CK175" s="1">
        <f t="shared" si="297"/>
        <v>22.255311437679175</v>
      </c>
      <c r="CL175" s="1">
        <f t="shared" si="297"/>
        <v>25.001447914467285</v>
      </c>
      <c r="CM175" s="1">
        <f t="shared" si="297"/>
        <v>27.842436839618156</v>
      </c>
      <c r="CN175" s="1">
        <f t="shared" si="297"/>
        <v>30.774479712862703</v>
      </c>
      <c r="CO175" s="1">
        <f t="shared" si="297"/>
        <v>33.797884561249219</v>
      </c>
      <c r="CP175" s="1">
        <f t="shared" si="297"/>
        <v>36.914950536776139</v>
      </c>
      <c r="CQ175" s="1">
        <f t="shared" si="297"/>
        <v>40.128541266933048</v>
      </c>
      <c r="CR175" s="1">
        <f t="shared" si="297"/>
        <v>43.441607910374657</v>
      </c>
      <c r="CS175" s="1">
        <f t="shared" si="297"/>
        <v>46.857191832431745</v>
      </c>
      <c r="CT175" s="1">
        <f t="shared" si="297"/>
        <v>50.378427362402697</v>
      </c>
      <c r="CU175" s="1">
        <f t="shared" si="297"/>
        <v>54.008544635125496</v>
      </c>
      <c r="CV175" s="1">
        <f t="shared" si="297"/>
        <v>57.750872519406293</v>
      </c>
      <c r="CW175" s="1">
        <f t="shared" si="297"/>
        <v>61.608841635959379</v>
      </c>
      <c r="CX175" s="1">
        <f t="shared" si="297"/>
        <v>65.585987467594677</v>
      </c>
      <c r="CY175" s="1">
        <f t="shared" si="297"/>
        <v>69.685953564472442</v>
      </c>
      <c r="CZ175" s="1">
        <f t="shared" si="275"/>
        <v>73.91249484733089</v>
      </c>
    </row>
    <row r="176" spans="3:104" x14ac:dyDescent="0.15">
      <c r="C176" s="6">
        <v>44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>
        <f t="shared" ref="AV176:CA176" si="298">IF(type=1,MAX(AV73-x,(AW176*p+AW177*(1-p))*EXP(-ir*t)),MAX(x-AV73,(AW176*p+AW177*(1-p))*EXP(-ir*t)))</f>
        <v>3.6206519704708622E-6</v>
      </c>
      <c r="AW176" s="1">
        <f t="shared" si="298"/>
        <v>6.0033565580725646E-6</v>
      </c>
      <c r="AX176" s="1">
        <f t="shared" si="298"/>
        <v>9.9197542256497519E-6</v>
      </c>
      <c r="AY176" s="1">
        <f t="shared" si="298"/>
        <v>1.6332470644963583E-5</v>
      </c>
      <c r="AZ176" s="1">
        <f t="shared" si="298"/>
        <v>2.6790995529086897E-5</v>
      </c>
      <c r="BA176" s="1">
        <f t="shared" si="298"/>
        <v>4.3777443823948538E-5</v>
      </c>
      <c r="BB176" s="1">
        <f t="shared" si="298"/>
        <v>7.1247838602184877E-5</v>
      </c>
      <c r="BC176" s="1">
        <f t="shared" si="298"/>
        <v>1.1547400605285253E-4</v>
      </c>
      <c r="BD176" s="1">
        <f t="shared" si="298"/>
        <v>1.8634407245112257E-4</v>
      </c>
      <c r="BE176" s="1">
        <f t="shared" si="298"/>
        <v>2.9935677880204507E-4</v>
      </c>
      <c r="BF176" s="1">
        <f t="shared" si="298"/>
        <v>4.786561144640726E-4</v>
      </c>
      <c r="BG176" s="1">
        <f t="shared" si="298"/>
        <v>7.6161083143028673E-4</v>
      </c>
      <c r="BH176" s="1">
        <f t="shared" si="298"/>
        <v>1.2056642524523654E-3</v>
      </c>
      <c r="BI176" s="1">
        <f t="shared" si="298"/>
        <v>1.8984826447636931E-3</v>
      </c>
      <c r="BJ176" s="1">
        <f t="shared" si="298"/>
        <v>2.9728367774273221E-3</v>
      </c>
      <c r="BK176" s="1">
        <f t="shared" si="298"/>
        <v>4.6281824696160689E-3</v>
      </c>
      <c r="BL176" s="1">
        <f t="shared" si="298"/>
        <v>7.1615784764625387E-3</v>
      </c>
      <c r="BM176" s="1">
        <f t="shared" si="298"/>
        <v>1.1011397408943285E-2</v>
      </c>
      <c r="BN176" s="1">
        <f t="shared" si="298"/>
        <v>1.6818224951883644E-2</v>
      </c>
      <c r="BO176" s="1">
        <f t="shared" si="298"/>
        <v>2.5508336678366775E-2</v>
      </c>
      <c r="BP176" s="1">
        <f t="shared" si="298"/>
        <v>3.8406051395196414E-2</v>
      </c>
      <c r="BQ176" s="1">
        <f t="shared" si="298"/>
        <v>5.7381843093824061E-2</v>
      </c>
      <c r="BR176" s="1">
        <f t="shared" si="298"/>
        <v>8.5042970132826648E-2</v>
      </c>
      <c r="BS176" s="1">
        <f t="shared" si="298"/>
        <v>0.12497200312112343</v>
      </c>
      <c r="BT176" s="1">
        <f t="shared" si="298"/>
        <v>0.18201528022665883</v>
      </c>
      <c r="BU176" s="1">
        <f t="shared" si="298"/>
        <v>0.26261713228470152</v>
      </c>
      <c r="BV176" s="1">
        <f t="shared" si="298"/>
        <v>0.37518582621053004</v>
      </c>
      <c r="BW176" s="1">
        <f t="shared" si="298"/>
        <v>0.53046292843197684</v>
      </c>
      <c r="BX176" s="1">
        <f t="shared" si="298"/>
        <v>0.74184918158433988</v>
      </c>
      <c r="BY176" s="1">
        <f t="shared" si="298"/>
        <v>1.0256182320551657</v>
      </c>
      <c r="BZ176" s="1">
        <f t="shared" si="298"/>
        <v>1.4009277989369269</v>
      </c>
      <c r="CA176" s="1">
        <f t="shared" si="298"/>
        <v>1.8895219220004176</v>
      </c>
      <c r="CB176" s="1">
        <f t="shared" ref="CB176:CY176" si="299">IF(type=1,MAX(CB73-x,(CC176*p+CC177*(1-p))*EXP(-ir*t)),MAX(x-CB73,(CC176*p+CC177*(1-p))*EXP(-ir*t)))</f>
        <v>2.5150165090320993</v>
      </c>
      <c r="CC176" s="1">
        <f t="shared" si="299"/>
        <v>3.3016846469927041</v>
      </c>
      <c r="CD176" s="1">
        <f t="shared" si="299"/>
        <v>4.2727193907178123</v>
      </c>
      <c r="CE176" s="1">
        <f t="shared" si="299"/>
        <v>5.4480571522276451</v>
      </c>
      <c r="CF176" s="1">
        <f t="shared" si="299"/>
        <v>6.8419905634799596</v>
      </c>
      <c r="CG176" s="1">
        <f t="shared" si="299"/>
        <v>8.460962932554752</v>
      </c>
      <c r="CH176" s="1">
        <f t="shared" si="299"/>
        <v>10.302069227132995</v>
      </c>
      <c r="CI176" s="1">
        <f t="shared" si="299"/>
        <v>12.352819668591003</v>
      </c>
      <c r="CJ176" s="1">
        <f t="shared" si="299"/>
        <v>14.592574153236535</v>
      </c>
      <c r="CK176" s="1">
        <f t="shared" si="299"/>
        <v>16.99568333965826</v>
      </c>
      <c r="CL176" s="1">
        <f t="shared" si="299"/>
        <v>19.535816136129945</v>
      </c>
      <c r="CM176" s="1">
        <f t="shared" si="299"/>
        <v>22.190387483329186</v>
      </c>
      <c r="CN176" s="1">
        <f t="shared" si="299"/>
        <v>24.943723324221452</v>
      </c>
      <c r="CO176" s="1">
        <f t="shared" si="299"/>
        <v>27.787914084147925</v>
      </c>
      <c r="CP176" s="1">
        <f t="shared" si="299"/>
        <v>30.721277033936822</v>
      </c>
      <c r="CQ176" s="1">
        <f t="shared" si="299"/>
        <v>33.745549602342322</v>
      </c>
      <c r="CR176" s="1">
        <f t="shared" si="299"/>
        <v>36.863511313652637</v>
      </c>
      <c r="CS176" s="1">
        <f t="shared" si="299"/>
        <v>40.078026652591205</v>
      </c>
      <c r="CT176" s="1">
        <f t="shared" si="299"/>
        <v>43.392047661249691</v>
      </c>
      <c r="CU176" s="1">
        <f t="shared" si="299"/>
        <v>46.808616615399785</v>
      </c>
      <c r="CV176" s="1">
        <f t="shared" si="299"/>
        <v>50.330868782610246</v>
      </c>
      <c r="CW176" s="1">
        <f t="shared" si="299"/>
        <v>53.962035264669467</v>
      </c>
      <c r="CX176" s="1">
        <f t="shared" si="299"/>
        <v>57.705445926890725</v>
      </c>
      <c r="CY176" s="1">
        <f t="shared" si="299"/>
        <v>61.564532416955565</v>
      </c>
      <c r="CZ176" s="1">
        <f t="shared" si="275"/>
        <v>65.542831276032388</v>
      </c>
    </row>
    <row r="177" spans="3:104" x14ac:dyDescent="0.15">
      <c r="C177" s="6">
        <v>45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>
        <f t="shared" ref="AW177:CB177" si="300">IF(type=1,MAX(AW74-x,(AX177*p+AX178*(1-p))*EXP(-ir*t)),MAX(x-AW74,(AX177*p+AX178*(1-p))*EXP(-ir*t)))</f>
        <v>1.2422815582813708E-6</v>
      </c>
      <c r="AX177" s="1">
        <f t="shared" si="300"/>
        <v>2.0941453311135166E-6</v>
      </c>
      <c r="AY177" s="1">
        <f t="shared" si="300"/>
        <v>3.5189124507951631E-6</v>
      </c>
      <c r="AZ177" s="1">
        <f t="shared" si="300"/>
        <v>5.8934968785028812E-6</v>
      </c>
      <c r="BA177" s="1">
        <f t="shared" si="300"/>
        <v>9.8366179427710838E-6</v>
      </c>
      <c r="BB177" s="1">
        <f t="shared" si="300"/>
        <v>1.6359453729227401E-5</v>
      </c>
      <c r="BC177" s="1">
        <f t="shared" si="300"/>
        <v>2.7106959832329781E-5</v>
      </c>
      <c r="BD177" s="1">
        <f t="shared" si="300"/>
        <v>4.4742170172695135E-5</v>
      </c>
      <c r="BE177" s="1">
        <f t="shared" si="300"/>
        <v>7.3554433079190586E-5</v>
      </c>
      <c r="BF177" s="1">
        <f t="shared" si="300"/>
        <v>1.2041579428802757E-4</v>
      </c>
      <c r="BG177" s="1">
        <f t="shared" si="300"/>
        <v>1.962743825787596E-4</v>
      </c>
      <c r="BH177" s="1">
        <f t="shared" si="300"/>
        <v>3.1846911221389957E-4</v>
      </c>
      <c r="BI177" s="1">
        <f t="shared" si="300"/>
        <v>5.1428912516650262E-4</v>
      </c>
      <c r="BJ177" s="1">
        <f t="shared" si="300"/>
        <v>8.2640112953652391E-4</v>
      </c>
      <c r="BK177" s="1">
        <f t="shared" si="300"/>
        <v>1.3210497802389034E-3</v>
      </c>
      <c r="BL177" s="1">
        <f t="shared" si="300"/>
        <v>2.1003267231499497E-3</v>
      </c>
      <c r="BM177" s="1">
        <f t="shared" si="300"/>
        <v>3.3203324578101453E-3</v>
      </c>
      <c r="BN177" s="1">
        <f t="shared" si="300"/>
        <v>5.2177512842373087E-3</v>
      </c>
      <c r="BO177" s="1">
        <f t="shared" si="300"/>
        <v>8.1482458251803305E-3</v>
      </c>
      <c r="BP177" s="1">
        <f t="shared" si="300"/>
        <v>1.2641157237100614E-2</v>
      </c>
      <c r="BQ177" s="1">
        <f t="shared" si="300"/>
        <v>1.947623444503804E-2</v>
      </c>
      <c r="BR177" s="1">
        <f t="shared" si="300"/>
        <v>2.9789406162424464E-2</v>
      </c>
      <c r="BS177" s="1">
        <f t="shared" si="300"/>
        <v>4.5215739569379673E-2</v>
      </c>
      <c r="BT177" s="1">
        <f t="shared" si="300"/>
        <v>6.8078326305138048E-2</v>
      </c>
      <c r="BU177" s="1">
        <f t="shared" si="300"/>
        <v>0.10163131327843591</v>
      </c>
      <c r="BV177" s="1">
        <f t="shared" si="300"/>
        <v>0.15036280956241779</v>
      </c>
      <c r="BW177" s="1">
        <f t="shared" si="300"/>
        <v>0.22035784784750267</v>
      </c>
      <c r="BX177" s="1">
        <f t="shared" si="300"/>
        <v>0.3197116767656033</v>
      </c>
      <c r="BY177" s="1">
        <f t="shared" si="300"/>
        <v>0.45896817683252139</v>
      </c>
      <c r="BZ177" s="1">
        <f t="shared" si="300"/>
        <v>0.65153640243176103</v>
      </c>
      <c r="CA177" s="1">
        <f t="shared" si="300"/>
        <v>0.91401068511651096</v>
      </c>
      <c r="CB177" s="1">
        <f t="shared" si="300"/>
        <v>1.2662892257889418</v>
      </c>
      <c r="CC177" s="1">
        <f t="shared" ref="CC177:CY177" si="301">IF(type=1,MAX(CC74-x,(CD177*p+CD178*(1-p))*EXP(-ir*t)),MAX(x-CC74,(CD177*p+CD178*(1-p))*EXP(-ir*t)))</f>
        <v>1.7313590229661409</v>
      </c>
      <c r="CD177" s="1">
        <f t="shared" si="301"/>
        <v>2.3346022523286436</v>
      </c>
      <c r="CE177" s="1">
        <f t="shared" si="301"/>
        <v>3.1024963752475205</v>
      </c>
      <c r="CF177" s="1">
        <f t="shared" si="301"/>
        <v>4.0606454490947765</v>
      </c>
      <c r="CG177" s="1">
        <f t="shared" si="301"/>
        <v>5.2312085389930125</v>
      </c>
      <c r="CH177" s="1">
        <f t="shared" si="301"/>
        <v>6.6299850065148282</v>
      </c>
      <c r="CI177" s="1">
        <f t="shared" si="301"/>
        <v>8.2636510881175589</v>
      </c>
      <c r="CJ177" s="1">
        <f t="shared" si="301"/>
        <v>10.127852379101412</v>
      </c>
      <c r="CK177" s="1">
        <f t="shared" si="301"/>
        <v>12.20693330583542</v>
      </c>
      <c r="CL177" s="1">
        <f t="shared" si="301"/>
        <v>14.475895573154999</v>
      </c>
      <c r="CM177" s="1">
        <f t="shared" si="301"/>
        <v>16.904630536758788</v>
      </c>
      <c r="CN177" s="1">
        <f t="shared" si="301"/>
        <v>19.463615099129822</v>
      </c>
      <c r="CO177" s="1">
        <f t="shared" si="301"/>
        <v>22.129391957907668</v>
      </c>
      <c r="CP177" s="1">
        <f t="shared" si="301"/>
        <v>24.887815224628518</v>
      </c>
      <c r="CQ177" s="1">
        <f t="shared" si="301"/>
        <v>27.733779997849304</v>
      </c>
      <c r="CR177" s="1">
        <f t="shared" si="301"/>
        <v>30.667983690614758</v>
      </c>
      <c r="CS177" s="1">
        <f t="shared" si="301"/>
        <v>33.693124194064197</v>
      </c>
      <c r="CT177" s="1">
        <f t="shared" si="301"/>
        <v>36.811981864542801</v>
      </c>
      <c r="CU177" s="1">
        <f t="shared" si="301"/>
        <v>40.027422044264476</v>
      </c>
      <c r="CV177" s="1">
        <f t="shared" si="301"/>
        <v>43.342397659022268</v>
      </c>
      <c r="CW177" s="1">
        <f t="shared" si="301"/>
        <v>46.759951895301342</v>
      </c>
      <c r="CX177" s="1">
        <f t="shared" si="301"/>
        <v>50.283220959221659</v>
      </c>
      <c r="CY177" s="1">
        <f t="shared" si="301"/>
        <v>53.915436919811491</v>
      </c>
      <c r="CZ177" s="1">
        <f t="shared" si="275"/>
        <v>57.659930639189525</v>
      </c>
    </row>
    <row r="178" spans="3:104" x14ac:dyDescent="0.15">
      <c r="C178" s="6">
        <v>46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>
        <f t="shared" ref="AX178:CC178" si="302">IF(type=1,MAX(AX75-x,(AY178*p+AY179*(1-p))*EXP(-ir*t)),MAX(x-AX75,(AY178*p+AY179*(1-p))*EXP(-ir*t)))</f>
        <v>3.9190488396873458E-7</v>
      </c>
      <c r="AY178" s="1">
        <f t="shared" si="302"/>
        <v>6.7188505088446932E-7</v>
      </c>
      <c r="AZ178" s="1">
        <f t="shared" si="302"/>
        <v>1.148540409129061E-6</v>
      </c>
      <c r="BA178" s="1">
        <f t="shared" si="302"/>
        <v>1.9574307450789233E-6</v>
      </c>
      <c r="BB178" s="1">
        <f t="shared" si="302"/>
        <v>3.3255572807880896E-6</v>
      </c>
      <c r="BC178" s="1">
        <f t="shared" si="302"/>
        <v>5.6315310444399292E-6</v>
      </c>
      <c r="BD178" s="1">
        <f t="shared" si="302"/>
        <v>9.50419843203469E-6</v>
      </c>
      <c r="BE178" s="1">
        <f t="shared" si="302"/>
        <v>1.5983466795100297E-5</v>
      </c>
      <c r="BF178" s="1">
        <f t="shared" si="302"/>
        <v>2.6781121707209232E-5</v>
      </c>
      <c r="BG178" s="1">
        <f t="shared" si="302"/>
        <v>4.4701352183977258E-5</v>
      </c>
      <c r="BH178" s="1">
        <f t="shared" si="302"/>
        <v>7.4314607203227538E-5</v>
      </c>
      <c r="BI178" s="1">
        <f t="shared" si="302"/>
        <v>1.2303032921848753E-4</v>
      </c>
      <c r="BJ178" s="1">
        <f t="shared" si="302"/>
        <v>2.0279276110083652E-4</v>
      </c>
      <c r="BK178" s="1">
        <f t="shared" si="302"/>
        <v>3.3274173918986855E-4</v>
      </c>
      <c r="BL178" s="1">
        <f t="shared" si="302"/>
        <v>5.4335422695671852E-4</v>
      </c>
      <c r="BM178" s="1">
        <f t="shared" si="302"/>
        <v>8.8283522750397822E-4</v>
      </c>
      <c r="BN178" s="1">
        <f t="shared" si="302"/>
        <v>1.4268883031869487E-3</v>
      </c>
      <c r="BO178" s="1">
        <f t="shared" si="302"/>
        <v>2.2935027590692391E-3</v>
      </c>
      <c r="BP178" s="1">
        <f t="shared" si="302"/>
        <v>3.665088437396082E-3</v>
      </c>
      <c r="BQ178" s="1">
        <f t="shared" si="302"/>
        <v>5.8212123846963296E-3</v>
      </c>
      <c r="BR178" s="1">
        <f t="shared" si="302"/>
        <v>9.1863771519991068E-3</v>
      </c>
      <c r="BS178" s="1">
        <f t="shared" si="302"/>
        <v>1.4398732772722109E-2</v>
      </c>
      <c r="BT178" s="1">
        <f t="shared" si="302"/>
        <v>2.2407279258443363E-2</v>
      </c>
      <c r="BU178" s="1">
        <f t="shared" si="302"/>
        <v>3.4606833883203472E-2</v>
      </c>
      <c r="BV178" s="1">
        <f t="shared" si="302"/>
        <v>5.3021476834370904E-2</v>
      </c>
      <c r="BW178" s="1">
        <f t="shared" si="302"/>
        <v>8.0547766150474986E-2</v>
      </c>
      <c r="BX178" s="1">
        <f t="shared" si="302"/>
        <v>0.12126780279314198</v>
      </c>
      <c r="BY178" s="1">
        <f t="shared" si="302"/>
        <v>0.18083789409315884</v>
      </c>
      <c r="BZ178" s="1">
        <f t="shared" si="302"/>
        <v>0.26694936846621076</v>
      </c>
      <c r="CA178" s="1">
        <f t="shared" si="302"/>
        <v>0.38984205470861771</v>
      </c>
      <c r="CB178" s="1">
        <f t="shared" si="302"/>
        <v>0.56282627960819964</v>
      </c>
      <c r="CC178" s="1">
        <f t="shared" si="302"/>
        <v>0.80273526600012568</v>
      </c>
      <c r="CD178" s="1">
        <f t="shared" ref="CD178:CY178" si="303">IF(type=1,MAX(CD75-x,(CE178*p+CE179*(1-p))*EXP(-ir*t)),MAX(x-CD75,(CE178*p+CE179*(1-p))*EXP(-ir*t)))</f>
        <v>1.1301883522942417</v>
      </c>
      <c r="CE178" s="1">
        <f t="shared" si="303"/>
        <v>1.569502812732511</v>
      </c>
      <c r="CF178" s="1">
        <f t="shared" si="303"/>
        <v>2.1480612080711459</v>
      </c>
      <c r="CG178" s="1">
        <f t="shared" si="303"/>
        <v>2.8949432377915314</v>
      </c>
      <c r="CH178" s="1">
        <f t="shared" si="303"/>
        <v>3.8386941965278902</v>
      </c>
      <c r="CI178" s="1">
        <f t="shared" si="303"/>
        <v>5.0042554839166451</v>
      </c>
      <c r="CJ178" s="1">
        <f t="shared" si="303"/>
        <v>6.4093419694975013</v>
      </c>
      <c r="CK178" s="1">
        <f t="shared" si="303"/>
        <v>8.0608952049727396</v>
      </c>
      <c r="CL178" s="1">
        <f t="shared" si="303"/>
        <v>9.9525835974207411</v>
      </c>
      <c r="CM178" s="1">
        <f t="shared" si="303"/>
        <v>12.064489276093756</v>
      </c>
      <c r="CN178" s="1">
        <f t="shared" si="303"/>
        <v>14.365882007738243</v>
      </c>
      <c r="CO178" s="1">
        <f t="shared" si="303"/>
        <v>16.821137558453628</v>
      </c>
      <c r="CP178" s="1">
        <f t="shared" si="303"/>
        <v>19.397459131939858</v>
      </c>
      <c r="CQ178" s="1">
        <f t="shared" si="303"/>
        <v>22.071642919087584</v>
      </c>
      <c r="CR178" s="1">
        <f t="shared" si="303"/>
        <v>24.832775593039365</v>
      </c>
      <c r="CS178" s="1">
        <f t="shared" si="303"/>
        <v>27.679554923597884</v>
      </c>
      <c r="CT178" s="1">
        <f t="shared" si="303"/>
        <v>30.614599566262296</v>
      </c>
      <c r="CU178" s="1">
        <f t="shared" si="303"/>
        <v>33.640608219791432</v>
      </c>
      <c r="CV178" s="1">
        <f t="shared" si="303"/>
        <v>36.7603620728365</v>
      </c>
      <c r="CW178" s="1">
        <f t="shared" si="303"/>
        <v>39.976727325358553</v>
      </c>
      <c r="CX178" s="1">
        <f t="shared" si="303"/>
        <v>43.292657787116539</v>
      </c>
      <c r="CY178" s="1">
        <f t="shared" si="303"/>
        <v>46.711197555581705</v>
      </c>
      <c r="CZ178" s="1">
        <f t="shared" si="275"/>
        <v>50.235483775706172</v>
      </c>
    </row>
    <row r="179" spans="3:104" x14ac:dyDescent="0.15">
      <c r="C179" s="6">
        <v>47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>
        <f t="shared" ref="AY179:CD179" si="304">IF(type=1,MAX(AY76-x,(AZ179*p+AZ180*(1-p))*EXP(-ir*t)),MAX(x-AY76,(AZ179*p+AZ180*(1-p))*EXP(-ir*t)))</f>
        <v>1.1239385480108387E-7</v>
      </c>
      <c r="AZ179" s="1">
        <f t="shared" si="304"/>
        <v>1.960339863668434E-7</v>
      </c>
      <c r="BA179" s="1">
        <f t="shared" si="304"/>
        <v>3.4102495694095656E-7</v>
      </c>
      <c r="BB179" s="1">
        <f t="shared" si="304"/>
        <v>5.9164739183402617E-7</v>
      </c>
      <c r="BC179" s="1">
        <f t="shared" si="304"/>
        <v>1.0235644434213069E-6</v>
      </c>
      <c r="BD179" s="1">
        <f t="shared" si="304"/>
        <v>1.7656049961357112E-6</v>
      </c>
      <c r="BE179" s="1">
        <f t="shared" si="304"/>
        <v>3.0363072638756523E-6</v>
      </c>
      <c r="BF179" s="1">
        <f t="shared" si="304"/>
        <v>5.2049452184652534E-6</v>
      </c>
      <c r="BG179" s="1">
        <f t="shared" si="304"/>
        <v>8.8929501193268245E-6</v>
      </c>
      <c r="BH179" s="1">
        <f t="shared" si="304"/>
        <v>1.5141607831620271E-5</v>
      </c>
      <c r="BI179" s="1">
        <f t="shared" si="304"/>
        <v>2.568784500678892E-5</v>
      </c>
      <c r="BJ179" s="1">
        <f t="shared" si="304"/>
        <v>4.3415173305274452E-5</v>
      </c>
      <c r="BK179" s="1">
        <f t="shared" si="304"/>
        <v>7.3086540229594631E-5</v>
      </c>
      <c r="BL179" s="1">
        <f t="shared" si="304"/>
        <v>1.225275667199251E-4</v>
      </c>
      <c r="BM179" s="1">
        <f t="shared" si="304"/>
        <v>2.045236596877203E-4</v>
      </c>
      <c r="BN179" s="1">
        <f t="shared" si="304"/>
        <v>3.3983896776666853E-4</v>
      </c>
      <c r="BO179" s="1">
        <f t="shared" si="304"/>
        <v>5.6198193309972609E-4</v>
      </c>
      <c r="BP179" s="1">
        <f t="shared" si="304"/>
        <v>9.2466256507706026E-4</v>
      </c>
      <c r="BQ179" s="1">
        <f t="shared" si="304"/>
        <v>1.5133518590886284E-3</v>
      </c>
      <c r="BR179" s="1">
        <f t="shared" si="304"/>
        <v>2.4630160186076941E-3</v>
      </c>
      <c r="BS179" s="1">
        <f t="shared" si="304"/>
        <v>3.9850182717262273E-3</v>
      </c>
      <c r="BT179" s="1">
        <f t="shared" si="304"/>
        <v>6.4074225842366871E-3</v>
      </c>
      <c r="BU179" s="1">
        <f t="shared" si="304"/>
        <v>1.0234547725106725E-2</v>
      </c>
      <c r="BV179" s="1">
        <f t="shared" si="304"/>
        <v>1.623361774956349E-2</v>
      </c>
      <c r="BW179" s="1">
        <f t="shared" si="304"/>
        <v>2.5558657960355405E-2</v>
      </c>
      <c r="BX179" s="1">
        <f t="shared" si="304"/>
        <v>3.9924150856892417E-2</v>
      </c>
      <c r="BY179" s="1">
        <f t="shared" si="304"/>
        <v>6.1842877593994691E-2</v>
      </c>
      <c r="BZ179" s="1">
        <f t="shared" si="304"/>
        <v>9.4942895415801226E-2</v>
      </c>
      <c r="CA179" s="1">
        <f t="shared" si="304"/>
        <v>0.14437623941917851</v>
      </c>
      <c r="CB179" s="1">
        <f t="shared" si="304"/>
        <v>0.21732449820520985</v>
      </c>
      <c r="CC179" s="1">
        <f t="shared" si="304"/>
        <v>0.323591035912981</v>
      </c>
      <c r="CD179" s="1">
        <f t="shared" si="304"/>
        <v>0.47624311035628686</v>
      </c>
      <c r="CE179" s="1">
        <f t="shared" ref="CE179:CY179" si="305">IF(type=1,MAX(CE76-x,(CF179*p+CF180*(1-p))*EXP(-ir*t)),MAX(x-CE76,(CF179*p+CF180*(1-p))*EXP(-ir*t)))</f>
        <v>0.69222680691315852</v>
      </c>
      <c r="CF179" s="1">
        <f t="shared" si="305"/>
        <v>0.99282322280125079</v>
      </c>
      <c r="CG179" s="1">
        <f t="shared" si="305"/>
        <v>1.4037505589053889</v>
      </c>
      <c r="CH179" s="1">
        <f t="shared" si="305"/>
        <v>1.9546577300024923</v>
      </c>
      <c r="CI179" s="1">
        <f t="shared" si="305"/>
        <v>2.6777280964527135</v>
      </c>
      <c r="CJ179" s="1">
        <f t="shared" si="305"/>
        <v>3.6051594446011879</v>
      </c>
      <c r="CK179" s="1">
        <f t="shared" si="305"/>
        <v>4.7654611677715462</v>
      </c>
      <c r="CL179" s="1">
        <f t="shared" si="305"/>
        <v>6.1788562718162554</v>
      </c>
      <c r="CM179" s="1">
        <f t="shared" si="305"/>
        <v>7.8525918622771576</v>
      </c>
      <c r="CN179" s="1">
        <f t="shared" si="305"/>
        <v>9.7775385878181957</v>
      </c>
      <c r="CO179" s="1">
        <f t="shared" si="305"/>
        <v>11.927823429579313</v>
      </c>
      <c r="CP179" s="1">
        <f t="shared" si="305"/>
        <v>14.264952071342417</v>
      </c>
      <c r="CQ179" s="1">
        <f t="shared" si="305"/>
        <v>16.746495469541678</v>
      </c>
      <c r="CR179" s="1">
        <f t="shared" si="305"/>
        <v>19.336931556222098</v>
      </c>
      <c r="CS179" s="1">
        <f t="shared" si="305"/>
        <v>22.015722843845236</v>
      </c>
      <c r="CT179" s="1">
        <f t="shared" si="305"/>
        <v>24.777644657656012</v>
      </c>
      <c r="CU179" s="1">
        <f t="shared" si="305"/>
        <v>27.625238744609014</v>
      </c>
      <c r="CV179" s="1">
        <f t="shared" si="305"/>
        <v>30.561124544103155</v>
      </c>
      <c r="CW179" s="1">
        <f t="shared" si="305"/>
        <v>33.588001562758492</v>
      </c>
      <c r="CX179" s="1">
        <f t="shared" si="305"/>
        <v>36.708651821781409</v>
      </c>
      <c r="CY179" s="1">
        <f t="shared" si="305"/>
        <v>39.92594237913687</v>
      </c>
      <c r="CZ179" s="1">
        <f t="shared" si="275"/>
        <v>43.242827928814322</v>
      </c>
    </row>
    <row r="180" spans="3:104" x14ac:dyDescent="0.15">
      <c r="C180" s="6">
        <v>48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>
        <f t="shared" ref="AZ180:CE180" si="306">IF(type=1,MAX(AZ77-x,(BA180*p+BA181*(1-p))*EXP(-ir*t)),MAX(x-AZ77,(BA180*p+BA181*(1-p))*EXP(-ir*t)))</f>
        <v>2.8888266595452703E-8</v>
      </c>
      <c r="BA180" s="1">
        <f t="shared" si="306"/>
        <v>5.1277682281141255E-8</v>
      </c>
      <c r="BB180" s="1">
        <f t="shared" si="306"/>
        <v>9.0810752939830918E-8</v>
      </c>
      <c r="BC180" s="1">
        <f t="shared" si="306"/>
        <v>1.6043858384466633E-7</v>
      </c>
      <c r="BD180" s="1">
        <f t="shared" si="306"/>
        <v>2.8274916943561556E-7</v>
      </c>
      <c r="BE180" s="1">
        <f t="shared" si="306"/>
        <v>4.9701628192821126E-7</v>
      </c>
      <c r="BF180" s="1">
        <f t="shared" si="306"/>
        <v>8.7130398292890246E-7</v>
      </c>
      <c r="BG180" s="1">
        <f t="shared" si="306"/>
        <v>1.5231710036159724E-6</v>
      </c>
      <c r="BH180" s="1">
        <f t="shared" si="306"/>
        <v>2.6549378946592438E-6</v>
      </c>
      <c r="BI180" s="1">
        <f t="shared" si="306"/>
        <v>4.6134962274538588E-6</v>
      </c>
      <c r="BJ180" s="1">
        <f t="shared" si="306"/>
        <v>7.9912668679788129E-6</v>
      </c>
      <c r="BK180" s="1">
        <f t="shared" si="306"/>
        <v>1.3795777401143806E-5</v>
      </c>
      <c r="BL180" s="1">
        <f t="shared" si="306"/>
        <v>2.3733003475425007E-5</v>
      </c>
      <c r="BM180" s="1">
        <f t="shared" si="306"/>
        <v>4.0678147879145357E-5</v>
      </c>
      <c r="BN180" s="1">
        <f t="shared" si="306"/>
        <v>6.945318083407833E-5</v>
      </c>
      <c r="BO180" s="1">
        <f t="shared" si="306"/>
        <v>1.1810281361298379E-4</v>
      </c>
      <c r="BP180" s="1">
        <f t="shared" si="306"/>
        <v>1.9997403307686111E-4</v>
      </c>
      <c r="BQ180" s="1">
        <f t="shared" si="306"/>
        <v>3.3708015728013923E-4</v>
      </c>
      <c r="BR180" s="1">
        <f t="shared" si="306"/>
        <v>5.6549928833069755E-4</v>
      </c>
      <c r="BS180" s="1">
        <f t="shared" si="306"/>
        <v>9.4396216913435931E-4</v>
      </c>
      <c r="BT180" s="1">
        <f t="shared" si="306"/>
        <v>1.5673843067530063E-3</v>
      </c>
      <c r="BU180" s="1">
        <f t="shared" si="306"/>
        <v>2.5879675794765931E-3</v>
      </c>
      <c r="BV180" s="1">
        <f t="shared" si="306"/>
        <v>4.2477291750990503E-3</v>
      </c>
      <c r="BW180" s="1">
        <f t="shared" si="306"/>
        <v>6.9280103225561572E-3</v>
      </c>
      <c r="BX180" s="1">
        <f t="shared" si="306"/>
        <v>1.1223760577500557E-2</v>
      </c>
      <c r="BY180" s="1">
        <f t="shared" si="306"/>
        <v>1.8053216140235254E-2</v>
      </c>
      <c r="BZ180" s="1">
        <f t="shared" si="306"/>
        <v>2.8816890052279789E-2</v>
      </c>
      <c r="CA180" s="1">
        <f t="shared" si="306"/>
        <v>4.5623204745092051E-2</v>
      </c>
      <c r="CB180" s="1">
        <f t="shared" si="306"/>
        <v>7.1600809160191931E-2</v>
      </c>
      <c r="CC180" s="1">
        <f t="shared" si="306"/>
        <v>0.11131811322801716</v>
      </c>
      <c r="CD180" s="1">
        <f t="shared" si="306"/>
        <v>0.17132632273027248</v>
      </c>
      <c r="CE180" s="1">
        <f t="shared" si="306"/>
        <v>0.26082951034445073</v>
      </c>
      <c r="CF180" s="1">
        <f t="shared" ref="CF180:CY180" si="307">IF(type=1,MAX(CF77-x,(CG180*p+CG181*(1-p))*EXP(-ir*t)),MAX(x-CF77,(CG180*p+CG181*(1-p))*EXP(-ir*t)))</f>
        <v>0.39245903526667403</v>
      </c>
      <c r="CG180" s="1">
        <f t="shared" si="307"/>
        <v>0.58308436601963043</v>
      </c>
      <c r="CH180" s="1">
        <f t="shared" si="307"/>
        <v>0.85452377609384977</v>
      </c>
      <c r="CI180" s="1">
        <f t="shared" si="307"/>
        <v>1.2339272265221894</v>
      </c>
      <c r="CJ180" s="1">
        <f t="shared" si="307"/>
        <v>1.7535021774288522</v>
      </c>
      <c r="CK180" s="1">
        <f t="shared" si="307"/>
        <v>2.4491733511984317</v>
      </c>
      <c r="CL180" s="1">
        <f t="shared" si="307"/>
        <v>3.357770656377459</v>
      </c>
      <c r="CM180" s="1">
        <f t="shared" si="307"/>
        <v>4.5125172074913378</v>
      </c>
      <c r="CN180" s="1">
        <f t="shared" si="307"/>
        <v>5.9370452422555653</v>
      </c>
      <c r="CO180" s="1">
        <f t="shared" si="307"/>
        <v>7.6389581483815467</v>
      </c>
      <c r="CP180" s="1">
        <f t="shared" si="307"/>
        <v>9.6049732325414432</v>
      </c>
      <c r="CQ180" s="1">
        <f t="shared" si="307"/>
        <v>11.800484825457223</v>
      </c>
      <c r="CR180" s="1">
        <f t="shared" si="307"/>
        <v>14.176106117398783</v>
      </c>
      <c r="CS180" s="1">
        <f t="shared" si="307"/>
        <v>16.681287937577402</v>
      </c>
      <c r="CT180" s="1">
        <f t="shared" si="307"/>
        <v>19.280155400852227</v>
      </c>
      <c r="CU180" s="1">
        <f t="shared" si="307"/>
        <v>21.959711156454848</v>
      </c>
      <c r="CV180" s="1">
        <f t="shared" si="307"/>
        <v>24.722422301545667</v>
      </c>
      <c r="CW180" s="1">
        <f t="shared" si="307"/>
        <v>27.570831343955884</v>
      </c>
      <c r="CX180" s="1">
        <f t="shared" si="307"/>
        <v>30.507558507218789</v>
      </c>
      <c r="CY180" s="1">
        <f t="shared" si="307"/>
        <v>33.535304106057509</v>
      </c>
      <c r="CZ180" s="1">
        <f t="shared" si="275"/>
        <v>36.656850994482824</v>
      </c>
    </row>
    <row r="181" spans="3:104" x14ac:dyDescent="0.15">
      <c r="C181" s="6">
        <v>49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>
        <f t="shared" ref="BA181:CF181" si="308">IF(type=1,MAX(BA78-x,(BB181*p+BB182*(1-p))*EXP(-ir*t)),MAX(x-BA78,(BB181*p+BB182*(1-p))*EXP(-ir*t)))</f>
        <v>6.5334321994878124E-9</v>
      </c>
      <c r="BB181" s="1">
        <f t="shared" si="308"/>
        <v>1.1805994619644001E-8</v>
      </c>
      <c r="BC181" s="1">
        <f t="shared" si="308"/>
        <v>2.1291628902091906E-8</v>
      </c>
      <c r="BD181" s="1">
        <f t="shared" si="308"/>
        <v>3.8320054538314663E-8</v>
      </c>
      <c r="BE181" s="1">
        <f t="shared" si="308"/>
        <v>6.882052761293948E-8</v>
      </c>
      <c r="BF181" s="1">
        <f t="shared" si="308"/>
        <v>1.2332354442198741E-7</v>
      </c>
      <c r="BG181" s="1">
        <f t="shared" si="308"/>
        <v>2.2047997447558802E-7</v>
      </c>
      <c r="BH181" s="1">
        <f t="shared" si="308"/>
        <v>3.9322745554140034E-7</v>
      </c>
      <c r="BI181" s="1">
        <f t="shared" si="308"/>
        <v>6.9955770951257431E-7</v>
      </c>
      <c r="BJ181" s="1">
        <f t="shared" si="308"/>
        <v>1.241248266843031E-6</v>
      </c>
      <c r="BK181" s="1">
        <f t="shared" si="308"/>
        <v>2.1963224440820111E-6</v>
      </c>
      <c r="BL181" s="1">
        <f t="shared" si="308"/>
        <v>3.8750658440523379E-6</v>
      </c>
      <c r="BM181" s="1">
        <f t="shared" si="308"/>
        <v>6.8162691483869913E-6</v>
      </c>
      <c r="BN181" s="1">
        <f t="shared" si="308"/>
        <v>1.1951809532197349E-5</v>
      </c>
      <c r="BO181" s="1">
        <f t="shared" si="308"/>
        <v>2.0886688404238741E-5</v>
      </c>
      <c r="BP181" s="1">
        <f t="shared" si="308"/>
        <v>3.6372971535016299E-5</v>
      </c>
      <c r="BQ181" s="1">
        <f t="shared" si="308"/>
        <v>6.3107291875404573E-5</v>
      </c>
      <c r="BR181" s="1">
        <f t="shared" si="308"/>
        <v>1.0906453491849752E-4</v>
      </c>
      <c r="BS181" s="1">
        <f t="shared" si="308"/>
        <v>1.8771335000344476E-4</v>
      </c>
      <c r="BT181" s="1">
        <f t="shared" si="308"/>
        <v>3.2167002071569281E-4</v>
      </c>
      <c r="BU181" s="1">
        <f t="shared" si="308"/>
        <v>5.4867730343592972E-4</v>
      </c>
      <c r="BV181" s="1">
        <f t="shared" si="308"/>
        <v>9.3130396331806906E-4</v>
      </c>
      <c r="BW181" s="1">
        <f t="shared" si="308"/>
        <v>1.5725328586333213E-3</v>
      </c>
      <c r="BX181" s="1">
        <f t="shared" si="308"/>
        <v>2.6405533839096132E-3</v>
      </c>
      <c r="BY181" s="1">
        <f t="shared" si="308"/>
        <v>4.4077406466698091E-3</v>
      </c>
      <c r="BZ181" s="1">
        <f t="shared" si="308"/>
        <v>7.3111531994037781E-3</v>
      </c>
      <c r="CA181" s="1">
        <f t="shared" si="308"/>
        <v>1.2045071206441941E-2</v>
      </c>
      <c r="CB181" s="1">
        <f t="shared" si="308"/>
        <v>1.9700214519327453E-2</v>
      </c>
      <c r="CC181" s="1">
        <f t="shared" si="308"/>
        <v>3.196921630379701E-2</v>
      </c>
      <c r="CD181" s="1">
        <f t="shared" si="308"/>
        <v>5.1443159347462429E-2</v>
      </c>
      <c r="CE181" s="1">
        <f t="shared" si="308"/>
        <v>8.2028224790964457E-2</v>
      </c>
      <c r="CF181" s="1">
        <f t="shared" si="308"/>
        <v>0.12951221671640695</v>
      </c>
      <c r="CG181" s="1">
        <f t="shared" ref="CG181:CY181" si="309">IF(type=1,MAX(CG78-x,(CH181*p+CH182*(1-p))*EXP(-ir*t)),MAX(x-CG78,(CH181*p+CH182*(1-p))*EXP(-ir*t)))</f>
        <v>0.20230350561993432</v>
      </c>
      <c r="CH181" s="1">
        <f t="shared" si="309"/>
        <v>0.3123429489983357</v>
      </c>
      <c r="CI181" s="1">
        <f t="shared" si="309"/>
        <v>0.47614325080984932</v>
      </c>
      <c r="CJ181" s="1">
        <f t="shared" si="309"/>
        <v>0.71582937341152242</v>
      </c>
      <c r="CK181" s="1">
        <f t="shared" si="309"/>
        <v>1.0599300692653166</v>
      </c>
      <c r="CL181" s="1">
        <f t="shared" si="309"/>
        <v>1.5435078790167709</v>
      </c>
      <c r="CM181" s="1">
        <f t="shared" si="309"/>
        <v>2.2070435932280157</v>
      </c>
      <c r="CN181" s="1">
        <f t="shared" si="309"/>
        <v>3.0933909736423608</v>
      </c>
      <c r="CO181" s="1">
        <f t="shared" si="309"/>
        <v>4.2422393974323649</v>
      </c>
      <c r="CP181" s="1">
        <f t="shared" si="309"/>
        <v>5.6820874351392785</v>
      </c>
      <c r="CQ181" s="1">
        <f t="shared" si="309"/>
        <v>7.4209594690660365</v>
      </c>
      <c r="CR181" s="1">
        <f t="shared" si="309"/>
        <v>9.4389895449632686</v>
      </c>
      <c r="CS181" s="1">
        <f t="shared" si="309"/>
        <v>11.687894094669915</v>
      </c>
      <c r="CT181" s="1">
        <f t="shared" si="309"/>
        <v>14.102389150831758</v>
      </c>
      <c r="CU181" s="1">
        <f t="shared" si="309"/>
        <v>16.623679349171308</v>
      </c>
      <c r="CV181" s="1">
        <f t="shared" si="309"/>
        <v>19.223287332247068</v>
      </c>
      <c r="CW181" s="1">
        <f t="shared" si="309"/>
        <v>21.903607739837703</v>
      </c>
      <c r="CX181" s="1">
        <f t="shared" si="309"/>
        <v>24.667108407633261</v>
      </c>
      <c r="CY181" s="1">
        <f t="shared" si="309"/>
        <v>27.51633260456931</v>
      </c>
      <c r="CZ181" s="1">
        <f t="shared" si="275"/>
        <v>30.453901338548249</v>
      </c>
    </row>
    <row r="182" spans="3:104" x14ac:dyDescent="0.15">
      <c r="C182" s="6">
        <v>50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>
        <f t="shared" ref="BB182:CG182" si="310">IF(type=1,MAX(BB79-x,(BC182*p+BC183*(1-p))*EXP(-ir*t)),MAX(x-BB79,(BC182*p+BC183*(1-p))*EXP(-ir*t)))</f>
        <v>1.2686907578259162E-9</v>
      </c>
      <c r="BC182" s="1">
        <f t="shared" si="310"/>
        <v>2.334492944255401E-9</v>
      </c>
      <c r="BD182" s="1">
        <f t="shared" si="310"/>
        <v>4.2886908452404882E-9</v>
      </c>
      <c r="BE182" s="1">
        <f t="shared" si="310"/>
        <v>7.8654532678646587E-9</v>
      </c>
      <c r="BF182" s="1">
        <f t="shared" si="310"/>
        <v>1.4399893822493743E-8</v>
      </c>
      <c r="BG182" s="1">
        <f t="shared" si="310"/>
        <v>2.6314741336772549E-8</v>
      </c>
      <c r="BH182" s="1">
        <f t="shared" si="310"/>
        <v>4.7996423467690864E-8</v>
      </c>
      <c r="BI182" s="1">
        <f t="shared" si="310"/>
        <v>8.7367922529632034E-8</v>
      </c>
      <c r="BJ182" s="1">
        <f t="shared" si="310"/>
        <v>1.5870457203045462E-7</v>
      </c>
      <c r="BK182" s="1">
        <f t="shared" si="310"/>
        <v>2.8765995120093364E-7</v>
      </c>
      <c r="BL182" s="1">
        <f t="shared" si="310"/>
        <v>5.2020819676487095E-7</v>
      </c>
      <c r="BM182" s="1">
        <f t="shared" si="310"/>
        <v>9.3850126645501449E-7</v>
      </c>
      <c r="BN182" s="1">
        <f t="shared" si="310"/>
        <v>1.6888883188190466E-6</v>
      </c>
      <c r="BO182" s="1">
        <f t="shared" si="310"/>
        <v>3.0312378179353753E-6</v>
      </c>
      <c r="BP182" s="1">
        <f t="shared" si="310"/>
        <v>5.4254081105365155E-6</v>
      </c>
      <c r="BQ182" s="1">
        <f t="shared" si="310"/>
        <v>9.682192203314267E-6</v>
      </c>
      <c r="BR182" s="1">
        <f t="shared" si="310"/>
        <v>1.7225592705351198E-5</v>
      </c>
      <c r="BS182" s="1">
        <f t="shared" si="310"/>
        <v>3.0546277763294206E-5</v>
      </c>
      <c r="BT182" s="1">
        <f t="shared" si="310"/>
        <v>5.3981385391855978E-5</v>
      </c>
      <c r="BU182" s="1">
        <f t="shared" si="310"/>
        <v>9.5047799665564452E-5</v>
      </c>
      <c r="BV182" s="1">
        <f t="shared" si="310"/>
        <v>1.6670744892950337E-4</v>
      </c>
      <c r="BW182" s="1">
        <f t="shared" si="310"/>
        <v>2.9118990443891403E-4</v>
      </c>
      <c r="BX182" s="1">
        <f t="shared" si="310"/>
        <v>5.0639476594275461E-4</v>
      </c>
      <c r="BY182" s="1">
        <f t="shared" si="310"/>
        <v>8.7652704952488971E-4</v>
      </c>
      <c r="BZ182" s="1">
        <f t="shared" si="310"/>
        <v>1.5096044699283435E-3</v>
      </c>
      <c r="CA182" s="1">
        <f t="shared" si="310"/>
        <v>2.5859871576719199E-3</v>
      </c>
      <c r="CB182" s="1">
        <f t="shared" si="310"/>
        <v>4.4043466921283633E-3</v>
      </c>
      <c r="CC182" s="1">
        <f t="shared" si="310"/>
        <v>7.4547952791292945E-3</v>
      </c>
      <c r="CD182" s="1">
        <f t="shared" si="310"/>
        <v>1.2533542663648313E-2</v>
      </c>
      <c r="CE182" s="1">
        <f t="shared" si="310"/>
        <v>2.0919674988855802E-2</v>
      </c>
      <c r="CF182" s="1">
        <f t="shared" si="310"/>
        <v>3.4642426427868168E-2</v>
      </c>
      <c r="CG182" s="1">
        <f t="shared" si="310"/>
        <v>5.6875963057871737E-2</v>
      </c>
      <c r="CH182" s="1">
        <f t="shared" ref="CH182:CY182" si="311">IF(type=1,MAX(CH79-x,(CI182*p+CI183*(1-p))*EXP(-ir*t)),MAX(x-CH79,(CI182*p+CI183*(1-p))*EXP(-ir*t)))</f>
        <v>9.2506233786053993E-2</v>
      </c>
      <c r="CI182" s="1">
        <f t="shared" si="311"/>
        <v>0.14891654369517676</v>
      </c>
      <c r="CJ182" s="1">
        <f t="shared" si="311"/>
        <v>0.23702710521430145</v>
      </c>
      <c r="CK182" s="1">
        <f t="shared" si="311"/>
        <v>0.37258557573377021</v>
      </c>
      <c r="CL182" s="1">
        <f t="shared" si="311"/>
        <v>0.57762107045795197</v>
      </c>
      <c r="CM182" s="1">
        <f t="shared" si="311"/>
        <v>0.88181985244641214</v>
      </c>
      <c r="CN182" s="1">
        <f t="shared" si="311"/>
        <v>1.3233381994374784</v>
      </c>
      <c r="CO182" s="1">
        <f t="shared" si="311"/>
        <v>1.9482455567162209</v>
      </c>
      <c r="CP182" s="1">
        <f t="shared" si="311"/>
        <v>2.8074696190663162</v>
      </c>
      <c r="CQ182" s="1">
        <f t="shared" si="311"/>
        <v>3.9500172600634325</v>
      </c>
      <c r="CR182" s="1">
        <f t="shared" si="311"/>
        <v>5.4118128043135814</v>
      </c>
      <c r="CS182" s="1">
        <f t="shared" si="311"/>
        <v>7.2013841305326887</v>
      </c>
      <c r="CT182" s="1">
        <f t="shared" si="311"/>
        <v>9.2873902709211258</v>
      </c>
      <c r="CU182" s="1">
        <f t="shared" si="311"/>
        <v>11.59798050554107</v>
      </c>
      <c r="CV182" s="1">
        <f t="shared" si="311"/>
        <v>14.043971081087017</v>
      </c>
      <c r="CW182" s="1">
        <f t="shared" si="311"/>
        <v>16.565978553494784</v>
      </c>
      <c r="CX182" s="1">
        <f t="shared" si="311"/>
        <v>19.166327233184113</v>
      </c>
      <c r="CY182" s="1">
        <f t="shared" si="311"/>
        <v>21.847412476772675</v>
      </c>
      <c r="CZ182" s="1">
        <f t="shared" si="275"/>
        <v>24.61170285870125</v>
      </c>
    </row>
    <row r="183" spans="3:104" x14ac:dyDescent="0.15">
      <c r="C183" s="6">
        <v>51</v>
      </c>
      <c r="BC183" s="1">
        <f t="shared" ref="BC183:CH183" si="312">IF(type=1,MAX(BC80-x,(BD183*p+BD184*(1-p))*EXP(-ir*t)),MAX(x-BC80,(BD183*p+BD184*(1-p))*EXP(-ir*t)))</f>
        <v>2.0440728358780342E-10</v>
      </c>
      <c r="BD183" s="1">
        <f t="shared" si="312"/>
        <v>3.8308959574359584E-10</v>
      </c>
      <c r="BE183" s="1">
        <f t="shared" si="312"/>
        <v>7.1706228761179812E-10</v>
      </c>
      <c r="BF183" s="1">
        <f t="shared" si="312"/>
        <v>1.340428214763339E-9</v>
      </c>
      <c r="BG183" s="1">
        <f t="shared" si="312"/>
        <v>2.5022839953091169E-9</v>
      </c>
      <c r="BH183" s="1">
        <f t="shared" si="312"/>
        <v>4.6645598045891387E-9</v>
      </c>
      <c r="BI183" s="1">
        <f t="shared" si="312"/>
        <v>8.6823795050423985E-9</v>
      </c>
      <c r="BJ183" s="1">
        <f t="shared" si="312"/>
        <v>1.613585858542528E-8</v>
      </c>
      <c r="BK183" s="1">
        <f t="shared" si="312"/>
        <v>2.9939173410304619E-8</v>
      </c>
      <c r="BL183" s="1">
        <f t="shared" si="312"/>
        <v>5.5456054858556765E-8</v>
      </c>
      <c r="BM183" s="1">
        <f t="shared" si="312"/>
        <v>1.025378529246676E-7</v>
      </c>
      <c r="BN183" s="1">
        <f t="shared" si="312"/>
        <v>1.8923766620584256E-7</v>
      </c>
      <c r="BO183" s="1">
        <f t="shared" si="312"/>
        <v>3.4856053796923353E-7</v>
      </c>
      <c r="BP183" s="1">
        <f t="shared" si="312"/>
        <v>6.4069613049325344E-7</v>
      </c>
      <c r="BQ183" s="1">
        <f t="shared" si="312"/>
        <v>1.1751186133801268E-6</v>
      </c>
      <c r="BR183" s="1">
        <f t="shared" si="312"/>
        <v>2.1503819672642807E-6</v>
      </c>
      <c r="BS183" s="1">
        <f t="shared" si="312"/>
        <v>3.9255278950799345E-6</v>
      </c>
      <c r="BT183" s="1">
        <f t="shared" si="312"/>
        <v>7.1477361805982159E-6</v>
      </c>
      <c r="BU183" s="1">
        <f t="shared" si="312"/>
        <v>1.2979590638386033E-5</v>
      </c>
      <c r="BV183" s="1">
        <f t="shared" si="312"/>
        <v>2.350192931206902E-5</v>
      </c>
      <c r="BW183" s="1">
        <f t="shared" si="312"/>
        <v>4.2424553977714842E-5</v>
      </c>
      <c r="BX183" s="1">
        <f t="shared" si="312"/>
        <v>7.6333617759275445E-5</v>
      </c>
      <c r="BY183" s="1">
        <f t="shared" si="312"/>
        <v>1.3686867256098174E-4</v>
      </c>
      <c r="BZ183" s="1">
        <f t="shared" si="312"/>
        <v>2.4449889373376896E-4</v>
      </c>
      <c r="CA183" s="1">
        <f t="shared" si="312"/>
        <v>4.3502888505714743E-4</v>
      </c>
      <c r="CB183" s="1">
        <f t="shared" si="312"/>
        <v>7.7072323197502747E-4</v>
      </c>
      <c r="CC183" s="1">
        <f t="shared" si="312"/>
        <v>1.3591704183173118E-3</v>
      </c>
      <c r="CD183" s="1">
        <f t="shared" si="312"/>
        <v>2.3849718096027651E-3</v>
      </c>
      <c r="CE183" s="1">
        <f t="shared" si="312"/>
        <v>4.1624138717502217E-3</v>
      </c>
      <c r="CF183" s="1">
        <f t="shared" si="312"/>
        <v>7.2219658741838107E-3</v>
      </c>
      <c r="CG183" s="1">
        <f t="shared" si="312"/>
        <v>1.2450359222174806E-2</v>
      </c>
      <c r="CH183" s="1">
        <f t="shared" si="312"/>
        <v>2.1313776863260157E-2</v>
      </c>
      <c r="CI183" s="1">
        <f t="shared" ref="CI183:CY183" si="313">IF(type=1,MAX(CI80-x,(CJ183*p+CJ184*(1-p))*EXP(-ir*t)),MAX(x-CI80,(CJ183*p+CJ184*(1-p))*EXP(-ir*t)))</f>
        <v>3.6206660354013744E-2</v>
      </c>
      <c r="CJ183" s="1">
        <f t="shared" si="313"/>
        <v>6.098424576709012E-2</v>
      </c>
      <c r="CK183" s="1">
        <f t="shared" si="313"/>
        <v>0.10175237283366126</v>
      </c>
      <c r="CL183" s="1">
        <f t="shared" si="313"/>
        <v>0.1679960921850509</v>
      </c>
      <c r="CM183" s="1">
        <f t="shared" si="313"/>
        <v>0.27411374157284774</v>
      </c>
      <c r="CN183" s="1">
        <f t="shared" si="313"/>
        <v>0.44135710592554961</v>
      </c>
      <c r="CO183" s="1">
        <f t="shared" si="313"/>
        <v>0.70001497118655187</v>
      </c>
      <c r="CP183" s="1">
        <f t="shared" si="313"/>
        <v>1.0913536815130092</v>
      </c>
      <c r="CQ183" s="1">
        <f t="shared" si="313"/>
        <v>1.6682827169341139</v>
      </c>
      <c r="CR183" s="1">
        <f t="shared" si="313"/>
        <v>2.4929501646744292</v>
      </c>
      <c r="CS183" s="1">
        <f t="shared" si="313"/>
        <v>3.6287197991767659</v>
      </c>
      <c r="CT183" s="1">
        <f t="shared" si="313"/>
        <v>5.1239985541440527</v>
      </c>
      <c r="CU183" s="1">
        <f t="shared" si="313"/>
        <v>6.9879176965690375</v>
      </c>
      <c r="CV183" s="1">
        <f t="shared" si="313"/>
        <v>9.1658735295093514</v>
      </c>
      <c r="CW183" s="1">
        <f t="shared" si="313"/>
        <v>11.538775231184228</v>
      </c>
      <c r="CX183" s="1">
        <f t="shared" si="313"/>
        <v>13.985460516880615</v>
      </c>
      <c r="CY183" s="1">
        <f t="shared" si="313"/>
        <v>16.508185433183595</v>
      </c>
      <c r="CZ183" s="1">
        <f t="shared" si="275"/>
        <v>19.109274986298331</v>
      </c>
    </row>
    <row r="184" spans="3:104" x14ac:dyDescent="0.15">
      <c r="C184" s="6">
        <v>52</v>
      </c>
      <c r="BD184" s="1">
        <f t="shared" ref="BD184:CY184" si="314">IF(type=1,MAX(BD81-x,(BE184*p+BE185*(1-p))*EXP(-ir*t)),MAX(x-BD81,(BE184*p+BE185*(1-p))*EXP(-ir*t)))</f>
        <v>2.5969661346929239E-11</v>
      </c>
      <c r="BE184" s="1">
        <f t="shared" si="314"/>
        <v>4.9575489102608833E-11</v>
      </c>
      <c r="BF184" s="1">
        <f t="shared" si="314"/>
        <v>9.4554734521431282E-11</v>
      </c>
      <c r="BG184" s="1">
        <f t="shared" si="314"/>
        <v>1.8017702119737677E-10</v>
      </c>
      <c r="BH184" s="1">
        <f t="shared" si="314"/>
        <v>3.4300359620806104E-10</v>
      </c>
      <c r="BI184" s="1">
        <f t="shared" si="314"/>
        <v>6.5232391074825861E-10</v>
      </c>
      <c r="BJ184" s="1">
        <f t="shared" si="314"/>
        <v>1.2392938444295333E-9</v>
      </c>
      <c r="BK184" s="1">
        <f t="shared" si="314"/>
        <v>2.3518595197258464E-9</v>
      </c>
      <c r="BL184" s="1">
        <f t="shared" si="314"/>
        <v>4.4581312612491887E-9</v>
      </c>
      <c r="BM184" s="1">
        <f t="shared" si="314"/>
        <v>8.4406415958974844E-9</v>
      </c>
      <c r="BN184" s="1">
        <f t="shared" si="314"/>
        <v>1.5960784675213899E-8</v>
      </c>
      <c r="BO184" s="1">
        <f t="shared" si="314"/>
        <v>3.0141325256963154E-8</v>
      </c>
      <c r="BP184" s="1">
        <f t="shared" si="314"/>
        <v>5.6842196958381539E-8</v>
      </c>
      <c r="BQ184" s="1">
        <f t="shared" si="314"/>
        <v>1.0704060599899274E-7</v>
      </c>
      <c r="BR184" s="1">
        <f t="shared" si="314"/>
        <v>2.0126195924013024E-7</v>
      </c>
      <c r="BS184" s="1">
        <f t="shared" si="314"/>
        <v>3.7781019811546181E-7</v>
      </c>
      <c r="BT184" s="1">
        <f t="shared" si="314"/>
        <v>7.0801874292811883E-7</v>
      </c>
      <c r="BU184" s="1">
        <f t="shared" si="314"/>
        <v>1.3244380664356877E-6</v>
      </c>
      <c r="BV184" s="1">
        <f t="shared" si="314"/>
        <v>2.4727894488534904E-6</v>
      </c>
      <c r="BW184" s="1">
        <f t="shared" si="314"/>
        <v>4.6074381110573721E-6</v>
      </c>
      <c r="BX184" s="1">
        <f t="shared" si="314"/>
        <v>8.5662753752390731E-6</v>
      </c>
      <c r="BY184" s="1">
        <f t="shared" si="314"/>
        <v>1.5889939674225604E-5</v>
      </c>
      <c r="BZ184" s="1">
        <f t="shared" si="314"/>
        <v>2.9402292828949949E-5</v>
      </c>
      <c r="CA184" s="1">
        <f t="shared" si="314"/>
        <v>5.4261584806317061E-5</v>
      </c>
      <c r="CB184" s="1">
        <f t="shared" si="314"/>
        <v>9.9855298353890041E-5</v>
      </c>
      <c r="CC184" s="1">
        <f t="shared" si="314"/>
        <v>1.8319865562367569E-4</v>
      </c>
      <c r="CD184" s="1">
        <f t="shared" si="314"/>
        <v>3.3499604974934701E-4</v>
      </c>
      <c r="CE184" s="1">
        <f t="shared" si="314"/>
        <v>6.1038472668565236E-4</v>
      </c>
      <c r="CF184" s="1">
        <f t="shared" si="314"/>
        <v>1.1078445718811225E-3</v>
      </c>
      <c r="CG184" s="1">
        <f t="shared" si="314"/>
        <v>2.0022177279893434E-3</v>
      </c>
      <c r="CH184" s="1">
        <f t="shared" si="314"/>
        <v>3.6018455379607712E-3</v>
      </c>
      <c r="CI184" s="1">
        <f t="shared" si="314"/>
        <v>6.4464074645473159E-3</v>
      </c>
      <c r="CJ184" s="1">
        <f t="shared" si="314"/>
        <v>1.1472416863426611E-2</v>
      </c>
      <c r="CK184" s="1">
        <f t="shared" si="314"/>
        <v>2.0289121137840125E-2</v>
      </c>
      <c r="CL184" s="1">
        <f t="shared" si="314"/>
        <v>3.5630458239002356E-2</v>
      </c>
      <c r="CM184" s="1">
        <f t="shared" si="314"/>
        <v>6.2079545951612587E-2</v>
      </c>
      <c r="CN184" s="1">
        <f t="shared" si="314"/>
        <v>0.10719851067471803</v>
      </c>
      <c r="CO184" s="1">
        <f t="shared" si="314"/>
        <v>0.18322757620524793</v>
      </c>
      <c r="CP184" s="1">
        <f t="shared" si="314"/>
        <v>0.30951422808286028</v>
      </c>
      <c r="CQ184" s="1">
        <f t="shared" si="314"/>
        <v>0.51573107331302848</v>
      </c>
      <c r="CR184" s="1">
        <f t="shared" si="314"/>
        <v>0.84561232110359918</v>
      </c>
      <c r="CS184" s="1">
        <f t="shared" si="314"/>
        <v>1.3601647670984034</v>
      </c>
      <c r="CT184" s="1">
        <f t="shared" si="314"/>
        <v>2.1377848773808714</v>
      </c>
      <c r="CU184" s="1">
        <f t="shared" si="314"/>
        <v>3.2662131988730665</v>
      </c>
      <c r="CV184" s="1">
        <f t="shared" si="314"/>
        <v>4.8183268932725651</v>
      </c>
      <c r="CW184" s="1">
        <f t="shared" si="314"/>
        <v>6.8039440240044007</v>
      </c>
      <c r="CX184" s="1">
        <f t="shared" si="314"/>
        <v>9.1059026721188214</v>
      </c>
      <c r="CY184" s="1">
        <f t="shared" si="314"/>
        <v>11.479477181816341</v>
      </c>
      <c r="CZ184" s="1">
        <f t="shared" si="275"/>
        <v>13.926857340708622</v>
      </c>
    </row>
    <row r="185" spans="3:104" x14ac:dyDescent="0.15">
      <c r="C185" s="6">
        <v>53</v>
      </c>
      <c r="BE185" s="1">
        <f t="shared" ref="BE185:CY185" si="315">IF(type=1,MAX(BE82-x,(BF185*p+BF186*(1-p))*EXP(-ir*t)),MAX(x-BE82,(BF185*p+BF186*(1-p))*EXP(-ir*t)))</f>
        <v>2.3949211049326221E-12</v>
      </c>
      <c r="BF185" s="1">
        <f t="shared" si="315"/>
        <v>4.6555890358581364E-12</v>
      </c>
      <c r="BG185" s="1">
        <f t="shared" si="315"/>
        <v>9.045636522225046E-12</v>
      </c>
      <c r="BH185" s="1">
        <f t="shared" si="315"/>
        <v>1.7566130770985115E-11</v>
      </c>
      <c r="BI185" s="1">
        <f t="shared" si="315"/>
        <v>3.4093881130366269E-11</v>
      </c>
      <c r="BJ185" s="1">
        <f t="shared" si="315"/>
        <v>6.6134854731509839E-11</v>
      </c>
      <c r="BK185" s="1">
        <f t="shared" si="315"/>
        <v>1.2821169114882356E-10</v>
      </c>
      <c r="BL185" s="1">
        <f t="shared" si="315"/>
        <v>2.4840311968975638E-10</v>
      </c>
      <c r="BM185" s="1">
        <f t="shared" si="315"/>
        <v>4.8095762370807254E-10</v>
      </c>
      <c r="BN185" s="1">
        <f t="shared" si="315"/>
        <v>9.3060255904817123E-10</v>
      </c>
      <c r="BO185" s="1">
        <f t="shared" si="315"/>
        <v>1.7993502768435195E-9</v>
      </c>
      <c r="BP185" s="1">
        <f t="shared" si="315"/>
        <v>3.4765348447395375E-9</v>
      </c>
      <c r="BQ185" s="1">
        <f t="shared" si="315"/>
        <v>6.7118320309417763E-9</v>
      </c>
      <c r="BR185" s="1">
        <f t="shared" si="315"/>
        <v>1.2947387902136642E-8</v>
      </c>
      <c r="BS185" s="1">
        <f t="shared" si="315"/>
        <v>2.4954645104946678E-8</v>
      </c>
      <c r="BT185" s="1">
        <f t="shared" si="315"/>
        <v>4.8053918719229706E-8</v>
      </c>
      <c r="BU185" s="1">
        <f t="shared" si="315"/>
        <v>9.2446967721798219E-8</v>
      </c>
      <c r="BV185" s="1">
        <f t="shared" si="315"/>
        <v>1.7767212966396144E-7</v>
      </c>
      <c r="BW185" s="1">
        <f t="shared" si="315"/>
        <v>3.4110088977915665E-7</v>
      </c>
      <c r="BX185" s="1">
        <f t="shared" si="315"/>
        <v>6.541162747977968E-7</v>
      </c>
      <c r="BY185" s="1">
        <f t="shared" si="315"/>
        <v>1.2528655112019374E-6</v>
      </c>
      <c r="BZ185" s="1">
        <f t="shared" si="315"/>
        <v>2.3966078964243211E-6</v>
      </c>
      <c r="CA185" s="1">
        <f t="shared" si="315"/>
        <v>4.5781974669110157E-6</v>
      </c>
      <c r="CB185" s="1">
        <f t="shared" si="315"/>
        <v>8.7328261974162427E-6</v>
      </c>
      <c r="CC185" s="1">
        <f t="shared" si="315"/>
        <v>1.6631474909071318E-5</v>
      </c>
      <c r="CD185" s="1">
        <f t="shared" si="315"/>
        <v>3.1620563191519834E-5</v>
      </c>
      <c r="CE185" s="1">
        <f t="shared" si="315"/>
        <v>6.0008386678459602E-5</v>
      </c>
      <c r="CF185" s="1">
        <f t="shared" si="315"/>
        <v>1.1365555499759664E-4</v>
      </c>
      <c r="CG185" s="1">
        <f t="shared" si="315"/>
        <v>2.1479758375125466E-4</v>
      </c>
      <c r="CH185" s="1">
        <f t="shared" si="315"/>
        <v>4.0498671365508818E-4</v>
      </c>
      <c r="CI185" s="1">
        <f t="shared" si="315"/>
        <v>7.6159527416218102E-4</v>
      </c>
      <c r="CJ185" s="1">
        <f t="shared" si="315"/>
        <v>1.428114869425413E-3</v>
      </c>
      <c r="CK185" s="1">
        <f t="shared" si="315"/>
        <v>2.6694458800042313E-3</v>
      </c>
      <c r="CL185" s="1">
        <f t="shared" si="315"/>
        <v>4.9720715436485149E-3</v>
      </c>
      <c r="CM185" s="1">
        <f t="shared" si="315"/>
        <v>9.2240226943676121E-3</v>
      </c>
      <c r="CN185" s="1">
        <f t="shared" si="315"/>
        <v>1.7034894817291465E-2</v>
      </c>
      <c r="CO185" s="1">
        <f t="shared" si="315"/>
        <v>3.129776931148763E-2</v>
      </c>
      <c r="CP185" s="1">
        <f t="shared" si="315"/>
        <v>5.7160260641124068E-2</v>
      </c>
      <c r="CQ185" s="1">
        <f t="shared" si="315"/>
        <v>0.10366789318288322</v>
      </c>
      <c r="CR185" s="1">
        <f t="shared" si="315"/>
        <v>0.18646719194030101</v>
      </c>
      <c r="CS185" s="1">
        <f t="shared" si="315"/>
        <v>0.33207213261387453</v>
      </c>
      <c r="CT185" s="1">
        <f t="shared" si="315"/>
        <v>0.58417286983894723</v>
      </c>
      <c r="CU185" s="1">
        <f t="shared" si="315"/>
        <v>1.0119156349517044</v>
      </c>
      <c r="CV185" s="1">
        <f t="shared" si="315"/>
        <v>1.718009391712952</v>
      </c>
      <c r="CW185" s="1">
        <f t="shared" si="315"/>
        <v>2.838477639188123</v>
      </c>
      <c r="CX185" s="1">
        <f t="shared" si="315"/>
        <v>4.5101301760904429</v>
      </c>
      <c r="CY185" s="1">
        <f t="shared" si="315"/>
        <v>6.7432285692511691</v>
      </c>
      <c r="CZ185" s="1">
        <f t="shared" si="275"/>
        <v>9.045838765613567</v>
      </c>
    </row>
    <row r="186" spans="3:104" x14ac:dyDescent="0.15">
      <c r="C186" s="6">
        <v>54</v>
      </c>
      <c r="BF186" s="1">
        <f t="shared" ref="BF186:CY186" si="316">IF(type=1,MAX(BF83-x,(BG186*p+BG187*(1-p))*EXP(-ir*t)),MAX(x-BF83,(BG186*p+BG187*(1-p))*EXP(-ir*t)))</f>
        <v>1.3712006324469321E-13</v>
      </c>
      <c r="BG186" s="1">
        <f t="shared" si="316"/>
        <v>2.711146174616216E-13</v>
      </c>
      <c r="BH186" s="1">
        <f t="shared" si="316"/>
        <v>5.3597053746885885E-13</v>
      </c>
      <c r="BI186" s="1">
        <f t="shared" si="316"/>
        <v>1.0594083073244616E-12</v>
      </c>
      <c r="BJ186" s="1">
        <f t="shared" si="316"/>
        <v>2.0937203061775894E-12</v>
      </c>
      <c r="BK186" s="1">
        <f t="shared" si="316"/>
        <v>4.1371863932065603E-12</v>
      </c>
      <c r="BL186" s="1">
        <f t="shared" si="316"/>
        <v>8.1737410321820745E-12</v>
      </c>
      <c r="BM186" s="1">
        <f t="shared" si="316"/>
        <v>1.6145971700811889E-11</v>
      </c>
      <c r="BN186" s="1">
        <f t="shared" si="316"/>
        <v>3.1888428517536119E-11</v>
      </c>
      <c r="BO186" s="1">
        <f t="shared" si="316"/>
        <v>6.2968838058609047E-11</v>
      </c>
      <c r="BP186" s="1">
        <f t="shared" si="316"/>
        <v>1.2431965795763981E-10</v>
      </c>
      <c r="BQ186" s="1">
        <f t="shared" si="316"/>
        <v>2.4539931559979864E-10</v>
      </c>
      <c r="BR186" s="1">
        <f t="shared" si="316"/>
        <v>4.8431069540420486E-10</v>
      </c>
      <c r="BS186" s="1">
        <f t="shared" si="316"/>
        <v>9.5562963453371029E-10</v>
      </c>
      <c r="BT186" s="1">
        <f t="shared" si="316"/>
        <v>1.8852439584170884E-9</v>
      </c>
      <c r="BU186" s="1">
        <f t="shared" si="316"/>
        <v>3.7183936418194091E-9</v>
      </c>
      <c r="BV186" s="1">
        <f t="shared" si="316"/>
        <v>7.3324713110644775E-9</v>
      </c>
      <c r="BW186" s="1">
        <f t="shared" si="316"/>
        <v>1.4456055601473071E-8</v>
      </c>
      <c r="BX186" s="1">
        <f t="shared" si="316"/>
        <v>2.8493826549415726E-8</v>
      </c>
      <c r="BY186" s="1">
        <f t="shared" si="316"/>
        <v>5.6150061644186171E-8</v>
      </c>
      <c r="BZ186" s="1">
        <f t="shared" si="316"/>
        <v>1.1062289423614013E-7</v>
      </c>
      <c r="CA186" s="1">
        <f t="shared" si="316"/>
        <v>2.1788723438342794E-7</v>
      </c>
      <c r="CB186" s="1">
        <f t="shared" si="316"/>
        <v>4.2904916121744349E-7</v>
      </c>
      <c r="CC186" s="1">
        <f t="shared" si="316"/>
        <v>8.4463129377492878E-7</v>
      </c>
      <c r="CD186" s="1">
        <f t="shared" si="316"/>
        <v>1.662295673448512E-6</v>
      </c>
      <c r="CE186" s="1">
        <f t="shared" si="316"/>
        <v>3.2705917457656624E-6</v>
      </c>
      <c r="CF186" s="1">
        <f t="shared" si="316"/>
        <v>6.4330526245845886E-6</v>
      </c>
      <c r="CG186" s="1">
        <f t="shared" si="316"/>
        <v>1.2649579948064099E-5</v>
      </c>
      <c r="CH186" s="1">
        <f t="shared" si="316"/>
        <v>2.486558168342691E-5</v>
      </c>
      <c r="CI186" s="1">
        <f t="shared" si="316"/>
        <v>4.8862950767571051E-5</v>
      </c>
      <c r="CJ186" s="1">
        <f t="shared" si="316"/>
        <v>9.5987362081495023E-5</v>
      </c>
      <c r="CK186" s="1">
        <f t="shared" si="316"/>
        <v>1.8849341292783754E-4</v>
      </c>
      <c r="CL186" s="1">
        <f t="shared" si="316"/>
        <v>3.7001573108815238E-4</v>
      </c>
      <c r="CM186" s="1">
        <f t="shared" si="316"/>
        <v>7.2607231275159223E-4</v>
      </c>
      <c r="CN186" s="1">
        <f t="shared" si="316"/>
        <v>1.4241923762594829E-3</v>
      </c>
      <c r="CO186" s="1">
        <f t="shared" si="316"/>
        <v>2.7924122919641323E-3</v>
      </c>
      <c r="CP186" s="1">
        <f t="shared" si="316"/>
        <v>5.4727436160279218E-3</v>
      </c>
      <c r="CQ186" s="1">
        <f t="shared" si="316"/>
        <v>1.0721052957165909E-2</v>
      </c>
      <c r="CR186" s="1">
        <f t="shared" si="316"/>
        <v>2.0992692194964826E-2</v>
      </c>
      <c r="CS186" s="1">
        <f t="shared" si="316"/>
        <v>4.108546562841793E-2</v>
      </c>
      <c r="CT186" s="1">
        <f t="shared" si="316"/>
        <v>8.0368909119476292E-2</v>
      </c>
      <c r="CU186" s="1">
        <f t="shared" si="316"/>
        <v>0.15712940079485022</v>
      </c>
      <c r="CV186" s="1">
        <f t="shared" si="316"/>
        <v>0.30703321247500298</v>
      </c>
      <c r="CW186" s="1">
        <f t="shared" si="316"/>
        <v>0.59959772247955578</v>
      </c>
      <c r="CX186" s="1">
        <f t="shared" si="316"/>
        <v>1.1702229599347067</v>
      </c>
      <c r="CY186" s="1">
        <f t="shared" si="316"/>
        <v>2.2824307264002601</v>
      </c>
      <c r="CZ186" s="1">
        <f t="shared" si="275"/>
        <v>4.4486904924136894</v>
      </c>
    </row>
    <row r="187" spans="3:104" x14ac:dyDescent="0.15">
      <c r="C187" s="6">
        <v>55</v>
      </c>
      <c r="BG187" s="1">
        <f t="shared" ref="BG187:CY187" si="317">IF(type=1,MAX(BG84-x,(BH187*p+BH188*(1-p))*EXP(-ir*t)),MAX(x-BG84,(BH187*p+BH188*(1-p))*EXP(-ir*t)))</f>
        <v>3.2896514008741532E-15</v>
      </c>
      <c r="BH187" s="1">
        <f t="shared" si="317"/>
        <v>6.5832407461662456E-15</v>
      </c>
      <c r="BI187" s="1">
        <f t="shared" si="317"/>
        <v>1.3174362095165188E-14</v>
      </c>
      <c r="BJ187" s="1">
        <f t="shared" si="317"/>
        <v>2.6364494829632392E-14</v>
      </c>
      <c r="BK187" s="1">
        <f t="shared" si="317"/>
        <v>5.2760549816434796E-14</v>
      </c>
      <c r="BL187" s="1">
        <f t="shared" si="317"/>
        <v>1.0558425772694054E-13</v>
      </c>
      <c r="BM187" s="1">
        <f t="shared" si="317"/>
        <v>2.1129490724670981E-13</v>
      </c>
      <c r="BN187" s="1">
        <f t="shared" si="317"/>
        <v>4.2284274937895489E-13</v>
      </c>
      <c r="BO187" s="1">
        <f t="shared" si="317"/>
        <v>8.4619167130985258E-13</v>
      </c>
      <c r="BP187" s="1">
        <f t="shared" si="317"/>
        <v>1.6933962936477854E-12</v>
      </c>
      <c r="BQ187" s="1">
        <f t="shared" si="317"/>
        <v>3.3888197019254542E-12</v>
      </c>
      <c r="BR187" s="1">
        <f t="shared" si="317"/>
        <v>6.7816960597096575E-12</v>
      </c>
      <c r="BS187" s="1">
        <f t="shared" si="317"/>
        <v>1.3571510287239588E-11</v>
      </c>
      <c r="BT187" s="1">
        <f t="shared" si="317"/>
        <v>2.7159266628138367E-11</v>
      </c>
      <c r="BU187" s="1">
        <f t="shared" si="317"/>
        <v>5.4351044811265561E-11</v>
      </c>
      <c r="BV187" s="1">
        <f t="shared" si="317"/>
        <v>1.0876715165112989E-10</v>
      </c>
      <c r="BW187" s="1">
        <f t="shared" si="317"/>
        <v>2.1766450524328792E-10</v>
      </c>
      <c r="BX187" s="1">
        <f t="shared" si="317"/>
        <v>4.3558957022952565E-10</v>
      </c>
      <c r="BY187" s="1">
        <f t="shared" si="317"/>
        <v>8.7170057185331456E-10</v>
      </c>
      <c r="BZ187" s="1">
        <f t="shared" si="317"/>
        <v>1.7444446306852591E-9</v>
      </c>
      <c r="CA187" s="1">
        <f t="shared" si="317"/>
        <v>3.4909774844551847E-9</v>
      </c>
      <c r="CB187" s="1">
        <f t="shared" si="317"/>
        <v>6.9861339148298083E-9</v>
      </c>
      <c r="CC187" s="1">
        <f t="shared" si="317"/>
        <v>1.3980630723991086E-8</v>
      </c>
      <c r="CD187" s="1">
        <f t="shared" si="317"/>
        <v>2.7977997247618624E-8</v>
      </c>
      <c r="CE187" s="1">
        <f t="shared" si="317"/>
        <v>5.5989486128441027E-8</v>
      </c>
      <c r="CF187" s="1">
        <f t="shared" si="317"/>
        <v>1.1204599561513338E-7</v>
      </c>
      <c r="CG187" s="1">
        <f t="shared" si="317"/>
        <v>2.2422611817844972E-7</v>
      </c>
      <c r="CH187" s="1">
        <f t="shared" si="317"/>
        <v>4.4872065081266891E-7</v>
      </c>
      <c r="CI187" s="1">
        <f t="shared" si="317"/>
        <v>8.9797845184788484E-7</v>
      </c>
      <c r="CJ187" s="1">
        <f t="shared" si="317"/>
        <v>1.7970318471475118E-6</v>
      </c>
      <c r="CK187" s="1">
        <f t="shared" si="317"/>
        <v>3.596214867981528E-6</v>
      </c>
      <c r="CL187" s="1">
        <f t="shared" si="317"/>
        <v>7.1967346584424758E-6</v>
      </c>
      <c r="CM187" s="1">
        <f t="shared" si="317"/>
        <v>1.4402084315139196E-5</v>
      </c>
      <c r="CN187" s="1">
        <f t="shared" si="317"/>
        <v>2.8821408939546547E-5</v>
      </c>
      <c r="CO187" s="1">
        <f t="shared" si="317"/>
        <v>5.7677319135493839E-5</v>
      </c>
      <c r="CP187" s="1">
        <f t="shared" si="317"/>
        <v>1.1542368208422302E-4</v>
      </c>
      <c r="CQ187" s="1">
        <f t="shared" si="317"/>
        <v>2.309855344452239E-4</v>
      </c>
      <c r="CR187" s="1">
        <f t="shared" si="317"/>
        <v>4.6224757484355627E-4</v>
      </c>
      <c r="CS187" s="1">
        <f t="shared" si="317"/>
        <v>9.2504849259042964E-4</v>
      </c>
      <c r="CT187" s="1">
        <f t="shared" si="317"/>
        <v>1.8512043333779209E-3</v>
      </c>
      <c r="CU187" s="1">
        <f t="shared" si="317"/>
        <v>3.7046246887237478E-3</v>
      </c>
      <c r="CV187" s="1">
        <f t="shared" si="317"/>
        <v>7.4136840741176784E-3</v>
      </c>
      <c r="CW187" s="1">
        <f t="shared" si="317"/>
        <v>1.4836242850219974E-2</v>
      </c>
      <c r="CX187" s="1">
        <f t="shared" si="317"/>
        <v>2.9690245728052504E-2</v>
      </c>
      <c r="CY187" s="1">
        <f t="shared" si="317"/>
        <v>5.9416032771334018E-2</v>
      </c>
      <c r="CZ187" s="1">
        <f t="shared" si="275"/>
        <v>0.11890319071858357</v>
      </c>
    </row>
    <row r="188" spans="3:104" x14ac:dyDescent="0.15">
      <c r="C188" s="6">
        <v>56</v>
      </c>
      <c r="BH188" s="1">
        <f t="shared" ref="BH188:CY188" si="318">IF(type=1,MAX(BH85-x,(BI188*p+BI189*(1-p))*EXP(-ir*t)),MAX(x-BH85,(BI188*p+BI189*(1-p))*EXP(-ir*t)))</f>
        <v>0</v>
      </c>
      <c r="BI188" s="1">
        <f t="shared" si="318"/>
        <v>0</v>
      </c>
      <c r="BJ188" s="1">
        <f t="shared" si="318"/>
        <v>0</v>
      </c>
      <c r="BK188" s="1">
        <f t="shared" si="318"/>
        <v>0</v>
      </c>
      <c r="BL188" s="1">
        <f t="shared" si="318"/>
        <v>0</v>
      </c>
      <c r="BM188" s="1">
        <f t="shared" si="318"/>
        <v>0</v>
      </c>
      <c r="BN188" s="1">
        <f t="shared" si="318"/>
        <v>0</v>
      </c>
      <c r="BO188" s="1">
        <f t="shared" si="318"/>
        <v>0</v>
      </c>
      <c r="BP188" s="1">
        <f t="shared" si="318"/>
        <v>0</v>
      </c>
      <c r="BQ188" s="1">
        <f t="shared" si="318"/>
        <v>0</v>
      </c>
      <c r="BR188" s="1">
        <f t="shared" si="318"/>
        <v>0</v>
      </c>
      <c r="BS188" s="1">
        <f t="shared" si="318"/>
        <v>0</v>
      </c>
      <c r="BT188" s="1">
        <f t="shared" si="318"/>
        <v>0</v>
      </c>
      <c r="BU188" s="1">
        <f t="shared" si="318"/>
        <v>0</v>
      </c>
      <c r="BV188" s="1">
        <f t="shared" si="318"/>
        <v>0</v>
      </c>
      <c r="BW188" s="1">
        <f t="shared" si="318"/>
        <v>0</v>
      </c>
      <c r="BX188" s="1">
        <f t="shared" si="318"/>
        <v>0</v>
      </c>
      <c r="BY188" s="1">
        <f t="shared" si="318"/>
        <v>0</v>
      </c>
      <c r="BZ188" s="1">
        <f t="shared" si="318"/>
        <v>0</v>
      </c>
      <c r="CA188" s="1">
        <f t="shared" si="318"/>
        <v>0</v>
      </c>
      <c r="CB188" s="1">
        <f t="shared" si="318"/>
        <v>0</v>
      </c>
      <c r="CC188" s="1">
        <f t="shared" si="318"/>
        <v>0</v>
      </c>
      <c r="CD188" s="1">
        <f t="shared" si="318"/>
        <v>0</v>
      </c>
      <c r="CE188" s="1">
        <f t="shared" si="318"/>
        <v>0</v>
      </c>
      <c r="CF188" s="1">
        <f t="shared" si="318"/>
        <v>0</v>
      </c>
      <c r="CG188" s="1">
        <f t="shared" si="318"/>
        <v>0</v>
      </c>
      <c r="CH188" s="1">
        <f t="shared" si="318"/>
        <v>0</v>
      </c>
      <c r="CI188" s="1">
        <f t="shared" si="318"/>
        <v>0</v>
      </c>
      <c r="CJ188" s="1">
        <f t="shared" si="318"/>
        <v>0</v>
      </c>
      <c r="CK188" s="1">
        <f t="shared" si="318"/>
        <v>0</v>
      </c>
      <c r="CL188" s="1">
        <f t="shared" si="318"/>
        <v>0</v>
      </c>
      <c r="CM188" s="1">
        <f t="shared" si="318"/>
        <v>0</v>
      </c>
      <c r="CN188" s="1">
        <f t="shared" si="318"/>
        <v>0</v>
      </c>
      <c r="CO188" s="1">
        <f t="shared" si="318"/>
        <v>0</v>
      </c>
      <c r="CP188" s="1">
        <f t="shared" si="318"/>
        <v>0</v>
      </c>
      <c r="CQ188" s="1">
        <f t="shared" si="318"/>
        <v>0</v>
      </c>
      <c r="CR188" s="1">
        <f t="shared" si="318"/>
        <v>0</v>
      </c>
      <c r="CS188" s="1">
        <f t="shared" si="318"/>
        <v>0</v>
      </c>
      <c r="CT188" s="1">
        <f t="shared" si="318"/>
        <v>0</v>
      </c>
      <c r="CU188" s="1">
        <f t="shared" si="318"/>
        <v>0</v>
      </c>
      <c r="CV188" s="1">
        <f t="shared" si="318"/>
        <v>0</v>
      </c>
      <c r="CW188" s="1">
        <f t="shared" si="318"/>
        <v>0</v>
      </c>
      <c r="CX188" s="1">
        <f t="shared" si="318"/>
        <v>0</v>
      </c>
      <c r="CY188" s="1">
        <f t="shared" si="318"/>
        <v>0</v>
      </c>
      <c r="CZ188" s="1">
        <f t="shared" si="275"/>
        <v>0</v>
      </c>
    </row>
    <row r="189" spans="3:104" x14ac:dyDescent="0.15">
      <c r="C189" s="6">
        <v>57</v>
      </c>
      <c r="BI189" s="1">
        <f t="shared" ref="BI189:CY189" si="319">IF(type=1,MAX(BI86-x,(BJ189*p+BJ190*(1-p))*EXP(-ir*t)),MAX(x-BI86,(BJ189*p+BJ190*(1-p))*EXP(-ir*t)))</f>
        <v>0</v>
      </c>
      <c r="BJ189" s="1">
        <f t="shared" si="319"/>
        <v>0</v>
      </c>
      <c r="BK189" s="1">
        <f t="shared" si="319"/>
        <v>0</v>
      </c>
      <c r="BL189" s="1">
        <f t="shared" si="319"/>
        <v>0</v>
      </c>
      <c r="BM189" s="1">
        <f t="shared" si="319"/>
        <v>0</v>
      </c>
      <c r="BN189" s="1">
        <f t="shared" si="319"/>
        <v>0</v>
      </c>
      <c r="BO189" s="1">
        <f t="shared" si="319"/>
        <v>0</v>
      </c>
      <c r="BP189" s="1">
        <f t="shared" si="319"/>
        <v>0</v>
      </c>
      <c r="BQ189" s="1">
        <f t="shared" si="319"/>
        <v>0</v>
      </c>
      <c r="BR189" s="1">
        <f t="shared" si="319"/>
        <v>0</v>
      </c>
      <c r="BS189" s="1">
        <f t="shared" si="319"/>
        <v>0</v>
      </c>
      <c r="BT189" s="1">
        <f t="shared" si="319"/>
        <v>0</v>
      </c>
      <c r="BU189" s="1">
        <f t="shared" si="319"/>
        <v>0</v>
      </c>
      <c r="BV189" s="1">
        <f t="shared" si="319"/>
        <v>0</v>
      </c>
      <c r="BW189" s="1">
        <f t="shared" si="319"/>
        <v>0</v>
      </c>
      <c r="BX189" s="1">
        <f t="shared" si="319"/>
        <v>0</v>
      </c>
      <c r="BY189" s="1">
        <f t="shared" si="319"/>
        <v>0</v>
      </c>
      <c r="BZ189" s="1">
        <f t="shared" si="319"/>
        <v>0</v>
      </c>
      <c r="CA189" s="1">
        <f t="shared" si="319"/>
        <v>0</v>
      </c>
      <c r="CB189" s="1">
        <f t="shared" si="319"/>
        <v>0</v>
      </c>
      <c r="CC189" s="1">
        <f t="shared" si="319"/>
        <v>0</v>
      </c>
      <c r="CD189" s="1">
        <f t="shared" si="319"/>
        <v>0</v>
      </c>
      <c r="CE189" s="1">
        <f t="shared" si="319"/>
        <v>0</v>
      </c>
      <c r="CF189" s="1">
        <f t="shared" si="319"/>
        <v>0</v>
      </c>
      <c r="CG189" s="1">
        <f t="shared" si="319"/>
        <v>0</v>
      </c>
      <c r="CH189" s="1">
        <f t="shared" si="319"/>
        <v>0</v>
      </c>
      <c r="CI189" s="1">
        <f t="shared" si="319"/>
        <v>0</v>
      </c>
      <c r="CJ189" s="1">
        <f t="shared" si="319"/>
        <v>0</v>
      </c>
      <c r="CK189" s="1">
        <f t="shared" si="319"/>
        <v>0</v>
      </c>
      <c r="CL189" s="1">
        <f t="shared" si="319"/>
        <v>0</v>
      </c>
      <c r="CM189" s="1">
        <f t="shared" si="319"/>
        <v>0</v>
      </c>
      <c r="CN189" s="1">
        <f t="shared" si="319"/>
        <v>0</v>
      </c>
      <c r="CO189" s="1">
        <f t="shared" si="319"/>
        <v>0</v>
      </c>
      <c r="CP189" s="1">
        <f t="shared" si="319"/>
        <v>0</v>
      </c>
      <c r="CQ189" s="1">
        <f t="shared" si="319"/>
        <v>0</v>
      </c>
      <c r="CR189" s="1">
        <f t="shared" si="319"/>
        <v>0</v>
      </c>
      <c r="CS189" s="1">
        <f t="shared" si="319"/>
        <v>0</v>
      </c>
      <c r="CT189" s="1">
        <f t="shared" si="319"/>
        <v>0</v>
      </c>
      <c r="CU189" s="1">
        <f t="shared" si="319"/>
        <v>0</v>
      </c>
      <c r="CV189" s="1">
        <f t="shared" si="319"/>
        <v>0</v>
      </c>
      <c r="CW189" s="1">
        <f t="shared" si="319"/>
        <v>0</v>
      </c>
      <c r="CX189" s="1">
        <f t="shared" si="319"/>
        <v>0</v>
      </c>
      <c r="CY189" s="1">
        <f t="shared" si="319"/>
        <v>0</v>
      </c>
      <c r="CZ189" s="1">
        <f t="shared" si="275"/>
        <v>0</v>
      </c>
    </row>
    <row r="190" spans="3:104" x14ac:dyDescent="0.15">
      <c r="C190" s="6">
        <v>58</v>
      </c>
      <c r="BJ190" s="1">
        <f t="shared" ref="BJ190:CY190" si="320">IF(type=1,MAX(BJ87-x,(BK190*p+BK191*(1-p))*EXP(-ir*t)),MAX(x-BJ87,(BK190*p+BK191*(1-p))*EXP(-ir*t)))</f>
        <v>0</v>
      </c>
      <c r="BK190" s="1">
        <f t="shared" si="320"/>
        <v>0</v>
      </c>
      <c r="BL190" s="1">
        <f t="shared" si="320"/>
        <v>0</v>
      </c>
      <c r="BM190" s="1">
        <f t="shared" si="320"/>
        <v>0</v>
      </c>
      <c r="BN190" s="1">
        <f t="shared" si="320"/>
        <v>0</v>
      </c>
      <c r="BO190" s="1">
        <f t="shared" si="320"/>
        <v>0</v>
      </c>
      <c r="BP190" s="1">
        <f t="shared" si="320"/>
        <v>0</v>
      </c>
      <c r="BQ190" s="1">
        <f t="shared" si="320"/>
        <v>0</v>
      </c>
      <c r="BR190" s="1">
        <f t="shared" si="320"/>
        <v>0</v>
      </c>
      <c r="BS190" s="1">
        <f t="shared" si="320"/>
        <v>0</v>
      </c>
      <c r="BT190" s="1">
        <f t="shared" si="320"/>
        <v>0</v>
      </c>
      <c r="BU190" s="1">
        <f t="shared" si="320"/>
        <v>0</v>
      </c>
      <c r="BV190" s="1">
        <f t="shared" si="320"/>
        <v>0</v>
      </c>
      <c r="BW190" s="1">
        <f t="shared" si="320"/>
        <v>0</v>
      </c>
      <c r="BX190" s="1">
        <f t="shared" si="320"/>
        <v>0</v>
      </c>
      <c r="BY190" s="1">
        <f t="shared" si="320"/>
        <v>0</v>
      </c>
      <c r="BZ190" s="1">
        <f t="shared" si="320"/>
        <v>0</v>
      </c>
      <c r="CA190" s="1">
        <f t="shared" si="320"/>
        <v>0</v>
      </c>
      <c r="CB190" s="1">
        <f t="shared" si="320"/>
        <v>0</v>
      </c>
      <c r="CC190" s="1">
        <f t="shared" si="320"/>
        <v>0</v>
      </c>
      <c r="CD190" s="1">
        <f t="shared" si="320"/>
        <v>0</v>
      </c>
      <c r="CE190" s="1">
        <f t="shared" si="320"/>
        <v>0</v>
      </c>
      <c r="CF190" s="1">
        <f t="shared" si="320"/>
        <v>0</v>
      </c>
      <c r="CG190" s="1">
        <f t="shared" si="320"/>
        <v>0</v>
      </c>
      <c r="CH190" s="1">
        <f t="shared" si="320"/>
        <v>0</v>
      </c>
      <c r="CI190" s="1">
        <f t="shared" si="320"/>
        <v>0</v>
      </c>
      <c r="CJ190" s="1">
        <f t="shared" si="320"/>
        <v>0</v>
      </c>
      <c r="CK190" s="1">
        <f t="shared" si="320"/>
        <v>0</v>
      </c>
      <c r="CL190" s="1">
        <f t="shared" si="320"/>
        <v>0</v>
      </c>
      <c r="CM190" s="1">
        <f t="shared" si="320"/>
        <v>0</v>
      </c>
      <c r="CN190" s="1">
        <f t="shared" si="320"/>
        <v>0</v>
      </c>
      <c r="CO190" s="1">
        <f t="shared" si="320"/>
        <v>0</v>
      </c>
      <c r="CP190" s="1">
        <f t="shared" si="320"/>
        <v>0</v>
      </c>
      <c r="CQ190" s="1">
        <f t="shared" si="320"/>
        <v>0</v>
      </c>
      <c r="CR190" s="1">
        <f t="shared" si="320"/>
        <v>0</v>
      </c>
      <c r="CS190" s="1">
        <f t="shared" si="320"/>
        <v>0</v>
      </c>
      <c r="CT190" s="1">
        <f t="shared" si="320"/>
        <v>0</v>
      </c>
      <c r="CU190" s="1">
        <f t="shared" si="320"/>
        <v>0</v>
      </c>
      <c r="CV190" s="1">
        <f t="shared" si="320"/>
        <v>0</v>
      </c>
      <c r="CW190" s="1">
        <f t="shared" si="320"/>
        <v>0</v>
      </c>
      <c r="CX190" s="1">
        <f t="shared" si="320"/>
        <v>0</v>
      </c>
      <c r="CY190" s="1">
        <f t="shared" si="320"/>
        <v>0</v>
      </c>
      <c r="CZ190" s="1">
        <f t="shared" si="275"/>
        <v>0</v>
      </c>
    </row>
    <row r="191" spans="3:104" x14ac:dyDescent="0.15">
      <c r="C191" s="6">
        <v>59</v>
      </c>
      <c r="BK191" s="1">
        <f t="shared" ref="BK191:CY191" si="321">IF(type=1,MAX(BK88-x,(BL191*p+BL192*(1-p))*EXP(-ir*t)),MAX(x-BK88,(BL191*p+BL192*(1-p))*EXP(-ir*t)))</f>
        <v>0</v>
      </c>
      <c r="BL191" s="1">
        <f t="shared" si="321"/>
        <v>0</v>
      </c>
      <c r="BM191" s="1">
        <f t="shared" si="321"/>
        <v>0</v>
      </c>
      <c r="BN191" s="1">
        <f t="shared" si="321"/>
        <v>0</v>
      </c>
      <c r="BO191" s="1">
        <f t="shared" si="321"/>
        <v>0</v>
      </c>
      <c r="BP191" s="1">
        <f t="shared" si="321"/>
        <v>0</v>
      </c>
      <c r="BQ191" s="1">
        <f t="shared" si="321"/>
        <v>0</v>
      </c>
      <c r="BR191" s="1">
        <f t="shared" si="321"/>
        <v>0</v>
      </c>
      <c r="BS191" s="1">
        <f t="shared" si="321"/>
        <v>0</v>
      </c>
      <c r="BT191" s="1">
        <f t="shared" si="321"/>
        <v>0</v>
      </c>
      <c r="BU191" s="1">
        <f t="shared" si="321"/>
        <v>0</v>
      </c>
      <c r="BV191" s="1">
        <f t="shared" si="321"/>
        <v>0</v>
      </c>
      <c r="BW191" s="1">
        <f t="shared" si="321"/>
        <v>0</v>
      </c>
      <c r="BX191" s="1">
        <f t="shared" si="321"/>
        <v>0</v>
      </c>
      <c r="BY191" s="1">
        <f t="shared" si="321"/>
        <v>0</v>
      </c>
      <c r="BZ191" s="1">
        <f t="shared" si="321"/>
        <v>0</v>
      </c>
      <c r="CA191" s="1">
        <f t="shared" si="321"/>
        <v>0</v>
      </c>
      <c r="CB191" s="1">
        <f t="shared" si="321"/>
        <v>0</v>
      </c>
      <c r="CC191" s="1">
        <f t="shared" si="321"/>
        <v>0</v>
      </c>
      <c r="CD191" s="1">
        <f t="shared" si="321"/>
        <v>0</v>
      </c>
      <c r="CE191" s="1">
        <f t="shared" si="321"/>
        <v>0</v>
      </c>
      <c r="CF191" s="1">
        <f t="shared" si="321"/>
        <v>0</v>
      </c>
      <c r="CG191" s="1">
        <f t="shared" si="321"/>
        <v>0</v>
      </c>
      <c r="CH191" s="1">
        <f t="shared" si="321"/>
        <v>0</v>
      </c>
      <c r="CI191" s="1">
        <f t="shared" si="321"/>
        <v>0</v>
      </c>
      <c r="CJ191" s="1">
        <f t="shared" si="321"/>
        <v>0</v>
      </c>
      <c r="CK191" s="1">
        <f t="shared" si="321"/>
        <v>0</v>
      </c>
      <c r="CL191" s="1">
        <f t="shared" si="321"/>
        <v>0</v>
      </c>
      <c r="CM191" s="1">
        <f t="shared" si="321"/>
        <v>0</v>
      </c>
      <c r="CN191" s="1">
        <f t="shared" si="321"/>
        <v>0</v>
      </c>
      <c r="CO191" s="1">
        <f t="shared" si="321"/>
        <v>0</v>
      </c>
      <c r="CP191" s="1">
        <f t="shared" si="321"/>
        <v>0</v>
      </c>
      <c r="CQ191" s="1">
        <f t="shared" si="321"/>
        <v>0</v>
      </c>
      <c r="CR191" s="1">
        <f t="shared" si="321"/>
        <v>0</v>
      </c>
      <c r="CS191" s="1">
        <f t="shared" si="321"/>
        <v>0</v>
      </c>
      <c r="CT191" s="1">
        <f t="shared" si="321"/>
        <v>0</v>
      </c>
      <c r="CU191" s="1">
        <f t="shared" si="321"/>
        <v>0</v>
      </c>
      <c r="CV191" s="1">
        <f t="shared" si="321"/>
        <v>0</v>
      </c>
      <c r="CW191" s="1">
        <f t="shared" si="321"/>
        <v>0</v>
      </c>
      <c r="CX191" s="1">
        <f t="shared" si="321"/>
        <v>0</v>
      </c>
      <c r="CY191" s="1">
        <f t="shared" si="321"/>
        <v>0</v>
      </c>
      <c r="CZ191" s="1">
        <f t="shared" si="275"/>
        <v>0</v>
      </c>
    </row>
    <row r="192" spans="3:104" x14ac:dyDescent="0.15">
      <c r="C192" s="6">
        <v>60</v>
      </c>
      <c r="BL192" s="1">
        <f t="shared" ref="BL192:CY192" si="322">IF(type=1,MAX(BL89-x,(BM192*p+BM193*(1-p))*EXP(-ir*t)),MAX(x-BL89,(BM192*p+BM193*(1-p))*EXP(-ir*t)))</f>
        <v>0</v>
      </c>
      <c r="BM192" s="1">
        <f t="shared" si="322"/>
        <v>0</v>
      </c>
      <c r="BN192" s="1">
        <f t="shared" si="322"/>
        <v>0</v>
      </c>
      <c r="BO192" s="1">
        <f t="shared" si="322"/>
        <v>0</v>
      </c>
      <c r="BP192" s="1">
        <f t="shared" si="322"/>
        <v>0</v>
      </c>
      <c r="BQ192" s="1">
        <f t="shared" si="322"/>
        <v>0</v>
      </c>
      <c r="BR192" s="1">
        <f t="shared" si="322"/>
        <v>0</v>
      </c>
      <c r="BS192" s="1">
        <f t="shared" si="322"/>
        <v>0</v>
      </c>
      <c r="BT192" s="1">
        <f t="shared" si="322"/>
        <v>0</v>
      </c>
      <c r="BU192" s="1">
        <f t="shared" si="322"/>
        <v>0</v>
      </c>
      <c r="BV192" s="1">
        <f t="shared" si="322"/>
        <v>0</v>
      </c>
      <c r="BW192" s="1">
        <f t="shared" si="322"/>
        <v>0</v>
      </c>
      <c r="BX192" s="1">
        <f t="shared" si="322"/>
        <v>0</v>
      </c>
      <c r="BY192" s="1">
        <f t="shared" si="322"/>
        <v>0</v>
      </c>
      <c r="BZ192" s="1">
        <f t="shared" si="322"/>
        <v>0</v>
      </c>
      <c r="CA192" s="1">
        <f t="shared" si="322"/>
        <v>0</v>
      </c>
      <c r="CB192" s="1">
        <f t="shared" si="322"/>
        <v>0</v>
      </c>
      <c r="CC192" s="1">
        <f t="shared" si="322"/>
        <v>0</v>
      </c>
      <c r="CD192" s="1">
        <f t="shared" si="322"/>
        <v>0</v>
      </c>
      <c r="CE192" s="1">
        <f t="shared" si="322"/>
        <v>0</v>
      </c>
      <c r="CF192" s="1">
        <f t="shared" si="322"/>
        <v>0</v>
      </c>
      <c r="CG192" s="1">
        <f t="shared" si="322"/>
        <v>0</v>
      </c>
      <c r="CH192" s="1">
        <f t="shared" si="322"/>
        <v>0</v>
      </c>
      <c r="CI192" s="1">
        <f t="shared" si="322"/>
        <v>0</v>
      </c>
      <c r="CJ192" s="1">
        <f t="shared" si="322"/>
        <v>0</v>
      </c>
      <c r="CK192" s="1">
        <f t="shared" si="322"/>
        <v>0</v>
      </c>
      <c r="CL192" s="1">
        <f t="shared" si="322"/>
        <v>0</v>
      </c>
      <c r="CM192" s="1">
        <f t="shared" si="322"/>
        <v>0</v>
      </c>
      <c r="CN192" s="1">
        <f t="shared" si="322"/>
        <v>0</v>
      </c>
      <c r="CO192" s="1">
        <f t="shared" si="322"/>
        <v>0</v>
      </c>
      <c r="CP192" s="1">
        <f t="shared" si="322"/>
        <v>0</v>
      </c>
      <c r="CQ192" s="1">
        <f t="shared" si="322"/>
        <v>0</v>
      </c>
      <c r="CR192" s="1">
        <f t="shared" si="322"/>
        <v>0</v>
      </c>
      <c r="CS192" s="1">
        <f t="shared" si="322"/>
        <v>0</v>
      </c>
      <c r="CT192" s="1">
        <f t="shared" si="322"/>
        <v>0</v>
      </c>
      <c r="CU192" s="1">
        <f t="shared" si="322"/>
        <v>0</v>
      </c>
      <c r="CV192" s="1">
        <f t="shared" si="322"/>
        <v>0</v>
      </c>
      <c r="CW192" s="1">
        <f t="shared" si="322"/>
        <v>0</v>
      </c>
      <c r="CX192" s="1">
        <f t="shared" si="322"/>
        <v>0</v>
      </c>
      <c r="CY192" s="1">
        <f t="shared" si="322"/>
        <v>0</v>
      </c>
      <c r="CZ192" s="1">
        <f t="shared" si="275"/>
        <v>0</v>
      </c>
    </row>
    <row r="193" spans="3:104" x14ac:dyDescent="0.15">
      <c r="C193" s="6">
        <v>61</v>
      </c>
      <c r="BM193" s="1">
        <f t="shared" ref="BM193:CY193" si="323">IF(type=1,MAX(BM90-x,(BN193*p+BN194*(1-p))*EXP(-ir*t)),MAX(x-BM90,(BN193*p+BN194*(1-p))*EXP(-ir*t)))</f>
        <v>0</v>
      </c>
      <c r="BN193" s="1">
        <f t="shared" si="323"/>
        <v>0</v>
      </c>
      <c r="BO193" s="1">
        <f t="shared" si="323"/>
        <v>0</v>
      </c>
      <c r="BP193" s="1">
        <f t="shared" si="323"/>
        <v>0</v>
      </c>
      <c r="BQ193" s="1">
        <f t="shared" si="323"/>
        <v>0</v>
      </c>
      <c r="BR193" s="1">
        <f t="shared" si="323"/>
        <v>0</v>
      </c>
      <c r="BS193" s="1">
        <f t="shared" si="323"/>
        <v>0</v>
      </c>
      <c r="BT193" s="1">
        <f t="shared" si="323"/>
        <v>0</v>
      </c>
      <c r="BU193" s="1">
        <f t="shared" si="323"/>
        <v>0</v>
      </c>
      <c r="BV193" s="1">
        <f t="shared" si="323"/>
        <v>0</v>
      </c>
      <c r="BW193" s="1">
        <f t="shared" si="323"/>
        <v>0</v>
      </c>
      <c r="BX193" s="1">
        <f t="shared" si="323"/>
        <v>0</v>
      </c>
      <c r="BY193" s="1">
        <f t="shared" si="323"/>
        <v>0</v>
      </c>
      <c r="BZ193" s="1">
        <f t="shared" si="323"/>
        <v>0</v>
      </c>
      <c r="CA193" s="1">
        <f t="shared" si="323"/>
        <v>0</v>
      </c>
      <c r="CB193" s="1">
        <f t="shared" si="323"/>
        <v>0</v>
      </c>
      <c r="CC193" s="1">
        <f t="shared" si="323"/>
        <v>0</v>
      </c>
      <c r="CD193" s="1">
        <f t="shared" si="323"/>
        <v>0</v>
      </c>
      <c r="CE193" s="1">
        <f t="shared" si="323"/>
        <v>0</v>
      </c>
      <c r="CF193" s="1">
        <f t="shared" si="323"/>
        <v>0</v>
      </c>
      <c r="CG193" s="1">
        <f t="shared" si="323"/>
        <v>0</v>
      </c>
      <c r="CH193" s="1">
        <f t="shared" si="323"/>
        <v>0</v>
      </c>
      <c r="CI193" s="1">
        <f t="shared" si="323"/>
        <v>0</v>
      </c>
      <c r="CJ193" s="1">
        <f t="shared" si="323"/>
        <v>0</v>
      </c>
      <c r="CK193" s="1">
        <f t="shared" si="323"/>
        <v>0</v>
      </c>
      <c r="CL193" s="1">
        <f t="shared" si="323"/>
        <v>0</v>
      </c>
      <c r="CM193" s="1">
        <f t="shared" si="323"/>
        <v>0</v>
      </c>
      <c r="CN193" s="1">
        <f t="shared" si="323"/>
        <v>0</v>
      </c>
      <c r="CO193" s="1">
        <f t="shared" si="323"/>
        <v>0</v>
      </c>
      <c r="CP193" s="1">
        <f t="shared" si="323"/>
        <v>0</v>
      </c>
      <c r="CQ193" s="1">
        <f t="shared" si="323"/>
        <v>0</v>
      </c>
      <c r="CR193" s="1">
        <f t="shared" si="323"/>
        <v>0</v>
      </c>
      <c r="CS193" s="1">
        <f t="shared" si="323"/>
        <v>0</v>
      </c>
      <c r="CT193" s="1">
        <f t="shared" si="323"/>
        <v>0</v>
      </c>
      <c r="CU193" s="1">
        <f t="shared" si="323"/>
        <v>0</v>
      </c>
      <c r="CV193" s="1">
        <f t="shared" si="323"/>
        <v>0</v>
      </c>
      <c r="CW193" s="1">
        <f t="shared" si="323"/>
        <v>0</v>
      </c>
      <c r="CX193" s="1">
        <f t="shared" si="323"/>
        <v>0</v>
      </c>
      <c r="CY193" s="1">
        <f t="shared" si="323"/>
        <v>0</v>
      </c>
      <c r="CZ193" s="1">
        <f t="shared" si="275"/>
        <v>0</v>
      </c>
    </row>
    <row r="194" spans="3:104" x14ac:dyDescent="0.15">
      <c r="C194" s="6">
        <v>62</v>
      </c>
      <c r="BN194" s="1">
        <f t="shared" ref="BN194:CY194" si="324">IF(type=1,MAX(BN91-x,(BO194*p+BO195*(1-p))*EXP(-ir*t)),MAX(x-BN91,(BO194*p+BO195*(1-p))*EXP(-ir*t)))</f>
        <v>0</v>
      </c>
      <c r="BO194" s="1">
        <f t="shared" si="324"/>
        <v>0</v>
      </c>
      <c r="BP194" s="1">
        <f t="shared" si="324"/>
        <v>0</v>
      </c>
      <c r="BQ194" s="1">
        <f t="shared" si="324"/>
        <v>0</v>
      </c>
      <c r="BR194" s="1">
        <f t="shared" si="324"/>
        <v>0</v>
      </c>
      <c r="BS194" s="1">
        <f t="shared" si="324"/>
        <v>0</v>
      </c>
      <c r="BT194" s="1">
        <f t="shared" si="324"/>
        <v>0</v>
      </c>
      <c r="BU194" s="1">
        <f t="shared" si="324"/>
        <v>0</v>
      </c>
      <c r="BV194" s="1">
        <f t="shared" si="324"/>
        <v>0</v>
      </c>
      <c r="BW194" s="1">
        <f t="shared" si="324"/>
        <v>0</v>
      </c>
      <c r="BX194" s="1">
        <f t="shared" si="324"/>
        <v>0</v>
      </c>
      <c r="BY194" s="1">
        <f t="shared" si="324"/>
        <v>0</v>
      </c>
      <c r="BZ194" s="1">
        <f t="shared" si="324"/>
        <v>0</v>
      </c>
      <c r="CA194" s="1">
        <f t="shared" si="324"/>
        <v>0</v>
      </c>
      <c r="CB194" s="1">
        <f t="shared" si="324"/>
        <v>0</v>
      </c>
      <c r="CC194" s="1">
        <f t="shared" si="324"/>
        <v>0</v>
      </c>
      <c r="CD194" s="1">
        <f t="shared" si="324"/>
        <v>0</v>
      </c>
      <c r="CE194" s="1">
        <f t="shared" si="324"/>
        <v>0</v>
      </c>
      <c r="CF194" s="1">
        <f t="shared" si="324"/>
        <v>0</v>
      </c>
      <c r="CG194" s="1">
        <f t="shared" si="324"/>
        <v>0</v>
      </c>
      <c r="CH194" s="1">
        <f t="shared" si="324"/>
        <v>0</v>
      </c>
      <c r="CI194" s="1">
        <f t="shared" si="324"/>
        <v>0</v>
      </c>
      <c r="CJ194" s="1">
        <f t="shared" si="324"/>
        <v>0</v>
      </c>
      <c r="CK194" s="1">
        <f t="shared" si="324"/>
        <v>0</v>
      </c>
      <c r="CL194" s="1">
        <f t="shared" si="324"/>
        <v>0</v>
      </c>
      <c r="CM194" s="1">
        <f t="shared" si="324"/>
        <v>0</v>
      </c>
      <c r="CN194" s="1">
        <f t="shared" si="324"/>
        <v>0</v>
      </c>
      <c r="CO194" s="1">
        <f t="shared" si="324"/>
        <v>0</v>
      </c>
      <c r="CP194" s="1">
        <f t="shared" si="324"/>
        <v>0</v>
      </c>
      <c r="CQ194" s="1">
        <f t="shared" si="324"/>
        <v>0</v>
      </c>
      <c r="CR194" s="1">
        <f t="shared" si="324"/>
        <v>0</v>
      </c>
      <c r="CS194" s="1">
        <f t="shared" si="324"/>
        <v>0</v>
      </c>
      <c r="CT194" s="1">
        <f t="shared" si="324"/>
        <v>0</v>
      </c>
      <c r="CU194" s="1">
        <f t="shared" si="324"/>
        <v>0</v>
      </c>
      <c r="CV194" s="1">
        <f t="shared" si="324"/>
        <v>0</v>
      </c>
      <c r="CW194" s="1">
        <f t="shared" si="324"/>
        <v>0</v>
      </c>
      <c r="CX194" s="1">
        <f t="shared" si="324"/>
        <v>0</v>
      </c>
      <c r="CY194" s="1">
        <f t="shared" si="324"/>
        <v>0</v>
      </c>
      <c r="CZ194" s="1">
        <f t="shared" si="275"/>
        <v>0</v>
      </c>
    </row>
    <row r="195" spans="3:104" x14ac:dyDescent="0.15">
      <c r="C195" s="6">
        <v>63</v>
      </c>
      <c r="BO195" s="1">
        <f t="shared" ref="BO195:CY195" si="325">IF(type=1,MAX(BO92-x,(BP195*p+BP196*(1-p))*EXP(-ir*t)),MAX(x-BO92,(BP195*p+BP196*(1-p))*EXP(-ir*t)))</f>
        <v>0</v>
      </c>
      <c r="BP195" s="1">
        <f t="shared" si="325"/>
        <v>0</v>
      </c>
      <c r="BQ195" s="1">
        <f t="shared" si="325"/>
        <v>0</v>
      </c>
      <c r="BR195" s="1">
        <f t="shared" si="325"/>
        <v>0</v>
      </c>
      <c r="BS195" s="1">
        <f t="shared" si="325"/>
        <v>0</v>
      </c>
      <c r="BT195" s="1">
        <f t="shared" si="325"/>
        <v>0</v>
      </c>
      <c r="BU195" s="1">
        <f t="shared" si="325"/>
        <v>0</v>
      </c>
      <c r="BV195" s="1">
        <f t="shared" si="325"/>
        <v>0</v>
      </c>
      <c r="BW195" s="1">
        <f t="shared" si="325"/>
        <v>0</v>
      </c>
      <c r="BX195" s="1">
        <f t="shared" si="325"/>
        <v>0</v>
      </c>
      <c r="BY195" s="1">
        <f t="shared" si="325"/>
        <v>0</v>
      </c>
      <c r="BZ195" s="1">
        <f t="shared" si="325"/>
        <v>0</v>
      </c>
      <c r="CA195" s="1">
        <f t="shared" si="325"/>
        <v>0</v>
      </c>
      <c r="CB195" s="1">
        <f t="shared" si="325"/>
        <v>0</v>
      </c>
      <c r="CC195" s="1">
        <f t="shared" si="325"/>
        <v>0</v>
      </c>
      <c r="CD195" s="1">
        <f t="shared" si="325"/>
        <v>0</v>
      </c>
      <c r="CE195" s="1">
        <f t="shared" si="325"/>
        <v>0</v>
      </c>
      <c r="CF195" s="1">
        <f t="shared" si="325"/>
        <v>0</v>
      </c>
      <c r="CG195" s="1">
        <f t="shared" si="325"/>
        <v>0</v>
      </c>
      <c r="CH195" s="1">
        <f t="shared" si="325"/>
        <v>0</v>
      </c>
      <c r="CI195" s="1">
        <f t="shared" si="325"/>
        <v>0</v>
      </c>
      <c r="CJ195" s="1">
        <f t="shared" si="325"/>
        <v>0</v>
      </c>
      <c r="CK195" s="1">
        <f t="shared" si="325"/>
        <v>0</v>
      </c>
      <c r="CL195" s="1">
        <f t="shared" si="325"/>
        <v>0</v>
      </c>
      <c r="CM195" s="1">
        <f t="shared" si="325"/>
        <v>0</v>
      </c>
      <c r="CN195" s="1">
        <f t="shared" si="325"/>
        <v>0</v>
      </c>
      <c r="CO195" s="1">
        <f t="shared" si="325"/>
        <v>0</v>
      </c>
      <c r="CP195" s="1">
        <f t="shared" si="325"/>
        <v>0</v>
      </c>
      <c r="CQ195" s="1">
        <f t="shared" si="325"/>
        <v>0</v>
      </c>
      <c r="CR195" s="1">
        <f t="shared" si="325"/>
        <v>0</v>
      </c>
      <c r="CS195" s="1">
        <f t="shared" si="325"/>
        <v>0</v>
      </c>
      <c r="CT195" s="1">
        <f t="shared" si="325"/>
        <v>0</v>
      </c>
      <c r="CU195" s="1">
        <f t="shared" si="325"/>
        <v>0</v>
      </c>
      <c r="CV195" s="1">
        <f t="shared" si="325"/>
        <v>0</v>
      </c>
      <c r="CW195" s="1">
        <f t="shared" si="325"/>
        <v>0</v>
      </c>
      <c r="CX195" s="1">
        <f t="shared" si="325"/>
        <v>0</v>
      </c>
      <c r="CY195" s="1">
        <f t="shared" si="325"/>
        <v>0</v>
      </c>
      <c r="CZ195" s="1">
        <f t="shared" si="275"/>
        <v>0</v>
      </c>
    </row>
    <row r="196" spans="3:104" x14ac:dyDescent="0.15">
      <c r="C196" s="6">
        <v>64</v>
      </c>
      <c r="BP196" s="1">
        <f t="shared" ref="BP196:CY196" si="326">IF(type=1,MAX(BP93-x,(BQ196*p+BQ197*(1-p))*EXP(-ir*t)),MAX(x-BP93,(BQ196*p+BQ197*(1-p))*EXP(-ir*t)))</f>
        <v>0</v>
      </c>
      <c r="BQ196" s="1">
        <f t="shared" si="326"/>
        <v>0</v>
      </c>
      <c r="BR196" s="1">
        <f t="shared" si="326"/>
        <v>0</v>
      </c>
      <c r="BS196" s="1">
        <f t="shared" si="326"/>
        <v>0</v>
      </c>
      <c r="BT196" s="1">
        <f t="shared" si="326"/>
        <v>0</v>
      </c>
      <c r="BU196" s="1">
        <f t="shared" si="326"/>
        <v>0</v>
      </c>
      <c r="BV196" s="1">
        <f t="shared" si="326"/>
        <v>0</v>
      </c>
      <c r="BW196" s="1">
        <f t="shared" si="326"/>
        <v>0</v>
      </c>
      <c r="BX196" s="1">
        <f t="shared" si="326"/>
        <v>0</v>
      </c>
      <c r="BY196" s="1">
        <f t="shared" si="326"/>
        <v>0</v>
      </c>
      <c r="BZ196" s="1">
        <f t="shared" si="326"/>
        <v>0</v>
      </c>
      <c r="CA196" s="1">
        <f t="shared" si="326"/>
        <v>0</v>
      </c>
      <c r="CB196" s="1">
        <f t="shared" si="326"/>
        <v>0</v>
      </c>
      <c r="CC196" s="1">
        <f t="shared" si="326"/>
        <v>0</v>
      </c>
      <c r="CD196" s="1">
        <f t="shared" si="326"/>
        <v>0</v>
      </c>
      <c r="CE196" s="1">
        <f t="shared" si="326"/>
        <v>0</v>
      </c>
      <c r="CF196" s="1">
        <f t="shared" si="326"/>
        <v>0</v>
      </c>
      <c r="CG196" s="1">
        <f t="shared" si="326"/>
        <v>0</v>
      </c>
      <c r="CH196" s="1">
        <f t="shared" si="326"/>
        <v>0</v>
      </c>
      <c r="CI196" s="1">
        <f t="shared" si="326"/>
        <v>0</v>
      </c>
      <c r="CJ196" s="1">
        <f t="shared" si="326"/>
        <v>0</v>
      </c>
      <c r="CK196" s="1">
        <f t="shared" si="326"/>
        <v>0</v>
      </c>
      <c r="CL196" s="1">
        <f t="shared" si="326"/>
        <v>0</v>
      </c>
      <c r="CM196" s="1">
        <f t="shared" si="326"/>
        <v>0</v>
      </c>
      <c r="CN196" s="1">
        <f t="shared" si="326"/>
        <v>0</v>
      </c>
      <c r="CO196" s="1">
        <f t="shared" si="326"/>
        <v>0</v>
      </c>
      <c r="CP196" s="1">
        <f t="shared" si="326"/>
        <v>0</v>
      </c>
      <c r="CQ196" s="1">
        <f t="shared" si="326"/>
        <v>0</v>
      </c>
      <c r="CR196" s="1">
        <f t="shared" si="326"/>
        <v>0</v>
      </c>
      <c r="CS196" s="1">
        <f t="shared" si="326"/>
        <v>0</v>
      </c>
      <c r="CT196" s="1">
        <f t="shared" si="326"/>
        <v>0</v>
      </c>
      <c r="CU196" s="1">
        <f t="shared" si="326"/>
        <v>0</v>
      </c>
      <c r="CV196" s="1">
        <f t="shared" si="326"/>
        <v>0</v>
      </c>
      <c r="CW196" s="1">
        <f t="shared" si="326"/>
        <v>0</v>
      </c>
      <c r="CX196" s="1">
        <f t="shared" si="326"/>
        <v>0</v>
      </c>
      <c r="CY196" s="1">
        <f t="shared" si="326"/>
        <v>0</v>
      </c>
      <c r="CZ196" s="1">
        <f t="shared" ref="CZ196:CZ227" si="327">IF(type=1,MAX(CZ93-x,0),MAX(x-CZ93,0))</f>
        <v>0</v>
      </c>
    </row>
    <row r="197" spans="3:104" x14ac:dyDescent="0.15">
      <c r="C197" s="6">
        <v>65</v>
      </c>
      <c r="BQ197" s="1">
        <f t="shared" ref="BQ197:CY197" si="328">IF(type=1,MAX(BQ94-x,(BR197*p+BR198*(1-p))*EXP(-ir*t)),MAX(x-BQ94,(BR197*p+BR198*(1-p))*EXP(-ir*t)))</f>
        <v>0</v>
      </c>
      <c r="BR197" s="1">
        <f t="shared" si="328"/>
        <v>0</v>
      </c>
      <c r="BS197" s="1">
        <f t="shared" si="328"/>
        <v>0</v>
      </c>
      <c r="BT197" s="1">
        <f t="shared" si="328"/>
        <v>0</v>
      </c>
      <c r="BU197" s="1">
        <f t="shared" si="328"/>
        <v>0</v>
      </c>
      <c r="BV197" s="1">
        <f t="shared" si="328"/>
        <v>0</v>
      </c>
      <c r="BW197" s="1">
        <f t="shared" si="328"/>
        <v>0</v>
      </c>
      <c r="BX197" s="1">
        <f t="shared" si="328"/>
        <v>0</v>
      </c>
      <c r="BY197" s="1">
        <f t="shared" si="328"/>
        <v>0</v>
      </c>
      <c r="BZ197" s="1">
        <f t="shared" si="328"/>
        <v>0</v>
      </c>
      <c r="CA197" s="1">
        <f t="shared" si="328"/>
        <v>0</v>
      </c>
      <c r="CB197" s="1">
        <f t="shared" si="328"/>
        <v>0</v>
      </c>
      <c r="CC197" s="1">
        <f t="shared" si="328"/>
        <v>0</v>
      </c>
      <c r="CD197" s="1">
        <f t="shared" si="328"/>
        <v>0</v>
      </c>
      <c r="CE197" s="1">
        <f t="shared" si="328"/>
        <v>0</v>
      </c>
      <c r="CF197" s="1">
        <f t="shared" si="328"/>
        <v>0</v>
      </c>
      <c r="CG197" s="1">
        <f t="shared" si="328"/>
        <v>0</v>
      </c>
      <c r="CH197" s="1">
        <f t="shared" si="328"/>
        <v>0</v>
      </c>
      <c r="CI197" s="1">
        <f t="shared" si="328"/>
        <v>0</v>
      </c>
      <c r="CJ197" s="1">
        <f t="shared" si="328"/>
        <v>0</v>
      </c>
      <c r="CK197" s="1">
        <f t="shared" si="328"/>
        <v>0</v>
      </c>
      <c r="CL197" s="1">
        <f t="shared" si="328"/>
        <v>0</v>
      </c>
      <c r="CM197" s="1">
        <f t="shared" si="328"/>
        <v>0</v>
      </c>
      <c r="CN197" s="1">
        <f t="shared" si="328"/>
        <v>0</v>
      </c>
      <c r="CO197" s="1">
        <f t="shared" si="328"/>
        <v>0</v>
      </c>
      <c r="CP197" s="1">
        <f t="shared" si="328"/>
        <v>0</v>
      </c>
      <c r="CQ197" s="1">
        <f t="shared" si="328"/>
        <v>0</v>
      </c>
      <c r="CR197" s="1">
        <f t="shared" si="328"/>
        <v>0</v>
      </c>
      <c r="CS197" s="1">
        <f t="shared" si="328"/>
        <v>0</v>
      </c>
      <c r="CT197" s="1">
        <f t="shared" si="328"/>
        <v>0</v>
      </c>
      <c r="CU197" s="1">
        <f t="shared" si="328"/>
        <v>0</v>
      </c>
      <c r="CV197" s="1">
        <f t="shared" si="328"/>
        <v>0</v>
      </c>
      <c r="CW197" s="1">
        <f t="shared" si="328"/>
        <v>0</v>
      </c>
      <c r="CX197" s="1">
        <f t="shared" si="328"/>
        <v>0</v>
      </c>
      <c r="CY197" s="1">
        <f t="shared" si="328"/>
        <v>0</v>
      </c>
      <c r="CZ197" s="1">
        <f t="shared" si="327"/>
        <v>0</v>
      </c>
    </row>
    <row r="198" spans="3:104" x14ac:dyDescent="0.15">
      <c r="C198" s="6">
        <v>66</v>
      </c>
      <c r="BR198" s="1">
        <f t="shared" ref="BR198:CY198" si="329">IF(type=1,MAX(BR95-x,(BS198*p+BS199*(1-p))*EXP(-ir*t)),MAX(x-BR95,(BS198*p+BS199*(1-p))*EXP(-ir*t)))</f>
        <v>0</v>
      </c>
      <c r="BS198" s="1">
        <f t="shared" si="329"/>
        <v>0</v>
      </c>
      <c r="BT198" s="1">
        <f t="shared" si="329"/>
        <v>0</v>
      </c>
      <c r="BU198" s="1">
        <f t="shared" si="329"/>
        <v>0</v>
      </c>
      <c r="BV198" s="1">
        <f t="shared" si="329"/>
        <v>0</v>
      </c>
      <c r="BW198" s="1">
        <f t="shared" si="329"/>
        <v>0</v>
      </c>
      <c r="BX198" s="1">
        <f t="shared" si="329"/>
        <v>0</v>
      </c>
      <c r="BY198" s="1">
        <f t="shared" si="329"/>
        <v>0</v>
      </c>
      <c r="BZ198" s="1">
        <f t="shared" si="329"/>
        <v>0</v>
      </c>
      <c r="CA198" s="1">
        <f t="shared" si="329"/>
        <v>0</v>
      </c>
      <c r="CB198" s="1">
        <f t="shared" si="329"/>
        <v>0</v>
      </c>
      <c r="CC198" s="1">
        <f t="shared" si="329"/>
        <v>0</v>
      </c>
      <c r="CD198" s="1">
        <f t="shared" si="329"/>
        <v>0</v>
      </c>
      <c r="CE198" s="1">
        <f t="shared" si="329"/>
        <v>0</v>
      </c>
      <c r="CF198" s="1">
        <f t="shared" si="329"/>
        <v>0</v>
      </c>
      <c r="CG198" s="1">
        <f t="shared" si="329"/>
        <v>0</v>
      </c>
      <c r="CH198" s="1">
        <f t="shared" si="329"/>
        <v>0</v>
      </c>
      <c r="CI198" s="1">
        <f t="shared" si="329"/>
        <v>0</v>
      </c>
      <c r="CJ198" s="1">
        <f t="shared" si="329"/>
        <v>0</v>
      </c>
      <c r="CK198" s="1">
        <f t="shared" si="329"/>
        <v>0</v>
      </c>
      <c r="CL198" s="1">
        <f t="shared" si="329"/>
        <v>0</v>
      </c>
      <c r="CM198" s="1">
        <f t="shared" si="329"/>
        <v>0</v>
      </c>
      <c r="CN198" s="1">
        <f t="shared" si="329"/>
        <v>0</v>
      </c>
      <c r="CO198" s="1">
        <f t="shared" si="329"/>
        <v>0</v>
      </c>
      <c r="CP198" s="1">
        <f t="shared" si="329"/>
        <v>0</v>
      </c>
      <c r="CQ198" s="1">
        <f t="shared" si="329"/>
        <v>0</v>
      </c>
      <c r="CR198" s="1">
        <f t="shared" si="329"/>
        <v>0</v>
      </c>
      <c r="CS198" s="1">
        <f t="shared" si="329"/>
        <v>0</v>
      </c>
      <c r="CT198" s="1">
        <f t="shared" si="329"/>
        <v>0</v>
      </c>
      <c r="CU198" s="1">
        <f t="shared" si="329"/>
        <v>0</v>
      </c>
      <c r="CV198" s="1">
        <f t="shared" si="329"/>
        <v>0</v>
      </c>
      <c r="CW198" s="1">
        <f t="shared" si="329"/>
        <v>0</v>
      </c>
      <c r="CX198" s="1">
        <f t="shared" si="329"/>
        <v>0</v>
      </c>
      <c r="CY198" s="1">
        <f t="shared" si="329"/>
        <v>0</v>
      </c>
      <c r="CZ198" s="1">
        <f t="shared" si="327"/>
        <v>0</v>
      </c>
    </row>
    <row r="199" spans="3:104" x14ac:dyDescent="0.15">
      <c r="C199" s="6">
        <v>67</v>
      </c>
      <c r="BS199" s="1">
        <f t="shared" ref="BS199:CY199" si="330">IF(type=1,MAX(BS96-x,(BT199*p+BT200*(1-p))*EXP(-ir*t)),MAX(x-BS96,(BT199*p+BT200*(1-p))*EXP(-ir*t)))</f>
        <v>0</v>
      </c>
      <c r="BT199" s="1">
        <f t="shared" si="330"/>
        <v>0</v>
      </c>
      <c r="BU199" s="1">
        <f t="shared" si="330"/>
        <v>0</v>
      </c>
      <c r="BV199" s="1">
        <f t="shared" si="330"/>
        <v>0</v>
      </c>
      <c r="BW199" s="1">
        <f t="shared" si="330"/>
        <v>0</v>
      </c>
      <c r="BX199" s="1">
        <f t="shared" si="330"/>
        <v>0</v>
      </c>
      <c r="BY199" s="1">
        <f t="shared" si="330"/>
        <v>0</v>
      </c>
      <c r="BZ199" s="1">
        <f t="shared" si="330"/>
        <v>0</v>
      </c>
      <c r="CA199" s="1">
        <f t="shared" si="330"/>
        <v>0</v>
      </c>
      <c r="CB199" s="1">
        <f t="shared" si="330"/>
        <v>0</v>
      </c>
      <c r="CC199" s="1">
        <f t="shared" si="330"/>
        <v>0</v>
      </c>
      <c r="CD199" s="1">
        <f t="shared" si="330"/>
        <v>0</v>
      </c>
      <c r="CE199" s="1">
        <f t="shared" si="330"/>
        <v>0</v>
      </c>
      <c r="CF199" s="1">
        <f t="shared" si="330"/>
        <v>0</v>
      </c>
      <c r="CG199" s="1">
        <f t="shared" si="330"/>
        <v>0</v>
      </c>
      <c r="CH199" s="1">
        <f t="shared" si="330"/>
        <v>0</v>
      </c>
      <c r="CI199" s="1">
        <f t="shared" si="330"/>
        <v>0</v>
      </c>
      <c r="CJ199" s="1">
        <f t="shared" si="330"/>
        <v>0</v>
      </c>
      <c r="CK199" s="1">
        <f t="shared" si="330"/>
        <v>0</v>
      </c>
      <c r="CL199" s="1">
        <f t="shared" si="330"/>
        <v>0</v>
      </c>
      <c r="CM199" s="1">
        <f t="shared" si="330"/>
        <v>0</v>
      </c>
      <c r="CN199" s="1">
        <f t="shared" si="330"/>
        <v>0</v>
      </c>
      <c r="CO199" s="1">
        <f t="shared" si="330"/>
        <v>0</v>
      </c>
      <c r="CP199" s="1">
        <f t="shared" si="330"/>
        <v>0</v>
      </c>
      <c r="CQ199" s="1">
        <f t="shared" si="330"/>
        <v>0</v>
      </c>
      <c r="CR199" s="1">
        <f t="shared" si="330"/>
        <v>0</v>
      </c>
      <c r="CS199" s="1">
        <f t="shared" si="330"/>
        <v>0</v>
      </c>
      <c r="CT199" s="1">
        <f t="shared" si="330"/>
        <v>0</v>
      </c>
      <c r="CU199" s="1">
        <f t="shared" si="330"/>
        <v>0</v>
      </c>
      <c r="CV199" s="1">
        <f t="shared" si="330"/>
        <v>0</v>
      </c>
      <c r="CW199" s="1">
        <f t="shared" si="330"/>
        <v>0</v>
      </c>
      <c r="CX199" s="1">
        <f t="shared" si="330"/>
        <v>0</v>
      </c>
      <c r="CY199" s="1">
        <f t="shared" si="330"/>
        <v>0</v>
      </c>
      <c r="CZ199" s="1">
        <f t="shared" si="327"/>
        <v>0</v>
      </c>
    </row>
    <row r="200" spans="3:104" x14ac:dyDescent="0.15">
      <c r="C200" s="6">
        <v>68</v>
      </c>
      <c r="BT200" s="1">
        <f t="shared" ref="BT200:CY200" si="331">IF(type=1,MAX(BT97-x,(BU200*p+BU201*(1-p))*EXP(-ir*t)),MAX(x-BT97,(BU200*p+BU201*(1-p))*EXP(-ir*t)))</f>
        <v>0</v>
      </c>
      <c r="BU200" s="1">
        <f t="shared" si="331"/>
        <v>0</v>
      </c>
      <c r="BV200" s="1">
        <f t="shared" si="331"/>
        <v>0</v>
      </c>
      <c r="BW200" s="1">
        <f t="shared" si="331"/>
        <v>0</v>
      </c>
      <c r="BX200" s="1">
        <f t="shared" si="331"/>
        <v>0</v>
      </c>
      <c r="BY200" s="1">
        <f t="shared" si="331"/>
        <v>0</v>
      </c>
      <c r="BZ200" s="1">
        <f t="shared" si="331"/>
        <v>0</v>
      </c>
      <c r="CA200" s="1">
        <f t="shared" si="331"/>
        <v>0</v>
      </c>
      <c r="CB200" s="1">
        <f t="shared" si="331"/>
        <v>0</v>
      </c>
      <c r="CC200" s="1">
        <f t="shared" si="331"/>
        <v>0</v>
      </c>
      <c r="CD200" s="1">
        <f t="shared" si="331"/>
        <v>0</v>
      </c>
      <c r="CE200" s="1">
        <f t="shared" si="331"/>
        <v>0</v>
      </c>
      <c r="CF200" s="1">
        <f t="shared" si="331"/>
        <v>0</v>
      </c>
      <c r="CG200" s="1">
        <f t="shared" si="331"/>
        <v>0</v>
      </c>
      <c r="CH200" s="1">
        <f t="shared" si="331"/>
        <v>0</v>
      </c>
      <c r="CI200" s="1">
        <f t="shared" si="331"/>
        <v>0</v>
      </c>
      <c r="CJ200" s="1">
        <f t="shared" si="331"/>
        <v>0</v>
      </c>
      <c r="CK200" s="1">
        <f t="shared" si="331"/>
        <v>0</v>
      </c>
      <c r="CL200" s="1">
        <f t="shared" si="331"/>
        <v>0</v>
      </c>
      <c r="CM200" s="1">
        <f t="shared" si="331"/>
        <v>0</v>
      </c>
      <c r="CN200" s="1">
        <f t="shared" si="331"/>
        <v>0</v>
      </c>
      <c r="CO200" s="1">
        <f t="shared" si="331"/>
        <v>0</v>
      </c>
      <c r="CP200" s="1">
        <f t="shared" si="331"/>
        <v>0</v>
      </c>
      <c r="CQ200" s="1">
        <f t="shared" si="331"/>
        <v>0</v>
      </c>
      <c r="CR200" s="1">
        <f t="shared" si="331"/>
        <v>0</v>
      </c>
      <c r="CS200" s="1">
        <f t="shared" si="331"/>
        <v>0</v>
      </c>
      <c r="CT200" s="1">
        <f t="shared" si="331"/>
        <v>0</v>
      </c>
      <c r="CU200" s="1">
        <f t="shared" si="331"/>
        <v>0</v>
      </c>
      <c r="CV200" s="1">
        <f t="shared" si="331"/>
        <v>0</v>
      </c>
      <c r="CW200" s="1">
        <f t="shared" si="331"/>
        <v>0</v>
      </c>
      <c r="CX200" s="1">
        <f t="shared" si="331"/>
        <v>0</v>
      </c>
      <c r="CY200" s="1">
        <f t="shared" si="331"/>
        <v>0</v>
      </c>
      <c r="CZ200" s="1">
        <f t="shared" si="327"/>
        <v>0</v>
      </c>
    </row>
    <row r="201" spans="3:104" x14ac:dyDescent="0.15">
      <c r="C201" s="6">
        <v>69</v>
      </c>
      <c r="BU201" s="1">
        <f t="shared" ref="BU201:CY201" si="332">IF(type=1,MAX(BU98-x,(BV201*p+BV202*(1-p))*EXP(-ir*t)),MAX(x-BU98,(BV201*p+BV202*(1-p))*EXP(-ir*t)))</f>
        <v>0</v>
      </c>
      <c r="BV201" s="1">
        <f t="shared" si="332"/>
        <v>0</v>
      </c>
      <c r="BW201" s="1">
        <f t="shared" si="332"/>
        <v>0</v>
      </c>
      <c r="BX201" s="1">
        <f t="shared" si="332"/>
        <v>0</v>
      </c>
      <c r="BY201" s="1">
        <f t="shared" si="332"/>
        <v>0</v>
      </c>
      <c r="BZ201" s="1">
        <f t="shared" si="332"/>
        <v>0</v>
      </c>
      <c r="CA201" s="1">
        <f t="shared" si="332"/>
        <v>0</v>
      </c>
      <c r="CB201" s="1">
        <f t="shared" si="332"/>
        <v>0</v>
      </c>
      <c r="CC201" s="1">
        <f t="shared" si="332"/>
        <v>0</v>
      </c>
      <c r="CD201" s="1">
        <f t="shared" si="332"/>
        <v>0</v>
      </c>
      <c r="CE201" s="1">
        <f t="shared" si="332"/>
        <v>0</v>
      </c>
      <c r="CF201" s="1">
        <f t="shared" si="332"/>
        <v>0</v>
      </c>
      <c r="CG201" s="1">
        <f t="shared" si="332"/>
        <v>0</v>
      </c>
      <c r="CH201" s="1">
        <f t="shared" si="332"/>
        <v>0</v>
      </c>
      <c r="CI201" s="1">
        <f t="shared" si="332"/>
        <v>0</v>
      </c>
      <c r="CJ201" s="1">
        <f t="shared" si="332"/>
        <v>0</v>
      </c>
      <c r="CK201" s="1">
        <f t="shared" si="332"/>
        <v>0</v>
      </c>
      <c r="CL201" s="1">
        <f t="shared" si="332"/>
        <v>0</v>
      </c>
      <c r="CM201" s="1">
        <f t="shared" si="332"/>
        <v>0</v>
      </c>
      <c r="CN201" s="1">
        <f t="shared" si="332"/>
        <v>0</v>
      </c>
      <c r="CO201" s="1">
        <f t="shared" si="332"/>
        <v>0</v>
      </c>
      <c r="CP201" s="1">
        <f t="shared" si="332"/>
        <v>0</v>
      </c>
      <c r="CQ201" s="1">
        <f t="shared" si="332"/>
        <v>0</v>
      </c>
      <c r="CR201" s="1">
        <f t="shared" si="332"/>
        <v>0</v>
      </c>
      <c r="CS201" s="1">
        <f t="shared" si="332"/>
        <v>0</v>
      </c>
      <c r="CT201" s="1">
        <f t="shared" si="332"/>
        <v>0</v>
      </c>
      <c r="CU201" s="1">
        <f t="shared" si="332"/>
        <v>0</v>
      </c>
      <c r="CV201" s="1">
        <f t="shared" si="332"/>
        <v>0</v>
      </c>
      <c r="CW201" s="1">
        <f t="shared" si="332"/>
        <v>0</v>
      </c>
      <c r="CX201" s="1">
        <f t="shared" si="332"/>
        <v>0</v>
      </c>
      <c r="CY201" s="1">
        <f t="shared" si="332"/>
        <v>0</v>
      </c>
      <c r="CZ201" s="1">
        <f t="shared" si="327"/>
        <v>0</v>
      </c>
    </row>
    <row r="202" spans="3:104" x14ac:dyDescent="0.15">
      <c r="C202" s="6">
        <v>70</v>
      </c>
      <c r="BV202" s="1">
        <f t="shared" ref="BV202:CY202" si="333">IF(type=1,MAX(BV99-x,(BW202*p+BW203*(1-p))*EXP(-ir*t)),MAX(x-BV99,(BW202*p+BW203*(1-p))*EXP(-ir*t)))</f>
        <v>0</v>
      </c>
      <c r="BW202" s="1">
        <f t="shared" si="333"/>
        <v>0</v>
      </c>
      <c r="BX202" s="1">
        <f t="shared" si="333"/>
        <v>0</v>
      </c>
      <c r="BY202" s="1">
        <f t="shared" si="333"/>
        <v>0</v>
      </c>
      <c r="BZ202" s="1">
        <f t="shared" si="333"/>
        <v>0</v>
      </c>
      <c r="CA202" s="1">
        <f t="shared" si="333"/>
        <v>0</v>
      </c>
      <c r="CB202" s="1">
        <f t="shared" si="333"/>
        <v>0</v>
      </c>
      <c r="CC202" s="1">
        <f t="shared" si="333"/>
        <v>0</v>
      </c>
      <c r="CD202" s="1">
        <f t="shared" si="333"/>
        <v>0</v>
      </c>
      <c r="CE202" s="1">
        <f t="shared" si="333"/>
        <v>0</v>
      </c>
      <c r="CF202" s="1">
        <f t="shared" si="333"/>
        <v>0</v>
      </c>
      <c r="CG202" s="1">
        <f t="shared" si="333"/>
        <v>0</v>
      </c>
      <c r="CH202" s="1">
        <f t="shared" si="333"/>
        <v>0</v>
      </c>
      <c r="CI202" s="1">
        <f t="shared" si="333"/>
        <v>0</v>
      </c>
      <c r="CJ202" s="1">
        <f t="shared" si="333"/>
        <v>0</v>
      </c>
      <c r="CK202" s="1">
        <f t="shared" si="333"/>
        <v>0</v>
      </c>
      <c r="CL202" s="1">
        <f t="shared" si="333"/>
        <v>0</v>
      </c>
      <c r="CM202" s="1">
        <f t="shared" si="333"/>
        <v>0</v>
      </c>
      <c r="CN202" s="1">
        <f t="shared" si="333"/>
        <v>0</v>
      </c>
      <c r="CO202" s="1">
        <f t="shared" si="333"/>
        <v>0</v>
      </c>
      <c r="CP202" s="1">
        <f t="shared" si="333"/>
        <v>0</v>
      </c>
      <c r="CQ202" s="1">
        <f t="shared" si="333"/>
        <v>0</v>
      </c>
      <c r="CR202" s="1">
        <f t="shared" si="333"/>
        <v>0</v>
      </c>
      <c r="CS202" s="1">
        <f t="shared" si="333"/>
        <v>0</v>
      </c>
      <c r="CT202" s="1">
        <f t="shared" si="333"/>
        <v>0</v>
      </c>
      <c r="CU202" s="1">
        <f t="shared" si="333"/>
        <v>0</v>
      </c>
      <c r="CV202" s="1">
        <f t="shared" si="333"/>
        <v>0</v>
      </c>
      <c r="CW202" s="1">
        <f t="shared" si="333"/>
        <v>0</v>
      </c>
      <c r="CX202" s="1">
        <f t="shared" si="333"/>
        <v>0</v>
      </c>
      <c r="CY202" s="1">
        <f t="shared" si="333"/>
        <v>0</v>
      </c>
      <c r="CZ202" s="1">
        <f t="shared" si="327"/>
        <v>0</v>
      </c>
    </row>
    <row r="203" spans="3:104" x14ac:dyDescent="0.15">
      <c r="C203" s="6">
        <v>71</v>
      </c>
      <c r="BW203" s="1">
        <f t="shared" ref="BW203:CY203" si="334">IF(type=1,MAX(BW100-x,(BX203*p+BX204*(1-p))*EXP(-ir*t)),MAX(x-BW100,(BX203*p+BX204*(1-p))*EXP(-ir*t)))</f>
        <v>0</v>
      </c>
      <c r="BX203" s="1">
        <f t="shared" si="334"/>
        <v>0</v>
      </c>
      <c r="BY203" s="1">
        <f t="shared" si="334"/>
        <v>0</v>
      </c>
      <c r="BZ203" s="1">
        <f t="shared" si="334"/>
        <v>0</v>
      </c>
      <c r="CA203" s="1">
        <f t="shared" si="334"/>
        <v>0</v>
      </c>
      <c r="CB203" s="1">
        <f t="shared" si="334"/>
        <v>0</v>
      </c>
      <c r="CC203" s="1">
        <f t="shared" si="334"/>
        <v>0</v>
      </c>
      <c r="CD203" s="1">
        <f t="shared" si="334"/>
        <v>0</v>
      </c>
      <c r="CE203" s="1">
        <f t="shared" si="334"/>
        <v>0</v>
      </c>
      <c r="CF203" s="1">
        <f t="shared" si="334"/>
        <v>0</v>
      </c>
      <c r="CG203" s="1">
        <f t="shared" si="334"/>
        <v>0</v>
      </c>
      <c r="CH203" s="1">
        <f t="shared" si="334"/>
        <v>0</v>
      </c>
      <c r="CI203" s="1">
        <f t="shared" si="334"/>
        <v>0</v>
      </c>
      <c r="CJ203" s="1">
        <f t="shared" si="334"/>
        <v>0</v>
      </c>
      <c r="CK203" s="1">
        <f t="shared" si="334"/>
        <v>0</v>
      </c>
      <c r="CL203" s="1">
        <f t="shared" si="334"/>
        <v>0</v>
      </c>
      <c r="CM203" s="1">
        <f t="shared" si="334"/>
        <v>0</v>
      </c>
      <c r="CN203" s="1">
        <f t="shared" si="334"/>
        <v>0</v>
      </c>
      <c r="CO203" s="1">
        <f t="shared" si="334"/>
        <v>0</v>
      </c>
      <c r="CP203" s="1">
        <f t="shared" si="334"/>
        <v>0</v>
      </c>
      <c r="CQ203" s="1">
        <f t="shared" si="334"/>
        <v>0</v>
      </c>
      <c r="CR203" s="1">
        <f t="shared" si="334"/>
        <v>0</v>
      </c>
      <c r="CS203" s="1">
        <f t="shared" si="334"/>
        <v>0</v>
      </c>
      <c r="CT203" s="1">
        <f t="shared" si="334"/>
        <v>0</v>
      </c>
      <c r="CU203" s="1">
        <f t="shared" si="334"/>
        <v>0</v>
      </c>
      <c r="CV203" s="1">
        <f t="shared" si="334"/>
        <v>0</v>
      </c>
      <c r="CW203" s="1">
        <f t="shared" si="334"/>
        <v>0</v>
      </c>
      <c r="CX203" s="1">
        <f t="shared" si="334"/>
        <v>0</v>
      </c>
      <c r="CY203" s="1">
        <f t="shared" si="334"/>
        <v>0</v>
      </c>
      <c r="CZ203" s="1">
        <f t="shared" si="327"/>
        <v>0</v>
      </c>
    </row>
    <row r="204" spans="3:104" x14ac:dyDescent="0.15">
      <c r="C204" s="6">
        <v>72</v>
      </c>
      <c r="BX204" s="1">
        <f t="shared" ref="BX204:CY204" si="335">IF(type=1,MAX(BX101-x,(BY204*p+BY205*(1-p))*EXP(-ir*t)),MAX(x-BX101,(BY204*p+BY205*(1-p))*EXP(-ir*t)))</f>
        <v>0</v>
      </c>
      <c r="BY204" s="1">
        <f t="shared" si="335"/>
        <v>0</v>
      </c>
      <c r="BZ204" s="1">
        <f t="shared" si="335"/>
        <v>0</v>
      </c>
      <c r="CA204" s="1">
        <f t="shared" si="335"/>
        <v>0</v>
      </c>
      <c r="CB204" s="1">
        <f t="shared" si="335"/>
        <v>0</v>
      </c>
      <c r="CC204" s="1">
        <f t="shared" si="335"/>
        <v>0</v>
      </c>
      <c r="CD204" s="1">
        <f t="shared" si="335"/>
        <v>0</v>
      </c>
      <c r="CE204" s="1">
        <f t="shared" si="335"/>
        <v>0</v>
      </c>
      <c r="CF204" s="1">
        <f t="shared" si="335"/>
        <v>0</v>
      </c>
      <c r="CG204" s="1">
        <f t="shared" si="335"/>
        <v>0</v>
      </c>
      <c r="CH204" s="1">
        <f t="shared" si="335"/>
        <v>0</v>
      </c>
      <c r="CI204" s="1">
        <f t="shared" si="335"/>
        <v>0</v>
      </c>
      <c r="CJ204" s="1">
        <f t="shared" si="335"/>
        <v>0</v>
      </c>
      <c r="CK204" s="1">
        <f t="shared" si="335"/>
        <v>0</v>
      </c>
      <c r="CL204" s="1">
        <f t="shared" si="335"/>
        <v>0</v>
      </c>
      <c r="CM204" s="1">
        <f t="shared" si="335"/>
        <v>0</v>
      </c>
      <c r="CN204" s="1">
        <f t="shared" si="335"/>
        <v>0</v>
      </c>
      <c r="CO204" s="1">
        <f t="shared" si="335"/>
        <v>0</v>
      </c>
      <c r="CP204" s="1">
        <f t="shared" si="335"/>
        <v>0</v>
      </c>
      <c r="CQ204" s="1">
        <f t="shared" si="335"/>
        <v>0</v>
      </c>
      <c r="CR204" s="1">
        <f t="shared" si="335"/>
        <v>0</v>
      </c>
      <c r="CS204" s="1">
        <f t="shared" si="335"/>
        <v>0</v>
      </c>
      <c r="CT204" s="1">
        <f t="shared" si="335"/>
        <v>0</v>
      </c>
      <c r="CU204" s="1">
        <f t="shared" si="335"/>
        <v>0</v>
      </c>
      <c r="CV204" s="1">
        <f t="shared" si="335"/>
        <v>0</v>
      </c>
      <c r="CW204" s="1">
        <f t="shared" si="335"/>
        <v>0</v>
      </c>
      <c r="CX204" s="1">
        <f t="shared" si="335"/>
        <v>0</v>
      </c>
      <c r="CY204" s="1">
        <f t="shared" si="335"/>
        <v>0</v>
      </c>
      <c r="CZ204" s="1">
        <f t="shared" si="327"/>
        <v>0</v>
      </c>
    </row>
    <row r="205" spans="3:104" x14ac:dyDescent="0.15">
      <c r="C205" s="6">
        <v>73</v>
      </c>
      <c r="BY205" s="1">
        <f t="shared" ref="BY205:CY205" si="336">IF(type=1,MAX(BY102-x,(BZ205*p+BZ206*(1-p))*EXP(-ir*t)),MAX(x-BY102,(BZ205*p+BZ206*(1-p))*EXP(-ir*t)))</f>
        <v>0</v>
      </c>
      <c r="BZ205" s="1">
        <f t="shared" si="336"/>
        <v>0</v>
      </c>
      <c r="CA205" s="1">
        <f t="shared" si="336"/>
        <v>0</v>
      </c>
      <c r="CB205" s="1">
        <f t="shared" si="336"/>
        <v>0</v>
      </c>
      <c r="CC205" s="1">
        <f t="shared" si="336"/>
        <v>0</v>
      </c>
      <c r="CD205" s="1">
        <f t="shared" si="336"/>
        <v>0</v>
      </c>
      <c r="CE205" s="1">
        <f t="shared" si="336"/>
        <v>0</v>
      </c>
      <c r="CF205" s="1">
        <f t="shared" si="336"/>
        <v>0</v>
      </c>
      <c r="CG205" s="1">
        <f t="shared" si="336"/>
        <v>0</v>
      </c>
      <c r="CH205" s="1">
        <f t="shared" si="336"/>
        <v>0</v>
      </c>
      <c r="CI205" s="1">
        <f t="shared" si="336"/>
        <v>0</v>
      </c>
      <c r="CJ205" s="1">
        <f t="shared" si="336"/>
        <v>0</v>
      </c>
      <c r="CK205" s="1">
        <f t="shared" si="336"/>
        <v>0</v>
      </c>
      <c r="CL205" s="1">
        <f t="shared" si="336"/>
        <v>0</v>
      </c>
      <c r="CM205" s="1">
        <f t="shared" si="336"/>
        <v>0</v>
      </c>
      <c r="CN205" s="1">
        <f t="shared" si="336"/>
        <v>0</v>
      </c>
      <c r="CO205" s="1">
        <f t="shared" si="336"/>
        <v>0</v>
      </c>
      <c r="CP205" s="1">
        <f t="shared" si="336"/>
        <v>0</v>
      </c>
      <c r="CQ205" s="1">
        <f t="shared" si="336"/>
        <v>0</v>
      </c>
      <c r="CR205" s="1">
        <f t="shared" si="336"/>
        <v>0</v>
      </c>
      <c r="CS205" s="1">
        <f t="shared" si="336"/>
        <v>0</v>
      </c>
      <c r="CT205" s="1">
        <f t="shared" si="336"/>
        <v>0</v>
      </c>
      <c r="CU205" s="1">
        <f t="shared" si="336"/>
        <v>0</v>
      </c>
      <c r="CV205" s="1">
        <f t="shared" si="336"/>
        <v>0</v>
      </c>
      <c r="CW205" s="1">
        <f t="shared" si="336"/>
        <v>0</v>
      </c>
      <c r="CX205" s="1">
        <f t="shared" si="336"/>
        <v>0</v>
      </c>
      <c r="CY205" s="1">
        <f t="shared" si="336"/>
        <v>0</v>
      </c>
      <c r="CZ205" s="1">
        <f t="shared" si="327"/>
        <v>0</v>
      </c>
    </row>
    <row r="206" spans="3:104" x14ac:dyDescent="0.15">
      <c r="C206" s="6">
        <v>74</v>
      </c>
      <c r="BZ206" s="1">
        <f t="shared" ref="BZ206:CY206" si="337">IF(type=1,MAX(BZ103-x,(CA206*p+CA207*(1-p))*EXP(-ir*t)),MAX(x-BZ103,(CA206*p+CA207*(1-p))*EXP(-ir*t)))</f>
        <v>0</v>
      </c>
      <c r="CA206" s="1">
        <f t="shared" si="337"/>
        <v>0</v>
      </c>
      <c r="CB206" s="1">
        <f t="shared" si="337"/>
        <v>0</v>
      </c>
      <c r="CC206" s="1">
        <f t="shared" si="337"/>
        <v>0</v>
      </c>
      <c r="CD206" s="1">
        <f t="shared" si="337"/>
        <v>0</v>
      </c>
      <c r="CE206" s="1">
        <f t="shared" si="337"/>
        <v>0</v>
      </c>
      <c r="CF206" s="1">
        <f t="shared" si="337"/>
        <v>0</v>
      </c>
      <c r="CG206" s="1">
        <f t="shared" si="337"/>
        <v>0</v>
      </c>
      <c r="CH206" s="1">
        <f t="shared" si="337"/>
        <v>0</v>
      </c>
      <c r="CI206" s="1">
        <f t="shared" si="337"/>
        <v>0</v>
      </c>
      <c r="CJ206" s="1">
        <f t="shared" si="337"/>
        <v>0</v>
      </c>
      <c r="CK206" s="1">
        <f t="shared" si="337"/>
        <v>0</v>
      </c>
      <c r="CL206" s="1">
        <f t="shared" si="337"/>
        <v>0</v>
      </c>
      <c r="CM206" s="1">
        <f t="shared" si="337"/>
        <v>0</v>
      </c>
      <c r="CN206" s="1">
        <f t="shared" si="337"/>
        <v>0</v>
      </c>
      <c r="CO206" s="1">
        <f t="shared" si="337"/>
        <v>0</v>
      </c>
      <c r="CP206" s="1">
        <f t="shared" si="337"/>
        <v>0</v>
      </c>
      <c r="CQ206" s="1">
        <f t="shared" si="337"/>
        <v>0</v>
      </c>
      <c r="CR206" s="1">
        <f t="shared" si="337"/>
        <v>0</v>
      </c>
      <c r="CS206" s="1">
        <f t="shared" si="337"/>
        <v>0</v>
      </c>
      <c r="CT206" s="1">
        <f t="shared" si="337"/>
        <v>0</v>
      </c>
      <c r="CU206" s="1">
        <f t="shared" si="337"/>
        <v>0</v>
      </c>
      <c r="CV206" s="1">
        <f t="shared" si="337"/>
        <v>0</v>
      </c>
      <c r="CW206" s="1">
        <f t="shared" si="337"/>
        <v>0</v>
      </c>
      <c r="CX206" s="1">
        <f t="shared" si="337"/>
        <v>0</v>
      </c>
      <c r="CY206" s="1">
        <f t="shared" si="337"/>
        <v>0</v>
      </c>
      <c r="CZ206" s="1">
        <f t="shared" si="327"/>
        <v>0</v>
      </c>
    </row>
    <row r="207" spans="3:104" x14ac:dyDescent="0.15">
      <c r="C207" s="6">
        <v>75</v>
      </c>
      <c r="CA207" s="1">
        <f t="shared" ref="CA207:CY207" si="338">IF(type=1,MAX(CA104-x,(CB207*p+CB208*(1-p))*EXP(-ir*t)),MAX(x-CA104,(CB207*p+CB208*(1-p))*EXP(-ir*t)))</f>
        <v>0</v>
      </c>
      <c r="CB207" s="1">
        <f t="shared" si="338"/>
        <v>0</v>
      </c>
      <c r="CC207" s="1">
        <f t="shared" si="338"/>
        <v>0</v>
      </c>
      <c r="CD207" s="1">
        <f t="shared" si="338"/>
        <v>0</v>
      </c>
      <c r="CE207" s="1">
        <f t="shared" si="338"/>
        <v>0</v>
      </c>
      <c r="CF207" s="1">
        <f t="shared" si="338"/>
        <v>0</v>
      </c>
      <c r="CG207" s="1">
        <f t="shared" si="338"/>
        <v>0</v>
      </c>
      <c r="CH207" s="1">
        <f t="shared" si="338"/>
        <v>0</v>
      </c>
      <c r="CI207" s="1">
        <f t="shared" si="338"/>
        <v>0</v>
      </c>
      <c r="CJ207" s="1">
        <f t="shared" si="338"/>
        <v>0</v>
      </c>
      <c r="CK207" s="1">
        <f t="shared" si="338"/>
        <v>0</v>
      </c>
      <c r="CL207" s="1">
        <f t="shared" si="338"/>
        <v>0</v>
      </c>
      <c r="CM207" s="1">
        <f t="shared" si="338"/>
        <v>0</v>
      </c>
      <c r="CN207" s="1">
        <f t="shared" si="338"/>
        <v>0</v>
      </c>
      <c r="CO207" s="1">
        <f t="shared" si="338"/>
        <v>0</v>
      </c>
      <c r="CP207" s="1">
        <f t="shared" si="338"/>
        <v>0</v>
      </c>
      <c r="CQ207" s="1">
        <f t="shared" si="338"/>
        <v>0</v>
      </c>
      <c r="CR207" s="1">
        <f t="shared" si="338"/>
        <v>0</v>
      </c>
      <c r="CS207" s="1">
        <f t="shared" si="338"/>
        <v>0</v>
      </c>
      <c r="CT207" s="1">
        <f t="shared" si="338"/>
        <v>0</v>
      </c>
      <c r="CU207" s="1">
        <f t="shared" si="338"/>
        <v>0</v>
      </c>
      <c r="CV207" s="1">
        <f t="shared" si="338"/>
        <v>0</v>
      </c>
      <c r="CW207" s="1">
        <f t="shared" si="338"/>
        <v>0</v>
      </c>
      <c r="CX207" s="1">
        <f t="shared" si="338"/>
        <v>0</v>
      </c>
      <c r="CY207" s="1">
        <f t="shared" si="338"/>
        <v>0</v>
      </c>
      <c r="CZ207" s="1">
        <f t="shared" si="327"/>
        <v>0</v>
      </c>
    </row>
    <row r="208" spans="3:104" x14ac:dyDescent="0.15">
      <c r="C208" s="6">
        <v>76</v>
      </c>
      <c r="CB208" s="1">
        <f t="shared" ref="CB208:CY208" si="339">IF(type=1,MAX(CB105-x,(CC208*p+CC209*(1-p))*EXP(-ir*t)),MAX(x-CB105,(CC208*p+CC209*(1-p))*EXP(-ir*t)))</f>
        <v>0</v>
      </c>
      <c r="CC208" s="1">
        <f t="shared" si="339"/>
        <v>0</v>
      </c>
      <c r="CD208" s="1">
        <f t="shared" si="339"/>
        <v>0</v>
      </c>
      <c r="CE208" s="1">
        <f t="shared" si="339"/>
        <v>0</v>
      </c>
      <c r="CF208" s="1">
        <f t="shared" si="339"/>
        <v>0</v>
      </c>
      <c r="CG208" s="1">
        <f t="shared" si="339"/>
        <v>0</v>
      </c>
      <c r="CH208" s="1">
        <f t="shared" si="339"/>
        <v>0</v>
      </c>
      <c r="CI208" s="1">
        <f t="shared" si="339"/>
        <v>0</v>
      </c>
      <c r="CJ208" s="1">
        <f t="shared" si="339"/>
        <v>0</v>
      </c>
      <c r="CK208" s="1">
        <f t="shared" si="339"/>
        <v>0</v>
      </c>
      <c r="CL208" s="1">
        <f t="shared" si="339"/>
        <v>0</v>
      </c>
      <c r="CM208" s="1">
        <f t="shared" si="339"/>
        <v>0</v>
      </c>
      <c r="CN208" s="1">
        <f t="shared" si="339"/>
        <v>0</v>
      </c>
      <c r="CO208" s="1">
        <f t="shared" si="339"/>
        <v>0</v>
      </c>
      <c r="CP208" s="1">
        <f t="shared" si="339"/>
        <v>0</v>
      </c>
      <c r="CQ208" s="1">
        <f t="shared" si="339"/>
        <v>0</v>
      </c>
      <c r="CR208" s="1">
        <f t="shared" si="339"/>
        <v>0</v>
      </c>
      <c r="CS208" s="1">
        <f t="shared" si="339"/>
        <v>0</v>
      </c>
      <c r="CT208" s="1">
        <f t="shared" si="339"/>
        <v>0</v>
      </c>
      <c r="CU208" s="1">
        <f t="shared" si="339"/>
        <v>0</v>
      </c>
      <c r="CV208" s="1">
        <f t="shared" si="339"/>
        <v>0</v>
      </c>
      <c r="CW208" s="1">
        <f t="shared" si="339"/>
        <v>0</v>
      </c>
      <c r="CX208" s="1">
        <f t="shared" si="339"/>
        <v>0</v>
      </c>
      <c r="CY208" s="1">
        <f t="shared" si="339"/>
        <v>0</v>
      </c>
      <c r="CZ208" s="1">
        <f t="shared" si="327"/>
        <v>0</v>
      </c>
    </row>
    <row r="209" spans="3:104" x14ac:dyDescent="0.15">
      <c r="C209" s="6">
        <v>77</v>
      </c>
      <c r="CC209" s="1">
        <f t="shared" ref="CC209:CY209" si="340">IF(type=1,MAX(CC106-x,(CD209*p+CD210*(1-p))*EXP(-ir*t)),MAX(x-CC106,(CD209*p+CD210*(1-p))*EXP(-ir*t)))</f>
        <v>0</v>
      </c>
      <c r="CD209" s="1">
        <f t="shared" si="340"/>
        <v>0</v>
      </c>
      <c r="CE209" s="1">
        <f t="shared" si="340"/>
        <v>0</v>
      </c>
      <c r="CF209" s="1">
        <f t="shared" si="340"/>
        <v>0</v>
      </c>
      <c r="CG209" s="1">
        <f t="shared" si="340"/>
        <v>0</v>
      </c>
      <c r="CH209" s="1">
        <f t="shared" si="340"/>
        <v>0</v>
      </c>
      <c r="CI209" s="1">
        <f t="shared" si="340"/>
        <v>0</v>
      </c>
      <c r="CJ209" s="1">
        <f t="shared" si="340"/>
        <v>0</v>
      </c>
      <c r="CK209" s="1">
        <f t="shared" si="340"/>
        <v>0</v>
      </c>
      <c r="CL209" s="1">
        <f t="shared" si="340"/>
        <v>0</v>
      </c>
      <c r="CM209" s="1">
        <f t="shared" si="340"/>
        <v>0</v>
      </c>
      <c r="CN209" s="1">
        <f t="shared" si="340"/>
        <v>0</v>
      </c>
      <c r="CO209" s="1">
        <f t="shared" si="340"/>
        <v>0</v>
      </c>
      <c r="CP209" s="1">
        <f t="shared" si="340"/>
        <v>0</v>
      </c>
      <c r="CQ209" s="1">
        <f t="shared" si="340"/>
        <v>0</v>
      </c>
      <c r="CR209" s="1">
        <f t="shared" si="340"/>
        <v>0</v>
      </c>
      <c r="CS209" s="1">
        <f t="shared" si="340"/>
        <v>0</v>
      </c>
      <c r="CT209" s="1">
        <f t="shared" si="340"/>
        <v>0</v>
      </c>
      <c r="CU209" s="1">
        <f t="shared" si="340"/>
        <v>0</v>
      </c>
      <c r="CV209" s="1">
        <f t="shared" si="340"/>
        <v>0</v>
      </c>
      <c r="CW209" s="1">
        <f t="shared" si="340"/>
        <v>0</v>
      </c>
      <c r="CX209" s="1">
        <f t="shared" si="340"/>
        <v>0</v>
      </c>
      <c r="CY209" s="1">
        <f t="shared" si="340"/>
        <v>0</v>
      </c>
      <c r="CZ209" s="1">
        <f t="shared" si="327"/>
        <v>0</v>
      </c>
    </row>
    <row r="210" spans="3:104" x14ac:dyDescent="0.15">
      <c r="C210" s="6">
        <v>78</v>
      </c>
      <c r="CD210" s="1">
        <f t="shared" ref="CD210:CY210" si="341">IF(type=1,MAX(CD107-x,(CE210*p+CE211*(1-p))*EXP(-ir*t)),MAX(x-CD107,(CE210*p+CE211*(1-p))*EXP(-ir*t)))</f>
        <v>0</v>
      </c>
      <c r="CE210" s="1">
        <f t="shared" si="341"/>
        <v>0</v>
      </c>
      <c r="CF210" s="1">
        <f t="shared" si="341"/>
        <v>0</v>
      </c>
      <c r="CG210" s="1">
        <f t="shared" si="341"/>
        <v>0</v>
      </c>
      <c r="CH210" s="1">
        <f t="shared" si="341"/>
        <v>0</v>
      </c>
      <c r="CI210" s="1">
        <f t="shared" si="341"/>
        <v>0</v>
      </c>
      <c r="CJ210" s="1">
        <f t="shared" si="341"/>
        <v>0</v>
      </c>
      <c r="CK210" s="1">
        <f t="shared" si="341"/>
        <v>0</v>
      </c>
      <c r="CL210" s="1">
        <f t="shared" si="341"/>
        <v>0</v>
      </c>
      <c r="CM210" s="1">
        <f t="shared" si="341"/>
        <v>0</v>
      </c>
      <c r="CN210" s="1">
        <f t="shared" si="341"/>
        <v>0</v>
      </c>
      <c r="CO210" s="1">
        <f t="shared" si="341"/>
        <v>0</v>
      </c>
      <c r="CP210" s="1">
        <f t="shared" si="341"/>
        <v>0</v>
      </c>
      <c r="CQ210" s="1">
        <f t="shared" si="341"/>
        <v>0</v>
      </c>
      <c r="CR210" s="1">
        <f t="shared" si="341"/>
        <v>0</v>
      </c>
      <c r="CS210" s="1">
        <f t="shared" si="341"/>
        <v>0</v>
      </c>
      <c r="CT210" s="1">
        <f t="shared" si="341"/>
        <v>0</v>
      </c>
      <c r="CU210" s="1">
        <f t="shared" si="341"/>
        <v>0</v>
      </c>
      <c r="CV210" s="1">
        <f t="shared" si="341"/>
        <v>0</v>
      </c>
      <c r="CW210" s="1">
        <f t="shared" si="341"/>
        <v>0</v>
      </c>
      <c r="CX210" s="1">
        <f t="shared" si="341"/>
        <v>0</v>
      </c>
      <c r="CY210" s="1">
        <f t="shared" si="341"/>
        <v>0</v>
      </c>
      <c r="CZ210" s="1">
        <f t="shared" si="327"/>
        <v>0</v>
      </c>
    </row>
    <row r="211" spans="3:104" x14ac:dyDescent="0.15">
      <c r="C211" s="6">
        <v>79</v>
      </c>
      <c r="CE211" s="1">
        <f t="shared" ref="CE211:CY211" si="342">IF(type=1,MAX(CE108-x,(CF211*p+CF212*(1-p))*EXP(-ir*t)),MAX(x-CE108,(CF211*p+CF212*(1-p))*EXP(-ir*t)))</f>
        <v>0</v>
      </c>
      <c r="CF211" s="1">
        <f t="shared" si="342"/>
        <v>0</v>
      </c>
      <c r="CG211" s="1">
        <f t="shared" si="342"/>
        <v>0</v>
      </c>
      <c r="CH211" s="1">
        <f t="shared" si="342"/>
        <v>0</v>
      </c>
      <c r="CI211" s="1">
        <f t="shared" si="342"/>
        <v>0</v>
      </c>
      <c r="CJ211" s="1">
        <f t="shared" si="342"/>
        <v>0</v>
      </c>
      <c r="CK211" s="1">
        <f t="shared" si="342"/>
        <v>0</v>
      </c>
      <c r="CL211" s="1">
        <f t="shared" si="342"/>
        <v>0</v>
      </c>
      <c r="CM211" s="1">
        <f t="shared" si="342"/>
        <v>0</v>
      </c>
      <c r="CN211" s="1">
        <f t="shared" si="342"/>
        <v>0</v>
      </c>
      <c r="CO211" s="1">
        <f t="shared" si="342"/>
        <v>0</v>
      </c>
      <c r="CP211" s="1">
        <f t="shared" si="342"/>
        <v>0</v>
      </c>
      <c r="CQ211" s="1">
        <f t="shared" si="342"/>
        <v>0</v>
      </c>
      <c r="CR211" s="1">
        <f t="shared" si="342"/>
        <v>0</v>
      </c>
      <c r="CS211" s="1">
        <f t="shared" si="342"/>
        <v>0</v>
      </c>
      <c r="CT211" s="1">
        <f t="shared" si="342"/>
        <v>0</v>
      </c>
      <c r="CU211" s="1">
        <f t="shared" si="342"/>
        <v>0</v>
      </c>
      <c r="CV211" s="1">
        <f t="shared" si="342"/>
        <v>0</v>
      </c>
      <c r="CW211" s="1">
        <f t="shared" si="342"/>
        <v>0</v>
      </c>
      <c r="CX211" s="1">
        <f t="shared" si="342"/>
        <v>0</v>
      </c>
      <c r="CY211" s="1">
        <f t="shared" si="342"/>
        <v>0</v>
      </c>
      <c r="CZ211" s="1">
        <f t="shared" si="327"/>
        <v>0</v>
      </c>
    </row>
    <row r="212" spans="3:104" x14ac:dyDescent="0.15">
      <c r="C212" s="6">
        <v>80</v>
      </c>
      <c r="CF212" s="1">
        <f t="shared" ref="CF212:CY212" si="343">IF(type=1,MAX(CF109-x,(CG212*p+CG213*(1-p))*EXP(-ir*t)),MAX(x-CF109,(CG212*p+CG213*(1-p))*EXP(-ir*t)))</f>
        <v>0</v>
      </c>
      <c r="CG212" s="1">
        <f t="shared" si="343"/>
        <v>0</v>
      </c>
      <c r="CH212" s="1">
        <f t="shared" si="343"/>
        <v>0</v>
      </c>
      <c r="CI212" s="1">
        <f t="shared" si="343"/>
        <v>0</v>
      </c>
      <c r="CJ212" s="1">
        <f t="shared" si="343"/>
        <v>0</v>
      </c>
      <c r="CK212" s="1">
        <f t="shared" si="343"/>
        <v>0</v>
      </c>
      <c r="CL212" s="1">
        <f t="shared" si="343"/>
        <v>0</v>
      </c>
      <c r="CM212" s="1">
        <f t="shared" si="343"/>
        <v>0</v>
      </c>
      <c r="CN212" s="1">
        <f t="shared" si="343"/>
        <v>0</v>
      </c>
      <c r="CO212" s="1">
        <f t="shared" si="343"/>
        <v>0</v>
      </c>
      <c r="CP212" s="1">
        <f t="shared" si="343"/>
        <v>0</v>
      </c>
      <c r="CQ212" s="1">
        <f t="shared" si="343"/>
        <v>0</v>
      </c>
      <c r="CR212" s="1">
        <f t="shared" si="343"/>
        <v>0</v>
      </c>
      <c r="CS212" s="1">
        <f t="shared" si="343"/>
        <v>0</v>
      </c>
      <c r="CT212" s="1">
        <f t="shared" si="343"/>
        <v>0</v>
      </c>
      <c r="CU212" s="1">
        <f t="shared" si="343"/>
        <v>0</v>
      </c>
      <c r="CV212" s="1">
        <f t="shared" si="343"/>
        <v>0</v>
      </c>
      <c r="CW212" s="1">
        <f t="shared" si="343"/>
        <v>0</v>
      </c>
      <c r="CX212" s="1">
        <f t="shared" si="343"/>
        <v>0</v>
      </c>
      <c r="CY212" s="1">
        <f t="shared" si="343"/>
        <v>0</v>
      </c>
      <c r="CZ212" s="1">
        <f t="shared" si="327"/>
        <v>0</v>
      </c>
    </row>
    <row r="213" spans="3:104" x14ac:dyDescent="0.15">
      <c r="C213" s="6">
        <v>81</v>
      </c>
      <c r="CG213" s="1">
        <f t="shared" ref="CG213:CY213" si="344">IF(type=1,MAX(CG110-x,(CH213*p+CH214*(1-p))*EXP(-ir*t)),MAX(x-CG110,(CH213*p+CH214*(1-p))*EXP(-ir*t)))</f>
        <v>0</v>
      </c>
      <c r="CH213" s="1">
        <f t="shared" si="344"/>
        <v>0</v>
      </c>
      <c r="CI213" s="1">
        <f t="shared" si="344"/>
        <v>0</v>
      </c>
      <c r="CJ213" s="1">
        <f t="shared" si="344"/>
        <v>0</v>
      </c>
      <c r="CK213" s="1">
        <f t="shared" si="344"/>
        <v>0</v>
      </c>
      <c r="CL213" s="1">
        <f t="shared" si="344"/>
        <v>0</v>
      </c>
      <c r="CM213" s="1">
        <f t="shared" si="344"/>
        <v>0</v>
      </c>
      <c r="CN213" s="1">
        <f t="shared" si="344"/>
        <v>0</v>
      </c>
      <c r="CO213" s="1">
        <f t="shared" si="344"/>
        <v>0</v>
      </c>
      <c r="CP213" s="1">
        <f t="shared" si="344"/>
        <v>0</v>
      </c>
      <c r="CQ213" s="1">
        <f t="shared" si="344"/>
        <v>0</v>
      </c>
      <c r="CR213" s="1">
        <f t="shared" si="344"/>
        <v>0</v>
      </c>
      <c r="CS213" s="1">
        <f t="shared" si="344"/>
        <v>0</v>
      </c>
      <c r="CT213" s="1">
        <f t="shared" si="344"/>
        <v>0</v>
      </c>
      <c r="CU213" s="1">
        <f t="shared" si="344"/>
        <v>0</v>
      </c>
      <c r="CV213" s="1">
        <f t="shared" si="344"/>
        <v>0</v>
      </c>
      <c r="CW213" s="1">
        <f t="shared" si="344"/>
        <v>0</v>
      </c>
      <c r="CX213" s="1">
        <f t="shared" si="344"/>
        <v>0</v>
      </c>
      <c r="CY213" s="1">
        <f t="shared" si="344"/>
        <v>0</v>
      </c>
      <c r="CZ213" s="1">
        <f t="shared" si="327"/>
        <v>0</v>
      </c>
    </row>
    <row r="214" spans="3:104" x14ac:dyDescent="0.15">
      <c r="C214" s="6">
        <v>82</v>
      </c>
      <c r="CH214" s="1">
        <f t="shared" ref="CH214:CY214" si="345">IF(type=1,MAX(CH111-x,(CI214*p+CI215*(1-p))*EXP(-ir*t)),MAX(x-CH111,(CI214*p+CI215*(1-p))*EXP(-ir*t)))</f>
        <v>0</v>
      </c>
      <c r="CI214" s="1">
        <f t="shared" si="345"/>
        <v>0</v>
      </c>
      <c r="CJ214" s="1">
        <f t="shared" si="345"/>
        <v>0</v>
      </c>
      <c r="CK214" s="1">
        <f t="shared" si="345"/>
        <v>0</v>
      </c>
      <c r="CL214" s="1">
        <f t="shared" si="345"/>
        <v>0</v>
      </c>
      <c r="CM214" s="1">
        <f t="shared" si="345"/>
        <v>0</v>
      </c>
      <c r="CN214" s="1">
        <f t="shared" si="345"/>
        <v>0</v>
      </c>
      <c r="CO214" s="1">
        <f t="shared" si="345"/>
        <v>0</v>
      </c>
      <c r="CP214" s="1">
        <f t="shared" si="345"/>
        <v>0</v>
      </c>
      <c r="CQ214" s="1">
        <f t="shared" si="345"/>
        <v>0</v>
      </c>
      <c r="CR214" s="1">
        <f t="shared" si="345"/>
        <v>0</v>
      </c>
      <c r="CS214" s="1">
        <f t="shared" si="345"/>
        <v>0</v>
      </c>
      <c r="CT214" s="1">
        <f t="shared" si="345"/>
        <v>0</v>
      </c>
      <c r="CU214" s="1">
        <f t="shared" si="345"/>
        <v>0</v>
      </c>
      <c r="CV214" s="1">
        <f t="shared" si="345"/>
        <v>0</v>
      </c>
      <c r="CW214" s="1">
        <f t="shared" si="345"/>
        <v>0</v>
      </c>
      <c r="CX214" s="1">
        <f t="shared" si="345"/>
        <v>0</v>
      </c>
      <c r="CY214" s="1">
        <f t="shared" si="345"/>
        <v>0</v>
      </c>
      <c r="CZ214" s="1">
        <f t="shared" si="327"/>
        <v>0</v>
      </c>
    </row>
    <row r="215" spans="3:104" x14ac:dyDescent="0.15">
      <c r="C215" s="6">
        <v>83</v>
      </c>
      <c r="CI215" s="1">
        <f t="shared" ref="CI215:CY215" si="346">IF(type=1,MAX(CI112-x,(CJ215*p+CJ216*(1-p))*EXP(-ir*t)),MAX(x-CI112,(CJ215*p+CJ216*(1-p))*EXP(-ir*t)))</f>
        <v>0</v>
      </c>
      <c r="CJ215" s="1">
        <f t="shared" si="346"/>
        <v>0</v>
      </c>
      <c r="CK215" s="1">
        <f t="shared" si="346"/>
        <v>0</v>
      </c>
      <c r="CL215" s="1">
        <f t="shared" si="346"/>
        <v>0</v>
      </c>
      <c r="CM215" s="1">
        <f t="shared" si="346"/>
        <v>0</v>
      </c>
      <c r="CN215" s="1">
        <f t="shared" si="346"/>
        <v>0</v>
      </c>
      <c r="CO215" s="1">
        <f t="shared" si="346"/>
        <v>0</v>
      </c>
      <c r="CP215" s="1">
        <f t="shared" si="346"/>
        <v>0</v>
      </c>
      <c r="CQ215" s="1">
        <f t="shared" si="346"/>
        <v>0</v>
      </c>
      <c r="CR215" s="1">
        <f t="shared" si="346"/>
        <v>0</v>
      </c>
      <c r="CS215" s="1">
        <f t="shared" si="346"/>
        <v>0</v>
      </c>
      <c r="CT215" s="1">
        <f t="shared" si="346"/>
        <v>0</v>
      </c>
      <c r="CU215" s="1">
        <f t="shared" si="346"/>
        <v>0</v>
      </c>
      <c r="CV215" s="1">
        <f t="shared" si="346"/>
        <v>0</v>
      </c>
      <c r="CW215" s="1">
        <f t="shared" si="346"/>
        <v>0</v>
      </c>
      <c r="CX215" s="1">
        <f t="shared" si="346"/>
        <v>0</v>
      </c>
      <c r="CY215" s="1">
        <f t="shared" si="346"/>
        <v>0</v>
      </c>
      <c r="CZ215" s="1">
        <f t="shared" si="327"/>
        <v>0</v>
      </c>
    </row>
    <row r="216" spans="3:104" x14ac:dyDescent="0.15">
      <c r="C216" s="6">
        <v>84</v>
      </c>
      <c r="CJ216" s="1">
        <f t="shared" ref="CJ216:CY216" si="347">IF(type=1,MAX(CJ113-x,(CK216*p+CK217*(1-p))*EXP(-ir*t)),MAX(x-CJ113,(CK216*p+CK217*(1-p))*EXP(-ir*t)))</f>
        <v>0</v>
      </c>
      <c r="CK216" s="1">
        <f t="shared" si="347"/>
        <v>0</v>
      </c>
      <c r="CL216" s="1">
        <f t="shared" si="347"/>
        <v>0</v>
      </c>
      <c r="CM216" s="1">
        <f t="shared" si="347"/>
        <v>0</v>
      </c>
      <c r="CN216" s="1">
        <f t="shared" si="347"/>
        <v>0</v>
      </c>
      <c r="CO216" s="1">
        <f t="shared" si="347"/>
        <v>0</v>
      </c>
      <c r="CP216" s="1">
        <f t="shared" si="347"/>
        <v>0</v>
      </c>
      <c r="CQ216" s="1">
        <f t="shared" si="347"/>
        <v>0</v>
      </c>
      <c r="CR216" s="1">
        <f t="shared" si="347"/>
        <v>0</v>
      </c>
      <c r="CS216" s="1">
        <f t="shared" si="347"/>
        <v>0</v>
      </c>
      <c r="CT216" s="1">
        <f t="shared" si="347"/>
        <v>0</v>
      </c>
      <c r="CU216" s="1">
        <f t="shared" si="347"/>
        <v>0</v>
      </c>
      <c r="CV216" s="1">
        <f t="shared" si="347"/>
        <v>0</v>
      </c>
      <c r="CW216" s="1">
        <f t="shared" si="347"/>
        <v>0</v>
      </c>
      <c r="CX216" s="1">
        <f t="shared" si="347"/>
        <v>0</v>
      </c>
      <c r="CY216" s="1">
        <f t="shared" si="347"/>
        <v>0</v>
      </c>
      <c r="CZ216" s="1">
        <f t="shared" si="327"/>
        <v>0</v>
      </c>
    </row>
    <row r="217" spans="3:104" x14ac:dyDescent="0.15">
      <c r="C217" s="6">
        <v>85</v>
      </c>
      <c r="CK217" s="1">
        <f t="shared" ref="CK217:CY217" si="348">IF(type=1,MAX(CK114-x,(CL217*p+CL218*(1-p))*EXP(-ir*t)),MAX(x-CK114,(CL217*p+CL218*(1-p))*EXP(-ir*t)))</f>
        <v>0</v>
      </c>
      <c r="CL217" s="1">
        <f t="shared" si="348"/>
        <v>0</v>
      </c>
      <c r="CM217" s="1">
        <f t="shared" si="348"/>
        <v>0</v>
      </c>
      <c r="CN217" s="1">
        <f t="shared" si="348"/>
        <v>0</v>
      </c>
      <c r="CO217" s="1">
        <f t="shared" si="348"/>
        <v>0</v>
      </c>
      <c r="CP217" s="1">
        <f t="shared" si="348"/>
        <v>0</v>
      </c>
      <c r="CQ217" s="1">
        <f t="shared" si="348"/>
        <v>0</v>
      </c>
      <c r="CR217" s="1">
        <f t="shared" si="348"/>
        <v>0</v>
      </c>
      <c r="CS217" s="1">
        <f t="shared" si="348"/>
        <v>0</v>
      </c>
      <c r="CT217" s="1">
        <f t="shared" si="348"/>
        <v>0</v>
      </c>
      <c r="CU217" s="1">
        <f t="shared" si="348"/>
        <v>0</v>
      </c>
      <c r="CV217" s="1">
        <f t="shared" si="348"/>
        <v>0</v>
      </c>
      <c r="CW217" s="1">
        <f t="shared" si="348"/>
        <v>0</v>
      </c>
      <c r="CX217" s="1">
        <f t="shared" si="348"/>
        <v>0</v>
      </c>
      <c r="CY217" s="1">
        <f t="shared" si="348"/>
        <v>0</v>
      </c>
      <c r="CZ217" s="1">
        <f t="shared" si="327"/>
        <v>0</v>
      </c>
    </row>
    <row r="218" spans="3:104" x14ac:dyDescent="0.15">
      <c r="C218" s="6">
        <v>86</v>
      </c>
      <c r="CL218" s="1">
        <f t="shared" ref="CL218:CY218" si="349">IF(type=1,MAX(CL115-x,(CM218*p+CM219*(1-p))*EXP(-ir*t)),MAX(x-CL115,(CM218*p+CM219*(1-p))*EXP(-ir*t)))</f>
        <v>0</v>
      </c>
      <c r="CM218" s="1">
        <f t="shared" si="349"/>
        <v>0</v>
      </c>
      <c r="CN218" s="1">
        <f t="shared" si="349"/>
        <v>0</v>
      </c>
      <c r="CO218" s="1">
        <f t="shared" si="349"/>
        <v>0</v>
      </c>
      <c r="CP218" s="1">
        <f t="shared" si="349"/>
        <v>0</v>
      </c>
      <c r="CQ218" s="1">
        <f t="shared" si="349"/>
        <v>0</v>
      </c>
      <c r="CR218" s="1">
        <f t="shared" si="349"/>
        <v>0</v>
      </c>
      <c r="CS218" s="1">
        <f t="shared" si="349"/>
        <v>0</v>
      </c>
      <c r="CT218" s="1">
        <f t="shared" si="349"/>
        <v>0</v>
      </c>
      <c r="CU218" s="1">
        <f t="shared" si="349"/>
        <v>0</v>
      </c>
      <c r="CV218" s="1">
        <f t="shared" si="349"/>
        <v>0</v>
      </c>
      <c r="CW218" s="1">
        <f t="shared" si="349"/>
        <v>0</v>
      </c>
      <c r="CX218" s="1">
        <f t="shared" si="349"/>
        <v>0</v>
      </c>
      <c r="CY218" s="1">
        <f t="shared" si="349"/>
        <v>0</v>
      </c>
      <c r="CZ218" s="1">
        <f t="shared" si="327"/>
        <v>0</v>
      </c>
    </row>
    <row r="219" spans="3:104" x14ac:dyDescent="0.15">
      <c r="C219" s="6">
        <v>87</v>
      </c>
      <c r="CM219" s="1">
        <f t="shared" ref="CM219:CY219" si="350">IF(type=1,MAX(CM116-x,(CN219*p+CN220*(1-p))*EXP(-ir*t)),MAX(x-CM116,(CN219*p+CN220*(1-p))*EXP(-ir*t)))</f>
        <v>0</v>
      </c>
      <c r="CN219" s="1">
        <f t="shared" si="350"/>
        <v>0</v>
      </c>
      <c r="CO219" s="1">
        <f t="shared" si="350"/>
        <v>0</v>
      </c>
      <c r="CP219" s="1">
        <f t="shared" si="350"/>
        <v>0</v>
      </c>
      <c r="CQ219" s="1">
        <f t="shared" si="350"/>
        <v>0</v>
      </c>
      <c r="CR219" s="1">
        <f t="shared" si="350"/>
        <v>0</v>
      </c>
      <c r="CS219" s="1">
        <f t="shared" si="350"/>
        <v>0</v>
      </c>
      <c r="CT219" s="1">
        <f t="shared" si="350"/>
        <v>0</v>
      </c>
      <c r="CU219" s="1">
        <f t="shared" si="350"/>
        <v>0</v>
      </c>
      <c r="CV219" s="1">
        <f t="shared" si="350"/>
        <v>0</v>
      </c>
      <c r="CW219" s="1">
        <f t="shared" si="350"/>
        <v>0</v>
      </c>
      <c r="CX219" s="1">
        <f t="shared" si="350"/>
        <v>0</v>
      </c>
      <c r="CY219" s="1">
        <f t="shared" si="350"/>
        <v>0</v>
      </c>
      <c r="CZ219" s="1">
        <f t="shared" si="327"/>
        <v>0</v>
      </c>
    </row>
    <row r="220" spans="3:104" x14ac:dyDescent="0.15">
      <c r="C220" s="6">
        <v>88</v>
      </c>
      <c r="CN220" s="1">
        <f t="shared" ref="CN220:CY220" si="351">IF(type=1,MAX(CN117-x,(CO220*p+CO221*(1-p))*EXP(-ir*t)),MAX(x-CN117,(CO220*p+CO221*(1-p))*EXP(-ir*t)))</f>
        <v>0</v>
      </c>
      <c r="CO220" s="1">
        <f t="shared" si="351"/>
        <v>0</v>
      </c>
      <c r="CP220" s="1">
        <f t="shared" si="351"/>
        <v>0</v>
      </c>
      <c r="CQ220" s="1">
        <f t="shared" si="351"/>
        <v>0</v>
      </c>
      <c r="CR220" s="1">
        <f t="shared" si="351"/>
        <v>0</v>
      </c>
      <c r="CS220" s="1">
        <f t="shared" si="351"/>
        <v>0</v>
      </c>
      <c r="CT220" s="1">
        <f t="shared" si="351"/>
        <v>0</v>
      </c>
      <c r="CU220" s="1">
        <f t="shared" si="351"/>
        <v>0</v>
      </c>
      <c r="CV220" s="1">
        <f t="shared" si="351"/>
        <v>0</v>
      </c>
      <c r="CW220" s="1">
        <f t="shared" si="351"/>
        <v>0</v>
      </c>
      <c r="CX220" s="1">
        <f t="shared" si="351"/>
        <v>0</v>
      </c>
      <c r="CY220" s="1">
        <f t="shared" si="351"/>
        <v>0</v>
      </c>
      <c r="CZ220" s="1">
        <f t="shared" si="327"/>
        <v>0</v>
      </c>
    </row>
    <row r="221" spans="3:104" x14ac:dyDescent="0.15">
      <c r="C221" s="6">
        <v>89</v>
      </c>
      <c r="CO221" s="1">
        <f t="shared" ref="CO221:CY221" si="352">IF(type=1,MAX(CO118-x,(CP221*p+CP222*(1-p))*EXP(-ir*t)),MAX(x-CO118,(CP221*p+CP222*(1-p))*EXP(-ir*t)))</f>
        <v>0</v>
      </c>
      <c r="CP221" s="1">
        <f t="shared" si="352"/>
        <v>0</v>
      </c>
      <c r="CQ221" s="1">
        <f t="shared" si="352"/>
        <v>0</v>
      </c>
      <c r="CR221" s="1">
        <f t="shared" si="352"/>
        <v>0</v>
      </c>
      <c r="CS221" s="1">
        <f t="shared" si="352"/>
        <v>0</v>
      </c>
      <c r="CT221" s="1">
        <f t="shared" si="352"/>
        <v>0</v>
      </c>
      <c r="CU221" s="1">
        <f t="shared" si="352"/>
        <v>0</v>
      </c>
      <c r="CV221" s="1">
        <f t="shared" si="352"/>
        <v>0</v>
      </c>
      <c r="CW221" s="1">
        <f t="shared" si="352"/>
        <v>0</v>
      </c>
      <c r="CX221" s="1">
        <f t="shared" si="352"/>
        <v>0</v>
      </c>
      <c r="CY221" s="1">
        <f t="shared" si="352"/>
        <v>0</v>
      </c>
      <c r="CZ221" s="1">
        <f t="shared" si="327"/>
        <v>0</v>
      </c>
    </row>
    <row r="222" spans="3:104" x14ac:dyDescent="0.15">
      <c r="C222" s="6">
        <v>90</v>
      </c>
      <c r="CP222" s="1">
        <f t="shared" ref="CP222:CY222" si="353">IF(type=1,MAX(CP119-x,(CQ222*p+CQ223*(1-p))*EXP(-ir*t)),MAX(x-CP119,(CQ222*p+CQ223*(1-p))*EXP(-ir*t)))</f>
        <v>0</v>
      </c>
      <c r="CQ222" s="1">
        <f t="shared" si="353"/>
        <v>0</v>
      </c>
      <c r="CR222" s="1">
        <f t="shared" si="353"/>
        <v>0</v>
      </c>
      <c r="CS222" s="1">
        <f t="shared" si="353"/>
        <v>0</v>
      </c>
      <c r="CT222" s="1">
        <f t="shared" si="353"/>
        <v>0</v>
      </c>
      <c r="CU222" s="1">
        <f t="shared" si="353"/>
        <v>0</v>
      </c>
      <c r="CV222" s="1">
        <f t="shared" si="353"/>
        <v>0</v>
      </c>
      <c r="CW222" s="1">
        <f t="shared" si="353"/>
        <v>0</v>
      </c>
      <c r="CX222" s="1">
        <f t="shared" si="353"/>
        <v>0</v>
      </c>
      <c r="CY222" s="1">
        <f t="shared" si="353"/>
        <v>0</v>
      </c>
      <c r="CZ222" s="1">
        <f t="shared" si="327"/>
        <v>0</v>
      </c>
    </row>
    <row r="223" spans="3:104" x14ac:dyDescent="0.15">
      <c r="C223" s="6">
        <v>91</v>
      </c>
      <c r="CQ223" s="1">
        <f t="shared" ref="CQ223:CY223" si="354">IF(type=1,MAX(CQ120-x,(CR223*p+CR224*(1-p))*EXP(-ir*t)),MAX(x-CQ120,(CR223*p+CR224*(1-p))*EXP(-ir*t)))</f>
        <v>0</v>
      </c>
      <c r="CR223" s="1">
        <f t="shared" si="354"/>
        <v>0</v>
      </c>
      <c r="CS223" s="1">
        <f t="shared" si="354"/>
        <v>0</v>
      </c>
      <c r="CT223" s="1">
        <f t="shared" si="354"/>
        <v>0</v>
      </c>
      <c r="CU223" s="1">
        <f t="shared" si="354"/>
        <v>0</v>
      </c>
      <c r="CV223" s="1">
        <f t="shared" si="354"/>
        <v>0</v>
      </c>
      <c r="CW223" s="1">
        <f t="shared" si="354"/>
        <v>0</v>
      </c>
      <c r="CX223" s="1">
        <f t="shared" si="354"/>
        <v>0</v>
      </c>
      <c r="CY223" s="1">
        <f t="shared" si="354"/>
        <v>0</v>
      </c>
      <c r="CZ223" s="1">
        <f t="shared" si="327"/>
        <v>0</v>
      </c>
    </row>
    <row r="224" spans="3:104" x14ac:dyDescent="0.15">
      <c r="C224" s="6">
        <v>92</v>
      </c>
      <c r="CR224" s="1">
        <f t="shared" ref="CR224:CY224" si="355">IF(type=1,MAX(CR121-x,(CS224*p+CS225*(1-p))*EXP(-ir*t)),MAX(x-CR121,(CS224*p+CS225*(1-p))*EXP(-ir*t)))</f>
        <v>0</v>
      </c>
      <c r="CS224" s="1">
        <f t="shared" si="355"/>
        <v>0</v>
      </c>
      <c r="CT224" s="1">
        <f t="shared" si="355"/>
        <v>0</v>
      </c>
      <c r="CU224" s="1">
        <f t="shared" si="355"/>
        <v>0</v>
      </c>
      <c r="CV224" s="1">
        <f t="shared" si="355"/>
        <v>0</v>
      </c>
      <c r="CW224" s="1">
        <f t="shared" si="355"/>
        <v>0</v>
      </c>
      <c r="CX224" s="1">
        <f t="shared" si="355"/>
        <v>0</v>
      </c>
      <c r="CY224" s="1">
        <f t="shared" si="355"/>
        <v>0</v>
      </c>
      <c r="CZ224" s="1">
        <f t="shared" si="327"/>
        <v>0</v>
      </c>
    </row>
    <row r="225" spans="3:104" x14ac:dyDescent="0.15">
      <c r="C225" s="6">
        <v>93</v>
      </c>
      <c r="CS225" s="1">
        <f t="shared" ref="CS225:CY225" si="356">IF(type=1,MAX(CS122-x,(CT225*p+CT226*(1-p))*EXP(-ir*t)),MAX(x-CS122,(CT225*p+CT226*(1-p))*EXP(-ir*t)))</f>
        <v>0</v>
      </c>
      <c r="CT225" s="1">
        <f t="shared" si="356"/>
        <v>0</v>
      </c>
      <c r="CU225" s="1">
        <f t="shared" si="356"/>
        <v>0</v>
      </c>
      <c r="CV225" s="1">
        <f t="shared" si="356"/>
        <v>0</v>
      </c>
      <c r="CW225" s="1">
        <f t="shared" si="356"/>
        <v>0</v>
      </c>
      <c r="CX225" s="1">
        <f t="shared" si="356"/>
        <v>0</v>
      </c>
      <c r="CY225" s="1">
        <f t="shared" si="356"/>
        <v>0</v>
      </c>
      <c r="CZ225" s="1">
        <f t="shared" si="327"/>
        <v>0</v>
      </c>
    </row>
    <row r="226" spans="3:104" x14ac:dyDescent="0.15">
      <c r="C226" s="6">
        <v>94</v>
      </c>
      <c r="CT226" s="1">
        <f t="shared" ref="CT226:CY226" si="357">IF(type=1,MAX(CT123-x,(CU226*p+CU227*(1-p))*EXP(-ir*t)),MAX(x-CT123,(CU226*p+CU227*(1-p))*EXP(-ir*t)))</f>
        <v>0</v>
      </c>
      <c r="CU226" s="1">
        <f t="shared" si="357"/>
        <v>0</v>
      </c>
      <c r="CV226" s="1">
        <f t="shared" si="357"/>
        <v>0</v>
      </c>
      <c r="CW226" s="1">
        <f t="shared" si="357"/>
        <v>0</v>
      </c>
      <c r="CX226" s="1">
        <f t="shared" si="357"/>
        <v>0</v>
      </c>
      <c r="CY226" s="1">
        <f t="shared" si="357"/>
        <v>0</v>
      </c>
      <c r="CZ226" s="1">
        <f t="shared" si="327"/>
        <v>0</v>
      </c>
    </row>
    <row r="227" spans="3:104" x14ac:dyDescent="0.15">
      <c r="C227" s="6">
        <v>95</v>
      </c>
      <c r="CU227" s="1">
        <f>IF(type=1,MAX(CU124-x,(CV227*p+CV228*(1-p))*EXP(-ir*t)),MAX(x-CU124,(CV227*p+CV228*(1-p))*EXP(-ir*t)))</f>
        <v>0</v>
      </c>
      <c r="CV227" s="1">
        <f>IF(type=1,MAX(CV124-x,(CW227*p+CW228*(1-p))*EXP(-ir*t)),MAX(x-CV124,(CW227*p+CW228*(1-p))*EXP(-ir*t)))</f>
        <v>0</v>
      </c>
      <c r="CW227" s="1">
        <f>IF(type=1,MAX(CW124-x,(CX227*p+CX228*(1-p))*EXP(-ir*t)),MAX(x-CW124,(CX227*p+CX228*(1-p))*EXP(-ir*t)))</f>
        <v>0</v>
      </c>
      <c r="CX227" s="1">
        <f>IF(type=1,MAX(CX124-x,(CY227*p+CY228*(1-p))*EXP(-ir*t)),MAX(x-CX124,(CY227*p+CY228*(1-p))*EXP(-ir*t)))</f>
        <v>0</v>
      </c>
      <c r="CY227" s="1">
        <f>IF(type=1,MAX(CY124-x,(CZ227*p+CZ228*(1-p))*EXP(-ir*t)),MAX(x-CY124,(CZ227*p+CZ228*(1-p))*EXP(-ir*t)))</f>
        <v>0</v>
      </c>
      <c r="CZ227" s="1">
        <f t="shared" si="327"/>
        <v>0</v>
      </c>
    </row>
    <row r="228" spans="3:104" x14ac:dyDescent="0.15">
      <c r="C228" s="6">
        <v>96</v>
      </c>
      <c r="CV228" s="1">
        <f>IF(type=1,MAX(CV125-x,(CW228*p+CW229*(1-p))*EXP(-ir*t)),MAX(x-CV125,(CW228*p+CW229*(1-p))*EXP(-ir*t)))</f>
        <v>0</v>
      </c>
      <c r="CW228" s="1">
        <f>IF(type=1,MAX(CW125-x,(CX228*p+CX229*(1-p))*EXP(-ir*t)),MAX(x-CW125,(CX228*p+CX229*(1-p))*EXP(-ir*t)))</f>
        <v>0</v>
      </c>
      <c r="CX228" s="1">
        <f>IF(type=1,MAX(CX125-x,(CY228*p+CY229*(1-p))*EXP(-ir*t)),MAX(x-CX125,(CY228*p+CY229*(1-p))*EXP(-ir*t)))</f>
        <v>0</v>
      </c>
      <c r="CY228" s="1">
        <f>IF(type=1,MAX(CY125-x,(CZ228*p+CZ229*(1-p))*EXP(-ir*t)),MAX(x-CY125,(CZ228*p+CZ229*(1-p))*EXP(-ir*t)))</f>
        <v>0</v>
      </c>
      <c r="CZ228" s="1">
        <f t="shared" ref="CZ228:CZ232" si="358">IF(type=1,MAX(CZ125-x,0),MAX(x-CZ125,0))</f>
        <v>0</v>
      </c>
    </row>
    <row r="229" spans="3:104" x14ac:dyDescent="0.15">
      <c r="C229" s="6">
        <v>97</v>
      </c>
      <c r="CW229" s="1">
        <f>IF(type=1,MAX(CW126-x,(CX229*p+CX230*(1-p))*EXP(-ir*t)),MAX(x-CW126,(CX229*p+CX230*(1-p))*EXP(-ir*t)))</f>
        <v>0</v>
      </c>
      <c r="CX229" s="1">
        <f>IF(type=1,MAX(CX126-x,(CY229*p+CY230*(1-p))*EXP(-ir*t)),MAX(x-CX126,(CY229*p+CY230*(1-p))*EXP(-ir*t)))</f>
        <v>0</v>
      </c>
      <c r="CY229" s="1">
        <f>IF(type=1,MAX(CY126-x,(CZ229*p+CZ230*(1-p))*EXP(-ir*t)),MAX(x-CY126,(CZ229*p+CZ230*(1-p))*EXP(-ir*t)))</f>
        <v>0</v>
      </c>
      <c r="CZ229" s="1">
        <f t="shared" si="358"/>
        <v>0</v>
      </c>
    </row>
    <row r="230" spans="3:104" x14ac:dyDescent="0.15">
      <c r="C230" s="6">
        <v>98</v>
      </c>
      <c r="CX230" s="1">
        <f>IF(type=1,MAX(CX127-x,(CY230*p+CY231*(1-p))*EXP(-ir*t)),MAX(x-CX127,(CY230*p+CY231*(1-p))*EXP(-ir*t)))</f>
        <v>0</v>
      </c>
      <c r="CY230" s="1">
        <f>IF(type=1,MAX(CY127-x,(CZ230*p+CZ231*(1-p))*EXP(-ir*t)),MAX(x-CY127,(CZ230*p+CZ231*(1-p))*EXP(-ir*t)))</f>
        <v>0</v>
      </c>
      <c r="CZ230" s="1">
        <f t="shared" si="358"/>
        <v>0</v>
      </c>
    </row>
    <row r="231" spans="3:104" x14ac:dyDescent="0.15">
      <c r="C231" s="6">
        <v>99</v>
      </c>
      <c r="CY231" s="1">
        <f>IF(type=1,MAX(CY128-x,(CZ231*p+CZ232*(1-p))*EXP(-ir*t)),MAX(x-CY128,(CZ231*p+CZ232*(1-p))*EXP(-ir*t)))</f>
        <v>0</v>
      </c>
      <c r="CZ231" s="1">
        <f t="shared" si="358"/>
        <v>0</v>
      </c>
    </row>
    <row r="232" spans="3:104" x14ac:dyDescent="0.15">
      <c r="C232" s="6">
        <v>100</v>
      </c>
      <c r="CZ232" s="1">
        <f t="shared" si="358"/>
        <v>0</v>
      </c>
    </row>
    <row r="233" spans="3:104" x14ac:dyDescent="0.15">
      <c r="CZ233" s="1"/>
    </row>
    <row r="234" spans="3:104" x14ac:dyDescent="0.15">
      <c r="CZ234" s="1"/>
    </row>
    <row r="235" spans="3:104" x14ac:dyDescent="0.15">
      <c r="CZ235" s="1"/>
    </row>
    <row r="236" spans="3:104" x14ac:dyDescent="0.15">
      <c r="CZ236" s="1"/>
    </row>
    <row r="237" spans="3:104" x14ac:dyDescent="0.15">
      <c r="CZ237" s="1"/>
    </row>
    <row r="238" spans="3:104" x14ac:dyDescent="0.15">
      <c r="CZ238" s="1"/>
    </row>
    <row r="239" spans="3:104" x14ac:dyDescent="0.15">
      <c r="CZ239" s="1"/>
    </row>
    <row r="240" spans="3:104" x14ac:dyDescent="0.15">
      <c r="CZ240" s="1"/>
    </row>
    <row r="241" spans="104:104" x14ac:dyDescent="0.15">
      <c r="CZ241" s="1"/>
    </row>
    <row r="242" spans="104:104" x14ac:dyDescent="0.15">
      <c r="CZ242" s="1"/>
    </row>
    <row r="243" spans="104:104" x14ac:dyDescent="0.15">
      <c r="CZ243" s="1"/>
    </row>
    <row r="244" spans="104:104" x14ac:dyDescent="0.15">
      <c r="CZ244" s="1"/>
    </row>
    <row r="245" spans="104:104" x14ac:dyDescent="0.15">
      <c r="CZ245" s="1"/>
    </row>
    <row r="246" spans="104:104" x14ac:dyDescent="0.15">
      <c r="CZ246" s="1"/>
    </row>
    <row r="247" spans="104:104" x14ac:dyDescent="0.15">
      <c r="CZ247" s="1"/>
    </row>
    <row r="248" spans="104:104" x14ac:dyDescent="0.15">
      <c r="CZ248" s="1"/>
    </row>
  </sheetData>
  <customSheetViews>
    <customSheetView guid="{E1684F1A-A390-4550-A962-7D58EBB9C097}">
      <selection activeCell="C4" sqref="C4"/>
      <pageMargins left="0.75" right="0.75" top="1" bottom="1" header="0.5" footer="0.5"/>
      <pageSetup paperSize="9" orientation="portrait" horizontalDpi="300" verticalDpi="300" r:id="rId1"/>
      <headerFooter alignWithMargins="0"/>
    </customSheetView>
    <customSheetView guid="{D55F9FF1-E471-456F-9B38-A0F5AFABCB7F}">
      <selection activeCell="C6" sqref="C6"/>
      <pageMargins left="0.75" right="0.75" top="1" bottom="1" header="0.5" footer="0.5"/>
      <pageSetup paperSize="9" orientation="portrait" horizontalDpi="300" verticalDpi="300" r:id="rId2"/>
      <headerFooter alignWithMargins="0"/>
    </customSheetView>
  </customSheetViews>
  <dataValidations count="1">
    <dataValidation type="list" allowBlank="1" showInputMessage="1" showErrorMessage="1" sqref="E7" xr:uid="{5819A5BD-37A8-4D89-B33D-0047B3D79B30}">
      <formula1>$B$1:$B$2</formula1>
    </dataValidation>
  </dataValidations>
  <pageMargins left="0.75" right="0.75" top="1" bottom="1" header="0.5" footer="0.5"/>
  <pageSetup paperSize="9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customSheetViews>
    <customSheetView guid="{E1684F1A-A390-4550-A962-7D58EBB9C097}">
      <pageMargins left="0.75" right="0.75" top="1" bottom="1" header="0.5" footer="0.5"/>
      <headerFooter alignWithMargins="0"/>
    </customSheetView>
    <customSheetView guid="{D55F9FF1-E471-456F-9B38-A0F5AFABCB7F}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customSheetViews>
    <customSheetView guid="{E1684F1A-A390-4550-A962-7D58EBB9C097}">
      <pageMargins left="0.75" right="0.75" top="1" bottom="1" header="0.5" footer="0.5"/>
      <headerFooter alignWithMargins="0"/>
    </customSheetView>
    <customSheetView guid="{D55F9FF1-E471-456F-9B38-A0F5AFABCB7F}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Sheet1</vt:lpstr>
      <vt:lpstr>Sheet2</vt:lpstr>
      <vt:lpstr>Sheet3</vt:lpstr>
      <vt:lpstr>_div1</vt:lpstr>
      <vt:lpstr>_div10</vt:lpstr>
      <vt:lpstr>_div2</vt:lpstr>
      <vt:lpstr>_div3</vt:lpstr>
      <vt:lpstr>_div4</vt:lpstr>
      <vt:lpstr>_div5</vt:lpstr>
      <vt:lpstr>_div6</vt:lpstr>
      <vt:lpstr>_div7</vt:lpstr>
      <vt:lpstr>_div8</vt:lpstr>
      <vt:lpstr>_div9</vt:lpstr>
      <vt:lpstr>div</vt:lpstr>
      <vt:lpstr>expiry</vt:lpstr>
      <vt:lpstr>ir</vt:lpstr>
      <vt:lpstr>p</vt:lpstr>
      <vt:lpstr>S</vt:lpstr>
      <vt:lpstr>t</vt:lpstr>
      <vt:lpstr>type</vt:lpstr>
      <vt:lpstr>v</vt:lpstr>
      <vt:lpstr>x</vt:lpstr>
    </vt:vector>
  </TitlesOfParts>
  <Company>SRT Capital Management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Stockwell</dc:creator>
  <cp:lastModifiedBy>Luke Byrne</cp:lastModifiedBy>
  <dcterms:created xsi:type="dcterms:W3CDTF">1997-02-17T12:19:45Z</dcterms:created>
  <dcterms:modified xsi:type="dcterms:W3CDTF">2023-11-15T05:32:35Z</dcterms:modified>
</cp:coreProperties>
</file>