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hidePivotFieldList="1"/>
  <mc:AlternateContent xmlns:mc="http://schemas.openxmlformats.org/markup-compatibility/2006">
    <mc:Choice Requires="x15">
      <x15ac:absPath xmlns:x15ac="http://schemas.microsoft.com/office/spreadsheetml/2010/11/ac" url="C:\Users\joelk\Desktop\"/>
    </mc:Choice>
  </mc:AlternateContent>
  <xr:revisionPtr revIDLastSave="0" documentId="10_ncr:8100000_{7651A3E1-38AE-43BA-AB06-DA7D677744A9}" xr6:coauthVersionLast="32" xr6:coauthVersionMax="32" xr10:uidLastSave="{00000000-0000-0000-0000-000000000000}"/>
  <bookViews>
    <workbookView xWindow="0" yWindow="0" windowWidth="23040" windowHeight="10008" activeTab="1" xr2:uid="{00000000-000D-0000-FFFF-FFFF00000000}"/>
  </bookViews>
  <sheets>
    <sheet name="Dashboard" sheetId="6" r:id="rId1"/>
    <sheet name="SumbyRegion" sheetId="5" r:id="rId2"/>
    <sheet name="SalesOverTime" sheetId="4" r:id="rId3"/>
    <sheet name="Best_Selling_Products" sheetId="7" r:id="rId4"/>
    <sheet name="SalesData" sheetId="1" r:id="rId5"/>
    <sheet name="README" sheetId="2" r:id="rId6"/>
    <sheet name="SummaryTemplate" sheetId="3" r:id="rId7"/>
  </sheets>
  <definedNames>
    <definedName name="Slicer_Product">#N/A</definedName>
    <definedName name="Slicer_Region">#N/A</definedName>
  </definedNames>
  <calcPr calcId="162913"/>
  <pivotCaches>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6" l="1"/>
  <c r="H1" i="6"/>
  <c r="E1" i="6"/>
  <c r="B1" i="6"/>
  <c r="A10" i="3"/>
  <c r="A9" i="3"/>
  <c r="A8" i="3"/>
  <c r="A7" i="3"/>
  <c r="A6" i="3"/>
  <c r="A5" i="3"/>
  <c r="L6" i="1"/>
  <c r="L5" i="1"/>
  <c r="L4" i="1"/>
  <c r="L3" i="1"/>
  <c r="L2" i="1"/>
  <c r="L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A11" i="3"/>
  <c r="B3" i="3" l="1"/>
  <c r="B2" i="3"/>
</calcChain>
</file>

<file path=xl/sharedStrings.xml><?xml version="1.0" encoding="utf-8"?>
<sst xmlns="http://schemas.openxmlformats.org/spreadsheetml/2006/main" count="652" uniqueCount="61">
  <si>
    <t>OrderID</t>
  </si>
  <si>
    <t>Date</t>
  </si>
  <si>
    <t>Month</t>
  </si>
  <si>
    <t>Region</t>
  </si>
  <si>
    <t>ProductID</t>
  </si>
  <si>
    <t>Product</t>
  </si>
  <si>
    <t>UnitsSold</t>
  </si>
  <si>
    <t>UnitPrice</t>
  </si>
  <si>
    <t>SalesAmount</t>
  </si>
  <si>
    <t>2025-01</t>
  </si>
  <si>
    <t>North</t>
  </si>
  <si>
    <t>A</t>
  </si>
  <si>
    <t>Widget A</t>
  </si>
  <si>
    <t>B</t>
  </si>
  <si>
    <t>Widget B</t>
  </si>
  <si>
    <t>C</t>
  </si>
  <si>
    <t>Widget C</t>
  </si>
  <si>
    <t>D</t>
  </si>
  <si>
    <t>Widget D</t>
  </si>
  <si>
    <t>South</t>
  </si>
  <si>
    <t>East</t>
  </si>
  <si>
    <t>2025-02</t>
  </si>
  <si>
    <t>2025-03</t>
  </si>
  <si>
    <t>2025-04</t>
  </si>
  <si>
    <t>2025-05</t>
  </si>
  <si>
    <t>2025-06</t>
  </si>
  <si>
    <t>2025-07</t>
  </si>
  <si>
    <t>2025-08</t>
  </si>
  <si>
    <t>2025-09</t>
  </si>
  <si>
    <t>2025-10</t>
  </si>
  <si>
    <t>2025-11</t>
  </si>
  <si>
    <t>2025-12</t>
  </si>
  <si>
    <t>Notes</t>
  </si>
  <si>
    <t>Project 1: Sales &amp; Demand Tracking - sample dataset.</t>
  </si>
  <si>
    <t>Sheet "SalesData" contains columns: OrderID, Date, Month, Region, ProductID, Product, UnitsSold, UnitPrice, SalesAmount.</t>
  </si>
  <si>
    <t>Use this file to practice: cleaning, SUMIFS, PivotTables, charts, dashboards, and exporting charts to PowerPoint.</t>
  </si>
  <si>
    <t>Suggested steps: 1) Insert -&gt; Table, 2) Create pivot tables, 3) Build charts, 4) Make Dashboard, 5) Copy linked charts to PowerPoint.</t>
  </si>
  <si>
    <t>Metric</t>
  </si>
  <si>
    <t>Excel Formula (example)</t>
  </si>
  <si>
    <t>Total Sales</t>
  </si>
  <si>
    <t>Average Units per Order</t>
  </si>
  <si>
    <t>Top Region (use Pivot)</t>
  </si>
  <si>
    <t>Create a PivotTable and sort descending</t>
  </si>
  <si>
    <t>Sales_Calc</t>
  </si>
  <si>
    <t>Total Rows</t>
  </si>
  <si>
    <t>• Units sold for Widget A in May 2025</t>
  </si>
  <si>
    <t>Total Sales for a Region, "North"</t>
  </si>
  <si>
    <t>• Average units sold per order (overall)</t>
  </si>
  <si>
    <t>• Count of large orders (&gt;200 units)</t>
  </si>
  <si>
    <t xml:space="preserve">• Handle errors when looking up </t>
  </si>
  <si>
    <t>Row Labels</t>
  </si>
  <si>
    <t>Grand Total</t>
  </si>
  <si>
    <t>Column Labels</t>
  </si>
  <si>
    <t>Sum of SalesAmount</t>
  </si>
  <si>
    <t xml:space="preserve">Total Sales </t>
  </si>
  <si>
    <t>Average Units Per Order</t>
  </si>
  <si>
    <t>Best Selling Product</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</si>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</sst>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0.00_-\ [$€-1]"/>
    <numFmt numFmtId="166" formatCode="[$EUR]\ #,##0.00"/>
  </numFmts>
  <fonts count="4" x14ac:knownFonts="1">
    <font>
      <sz val="11"/>
      <color theme="1"/>
      <name val="Calibri"/>
      <family val="2"/>
      <scheme val="minor"/>
    </font>
    <font>
      <b/>
      <sz val="11"/>
      <name val="Calibri"/>
    </font>
    <font>
      <sz val="11"/>
      <color rgb="FF9C5700"/>
      <name val="Calibri"/>
      <family val="2"/>
      <scheme val="minor"/>
    </font>
    <font>
      <b/>
      <sz val="11"/>
      <name val="Calibri"/>
      <family val="2"/>
    </font>
  </fonts>
  <fills count="4">
    <fill>
      <patternFill patternType="none"/>
    </fill>
    <fill>
      <patternFill patternType="gray125"/>
    </fill>
    <fill>
      <patternFill patternType="solid">
        <fgColor rgb="FFFFEB9C"/>
      </patternFill>
    </fill>
    <fill>
      <patternFill patternType="solid">
        <fgColor theme="3"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 fillId="2" borderId="0" applyNumberFormat="0" applyBorder="0" applyAlignment="0" applyProtection="0"/>
  </cellStyleXfs>
  <cellXfs count="1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1" fillId="0" borderId="2" xfId="0" applyNumberFormat="1" applyFont="1" applyBorder="1" applyAlignment="1">
      <alignment horizontal="center" vertical="top"/>
    </xf>
    <xf numFmtId="164" fontId="1" fillId="0" borderId="2" xfId="0" applyNumberFormat="1" applyFont="1" applyBorder="1" applyAlignment="1">
      <alignment horizontal="center" vertical="top"/>
    </xf>
    <xf numFmtId="0" fontId="3" fillId="0" borderId="2" xfId="0" applyFont="1" applyBorder="1" applyAlignment="1">
      <alignment horizontal="center" vertical="top"/>
    </xf>
    <xf numFmtId="0" fontId="0" fillId="0" borderId="0" xfId="0" applyAlignment="1">
      <alignment horizontal="center" vertical="top"/>
    </xf>
    <xf numFmtId="14" fontId="0" fillId="0" borderId="0" xfId="0" applyNumberFormat="1" applyAlignment="1">
      <alignment horizontal="center" vertical="top"/>
    </xf>
    <xf numFmtId="164" fontId="0" fillId="0" borderId="0" xfId="0" applyNumberFormat="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0" fillId="0" borderId="0" xfId="0" applyAlignment="1">
      <alignment horizontal="center" vertical="center" wrapText="1"/>
    </xf>
    <xf numFmtId="0" fontId="2" fillId="2" borderId="0" xfId="1" applyAlignment="1">
      <alignment horizontal="center" vertical="center" wrapText="1"/>
    </xf>
    <xf numFmtId="0" fontId="0" fillId="3" borderId="0" xfId="0" applyFill="1" applyAlignment="1">
      <alignment horizontal="center" vertical="center" wrapText="1"/>
    </xf>
  </cellXfs>
  <cellStyles count="2">
    <cellStyle name="Neutral" xfId="1" builtinId="28"/>
    <cellStyle name="Normal" xfId="0" builtinId="0"/>
  </cellStyles>
  <dxfs count="15">
    <dxf>
      <font>
        <color rgb="FF9C0006"/>
      </font>
      <fill>
        <patternFill>
          <bgColor rgb="FFFFC7CE"/>
        </patternFill>
      </fill>
    </dxf>
    <dxf>
      <numFmt numFmtId="0" formatCode="General"/>
      <alignment horizontal="center" vertical="top" textRotation="0" wrapText="0" indent="0" justifyLastLine="0" shrinkToFit="0" readingOrder="0"/>
    </dxf>
    <dxf>
      <alignment horizontal="center" vertical="top"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quot;₹&quot;\ #,##0.00"/>
      <alignment horizontal="center" vertical="top" textRotation="0" wrapText="0" indent="0" justifyLastLine="0" shrinkToFit="0" readingOrder="0"/>
    </dxf>
    <dxf>
      <numFmt numFmtId="164" formatCode="&quot;₹&quot;\ #,##0.0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alignment horizontal="center" vertical="top" textRotation="0" wrapText="0" indent="0" justifyLastLine="0" shrinkToFit="0" readingOrder="0"/>
    </dxf>
    <dxf>
      <border outline="0">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project1_sales_data(1).xlsx]SalesOverTime!PivotTable1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SalesOverTime!$B$3</c:f>
              <c:strCache>
                <c:ptCount val="1"/>
                <c:pt idx="0">
                  <c:v>Total</c:v>
                </c:pt>
              </c:strCache>
            </c:strRef>
          </c:tx>
          <c:spPr>
            <a:ln w="28575" cap="rnd">
              <a:solidFill>
                <a:schemeClr val="accent1"/>
              </a:solidFill>
              <a:round/>
            </a:ln>
            <a:effectLst/>
          </c:spPr>
          <c:marker>
            <c:symbol val="none"/>
          </c:marker>
          <c:cat>
            <c:strRef>
              <c:f>SalesOverTime!$A$4:$A$16</c:f>
              <c:strCache>
                <c:ptCount val="12"/>
                <c:pt idx="0">
                  <c:v>2025-01</c:v>
                </c:pt>
                <c:pt idx="1">
                  <c:v>2025-02</c:v>
                </c:pt>
                <c:pt idx="2">
                  <c:v>2025-03</c:v>
                </c:pt>
                <c:pt idx="3">
                  <c:v>2025-04</c:v>
                </c:pt>
                <c:pt idx="4">
                  <c:v>2025-05</c:v>
                </c:pt>
                <c:pt idx="5">
                  <c:v>2025-06</c:v>
                </c:pt>
                <c:pt idx="6">
                  <c:v>2025-07</c:v>
                </c:pt>
                <c:pt idx="7">
                  <c:v>2025-08</c:v>
                </c:pt>
                <c:pt idx="8">
                  <c:v>2025-09</c:v>
                </c:pt>
                <c:pt idx="9">
                  <c:v>2025-10</c:v>
                </c:pt>
                <c:pt idx="10">
                  <c:v>2025-11</c:v>
                </c:pt>
                <c:pt idx="11">
                  <c:v>2025-12</c:v>
                </c:pt>
              </c:strCache>
            </c:strRef>
          </c:cat>
          <c:val>
            <c:numRef>
              <c:f>SalesOverTime!$B$4:$B$16</c:f>
              <c:numCache>
                <c:formatCode>#,##0.00_-\ [$€-1]</c:formatCode>
                <c:ptCount val="12"/>
                <c:pt idx="0">
                  <c:v>36910</c:v>
                </c:pt>
                <c:pt idx="1">
                  <c:v>53425</c:v>
                </c:pt>
                <c:pt idx="2">
                  <c:v>44698</c:v>
                </c:pt>
                <c:pt idx="3">
                  <c:v>39982</c:v>
                </c:pt>
                <c:pt idx="4">
                  <c:v>54296</c:v>
                </c:pt>
                <c:pt idx="5">
                  <c:v>46016</c:v>
                </c:pt>
                <c:pt idx="6">
                  <c:v>45799</c:v>
                </c:pt>
                <c:pt idx="7">
                  <c:v>53634</c:v>
                </c:pt>
                <c:pt idx="8">
                  <c:v>38286</c:v>
                </c:pt>
                <c:pt idx="9">
                  <c:v>50384</c:v>
                </c:pt>
                <c:pt idx="10">
                  <c:v>44027</c:v>
                </c:pt>
                <c:pt idx="11">
                  <c:v>42756</c:v>
                </c:pt>
              </c:numCache>
            </c:numRef>
          </c:val>
          <c:smooth val="0"/>
          <c:extLst>
            <c:ext xmlns:c16="http://schemas.microsoft.com/office/drawing/2014/chart" uri="{C3380CC4-5D6E-409C-BE32-E72D297353CC}">
              <c16:uniqueId val="{00000000-5E24-4904-8E14-F40659B0AFA5}"/>
            </c:ext>
          </c:extLst>
        </c:ser>
        <c:dLbls>
          <c:showLegendKey val="0"/>
          <c:showVal val="0"/>
          <c:showCatName val="0"/>
          <c:showSerName val="0"/>
          <c:showPercent val="0"/>
          <c:showBubbleSize val="0"/>
        </c:dLbls>
        <c:smooth val="0"/>
        <c:axId val="728944719"/>
        <c:axId val="728207871"/>
      </c:lineChart>
      <c:catAx>
        <c:axId val="72894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07871"/>
        <c:crosses val="autoZero"/>
        <c:auto val="1"/>
        <c:lblAlgn val="ctr"/>
        <c:lblOffset val="100"/>
        <c:noMultiLvlLbl val="0"/>
      </c:catAx>
      <c:valAx>
        <c:axId val="728207871"/>
        <c:scaling>
          <c:orientation val="minMax"/>
        </c:scaling>
        <c:delete val="0"/>
        <c:axPos val="l"/>
        <c:majorGridlines>
          <c:spPr>
            <a:ln w="9525" cap="flat" cmpd="sng" algn="ctr">
              <a:solidFill>
                <a:schemeClr val="tx1">
                  <a:lumMod val="15000"/>
                  <a:lumOff val="85000"/>
                </a:schemeClr>
              </a:solidFill>
              <a:round/>
            </a:ln>
            <a:effectLst/>
          </c:spPr>
        </c:majorGridlines>
        <c:numFmt formatCode="#,##0.00_-\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4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project1_sales_data(1).xlsx]SumbyRegion!PivotTable2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Sum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SumbyRegion!$B$3:$B$4</c:f>
              <c:strCache>
                <c:ptCount val="1"/>
                <c:pt idx="0">
                  <c:v>Widget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SumbyRegion!$A$5:$A$8</c:f>
              <c:strCache>
                <c:ptCount val="3"/>
                <c:pt idx="0">
                  <c:v>East</c:v>
                </c:pt>
                <c:pt idx="1">
                  <c:v>North</c:v>
                </c:pt>
                <c:pt idx="2">
                  <c:v>South</c:v>
                </c:pt>
              </c:strCache>
            </c:strRef>
          </c:cat>
          <c:val>
            <c:numRef>
              <c:f>SumbyRegion!$B$5:$B$8</c:f>
              <c:numCache>
                <c:formatCode>[$EUR]\ #,##0.00</c:formatCode>
                <c:ptCount val="3"/>
                <c:pt idx="0">
                  <c:v>29410</c:v>
                </c:pt>
                <c:pt idx="1">
                  <c:v>40320</c:v>
                </c:pt>
                <c:pt idx="2">
                  <c:v>29380</c:v>
                </c:pt>
              </c:numCache>
            </c:numRef>
          </c:val>
          <c:extLst>
            <c:ext xmlns:c16="http://schemas.microsoft.com/office/drawing/2014/chart" uri="{C3380CC4-5D6E-409C-BE32-E72D297353CC}">
              <c16:uniqueId val="{00000000-98D6-41FA-8C84-98758FA89823}"/>
            </c:ext>
          </c:extLst>
        </c:ser>
        <c:ser>
          <c:idx val="1"/>
          <c:order val="1"/>
          <c:tx>
            <c:strRef>
              <c:f>SumbyRegion!$C$3:$C$4</c:f>
              <c:strCache>
                <c:ptCount val="1"/>
                <c:pt idx="0">
                  <c:v>Widget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SumbyRegion!$A$5:$A$8</c:f>
              <c:strCache>
                <c:ptCount val="3"/>
                <c:pt idx="0">
                  <c:v>East</c:v>
                </c:pt>
                <c:pt idx="1">
                  <c:v>North</c:v>
                </c:pt>
                <c:pt idx="2">
                  <c:v>South</c:v>
                </c:pt>
              </c:strCache>
            </c:strRef>
          </c:cat>
          <c:val>
            <c:numRef>
              <c:f>SumbyRegion!$C$5:$C$8</c:f>
              <c:numCache>
                <c:formatCode>[$EUR]\ #,##0.00</c:formatCode>
                <c:ptCount val="3"/>
                <c:pt idx="0">
                  <c:v>56370</c:v>
                </c:pt>
                <c:pt idx="1">
                  <c:v>58110</c:v>
                </c:pt>
                <c:pt idx="2">
                  <c:v>44235</c:v>
                </c:pt>
              </c:numCache>
            </c:numRef>
          </c:val>
          <c:extLst>
            <c:ext xmlns:c16="http://schemas.microsoft.com/office/drawing/2014/chart" uri="{C3380CC4-5D6E-409C-BE32-E72D297353CC}">
              <c16:uniqueId val="{00000004-98D6-41FA-8C84-98758FA89823}"/>
            </c:ext>
          </c:extLst>
        </c:ser>
        <c:ser>
          <c:idx val="2"/>
          <c:order val="2"/>
          <c:tx>
            <c:strRef>
              <c:f>SumbyRegion!$D$3:$D$4</c:f>
              <c:strCache>
                <c:ptCount val="1"/>
                <c:pt idx="0">
                  <c:v>Widget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SumbyRegion!$A$5:$A$8</c:f>
              <c:strCache>
                <c:ptCount val="3"/>
                <c:pt idx="0">
                  <c:v>East</c:v>
                </c:pt>
                <c:pt idx="1">
                  <c:v>North</c:v>
                </c:pt>
                <c:pt idx="2">
                  <c:v>South</c:v>
                </c:pt>
              </c:strCache>
            </c:strRef>
          </c:cat>
          <c:val>
            <c:numRef>
              <c:f>SumbyRegion!$D$5:$D$8</c:f>
              <c:numCache>
                <c:formatCode>[$EUR]\ #,##0.00</c:formatCode>
                <c:ptCount val="3"/>
                <c:pt idx="0">
                  <c:v>27776</c:v>
                </c:pt>
                <c:pt idx="1">
                  <c:v>25725</c:v>
                </c:pt>
                <c:pt idx="2">
                  <c:v>23107</c:v>
                </c:pt>
              </c:numCache>
            </c:numRef>
          </c:val>
          <c:extLst>
            <c:ext xmlns:c16="http://schemas.microsoft.com/office/drawing/2014/chart" uri="{C3380CC4-5D6E-409C-BE32-E72D297353CC}">
              <c16:uniqueId val="{00000005-98D6-41FA-8C84-98758FA89823}"/>
            </c:ext>
          </c:extLst>
        </c:ser>
        <c:ser>
          <c:idx val="3"/>
          <c:order val="3"/>
          <c:tx>
            <c:strRef>
              <c:f>SumbyRegion!$E$3:$E$4</c:f>
              <c:strCache>
                <c:ptCount val="1"/>
                <c:pt idx="0">
                  <c:v>Widget 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SumbyRegion!$A$5:$A$8</c:f>
              <c:strCache>
                <c:ptCount val="3"/>
                <c:pt idx="0">
                  <c:v>East</c:v>
                </c:pt>
                <c:pt idx="1">
                  <c:v>North</c:v>
                </c:pt>
                <c:pt idx="2">
                  <c:v>South</c:v>
                </c:pt>
              </c:strCache>
            </c:strRef>
          </c:cat>
          <c:val>
            <c:numRef>
              <c:f>SumbyRegion!$E$5:$E$8</c:f>
              <c:numCache>
                <c:formatCode>[$EUR]\ #,##0.00</c:formatCode>
                <c:ptCount val="3"/>
                <c:pt idx="0">
                  <c:v>65480</c:v>
                </c:pt>
                <c:pt idx="1">
                  <c:v>74140</c:v>
                </c:pt>
                <c:pt idx="2">
                  <c:v>76160</c:v>
                </c:pt>
              </c:numCache>
            </c:numRef>
          </c:val>
          <c:extLst>
            <c:ext xmlns:c16="http://schemas.microsoft.com/office/drawing/2014/chart" uri="{C3380CC4-5D6E-409C-BE32-E72D297353CC}">
              <c16:uniqueId val="{00000006-98D6-41FA-8C84-98758FA89823}"/>
            </c:ext>
          </c:extLst>
        </c:ser>
        <c:dLbls>
          <c:dLblPos val="outEnd"/>
          <c:showLegendKey val="0"/>
          <c:showVal val="1"/>
          <c:showCatName val="0"/>
          <c:showSerName val="0"/>
          <c:showPercent val="0"/>
          <c:showBubbleSize val="0"/>
        </c:dLbls>
        <c:gapWidth val="219"/>
        <c:overlap val="-27"/>
        <c:axId val="717645983"/>
        <c:axId val="732960543"/>
      </c:barChart>
      <c:catAx>
        <c:axId val="717645983"/>
        <c:scaling>
          <c:orientation val="minMax"/>
        </c:scaling>
        <c:delete val="1"/>
        <c:axPos val="b"/>
        <c:numFmt formatCode="General" sourceLinked="1"/>
        <c:majorTickMark val="none"/>
        <c:minorTickMark val="none"/>
        <c:tickLblPos val="nextTo"/>
        <c:crossAx val="732960543"/>
        <c:crosses val="autoZero"/>
        <c:auto val="1"/>
        <c:lblAlgn val="ctr"/>
        <c:lblOffset val="100"/>
        <c:noMultiLvlLbl val="0"/>
      </c:catAx>
      <c:valAx>
        <c:axId val="732960543"/>
        <c:scaling>
          <c:orientation val="minMax"/>
        </c:scaling>
        <c:delete val="0"/>
        <c:axPos val="l"/>
        <c:majorGridlines>
          <c:spPr>
            <a:ln w="9525" cap="flat" cmpd="sng" algn="ctr">
              <a:solidFill>
                <a:schemeClr val="tx1">
                  <a:lumMod val="15000"/>
                  <a:lumOff val="85000"/>
                </a:schemeClr>
              </a:solidFill>
              <a:round/>
            </a:ln>
            <a:effectLst/>
          </c:spPr>
        </c:majorGridlines>
        <c:numFmt formatCode="[$EUR]\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xdr:rowOff>
    </xdr:from>
    <xdr:to>
      <xdr:col>13</xdr:col>
      <xdr:colOff>106680</xdr:colOff>
      <xdr:row>1</xdr:row>
      <xdr:rowOff>7621</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916BDA6A-C32F-49EA-907D-680DCEFBCEE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271260" y="1"/>
              <a:ext cx="254508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480060</xdr:colOff>
      <xdr:row>0</xdr:row>
      <xdr:rowOff>0</xdr:rowOff>
    </xdr:from>
    <xdr:to>
      <xdr:col>19</xdr:col>
      <xdr:colOff>358140</xdr:colOff>
      <xdr:row>1</xdr:row>
      <xdr:rowOff>22860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2AFC9FF1-500F-492B-99C1-0A22654194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08920" y="0"/>
              <a:ext cx="231648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15240</xdr:rowOff>
    </xdr:from>
    <xdr:to>
      <xdr:col>9</xdr:col>
      <xdr:colOff>434340</xdr:colOff>
      <xdr:row>10</xdr:row>
      <xdr:rowOff>60960</xdr:rowOff>
    </xdr:to>
    <xdr:graphicFrame macro="">
      <xdr:nvGraphicFramePr>
        <xdr:cNvPr id="4" name="Chart 3">
          <a:extLst>
            <a:ext uri="{FF2B5EF4-FFF2-40B4-BE49-F238E27FC236}">
              <a16:creationId xmlns:a16="http://schemas.microsoft.com/office/drawing/2014/main" id="{82E4D03B-FD3F-423A-AA4B-975DBDDF0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0</xdr:row>
      <xdr:rowOff>1417320</xdr:rowOff>
    </xdr:from>
    <xdr:to>
      <xdr:col>20</xdr:col>
      <xdr:colOff>441960</xdr:colOff>
      <xdr:row>10</xdr:row>
      <xdr:rowOff>15240</xdr:rowOff>
    </xdr:to>
    <xdr:graphicFrame macro="">
      <xdr:nvGraphicFramePr>
        <xdr:cNvPr id="5" name="Chart 4">
          <a:extLst>
            <a:ext uri="{FF2B5EF4-FFF2-40B4-BE49-F238E27FC236}">
              <a16:creationId xmlns:a16="http://schemas.microsoft.com/office/drawing/2014/main" id="{A3DC8E66-C969-4B21-B91D-DC9944C60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Kurian" refreshedDate="45935.948279861113" createdVersion="6" refreshedVersion="6" minRefreshableVersion="3" recordCount="144" xr:uid="{666A92B0-3D2F-421A-880D-46C7928B44B7}">
  <cacheSource type="worksheet">
    <worksheetSource name="SalesTable"/>
  </cacheSource>
  <cacheFields count="10">
    <cacheField name="OrderID" numFmtId="0">
      <sharedItems containsSemiMixedTypes="0" containsString="0" containsNumber="1" containsInteger="1" minValue="1000" maxValue="1143"/>
    </cacheField>
    <cacheField name="Date" numFmtId="14">
      <sharedItems containsSemiMixedTypes="0" containsNonDate="0" containsDate="1" containsString="0" minDate="2025-01-01T00:00:00" maxDate="2025-12-02T00:00:00"/>
    </cacheField>
    <cacheField name="Month" numFmtId="0">
      <sharedItems count="12">
        <s v="2025-01"/>
        <s v="2025-02"/>
        <s v="2025-03"/>
        <s v="2025-04"/>
        <s v="2025-05"/>
        <s v="2025-06"/>
        <s v="2025-07"/>
        <s v="2025-08"/>
        <s v="2025-09"/>
        <s v="2025-10"/>
        <s v="2025-11"/>
        <s v="2025-12"/>
      </sharedItems>
    </cacheField>
    <cacheField name="Region" numFmtId="0">
      <sharedItems count="3">
        <s v="North"/>
        <s v="South"/>
        <s v="East"/>
      </sharedItems>
    </cacheField>
    <cacheField name="ProductID" numFmtId="0">
      <sharedItems/>
    </cacheField>
    <cacheField name="Product" numFmtId="0">
      <sharedItems count="4">
        <s v="Widget A"/>
        <s v="Widget B"/>
        <s v="Widget C"/>
        <s v="Widget D"/>
      </sharedItems>
    </cacheField>
    <cacheField name="UnitsSold" numFmtId="0">
      <sharedItems containsSemiMixedTypes="0" containsString="0" containsNumber="1" containsInteger="1" minValue="81" maxValue="499"/>
    </cacheField>
    <cacheField name="Sales_Calc" numFmtId="0">
      <sharedItems containsSemiMixedTypes="0" containsString="0" containsNumber="1" containsInteger="1" minValue="616" maxValue="9980"/>
    </cacheField>
    <cacheField name="UnitPrice" numFmtId="164">
      <sharedItems containsSemiMixedTypes="0" containsString="0" containsNumber="1" containsInteger="1" minValue="7" maxValue="20"/>
    </cacheField>
    <cacheField name="SalesAmount" numFmtId="164">
      <sharedItems containsSemiMixedTypes="0" containsString="0" containsNumber="1" containsInteger="1" minValue="616" maxValue="998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n v="1000"/>
    <d v="2025-01-01T00:00:00"/>
    <x v="0"/>
    <x v="0"/>
    <s v="A"/>
    <x v="0"/>
    <n v="182"/>
    <n v="1820"/>
    <n v="10"/>
    <n v="1820"/>
  </r>
  <r>
    <n v="1001"/>
    <d v="2025-01-01T00:00:00"/>
    <x v="0"/>
    <x v="0"/>
    <s v="B"/>
    <x v="1"/>
    <n v="428"/>
    <n v="6420"/>
    <n v="15"/>
    <n v="6420"/>
  </r>
  <r>
    <n v="1002"/>
    <d v="2025-01-01T00:00:00"/>
    <x v="0"/>
    <x v="0"/>
    <s v="C"/>
    <x v="2"/>
    <n v="350"/>
    <n v="2450"/>
    <n v="7"/>
    <n v="2450"/>
  </r>
  <r>
    <n v="1003"/>
    <d v="2025-01-01T00:00:00"/>
    <x v="0"/>
    <x v="0"/>
    <s v="D"/>
    <x v="3"/>
    <n v="186"/>
    <n v="3720"/>
    <n v="20"/>
    <n v="3720"/>
  </r>
  <r>
    <n v="1004"/>
    <d v="2025-01-01T00:00:00"/>
    <x v="0"/>
    <x v="1"/>
    <s v="A"/>
    <x v="0"/>
    <n v="151"/>
    <n v="1510"/>
    <n v="10"/>
    <n v="1510"/>
  </r>
  <r>
    <n v="1005"/>
    <d v="2025-01-01T00:00:00"/>
    <x v="0"/>
    <x v="1"/>
    <s v="B"/>
    <x v="1"/>
    <n v="268"/>
    <n v="4020"/>
    <n v="15"/>
    <n v="4020"/>
  </r>
  <r>
    <n v="1006"/>
    <d v="2025-01-01T00:00:00"/>
    <x v="0"/>
    <x v="1"/>
    <s v="C"/>
    <x v="2"/>
    <n v="100"/>
    <n v="700"/>
    <n v="7"/>
    <n v="700"/>
  </r>
  <r>
    <n v="1007"/>
    <d v="2025-01-01T00:00:00"/>
    <x v="0"/>
    <x v="1"/>
    <s v="D"/>
    <x v="3"/>
    <n v="182"/>
    <n v="3640"/>
    <n v="20"/>
    <n v="3640"/>
  </r>
  <r>
    <n v="1008"/>
    <d v="2025-01-01T00:00:00"/>
    <x v="0"/>
    <x v="2"/>
    <s v="A"/>
    <x v="0"/>
    <n v="201"/>
    <n v="2010"/>
    <n v="10"/>
    <n v="2010"/>
  </r>
  <r>
    <n v="1009"/>
    <d v="2025-01-01T00:00:00"/>
    <x v="0"/>
    <x v="2"/>
    <s v="B"/>
    <x v="1"/>
    <n v="294"/>
    <n v="4410"/>
    <n v="15"/>
    <n v="4410"/>
  </r>
  <r>
    <n v="1010"/>
    <d v="2025-01-01T00:00:00"/>
    <x v="0"/>
    <x v="2"/>
    <s v="C"/>
    <x v="2"/>
    <n v="410"/>
    <n v="2870"/>
    <n v="7"/>
    <n v="2870"/>
  </r>
  <r>
    <n v="1011"/>
    <d v="2025-01-01T00:00:00"/>
    <x v="0"/>
    <x v="2"/>
    <s v="D"/>
    <x v="3"/>
    <n v="167"/>
    <n v="3340"/>
    <n v="20"/>
    <n v="3340"/>
  </r>
  <r>
    <n v="1012"/>
    <d v="2025-02-01T00:00:00"/>
    <x v="1"/>
    <x v="0"/>
    <s v="A"/>
    <x v="0"/>
    <n v="452"/>
    <n v="4520"/>
    <n v="10"/>
    <n v="4520"/>
  </r>
  <r>
    <n v="1013"/>
    <d v="2025-02-01T00:00:00"/>
    <x v="1"/>
    <x v="0"/>
    <s v="B"/>
    <x v="1"/>
    <n v="179"/>
    <n v="2685"/>
    <n v="15"/>
    <n v="2685"/>
  </r>
  <r>
    <n v="1014"/>
    <d v="2025-02-01T00:00:00"/>
    <x v="1"/>
    <x v="0"/>
    <s v="C"/>
    <x v="2"/>
    <n v="439"/>
    <n v="3073"/>
    <n v="7"/>
    <n v="3073"/>
  </r>
  <r>
    <n v="1015"/>
    <d v="2025-02-01T00:00:00"/>
    <x v="1"/>
    <x v="0"/>
    <s v="D"/>
    <x v="3"/>
    <n v="231"/>
    <n v="4620"/>
    <n v="20"/>
    <n v="4620"/>
  </r>
  <r>
    <n v="1016"/>
    <d v="2025-02-01T00:00:00"/>
    <x v="1"/>
    <x v="1"/>
    <s v="A"/>
    <x v="0"/>
    <n v="210"/>
    <n v="2100"/>
    <n v="10"/>
    <n v="2100"/>
  </r>
  <r>
    <n v="1017"/>
    <d v="2025-02-01T00:00:00"/>
    <x v="1"/>
    <x v="1"/>
    <s v="B"/>
    <x v="1"/>
    <n v="229"/>
    <n v="3435"/>
    <n v="15"/>
    <n v="3435"/>
  </r>
  <r>
    <n v="1018"/>
    <d v="2025-02-01T00:00:00"/>
    <x v="1"/>
    <x v="1"/>
    <s v="C"/>
    <x v="2"/>
    <n v="388"/>
    <n v="2716"/>
    <n v="7"/>
    <n v="2716"/>
  </r>
  <r>
    <n v="1019"/>
    <d v="2025-02-01T00:00:00"/>
    <x v="1"/>
    <x v="1"/>
    <s v="D"/>
    <x v="3"/>
    <n v="337"/>
    <n v="6740"/>
    <n v="20"/>
    <n v="6740"/>
  </r>
  <r>
    <n v="1020"/>
    <d v="2025-02-01T00:00:00"/>
    <x v="1"/>
    <x v="2"/>
    <s v="A"/>
    <x v="0"/>
    <n v="423"/>
    <n v="4230"/>
    <n v="10"/>
    <n v="4230"/>
  </r>
  <r>
    <n v="1021"/>
    <d v="2025-02-01T00:00:00"/>
    <x v="1"/>
    <x v="2"/>
    <s v="B"/>
    <x v="1"/>
    <n v="493"/>
    <n v="7395"/>
    <n v="15"/>
    <n v="7395"/>
  </r>
  <r>
    <n v="1022"/>
    <d v="2025-02-01T00:00:00"/>
    <x v="1"/>
    <x v="2"/>
    <s v="C"/>
    <x v="2"/>
    <n v="373"/>
    <n v="2611"/>
    <n v="7"/>
    <n v="2611"/>
  </r>
  <r>
    <n v="1023"/>
    <d v="2025-02-01T00:00:00"/>
    <x v="1"/>
    <x v="2"/>
    <s v="D"/>
    <x v="3"/>
    <n v="465"/>
    <n v="9300"/>
    <n v="20"/>
    <n v="9300"/>
  </r>
  <r>
    <n v="1024"/>
    <d v="2025-03-01T00:00:00"/>
    <x v="2"/>
    <x v="0"/>
    <s v="A"/>
    <x v="0"/>
    <n v="271"/>
    <n v="2710"/>
    <n v="10"/>
    <n v="2710"/>
  </r>
  <r>
    <n v="1025"/>
    <d v="2025-03-01T00:00:00"/>
    <x v="2"/>
    <x v="0"/>
    <s v="B"/>
    <x v="1"/>
    <n v="356"/>
    <n v="5340"/>
    <n v="15"/>
    <n v="5340"/>
  </r>
  <r>
    <n v="1026"/>
    <d v="2025-03-01T00:00:00"/>
    <x v="2"/>
    <x v="0"/>
    <s v="C"/>
    <x v="2"/>
    <n v="240"/>
    <n v="1680"/>
    <n v="7"/>
    <n v="1680"/>
  </r>
  <r>
    <n v="1027"/>
    <d v="2025-03-01T00:00:00"/>
    <x v="2"/>
    <x v="0"/>
    <s v="D"/>
    <x v="3"/>
    <n v="393"/>
    <n v="7860"/>
    <n v="20"/>
    <n v="7860"/>
  </r>
  <r>
    <n v="1028"/>
    <d v="2025-03-01T00:00:00"/>
    <x v="2"/>
    <x v="1"/>
    <s v="A"/>
    <x v="0"/>
    <n v="101"/>
    <n v="1010"/>
    <n v="10"/>
    <n v="1010"/>
  </r>
  <r>
    <n v="1029"/>
    <d v="2025-03-01T00:00:00"/>
    <x v="2"/>
    <x v="1"/>
    <s v="B"/>
    <x v="1"/>
    <n v="332"/>
    <n v="4980"/>
    <n v="15"/>
    <n v="4980"/>
  </r>
  <r>
    <n v="1030"/>
    <d v="2025-03-01T00:00:00"/>
    <x v="2"/>
    <x v="1"/>
    <s v="C"/>
    <x v="2"/>
    <n v="315"/>
    <n v="2205"/>
    <n v="7"/>
    <n v="2205"/>
  </r>
  <r>
    <n v="1031"/>
    <d v="2025-03-01T00:00:00"/>
    <x v="2"/>
    <x v="1"/>
    <s v="D"/>
    <x v="3"/>
    <n v="424"/>
    <n v="8480"/>
    <n v="20"/>
    <n v="8480"/>
  </r>
  <r>
    <n v="1032"/>
    <d v="2025-03-01T00:00:00"/>
    <x v="2"/>
    <x v="2"/>
    <s v="A"/>
    <x v="0"/>
    <n v="128"/>
    <n v="1280"/>
    <n v="10"/>
    <n v="1280"/>
  </r>
  <r>
    <n v="1033"/>
    <d v="2025-03-01T00:00:00"/>
    <x v="2"/>
    <x v="2"/>
    <s v="B"/>
    <x v="1"/>
    <n v="138"/>
    <n v="2070"/>
    <n v="15"/>
    <n v="2070"/>
  </r>
  <r>
    <n v="1034"/>
    <d v="2025-03-01T00:00:00"/>
    <x v="2"/>
    <x v="2"/>
    <s v="C"/>
    <x v="2"/>
    <n v="249"/>
    <n v="1743"/>
    <n v="7"/>
    <n v="1743"/>
  </r>
  <r>
    <n v="1035"/>
    <d v="2025-03-01T00:00:00"/>
    <x v="2"/>
    <x v="2"/>
    <s v="D"/>
    <x v="3"/>
    <n v="267"/>
    <n v="5340"/>
    <n v="20"/>
    <n v="5340"/>
  </r>
  <r>
    <n v="1036"/>
    <d v="2025-04-01T00:00:00"/>
    <x v="3"/>
    <x v="0"/>
    <s v="A"/>
    <x v="0"/>
    <n v="350"/>
    <n v="3500"/>
    <n v="10"/>
    <n v="3500"/>
  </r>
  <r>
    <n v="1037"/>
    <d v="2025-04-01T00:00:00"/>
    <x v="3"/>
    <x v="0"/>
    <s v="B"/>
    <x v="1"/>
    <n v="269"/>
    <n v="4035"/>
    <n v="15"/>
    <n v="4035"/>
  </r>
  <r>
    <n v="1038"/>
    <d v="2025-04-01T00:00:00"/>
    <x v="3"/>
    <x v="0"/>
    <s v="C"/>
    <x v="2"/>
    <n v="254"/>
    <n v="1778"/>
    <n v="7"/>
    <n v="1778"/>
  </r>
  <r>
    <n v="1039"/>
    <d v="2025-04-01T00:00:00"/>
    <x v="3"/>
    <x v="0"/>
    <s v="D"/>
    <x v="3"/>
    <n v="130"/>
    <n v="2600"/>
    <n v="20"/>
    <n v="2600"/>
  </r>
  <r>
    <n v="1040"/>
    <d v="2025-04-01T00:00:00"/>
    <x v="3"/>
    <x v="1"/>
    <s v="A"/>
    <x v="0"/>
    <n v="443"/>
    <n v="4430"/>
    <n v="10"/>
    <n v="4430"/>
  </r>
  <r>
    <n v="1041"/>
    <d v="2025-04-01T00:00:00"/>
    <x v="3"/>
    <x v="1"/>
    <s v="B"/>
    <x v="1"/>
    <n v="134"/>
    <n v="2010"/>
    <n v="15"/>
    <n v="2010"/>
  </r>
  <r>
    <n v="1042"/>
    <d v="2025-04-01T00:00:00"/>
    <x v="3"/>
    <x v="1"/>
    <s v="C"/>
    <x v="2"/>
    <n v="323"/>
    <n v="2261"/>
    <n v="7"/>
    <n v="2261"/>
  </r>
  <r>
    <n v="1043"/>
    <d v="2025-04-01T00:00:00"/>
    <x v="3"/>
    <x v="1"/>
    <s v="D"/>
    <x v="3"/>
    <n v="399"/>
    <n v="7980"/>
    <n v="20"/>
    <n v="7980"/>
  </r>
  <r>
    <n v="1044"/>
    <d v="2025-04-01T00:00:00"/>
    <x v="3"/>
    <x v="2"/>
    <s v="A"/>
    <x v="0"/>
    <n v="210"/>
    <n v="2100"/>
    <n v="10"/>
    <n v="2100"/>
  </r>
  <r>
    <n v="1045"/>
    <d v="2025-04-01T00:00:00"/>
    <x v="3"/>
    <x v="2"/>
    <s v="B"/>
    <x v="1"/>
    <n v="386"/>
    <n v="5790"/>
    <n v="15"/>
    <n v="5790"/>
  </r>
  <r>
    <n v="1046"/>
    <d v="2025-04-01T00:00:00"/>
    <x v="3"/>
    <x v="2"/>
    <s v="C"/>
    <x v="2"/>
    <n v="214"/>
    <n v="1498"/>
    <n v="7"/>
    <n v="1498"/>
  </r>
  <r>
    <n v="1047"/>
    <d v="2025-04-01T00:00:00"/>
    <x v="3"/>
    <x v="2"/>
    <s v="D"/>
    <x v="3"/>
    <n v="100"/>
    <n v="2000"/>
    <n v="20"/>
    <n v="2000"/>
  </r>
  <r>
    <n v="1048"/>
    <d v="2025-05-01T00:00:00"/>
    <x v="4"/>
    <x v="0"/>
    <s v="A"/>
    <x v="0"/>
    <n v="408"/>
    <n v="4080"/>
    <n v="10"/>
    <n v="4080"/>
  </r>
  <r>
    <n v="1049"/>
    <d v="2025-05-01T00:00:00"/>
    <x v="4"/>
    <x v="0"/>
    <s v="B"/>
    <x v="1"/>
    <n v="246"/>
    <n v="3690"/>
    <n v="15"/>
    <n v="3690"/>
  </r>
  <r>
    <n v="1050"/>
    <d v="2025-05-01T00:00:00"/>
    <x v="4"/>
    <x v="0"/>
    <s v="C"/>
    <x v="2"/>
    <n v="353"/>
    <n v="2471"/>
    <n v="7"/>
    <n v="2471"/>
  </r>
  <r>
    <n v="1051"/>
    <d v="2025-05-01T00:00:00"/>
    <x v="4"/>
    <x v="0"/>
    <s v="D"/>
    <x v="3"/>
    <n v="467"/>
    <n v="9340"/>
    <n v="20"/>
    <n v="9340"/>
  </r>
  <r>
    <n v="1052"/>
    <d v="2025-05-01T00:00:00"/>
    <x v="4"/>
    <x v="1"/>
    <s v="A"/>
    <x v="0"/>
    <n v="168"/>
    <n v="1680"/>
    <n v="10"/>
    <n v="1680"/>
  </r>
  <r>
    <n v="1053"/>
    <d v="2025-05-01T00:00:00"/>
    <x v="4"/>
    <x v="1"/>
    <s v="B"/>
    <x v="1"/>
    <n v="395"/>
    <n v="5925"/>
    <n v="15"/>
    <n v="5925"/>
  </r>
  <r>
    <n v="1054"/>
    <d v="2025-05-01T00:00:00"/>
    <x v="4"/>
    <x v="1"/>
    <s v="C"/>
    <x v="2"/>
    <n v="93"/>
    <n v="651"/>
    <n v="7"/>
    <n v="651"/>
  </r>
  <r>
    <n v="1055"/>
    <d v="2025-05-01T00:00:00"/>
    <x v="4"/>
    <x v="1"/>
    <s v="D"/>
    <x v="3"/>
    <n v="321"/>
    <n v="6420"/>
    <n v="20"/>
    <n v="6420"/>
  </r>
  <r>
    <n v="1056"/>
    <d v="2025-05-01T00:00:00"/>
    <x v="4"/>
    <x v="2"/>
    <s v="A"/>
    <x v="0"/>
    <n v="344"/>
    <n v="3440"/>
    <n v="10"/>
    <n v="3440"/>
  </r>
  <r>
    <n v="1057"/>
    <d v="2025-05-01T00:00:00"/>
    <x v="4"/>
    <x v="2"/>
    <s v="B"/>
    <x v="1"/>
    <n v="425"/>
    <n v="6375"/>
    <n v="15"/>
    <n v="6375"/>
  </r>
  <r>
    <n v="1058"/>
    <d v="2025-05-01T00:00:00"/>
    <x v="4"/>
    <x v="2"/>
    <s v="C"/>
    <x v="2"/>
    <n v="132"/>
    <n v="924"/>
    <n v="7"/>
    <n v="924"/>
  </r>
  <r>
    <n v="1059"/>
    <d v="2025-05-01T00:00:00"/>
    <x v="4"/>
    <x v="2"/>
    <s v="D"/>
    <x v="3"/>
    <n v="465"/>
    <n v="9300"/>
    <n v="20"/>
    <n v="9300"/>
  </r>
  <r>
    <n v="1060"/>
    <d v="2025-06-01T00:00:00"/>
    <x v="5"/>
    <x v="0"/>
    <s v="A"/>
    <x v="0"/>
    <n v="419"/>
    <n v="4190"/>
    <n v="10"/>
    <n v="4190"/>
  </r>
  <r>
    <n v="1061"/>
    <d v="2025-06-01T00:00:00"/>
    <x v="5"/>
    <x v="0"/>
    <s v="B"/>
    <x v="1"/>
    <n v="171"/>
    <n v="2565"/>
    <n v="15"/>
    <n v="2565"/>
  </r>
  <r>
    <n v="1062"/>
    <d v="2025-06-01T00:00:00"/>
    <x v="5"/>
    <x v="0"/>
    <s v="C"/>
    <x v="2"/>
    <n v="446"/>
    <n v="3122"/>
    <n v="7"/>
    <n v="3122"/>
  </r>
  <r>
    <n v="1063"/>
    <d v="2025-06-01T00:00:00"/>
    <x v="5"/>
    <x v="0"/>
    <s v="D"/>
    <x v="3"/>
    <n v="343"/>
    <n v="6860"/>
    <n v="20"/>
    <n v="6860"/>
  </r>
  <r>
    <n v="1064"/>
    <d v="2025-06-01T00:00:00"/>
    <x v="5"/>
    <x v="1"/>
    <s v="A"/>
    <x v="0"/>
    <n v="114"/>
    <n v="1140"/>
    <n v="10"/>
    <n v="1140"/>
  </r>
  <r>
    <n v="1065"/>
    <d v="2025-06-01T00:00:00"/>
    <x v="5"/>
    <x v="1"/>
    <s v="B"/>
    <x v="1"/>
    <n v="285"/>
    <n v="4275"/>
    <n v="15"/>
    <n v="4275"/>
  </r>
  <r>
    <n v="1066"/>
    <d v="2025-06-01T00:00:00"/>
    <x v="5"/>
    <x v="1"/>
    <s v="C"/>
    <x v="2"/>
    <n v="160"/>
    <n v="1120"/>
    <n v="7"/>
    <n v="1120"/>
  </r>
  <r>
    <n v="1067"/>
    <d v="2025-06-01T00:00:00"/>
    <x v="5"/>
    <x v="1"/>
    <s v="D"/>
    <x v="3"/>
    <n v="499"/>
    <n v="9980"/>
    <n v="20"/>
    <n v="9980"/>
  </r>
  <r>
    <n v="1068"/>
    <d v="2025-06-01T00:00:00"/>
    <x v="5"/>
    <x v="2"/>
    <s v="A"/>
    <x v="0"/>
    <n v="129"/>
    <n v="1290"/>
    <n v="10"/>
    <n v="1290"/>
  </r>
  <r>
    <n v="1069"/>
    <d v="2025-06-01T00:00:00"/>
    <x v="5"/>
    <x v="2"/>
    <s v="B"/>
    <x v="1"/>
    <n v="439"/>
    <n v="6585"/>
    <n v="15"/>
    <n v="6585"/>
  </r>
  <r>
    <n v="1070"/>
    <d v="2025-06-01T00:00:00"/>
    <x v="5"/>
    <x v="2"/>
    <s v="C"/>
    <x v="2"/>
    <n v="467"/>
    <n v="3269"/>
    <n v="7"/>
    <n v="3269"/>
  </r>
  <r>
    <n v="1071"/>
    <d v="2025-06-01T00:00:00"/>
    <x v="5"/>
    <x v="2"/>
    <s v="D"/>
    <x v="3"/>
    <n v="81"/>
    <n v="1620"/>
    <n v="20"/>
    <n v="1620"/>
  </r>
  <r>
    <n v="1072"/>
    <d v="2025-07-01T00:00:00"/>
    <x v="6"/>
    <x v="0"/>
    <s v="A"/>
    <x v="0"/>
    <n v="469"/>
    <n v="4690"/>
    <n v="10"/>
    <n v="4690"/>
  </r>
  <r>
    <n v="1073"/>
    <d v="2025-07-01T00:00:00"/>
    <x v="6"/>
    <x v="0"/>
    <s v="B"/>
    <x v="1"/>
    <n v="133"/>
    <n v="1995"/>
    <n v="15"/>
    <n v="1995"/>
  </r>
  <r>
    <n v="1074"/>
    <d v="2025-07-01T00:00:00"/>
    <x v="6"/>
    <x v="0"/>
    <s v="C"/>
    <x v="2"/>
    <n v="185"/>
    <n v="1295"/>
    <n v="7"/>
    <n v="1295"/>
  </r>
  <r>
    <n v="1075"/>
    <d v="2025-07-01T00:00:00"/>
    <x v="6"/>
    <x v="0"/>
    <s v="D"/>
    <x v="3"/>
    <n v="339"/>
    <n v="6780"/>
    <n v="20"/>
    <n v="6780"/>
  </r>
  <r>
    <n v="1076"/>
    <d v="2025-07-01T00:00:00"/>
    <x v="6"/>
    <x v="1"/>
    <s v="A"/>
    <x v="0"/>
    <n v="389"/>
    <n v="3890"/>
    <n v="10"/>
    <n v="3890"/>
  </r>
  <r>
    <n v="1077"/>
    <d v="2025-07-01T00:00:00"/>
    <x v="6"/>
    <x v="1"/>
    <s v="B"/>
    <x v="1"/>
    <n v="270"/>
    <n v="4050"/>
    <n v="15"/>
    <n v="4050"/>
  </r>
  <r>
    <n v="1078"/>
    <d v="2025-07-01T00:00:00"/>
    <x v="6"/>
    <x v="1"/>
    <s v="C"/>
    <x v="2"/>
    <n v="481"/>
    <n v="3367"/>
    <n v="7"/>
    <n v="3367"/>
  </r>
  <r>
    <n v="1079"/>
    <d v="2025-07-01T00:00:00"/>
    <x v="6"/>
    <x v="1"/>
    <s v="D"/>
    <x v="3"/>
    <n v="297"/>
    <n v="5940"/>
    <n v="20"/>
    <n v="5940"/>
  </r>
  <r>
    <n v="1080"/>
    <d v="2025-07-01T00:00:00"/>
    <x v="6"/>
    <x v="2"/>
    <s v="A"/>
    <x v="0"/>
    <n v="123"/>
    <n v="1230"/>
    <n v="10"/>
    <n v="1230"/>
  </r>
  <r>
    <n v="1081"/>
    <d v="2025-07-01T00:00:00"/>
    <x v="6"/>
    <x v="2"/>
    <s v="B"/>
    <x v="1"/>
    <n v="241"/>
    <n v="3615"/>
    <n v="15"/>
    <n v="3615"/>
  </r>
  <r>
    <n v="1082"/>
    <d v="2025-07-01T00:00:00"/>
    <x v="6"/>
    <x v="2"/>
    <s v="C"/>
    <x v="2"/>
    <n v="281"/>
    <n v="1967"/>
    <n v="7"/>
    <n v="1967"/>
  </r>
  <r>
    <n v="1083"/>
    <d v="2025-07-01T00:00:00"/>
    <x v="6"/>
    <x v="2"/>
    <s v="D"/>
    <x v="3"/>
    <n v="349"/>
    <n v="6980"/>
    <n v="20"/>
    <n v="6980"/>
  </r>
  <r>
    <n v="1084"/>
    <d v="2025-08-01T00:00:00"/>
    <x v="7"/>
    <x v="0"/>
    <s v="A"/>
    <x v="0"/>
    <n v="430"/>
    <n v="4300"/>
    <n v="10"/>
    <n v="4300"/>
  </r>
  <r>
    <n v="1085"/>
    <d v="2025-08-01T00:00:00"/>
    <x v="7"/>
    <x v="0"/>
    <s v="B"/>
    <x v="1"/>
    <n v="383"/>
    <n v="5745"/>
    <n v="15"/>
    <n v="5745"/>
  </r>
  <r>
    <n v="1086"/>
    <d v="2025-08-01T00:00:00"/>
    <x v="7"/>
    <x v="0"/>
    <s v="C"/>
    <x v="2"/>
    <n v="350"/>
    <n v="2450"/>
    <n v="7"/>
    <n v="2450"/>
  </r>
  <r>
    <n v="1087"/>
    <d v="2025-08-01T00:00:00"/>
    <x v="7"/>
    <x v="0"/>
    <s v="D"/>
    <x v="3"/>
    <n v="294"/>
    <n v="5880"/>
    <n v="20"/>
    <n v="5880"/>
  </r>
  <r>
    <n v="1088"/>
    <d v="2025-08-01T00:00:00"/>
    <x v="7"/>
    <x v="1"/>
    <s v="A"/>
    <x v="0"/>
    <n v="331"/>
    <n v="3310"/>
    <n v="10"/>
    <n v="3310"/>
  </r>
  <r>
    <n v="1089"/>
    <d v="2025-08-01T00:00:00"/>
    <x v="7"/>
    <x v="1"/>
    <s v="B"/>
    <x v="1"/>
    <n v="269"/>
    <n v="4035"/>
    <n v="15"/>
    <n v="4035"/>
  </r>
  <r>
    <n v="1090"/>
    <d v="2025-08-01T00:00:00"/>
    <x v="7"/>
    <x v="1"/>
    <s v="C"/>
    <x v="2"/>
    <n v="375"/>
    <n v="2625"/>
    <n v="7"/>
    <n v="2625"/>
  </r>
  <r>
    <n v="1091"/>
    <d v="2025-08-01T00:00:00"/>
    <x v="7"/>
    <x v="1"/>
    <s v="D"/>
    <x v="3"/>
    <n v="292"/>
    <n v="5840"/>
    <n v="20"/>
    <n v="5840"/>
  </r>
  <r>
    <n v="1092"/>
    <d v="2025-08-01T00:00:00"/>
    <x v="7"/>
    <x v="2"/>
    <s v="A"/>
    <x v="0"/>
    <n v="287"/>
    <n v="2870"/>
    <n v="10"/>
    <n v="2870"/>
  </r>
  <r>
    <n v="1093"/>
    <d v="2025-08-01T00:00:00"/>
    <x v="7"/>
    <x v="2"/>
    <s v="B"/>
    <x v="1"/>
    <n v="316"/>
    <n v="4740"/>
    <n v="15"/>
    <n v="4740"/>
  </r>
  <r>
    <n v="1094"/>
    <d v="2025-08-01T00:00:00"/>
    <x v="7"/>
    <x v="2"/>
    <s v="C"/>
    <x v="2"/>
    <n v="417"/>
    <n v="2919"/>
    <n v="7"/>
    <n v="2919"/>
  </r>
  <r>
    <n v="1095"/>
    <d v="2025-08-01T00:00:00"/>
    <x v="7"/>
    <x v="2"/>
    <s v="D"/>
    <x v="3"/>
    <n v="446"/>
    <n v="8920"/>
    <n v="20"/>
    <n v="8920"/>
  </r>
  <r>
    <n v="1096"/>
    <d v="2025-09-01T00:00:00"/>
    <x v="8"/>
    <x v="0"/>
    <s v="A"/>
    <x v="0"/>
    <n v="132"/>
    <n v="1320"/>
    <n v="10"/>
    <n v="1320"/>
  </r>
  <r>
    <n v="1097"/>
    <d v="2025-09-01T00:00:00"/>
    <x v="8"/>
    <x v="0"/>
    <s v="B"/>
    <x v="1"/>
    <n v="359"/>
    <n v="5385"/>
    <n v="15"/>
    <n v="5385"/>
  </r>
  <r>
    <n v="1098"/>
    <d v="2025-09-01T00:00:00"/>
    <x v="8"/>
    <x v="0"/>
    <s v="C"/>
    <x v="2"/>
    <n v="489"/>
    <n v="3423"/>
    <n v="7"/>
    <n v="3423"/>
  </r>
  <r>
    <n v="1099"/>
    <d v="2025-09-01T00:00:00"/>
    <x v="8"/>
    <x v="0"/>
    <s v="D"/>
    <x v="3"/>
    <n v="296"/>
    <n v="5920"/>
    <n v="20"/>
    <n v="5920"/>
  </r>
  <r>
    <n v="1100"/>
    <d v="2025-09-01T00:00:00"/>
    <x v="8"/>
    <x v="1"/>
    <s v="A"/>
    <x v="0"/>
    <n v="331"/>
    <n v="3310"/>
    <n v="10"/>
    <n v="3310"/>
  </r>
  <r>
    <n v="1101"/>
    <d v="2025-09-01T00:00:00"/>
    <x v="8"/>
    <x v="1"/>
    <s v="B"/>
    <x v="1"/>
    <n v="267"/>
    <n v="4005"/>
    <n v="15"/>
    <n v="4005"/>
  </r>
  <r>
    <n v="1102"/>
    <d v="2025-09-01T00:00:00"/>
    <x v="8"/>
    <x v="1"/>
    <s v="C"/>
    <x v="2"/>
    <n v="459"/>
    <n v="3213"/>
    <n v="7"/>
    <n v="3213"/>
  </r>
  <r>
    <n v="1103"/>
    <d v="2025-09-01T00:00:00"/>
    <x v="8"/>
    <x v="1"/>
    <s v="D"/>
    <x v="3"/>
    <n v="120"/>
    <n v="2400"/>
    <n v="20"/>
    <n v="2400"/>
  </r>
  <r>
    <n v="1104"/>
    <d v="2025-09-01T00:00:00"/>
    <x v="8"/>
    <x v="2"/>
    <s v="A"/>
    <x v="0"/>
    <n v="236"/>
    <n v="2360"/>
    <n v="10"/>
    <n v="2360"/>
  </r>
  <r>
    <n v="1105"/>
    <d v="2025-09-01T00:00:00"/>
    <x v="8"/>
    <x v="2"/>
    <s v="B"/>
    <x v="1"/>
    <n v="94"/>
    <n v="1410"/>
    <n v="15"/>
    <n v="1410"/>
  </r>
  <r>
    <n v="1106"/>
    <d v="2025-09-01T00:00:00"/>
    <x v="8"/>
    <x v="2"/>
    <s v="C"/>
    <x v="2"/>
    <n v="380"/>
    <n v="2660"/>
    <n v="7"/>
    <n v="2660"/>
  </r>
  <r>
    <n v="1107"/>
    <d v="2025-09-01T00:00:00"/>
    <x v="8"/>
    <x v="2"/>
    <s v="D"/>
    <x v="3"/>
    <n v="144"/>
    <n v="2880"/>
    <n v="20"/>
    <n v="2880"/>
  </r>
  <r>
    <n v="1108"/>
    <d v="2025-10-01T00:00:00"/>
    <x v="9"/>
    <x v="0"/>
    <s v="A"/>
    <x v="0"/>
    <n v="424"/>
    <n v="4240"/>
    <n v="10"/>
    <n v="4240"/>
  </r>
  <r>
    <n v="1109"/>
    <d v="2025-10-01T00:00:00"/>
    <x v="9"/>
    <x v="0"/>
    <s v="B"/>
    <x v="1"/>
    <n v="406"/>
    <n v="6090"/>
    <n v="15"/>
    <n v="6090"/>
  </r>
  <r>
    <n v="1110"/>
    <d v="2025-10-01T00:00:00"/>
    <x v="9"/>
    <x v="0"/>
    <s v="C"/>
    <x v="2"/>
    <n v="88"/>
    <n v="616"/>
    <n v="7"/>
    <n v="616"/>
  </r>
  <r>
    <n v="1111"/>
    <d v="2025-10-01T00:00:00"/>
    <x v="9"/>
    <x v="0"/>
    <s v="D"/>
    <x v="3"/>
    <n v="423"/>
    <n v="8460"/>
    <n v="20"/>
    <n v="8460"/>
  </r>
  <r>
    <n v="1112"/>
    <d v="2025-10-01T00:00:00"/>
    <x v="9"/>
    <x v="1"/>
    <s v="A"/>
    <x v="0"/>
    <n v="208"/>
    <n v="2080"/>
    <n v="10"/>
    <n v="2080"/>
  </r>
  <r>
    <n v="1113"/>
    <d v="2025-10-01T00:00:00"/>
    <x v="9"/>
    <x v="1"/>
    <s v="B"/>
    <x v="1"/>
    <n v="215"/>
    <n v="3225"/>
    <n v="15"/>
    <n v="3225"/>
  </r>
  <r>
    <n v="1114"/>
    <d v="2025-10-01T00:00:00"/>
    <x v="9"/>
    <x v="1"/>
    <s v="C"/>
    <x v="2"/>
    <n v="142"/>
    <n v="994"/>
    <n v="7"/>
    <n v="994"/>
  </r>
  <r>
    <n v="1115"/>
    <d v="2025-10-01T00:00:00"/>
    <x v="9"/>
    <x v="1"/>
    <s v="D"/>
    <x v="3"/>
    <n v="218"/>
    <n v="4360"/>
    <n v="20"/>
    <n v="4360"/>
  </r>
  <r>
    <n v="1116"/>
    <d v="2025-10-01T00:00:00"/>
    <x v="9"/>
    <x v="2"/>
    <s v="A"/>
    <x v="0"/>
    <n v="160"/>
    <n v="1600"/>
    <n v="10"/>
    <n v="1600"/>
  </r>
  <r>
    <n v="1117"/>
    <d v="2025-10-01T00:00:00"/>
    <x v="9"/>
    <x v="2"/>
    <s v="B"/>
    <x v="1"/>
    <n v="471"/>
    <n v="7065"/>
    <n v="15"/>
    <n v="7065"/>
  </r>
  <r>
    <n v="1118"/>
    <d v="2025-10-01T00:00:00"/>
    <x v="9"/>
    <x v="2"/>
    <s v="C"/>
    <x v="2"/>
    <n v="242"/>
    <n v="1694"/>
    <n v="7"/>
    <n v="1694"/>
  </r>
  <r>
    <n v="1119"/>
    <d v="2025-10-01T00:00:00"/>
    <x v="9"/>
    <x v="2"/>
    <s v="D"/>
    <x v="3"/>
    <n v="498"/>
    <n v="9960"/>
    <n v="20"/>
    <n v="9960"/>
  </r>
  <r>
    <n v="1120"/>
    <d v="2025-11-01T00:00:00"/>
    <x v="10"/>
    <x v="0"/>
    <s v="A"/>
    <x v="0"/>
    <n v="368"/>
    <n v="3680"/>
    <n v="10"/>
    <n v="3680"/>
  </r>
  <r>
    <n v="1121"/>
    <d v="2025-11-01T00:00:00"/>
    <x v="10"/>
    <x v="0"/>
    <s v="B"/>
    <x v="1"/>
    <n v="458"/>
    <n v="6870"/>
    <n v="15"/>
    <n v="6870"/>
  </r>
  <r>
    <n v="1122"/>
    <d v="2025-11-01T00:00:00"/>
    <x v="10"/>
    <x v="0"/>
    <s v="C"/>
    <x v="2"/>
    <n v="340"/>
    <n v="2380"/>
    <n v="7"/>
    <n v="2380"/>
  </r>
  <r>
    <n v="1123"/>
    <d v="2025-11-01T00:00:00"/>
    <x v="10"/>
    <x v="0"/>
    <s v="D"/>
    <x v="3"/>
    <n v="310"/>
    <n v="6200"/>
    <n v="20"/>
    <n v="6200"/>
  </r>
  <r>
    <n v="1124"/>
    <d v="2025-11-01T00:00:00"/>
    <x v="10"/>
    <x v="1"/>
    <s v="A"/>
    <x v="0"/>
    <n v="120"/>
    <n v="1200"/>
    <n v="10"/>
    <n v="1200"/>
  </r>
  <r>
    <n v="1125"/>
    <d v="2025-11-01T00:00:00"/>
    <x v="10"/>
    <x v="1"/>
    <s v="B"/>
    <x v="1"/>
    <n v="107"/>
    <n v="1605"/>
    <n v="15"/>
    <n v="1605"/>
  </r>
  <r>
    <n v="1126"/>
    <d v="2025-11-01T00:00:00"/>
    <x v="10"/>
    <x v="1"/>
    <s v="C"/>
    <x v="2"/>
    <n v="214"/>
    <n v="1498"/>
    <n v="7"/>
    <n v="1498"/>
  </r>
  <r>
    <n v="1127"/>
    <d v="2025-11-01T00:00:00"/>
    <x v="10"/>
    <x v="1"/>
    <s v="D"/>
    <x v="3"/>
    <n v="280"/>
    <n v="5600"/>
    <n v="20"/>
    <n v="5600"/>
  </r>
  <r>
    <n v="1128"/>
    <d v="2025-11-01T00:00:00"/>
    <x v="10"/>
    <x v="2"/>
    <s v="A"/>
    <x v="0"/>
    <n v="407"/>
    <n v="4070"/>
    <n v="10"/>
    <n v="4070"/>
  </r>
  <r>
    <n v="1129"/>
    <d v="2025-11-01T00:00:00"/>
    <x v="10"/>
    <x v="2"/>
    <s v="B"/>
    <x v="1"/>
    <n v="347"/>
    <n v="5205"/>
    <n v="15"/>
    <n v="5205"/>
  </r>
  <r>
    <n v="1130"/>
    <d v="2025-11-01T00:00:00"/>
    <x v="10"/>
    <x v="2"/>
    <s v="C"/>
    <x v="2"/>
    <n v="497"/>
    <n v="3479"/>
    <n v="7"/>
    <n v="3479"/>
  </r>
  <r>
    <n v="1131"/>
    <d v="2025-11-01T00:00:00"/>
    <x v="10"/>
    <x v="2"/>
    <s v="D"/>
    <x v="3"/>
    <n v="112"/>
    <n v="2240"/>
    <n v="20"/>
    <n v="2240"/>
  </r>
  <r>
    <n v="1132"/>
    <d v="2025-12-01T00:00:00"/>
    <x v="11"/>
    <x v="0"/>
    <s v="A"/>
    <x v="0"/>
    <n v="127"/>
    <n v="1270"/>
    <n v="10"/>
    <n v="1270"/>
  </r>
  <r>
    <n v="1133"/>
    <d v="2025-12-01T00:00:00"/>
    <x v="11"/>
    <x v="0"/>
    <s v="B"/>
    <x v="1"/>
    <n v="486"/>
    <n v="7290"/>
    <n v="15"/>
    <n v="7290"/>
  </r>
  <r>
    <n v="1134"/>
    <d v="2025-12-01T00:00:00"/>
    <x v="11"/>
    <x v="0"/>
    <s v="C"/>
    <x v="2"/>
    <n v="141"/>
    <n v="987"/>
    <n v="7"/>
    <n v="987"/>
  </r>
  <r>
    <n v="1135"/>
    <d v="2025-12-01T00:00:00"/>
    <x v="11"/>
    <x v="0"/>
    <s v="D"/>
    <x v="3"/>
    <n v="295"/>
    <n v="5900"/>
    <n v="20"/>
    <n v="5900"/>
  </r>
  <r>
    <n v="1136"/>
    <d v="2025-12-01T00:00:00"/>
    <x v="11"/>
    <x v="1"/>
    <s v="A"/>
    <x v="0"/>
    <n v="372"/>
    <n v="3720"/>
    <n v="10"/>
    <n v="3720"/>
  </r>
  <r>
    <n v="1137"/>
    <d v="2025-12-01T00:00:00"/>
    <x v="11"/>
    <x v="1"/>
    <s v="B"/>
    <x v="1"/>
    <n v="178"/>
    <n v="2670"/>
    <n v="15"/>
    <n v="2670"/>
  </r>
  <r>
    <n v="1138"/>
    <d v="2025-12-01T00:00:00"/>
    <x v="11"/>
    <x v="1"/>
    <s v="C"/>
    <x v="2"/>
    <n v="251"/>
    <n v="1757"/>
    <n v="7"/>
    <n v="1757"/>
  </r>
  <r>
    <n v="1139"/>
    <d v="2025-12-01T00:00:00"/>
    <x v="11"/>
    <x v="1"/>
    <s v="D"/>
    <x v="3"/>
    <n v="439"/>
    <n v="8780"/>
    <n v="20"/>
    <n v="8780"/>
  </r>
  <r>
    <n v="1140"/>
    <d v="2025-12-01T00:00:00"/>
    <x v="11"/>
    <x v="2"/>
    <s v="A"/>
    <x v="0"/>
    <n v="293"/>
    <n v="2930"/>
    <n v="10"/>
    <n v="2930"/>
  </r>
  <r>
    <n v="1141"/>
    <d v="2025-12-01T00:00:00"/>
    <x v="11"/>
    <x v="2"/>
    <s v="B"/>
    <x v="1"/>
    <n v="114"/>
    <n v="1710"/>
    <n v="15"/>
    <n v="1710"/>
  </r>
  <r>
    <n v="1142"/>
    <d v="2025-12-01T00:00:00"/>
    <x v="11"/>
    <x v="2"/>
    <s v="C"/>
    <x v="2"/>
    <n v="306"/>
    <n v="2142"/>
    <n v="7"/>
    <n v="2142"/>
  </r>
  <r>
    <n v="1143"/>
    <d v="2025-12-01T00:00:00"/>
    <x v="11"/>
    <x v="2"/>
    <s v="D"/>
    <x v="3"/>
    <n v="180"/>
    <n v="3600"/>
    <n v="20"/>
    <n v="3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7566C8-2628-4798-96C1-A362C6CD8837}"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8" firstHeaderRow="1" firstDataRow="2" firstDataCol="1"/>
  <pivotFields count="10">
    <pivotField showAll="0"/>
    <pivotField numFmtId="14" showAll="0"/>
    <pivotField showAll="0">
      <items count="13">
        <item x="0"/>
        <item x="1"/>
        <item x="2"/>
        <item x="3"/>
        <item x="4"/>
        <item x="5"/>
        <item x="6"/>
        <item x="7"/>
        <item x="8"/>
        <item x="9"/>
        <item x="10"/>
        <item x="11"/>
        <item t="default"/>
      </items>
    </pivotField>
    <pivotField axis="axisRow" showAll="0">
      <items count="4">
        <item x="2"/>
        <item x="0"/>
        <item x="1"/>
        <item t="default"/>
      </items>
    </pivotField>
    <pivotField showAll="0"/>
    <pivotField axis="axisCol" showAll="0">
      <items count="5">
        <item x="0"/>
        <item x="1"/>
        <item x="2"/>
        <item x="3"/>
        <item t="default"/>
      </items>
    </pivotField>
    <pivotField showAll="0"/>
    <pivotField showAll="0"/>
    <pivotField numFmtId="164" showAll="0"/>
    <pivotField dataField="1" numFmtId="164" showAll="0"/>
  </pivotFields>
  <rowFields count="1">
    <field x="3"/>
  </rowFields>
  <rowItems count="4">
    <i>
      <x/>
    </i>
    <i>
      <x v="1"/>
    </i>
    <i>
      <x v="2"/>
    </i>
    <i t="grand">
      <x/>
    </i>
  </rowItems>
  <colFields count="1">
    <field x="5"/>
  </colFields>
  <colItems count="5">
    <i>
      <x/>
    </i>
    <i>
      <x v="1"/>
    </i>
    <i>
      <x v="2"/>
    </i>
    <i>
      <x v="3"/>
    </i>
    <i t="grand">
      <x/>
    </i>
  </colItems>
  <dataFields count="1">
    <dataField name="Sum of SalesAmount" fld="9" baseField="2" baseItem="5" numFmtId="166"/>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9B2771-2058-4117-B4AD-053354DF9E3A}"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0">
    <pivotField showAll="0"/>
    <pivotField numFmtId="14" showAll="0"/>
    <pivotField axis="axisRow" showAll="0">
      <items count="13">
        <item x="0"/>
        <item x="1"/>
        <item x="2"/>
        <item x="3"/>
        <item x="4"/>
        <item x="5"/>
        <item x="6"/>
        <item x="7"/>
        <item x="8"/>
        <item x="9"/>
        <item x="10"/>
        <item x="11"/>
        <item t="default"/>
      </items>
    </pivotField>
    <pivotField showAll="0">
      <items count="4">
        <item x="2"/>
        <item x="0"/>
        <item x="1"/>
        <item t="default"/>
      </items>
    </pivotField>
    <pivotField showAll="0"/>
    <pivotField showAll="0">
      <items count="5">
        <item x="0"/>
        <item x="1"/>
        <item x="2"/>
        <item x="3"/>
        <item t="default"/>
      </items>
    </pivotField>
    <pivotField showAll="0"/>
    <pivotField showAll="0"/>
    <pivotField numFmtId="164"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SalesAmount" fld="9" baseField="2" baseItem="3" numFmtId="165"/>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367982-5239-4682-B7D6-5AC1C34B60B9}"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0">
    <pivotField showAll="0"/>
    <pivotField numFmtId="14" showAll="0"/>
    <pivotField showAll="0"/>
    <pivotField showAll="0">
      <items count="4">
        <item x="2"/>
        <item x="0"/>
        <item x="1"/>
        <item t="default"/>
      </items>
    </pivotField>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s>
  <rowFields count="1">
    <field x="5"/>
  </rowFields>
  <rowItems count="5">
    <i>
      <x v="3"/>
    </i>
    <i>
      <x v="1"/>
    </i>
    <i>
      <x/>
    </i>
    <i>
      <x v="2"/>
    </i>
    <i t="grand">
      <x/>
    </i>
  </rowItems>
  <colItems count="1">
    <i/>
  </colItems>
  <dataFields count="1">
    <dataField name="Sum of Sales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791FDD0-2C98-4AA0-AC10-F337E8B50F58}" sourceName="Product">
  <pivotTables>
    <pivotTable tabId="4" name="PivotTable1"/>
    <pivotTable tabId="7" name="PivotTable3"/>
    <pivotTable tabId="5" name="PivotTable2"/>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2E21F0-E0BA-413B-8D1F-8E2DF6FC5507}" sourceName="Region">
  <pivotTables>
    <pivotTable tabId="4" name="PivotTable1"/>
    <pivotTable tabId="7" name="PivotTable3"/>
    <pivotTable tabId="5" name="PivotTable2"/>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9AE10B0-B6F5-4613-98B7-38681BFAF7CD}" cache="Slicer_Product" caption="Product" rowHeight="234950"/>
  <slicer name="Region" xr10:uid="{6829AF60-C0B9-4D50-BE89-BBF3F3F7C94A}"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1BF321-ECBA-436E-9D50-30D21E102403}" name="SalesTable" displayName="SalesTable" ref="A1:J145" totalsRowShown="0" headerRowDxfId="3" dataDxfId="2" headerRowBorderDxfId="14" tableBorderDxfId="13">
  <autoFilter ref="A1:J145" xr:uid="{C1686C94-1D93-416E-83C9-0CB038E9F5C3}"/>
  <tableColumns count="10">
    <tableColumn id="1" xr3:uid="{E84B0064-9E7F-44EC-B5EF-4A0BEBB6BB31}" name="OrderID" dataDxfId="12"/>
    <tableColumn id="2" xr3:uid="{531A8798-4906-48FA-9E34-686AD13D64D1}" name="Date" dataDxfId="11"/>
    <tableColumn id="3" xr3:uid="{952C3FA5-269E-4A89-8179-6A28F864DF5C}" name="Month" dataDxfId="10"/>
    <tableColumn id="4" xr3:uid="{410BBEE2-F611-42A2-A667-E940EC281442}" name="Region" dataDxfId="9"/>
    <tableColumn id="5" xr3:uid="{28E548A9-FFE0-4239-86DC-7D2D00ACA8E7}" name="ProductID" dataDxfId="8"/>
    <tableColumn id="6" xr3:uid="{38F32F69-50B2-4E8B-A566-1C2B03EB2A4A}" name="Product" dataDxfId="7"/>
    <tableColumn id="7" xr3:uid="{6FB6F5C8-5EB4-4D45-979D-91C284C3CC53}" name="UnitsSold" dataDxfId="6"/>
    <tableColumn id="10" xr3:uid="{0D53010B-77BD-4314-8DAE-2E465556D93E}" name="Sales_Calc" dataDxfId="1">
      <calculatedColumnFormula>SalesTable[[#This Row],[UnitsSold]] * SalesTable[[#This Row],[UnitPrice]]</calculatedColumnFormula>
    </tableColumn>
    <tableColumn id="8" xr3:uid="{A059B962-CD11-4850-AA49-3819279A4DA0}" name="UnitPrice" dataDxfId="5"/>
    <tableColumn id="9" xr3:uid="{D9B3A1E1-F6C0-4188-9964-9562E08E8CF1}" name="SalesAmount"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BB3E2-1302-451C-B9A9-E39A1E1D3D59}">
  <dimension ref="A1:P1"/>
  <sheetViews>
    <sheetView workbookViewId="0">
      <selection activeCell="V1" sqref="V1"/>
    </sheetView>
  </sheetViews>
  <sheetFormatPr defaultRowHeight="38.4" customHeight="1" x14ac:dyDescent="0.3"/>
  <cols>
    <col min="1" max="2" width="13.6640625" style="14" customWidth="1"/>
    <col min="3" max="4" width="8.88671875" style="14"/>
    <col min="5" max="5" width="10.77734375" style="14" customWidth="1"/>
    <col min="6" max="16384" width="8.88671875" style="14"/>
  </cols>
  <sheetData>
    <row r="1" spans="1:16" ht="112.2" customHeight="1" x14ac:dyDescent="0.3">
      <c r="A1" s="15" t="s">
        <v>54</v>
      </c>
      <c r="B1" s="15">
        <f>SUM(SalesTable[SalesAmount])</f>
        <v>550213</v>
      </c>
      <c r="C1" s="15"/>
      <c r="D1" s="15" t="s">
        <v>55</v>
      </c>
      <c r="E1" s="15">
        <f>AVERAGE(SalesTable[UnitsSold])</f>
        <v>293.22916666666669</v>
      </c>
      <c r="F1" s="15"/>
      <c r="G1" s="15" t="s">
        <v>56</v>
      </c>
      <c r="H1" s="15" t="str">
        <f>(Best_Selling_Products!A4)</f>
        <v>Widget D</v>
      </c>
      <c r="I1" s="15">
        <f>(Best_Selling_Products!B4)</f>
        <v>215780</v>
      </c>
      <c r="N1" s="16"/>
      <c r="O1" s="16"/>
      <c r="P1" s="16"/>
    </row>
  </sheetData>
  <conditionalFormatting sqref="B1:I1">
    <cfRule type="colorScale" priority="2">
      <colorScale>
        <cfvo type="min"/>
        <cfvo type="percentile" val="50"/>
        <cfvo type="max"/>
        <color rgb="FFF8696B"/>
        <color rgb="FFFCFCFF"/>
        <color rgb="FF63BE7B"/>
      </colorScale>
    </cfRule>
  </conditionalFormatting>
  <conditionalFormatting sqref="G1:I1">
    <cfRule type="uniqueValues" dxfId="0" priority="1"/>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D492-D4CE-4C38-A8B3-709128DF1FEA}">
  <dimension ref="A3:F8"/>
  <sheetViews>
    <sheetView tabSelected="1" workbookViewId="0">
      <selection activeCell="J16" sqref="J16"/>
    </sheetView>
  </sheetViews>
  <sheetFormatPr defaultRowHeight="14.4" x14ac:dyDescent="0.3"/>
  <cols>
    <col min="1" max="1" width="18.77734375" bestFit="1" customWidth="1"/>
    <col min="2" max="2" width="15.5546875" bestFit="1" customWidth="1"/>
    <col min="3" max="3" width="14.6640625" bestFit="1" customWidth="1"/>
    <col min="4" max="4" width="13.109375" bestFit="1" customWidth="1"/>
    <col min="5" max="6" width="14.6640625" bestFit="1" customWidth="1"/>
  </cols>
  <sheetData>
    <row r="3" spans="1:6" x14ac:dyDescent="0.3">
      <c r="A3" s="9" t="s">
        <v>53</v>
      </c>
      <c r="B3" s="9" t="s">
        <v>52</v>
      </c>
    </row>
    <row r="4" spans="1:6" x14ac:dyDescent="0.3">
      <c r="A4" s="9" t="s">
        <v>50</v>
      </c>
      <c r="B4" t="s">
        <v>12</v>
      </c>
      <c r="C4" t="s">
        <v>14</v>
      </c>
      <c r="D4" t="s">
        <v>16</v>
      </c>
      <c r="E4" t="s">
        <v>18</v>
      </c>
      <c r="F4" t="s">
        <v>51</v>
      </c>
    </row>
    <row r="5" spans="1:6" x14ac:dyDescent="0.3">
      <c r="A5" s="10" t="s">
        <v>20</v>
      </c>
      <c r="B5" s="13">
        <v>29410</v>
      </c>
      <c r="C5" s="13">
        <v>56370</v>
      </c>
      <c r="D5" s="13">
        <v>27776</v>
      </c>
      <c r="E5" s="13">
        <v>65480</v>
      </c>
      <c r="F5" s="13">
        <v>179036</v>
      </c>
    </row>
    <row r="6" spans="1:6" x14ac:dyDescent="0.3">
      <c r="A6" s="10" t="s">
        <v>10</v>
      </c>
      <c r="B6" s="13">
        <v>40320</v>
      </c>
      <c r="C6" s="13">
        <v>58110</v>
      </c>
      <c r="D6" s="13">
        <v>25725</v>
      </c>
      <c r="E6" s="13">
        <v>74140</v>
      </c>
      <c r="F6" s="13">
        <v>198295</v>
      </c>
    </row>
    <row r="7" spans="1:6" x14ac:dyDescent="0.3">
      <c r="A7" s="10" t="s">
        <v>19</v>
      </c>
      <c r="B7" s="13">
        <v>29380</v>
      </c>
      <c r="C7" s="13">
        <v>44235</v>
      </c>
      <c r="D7" s="13">
        <v>23107</v>
      </c>
      <c r="E7" s="13">
        <v>76160</v>
      </c>
      <c r="F7" s="13">
        <v>172882</v>
      </c>
    </row>
    <row r="8" spans="1:6" x14ac:dyDescent="0.3">
      <c r="A8" s="10" t="s">
        <v>51</v>
      </c>
      <c r="B8" s="13">
        <v>99110</v>
      </c>
      <c r="C8" s="13">
        <v>158715</v>
      </c>
      <c r="D8" s="13">
        <v>76608</v>
      </c>
      <c r="E8" s="13">
        <v>215780</v>
      </c>
      <c r="F8" s="13">
        <v>550213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0611-0D3E-4D75-A0FA-D3012CD56AFA}">
  <dimension ref="A3:B16"/>
  <sheetViews>
    <sheetView workbookViewId="0">
      <selection activeCell="A3" sqref="A3"/>
    </sheetView>
  </sheetViews>
  <sheetFormatPr defaultRowHeight="14.4" x14ac:dyDescent="0.3"/>
  <cols>
    <col min="1" max="1" width="12.5546875" bestFit="1" customWidth="1"/>
    <col min="2" max="2" width="18.77734375" bestFit="1" customWidth="1"/>
    <col min="3" max="5" width="12.77734375" bestFit="1" customWidth="1"/>
  </cols>
  <sheetData>
    <row r="3" spans="1:2" x14ac:dyDescent="0.3">
      <c r="A3" s="9" t="s">
        <v>50</v>
      </c>
      <c r="B3" t="s">
        <v>53</v>
      </c>
    </row>
    <row r="4" spans="1:2" x14ac:dyDescent="0.3">
      <c r="A4" s="10" t="s">
        <v>9</v>
      </c>
      <c r="B4" s="12">
        <v>36910</v>
      </c>
    </row>
    <row r="5" spans="1:2" x14ac:dyDescent="0.3">
      <c r="A5" s="10" t="s">
        <v>21</v>
      </c>
      <c r="B5" s="12">
        <v>53425</v>
      </c>
    </row>
    <row r="6" spans="1:2" x14ac:dyDescent="0.3">
      <c r="A6" s="10" t="s">
        <v>22</v>
      </c>
      <c r="B6" s="12">
        <v>44698</v>
      </c>
    </row>
    <row r="7" spans="1:2" x14ac:dyDescent="0.3">
      <c r="A7" s="10" t="s">
        <v>23</v>
      </c>
      <c r="B7" s="12">
        <v>39982</v>
      </c>
    </row>
    <row r="8" spans="1:2" x14ac:dyDescent="0.3">
      <c r="A8" s="10" t="s">
        <v>24</v>
      </c>
      <c r="B8" s="12">
        <v>54296</v>
      </c>
    </row>
    <row r="9" spans="1:2" x14ac:dyDescent="0.3">
      <c r="A9" s="10" t="s">
        <v>25</v>
      </c>
      <c r="B9" s="12">
        <v>46016</v>
      </c>
    </row>
    <row r="10" spans="1:2" x14ac:dyDescent="0.3">
      <c r="A10" s="10" t="s">
        <v>26</v>
      </c>
      <c r="B10" s="12">
        <v>45799</v>
      </c>
    </row>
    <row r="11" spans="1:2" x14ac:dyDescent="0.3">
      <c r="A11" s="10" t="s">
        <v>27</v>
      </c>
      <c r="B11" s="12">
        <v>53634</v>
      </c>
    </row>
    <row r="12" spans="1:2" x14ac:dyDescent="0.3">
      <c r="A12" s="10" t="s">
        <v>28</v>
      </c>
      <c r="B12" s="12">
        <v>38286</v>
      </c>
    </row>
    <row r="13" spans="1:2" x14ac:dyDescent="0.3">
      <c r="A13" s="10" t="s">
        <v>29</v>
      </c>
      <c r="B13" s="12">
        <v>50384</v>
      </c>
    </row>
    <row r="14" spans="1:2" x14ac:dyDescent="0.3">
      <c r="A14" s="10" t="s">
        <v>30</v>
      </c>
      <c r="B14" s="12">
        <v>44027</v>
      </c>
    </row>
    <row r="15" spans="1:2" x14ac:dyDescent="0.3">
      <c r="A15" s="10" t="s">
        <v>31</v>
      </c>
      <c r="B15" s="12">
        <v>42756</v>
      </c>
    </row>
    <row r="16" spans="1:2" x14ac:dyDescent="0.3">
      <c r="A16" s="10" t="s">
        <v>51</v>
      </c>
      <c r="B16" s="12">
        <v>550213</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F88AD-E0A6-47A5-BC3B-4B005AADF789}">
  <dimension ref="A3:B8"/>
  <sheetViews>
    <sheetView workbookViewId="0">
      <selection activeCell="A4" sqref="A4:B4"/>
      <pivotSelection pane="bottomRight" showHeader="1" extendable="1" axis="axisRow" max="5" activeRow="3" previousRow="3" click="1" r:id="rId1">
        <pivotArea dataOnly="0" fieldPosition="0">
          <references count="1">
            <reference field="5" count="1">
              <x v="3"/>
            </reference>
          </references>
        </pivotArea>
      </pivotSelection>
    </sheetView>
  </sheetViews>
  <sheetFormatPr defaultRowHeight="14.4" x14ac:dyDescent="0.3"/>
  <cols>
    <col min="1" max="1" width="12.5546875" bestFit="1" customWidth="1"/>
    <col min="2" max="2" width="18.77734375" bestFit="1" customWidth="1"/>
  </cols>
  <sheetData>
    <row r="3" spans="1:2" x14ac:dyDescent="0.3">
      <c r="A3" s="9" t="s">
        <v>50</v>
      </c>
      <c r="B3" t="s">
        <v>53</v>
      </c>
    </row>
    <row r="4" spans="1:2" x14ac:dyDescent="0.3">
      <c r="A4" s="10" t="s">
        <v>18</v>
      </c>
      <c r="B4" s="11">
        <v>215780</v>
      </c>
    </row>
    <row r="5" spans="1:2" x14ac:dyDescent="0.3">
      <c r="A5" s="10" t="s">
        <v>14</v>
      </c>
      <c r="B5" s="11">
        <v>158715</v>
      </c>
    </row>
    <row r="6" spans="1:2" x14ac:dyDescent="0.3">
      <c r="A6" s="10" t="s">
        <v>12</v>
      </c>
      <c r="B6" s="11">
        <v>99110</v>
      </c>
    </row>
    <row r="7" spans="1:2" x14ac:dyDescent="0.3">
      <c r="A7" s="10" t="s">
        <v>16</v>
      </c>
      <c r="B7" s="11">
        <v>76608</v>
      </c>
    </row>
    <row r="8" spans="1:2" x14ac:dyDescent="0.3">
      <c r="A8" s="10" t="s">
        <v>51</v>
      </c>
      <c r="B8" s="11">
        <v>550213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5"/>
  <sheetViews>
    <sheetView topLeftCell="A2" workbookViewId="0">
      <selection activeCell="D13" sqref="D13"/>
    </sheetView>
  </sheetViews>
  <sheetFormatPr defaultRowHeight="14.4" x14ac:dyDescent="0.3"/>
  <cols>
    <col min="1" max="1" width="12" style="6" bestFit="1" customWidth="1"/>
    <col min="2" max="2" width="10.33203125" style="7" bestFit="1" customWidth="1"/>
    <col min="3" max="4" width="11.21875" style="6" bestFit="1" customWidth="1"/>
    <col min="5" max="5" width="13.88671875" style="6" bestFit="1" customWidth="1"/>
    <col min="6" max="6" width="12.109375" style="6" bestFit="1" customWidth="1"/>
    <col min="7" max="7" width="13.44140625" style="6" bestFit="1" customWidth="1"/>
    <col min="8" max="8" width="14.109375" style="6" bestFit="1" customWidth="1"/>
    <col min="9" max="9" width="13.109375" style="8" bestFit="1" customWidth="1"/>
    <col min="10" max="10" width="16.5546875" style="8" bestFit="1" customWidth="1"/>
    <col min="11" max="11" width="8.88671875" style="6"/>
    <col min="12" max="12" width="7" style="6" bestFit="1" customWidth="1"/>
    <col min="13" max="13" width="20.77734375" style="6" customWidth="1"/>
    <col min="14" max="16384" width="8.88671875" style="6"/>
  </cols>
  <sheetData>
    <row r="1" spans="1:13" x14ac:dyDescent="0.3">
      <c r="A1" s="2" t="s">
        <v>0</v>
      </c>
      <c r="B1" s="3" t="s">
        <v>1</v>
      </c>
      <c r="C1" s="2" t="s">
        <v>2</v>
      </c>
      <c r="D1" s="2" t="s">
        <v>3</v>
      </c>
      <c r="E1" s="2" t="s">
        <v>4</v>
      </c>
      <c r="F1" s="2" t="s">
        <v>5</v>
      </c>
      <c r="G1" s="2" t="s">
        <v>6</v>
      </c>
      <c r="H1" s="5" t="s">
        <v>43</v>
      </c>
      <c r="I1" s="4" t="s">
        <v>7</v>
      </c>
      <c r="J1" s="4" t="s">
        <v>8</v>
      </c>
      <c r="L1" s="6">
        <f>ROWS(SalesTable[])</f>
        <v>144</v>
      </c>
      <c r="M1" s="6" t="s">
        <v>44</v>
      </c>
    </row>
    <row r="2" spans="1:13" x14ac:dyDescent="0.3">
      <c r="A2" s="6">
        <v>1000</v>
      </c>
      <c r="B2" s="7">
        <v>45658</v>
      </c>
      <c r="C2" s="6" t="s">
        <v>9</v>
      </c>
      <c r="D2" s="6" t="s">
        <v>10</v>
      </c>
      <c r="E2" s="6" t="s">
        <v>11</v>
      </c>
      <c r="F2" s="6" t="s">
        <v>12</v>
      </c>
      <c r="G2" s="6">
        <v>182</v>
      </c>
      <c r="H2" s="6">
        <f>SalesTable[[#This Row],[UnitsSold]] * SalesTable[[#This Row],[UnitPrice]]</f>
        <v>1820</v>
      </c>
      <c r="I2" s="8">
        <v>10</v>
      </c>
      <c r="J2" s="8">
        <v>1820</v>
      </c>
      <c r="L2" s="6">
        <f>SUM(SalesTable[SalesAmount])</f>
        <v>550213</v>
      </c>
      <c r="M2" s="6" t="s">
        <v>39</v>
      </c>
    </row>
    <row r="3" spans="1:13" x14ac:dyDescent="0.3">
      <c r="A3" s="6">
        <v>1001</v>
      </c>
      <c r="B3" s="7">
        <v>45658</v>
      </c>
      <c r="C3" s="6" t="s">
        <v>9</v>
      </c>
      <c r="D3" s="6" t="s">
        <v>10</v>
      </c>
      <c r="E3" s="6" t="s">
        <v>13</v>
      </c>
      <c r="F3" s="6" t="s">
        <v>14</v>
      </c>
      <c r="G3" s="6">
        <v>428</v>
      </c>
      <c r="H3" s="6">
        <f>SalesTable[[#This Row],[UnitsSold]] * SalesTable[[#This Row],[UnitPrice]]</f>
        <v>6420</v>
      </c>
      <c r="I3" s="8">
        <v>15</v>
      </c>
      <c r="J3" s="8">
        <v>6420</v>
      </c>
      <c r="L3" s="6">
        <f>SUMIFS(SalesTable[UnitsSold],SalesTable[Product], "Widget A", SalesTable[Month], "2025-05")</f>
        <v>920</v>
      </c>
      <c r="M3" s="6" t="s">
        <v>45</v>
      </c>
    </row>
    <row r="4" spans="1:13" x14ac:dyDescent="0.3">
      <c r="A4" s="6">
        <v>1002</v>
      </c>
      <c r="B4" s="7">
        <v>45658</v>
      </c>
      <c r="C4" s="6" t="s">
        <v>9</v>
      </c>
      <c r="D4" s="6" t="s">
        <v>10</v>
      </c>
      <c r="E4" s="6" t="s">
        <v>15</v>
      </c>
      <c r="F4" s="6" t="s">
        <v>16</v>
      </c>
      <c r="G4" s="6">
        <v>350</v>
      </c>
      <c r="H4" s="6">
        <f>SalesTable[[#This Row],[UnitsSold]] * SalesTable[[#This Row],[UnitPrice]]</f>
        <v>2450</v>
      </c>
      <c r="I4" s="8">
        <v>7</v>
      </c>
      <c r="J4" s="8">
        <v>2450</v>
      </c>
      <c r="L4" s="6">
        <f>SUMIFS(SalesTable[SalesAmount], SalesTable[Region], "North")</f>
        <v>198295</v>
      </c>
      <c r="M4" s="6" t="s">
        <v>46</v>
      </c>
    </row>
    <row r="5" spans="1:13" x14ac:dyDescent="0.3">
      <c r="A5" s="6">
        <v>1003</v>
      </c>
      <c r="B5" s="7">
        <v>45658</v>
      </c>
      <c r="C5" s="6" t="s">
        <v>9</v>
      </c>
      <c r="D5" s="6" t="s">
        <v>10</v>
      </c>
      <c r="E5" s="6" t="s">
        <v>17</v>
      </c>
      <c r="F5" s="6" t="s">
        <v>18</v>
      </c>
      <c r="G5" s="6">
        <v>186</v>
      </c>
      <c r="H5" s="6">
        <f>SalesTable[[#This Row],[UnitsSold]] * SalesTable[[#This Row],[UnitPrice]]</f>
        <v>3720</v>
      </c>
      <c r="I5" s="8">
        <v>20</v>
      </c>
      <c r="J5" s="8">
        <v>3720</v>
      </c>
      <c r="L5" s="6">
        <f>AVERAGE(SalesTable[UnitsSold])</f>
        <v>293.22916666666669</v>
      </c>
      <c r="M5" s="6" t="s">
        <v>47</v>
      </c>
    </row>
    <row r="6" spans="1:13" x14ac:dyDescent="0.3">
      <c r="A6" s="6">
        <v>1004</v>
      </c>
      <c r="B6" s="7">
        <v>45658</v>
      </c>
      <c r="C6" s="6" t="s">
        <v>9</v>
      </c>
      <c r="D6" s="6" t="s">
        <v>19</v>
      </c>
      <c r="E6" s="6" t="s">
        <v>11</v>
      </c>
      <c r="F6" s="6" t="s">
        <v>12</v>
      </c>
      <c r="G6" s="6">
        <v>151</v>
      </c>
      <c r="H6" s="6">
        <f>SalesTable[[#This Row],[UnitsSold]] * SalesTable[[#This Row],[UnitPrice]]</f>
        <v>1510</v>
      </c>
      <c r="I6" s="8">
        <v>10</v>
      </c>
      <c r="J6" s="8">
        <v>1510</v>
      </c>
      <c r="L6" s="6">
        <f>COUNTIF(SalesTable[UnitsSold], "&gt;200")</f>
        <v>105</v>
      </c>
      <c r="M6" s="6" t="s">
        <v>48</v>
      </c>
    </row>
    <row r="7" spans="1:13" x14ac:dyDescent="0.3">
      <c r="A7" s="6">
        <v>1005</v>
      </c>
      <c r="B7" s="7">
        <v>45658</v>
      </c>
      <c r="C7" s="6" t="s">
        <v>9</v>
      </c>
      <c r="D7" s="6" t="s">
        <v>19</v>
      </c>
      <c r="E7" s="6" t="s">
        <v>13</v>
      </c>
      <c r="F7" s="6" t="s">
        <v>14</v>
      </c>
      <c r="G7" s="6">
        <v>268</v>
      </c>
      <c r="H7" s="6">
        <f>SalesTable[[#This Row],[UnitsSold]] * SalesTable[[#This Row],[UnitPrice]]</f>
        <v>4020</v>
      </c>
      <c r="I7" s="8">
        <v>15</v>
      </c>
      <c r="J7" s="8">
        <v>4020</v>
      </c>
      <c r="M7" s="6" t="s">
        <v>49</v>
      </c>
    </row>
    <row r="8" spans="1:13" x14ac:dyDescent="0.3">
      <c r="A8" s="6">
        <v>1006</v>
      </c>
      <c r="B8" s="7">
        <v>45658</v>
      </c>
      <c r="C8" s="6" t="s">
        <v>9</v>
      </c>
      <c r="D8" s="6" t="s">
        <v>19</v>
      </c>
      <c r="E8" s="6" t="s">
        <v>15</v>
      </c>
      <c r="F8" s="6" t="s">
        <v>16</v>
      </c>
      <c r="G8" s="6">
        <v>100</v>
      </c>
      <c r="H8" s="6">
        <f>SalesTable[[#This Row],[UnitsSold]] * SalesTable[[#This Row],[UnitPrice]]</f>
        <v>700</v>
      </c>
      <c r="I8" s="8">
        <v>7</v>
      </c>
      <c r="J8" s="8">
        <v>700</v>
      </c>
    </row>
    <row r="9" spans="1:13" x14ac:dyDescent="0.3">
      <c r="A9" s="6">
        <v>1007</v>
      </c>
      <c r="B9" s="7">
        <v>45658</v>
      </c>
      <c r="C9" s="6" t="s">
        <v>9</v>
      </c>
      <c r="D9" s="6" t="s">
        <v>19</v>
      </c>
      <c r="E9" s="6" t="s">
        <v>17</v>
      </c>
      <c r="F9" s="6" t="s">
        <v>18</v>
      </c>
      <c r="G9" s="6">
        <v>182</v>
      </c>
      <c r="H9" s="6">
        <f>SalesTable[[#This Row],[UnitsSold]] * SalesTable[[#This Row],[UnitPrice]]</f>
        <v>3640</v>
      </c>
      <c r="I9" s="8">
        <v>20</v>
      </c>
      <c r="J9" s="8">
        <v>3640</v>
      </c>
    </row>
    <row r="10" spans="1:13" x14ac:dyDescent="0.3">
      <c r="A10" s="6">
        <v>1008</v>
      </c>
      <c r="B10" s="7">
        <v>45658</v>
      </c>
      <c r="C10" s="6" t="s">
        <v>9</v>
      </c>
      <c r="D10" s="6" t="s">
        <v>20</v>
      </c>
      <c r="E10" s="6" t="s">
        <v>11</v>
      </c>
      <c r="F10" s="6" t="s">
        <v>12</v>
      </c>
      <c r="G10" s="6">
        <v>201</v>
      </c>
      <c r="H10" s="6">
        <f>SalesTable[[#This Row],[UnitsSold]] * SalesTable[[#This Row],[UnitPrice]]</f>
        <v>2010</v>
      </c>
      <c r="I10" s="8">
        <v>10</v>
      </c>
      <c r="J10" s="8">
        <v>2010</v>
      </c>
    </row>
    <row r="11" spans="1:13" x14ac:dyDescent="0.3">
      <c r="A11" s="6">
        <v>1009</v>
      </c>
      <c r="B11" s="7">
        <v>45658</v>
      </c>
      <c r="C11" s="6" t="s">
        <v>9</v>
      </c>
      <c r="D11" s="6" t="s">
        <v>20</v>
      </c>
      <c r="E11" s="6" t="s">
        <v>13</v>
      </c>
      <c r="F11" s="6" t="s">
        <v>14</v>
      </c>
      <c r="G11" s="6">
        <v>294</v>
      </c>
      <c r="H11" s="6">
        <f>SalesTable[[#This Row],[UnitsSold]] * SalesTable[[#This Row],[UnitPrice]]</f>
        <v>4410</v>
      </c>
      <c r="I11" s="8">
        <v>15</v>
      </c>
      <c r="J11" s="8">
        <v>4410</v>
      </c>
    </row>
    <row r="12" spans="1:13" x14ac:dyDescent="0.3">
      <c r="A12" s="6">
        <v>1010</v>
      </c>
      <c r="B12" s="7">
        <v>45658</v>
      </c>
      <c r="C12" s="6" t="s">
        <v>9</v>
      </c>
      <c r="D12" s="6" t="s">
        <v>20</v>
      </c>
      <c r="E12" s="6" t="s">
        <v>15</v>
      </c>
      <c r="F12" s="6" t="s">
        <v>16</v>
      </c>
      <c r="G12" s="6">
        <v>410</v>
      </c>
      <c r="H12" s="6">
        <f>SalesTable[[#This Row],[UnitsSold]] * SalesTable[[#This Row],[UnitPrice]]</f>
        <v>2870</v>
      </c>
      <c r="I12" s="8">
        <v>7</v>
      </c>
      <c r="J12" s="8">
        <v>2870</v>
      </c>
    </row>
    <row r="13" spans="1:13" x14ac:dyDescent="0.3">
      <c r="A13" s="6">
        <v>1011</v>
      </c>
      <c r="B13" s="7">
        <v>45658</v>
      </c>
      <c r="C13" s="6" t="s">
        <v>9</v>
      </c>
      <c r="D13" s="6" t="s">
        <v>20</v>
      </c>
      <c r="E13" s="6" t="s">
        <v>17</v>
      </c>
      <c r="F13" s="6" t="s">
        <v>18</v>
      </c>
      <c r="G13" s="6">
        <v>167</v>
      </c>
      <c r="H13" s="6">
        <f>SalesTable[[#This Row],[UnitsSold]] * SalesTable[[#This Row],[UnitPrice]]</f>
        <v>3340</v>
      </c>
      <c r="I13" s="8">
        <v>20</v>
      </c>
      <c r="J13" s="8">
        <v>3340</v>
      </c>
    </row>
    <row r="14" spans="1:13" x14ac:dyDescent="0.3">
      <c r="A14" s="6">
        <v>1012</v>
      </c>
      <c r="B14" s="7">
        <v>45689</v>
      </c>
      <c r="C14" s="6" t="s">
        <v>21</v>
      </c>
      <c r="D14" s="6" t="s">
        <v>10</v>
      </c>
      <c r="E14" s="6" t="s">
        <v>11</v>
      </c>
      <c r="F14" s="6" t="s">
        <v>12</v>
      </c>
      <c r="G14" s="6">
        <v>452</v>
      </c>
      <c r="H14" s="6">
        <f>SalesTable[[#This Row],[UnitsSold]] * SalesTable[[#This Row],[UnitPrice]]</f>
        <v>4520</v>
      </c>
      <c r="I14" s="8">
        <v>10</v>
      </c>
      <c r="J14" s="8">
        <v>4520</v>
      </c>
    </row>
    <row r="15" spans="1:13" x14ac:dyDescent="0.3">
      <c r="A15" s="6">
        <v>1013</v>
      </c>
      <c r="B15" s="7">
        <v>45689</v>
      </c>
      <c r="C15" s="6" t="s">
        <v>21</v>
      </c>
      <c r="D15" s="6" t="s">
        <v>10</v>
      </c>
      <c r="E15" s="6" t="s">
        <v>13</v>
      </c>
      <c r="F15" s="6" t="s">
        <v>14</v>
      </c>
      <c r="G15" s="6">
        <v>179</v>
      </c>
      <c r="H15" s="6">
        <f>SalesTable[[#This Row],[UnitsSold]] * SalesTable[[#This Row],[UnitPrice]]</f>
        <v>2685</v>
      </c>
      <c r="I15" s="8">
        <v>15</v>
      </c>
      <c r="J15" s="8">
        <v>2685</v>
      </c>
    </row>
    <row r="16" spans="1:13" x14ac:dyDescent="0.3">
      <c r="A16" s="6">
        <v>1014</v>
      </c>
      <c r="B16" s="7">
        <v>45689</v>
      </c>
      <c r="C16" s="6" t="s">
        <v>21</v>
      </c>
      <c r="D16" s="6" t="s">
        <v>10</v>
      </c>
      <c r="E16" s="6" t="s">
        <v>15</v>
      </c>
      <c r="F16" s="6" t="s">
        <v>16</v>
      </c>
      <c r="G16" s="6">
        <v>439</v>
      </c>
      <c r="H16" s="6">
        <f>SalesTable[[#This Row],[UnitsSold]] * SalesTable[[#This Row],[UnitPrice]]</f>
        <v>3073</v>
      </c>
      <c r="I16" s="8">
        <v>7</v>
      </c>
      <c r="J16" s="8">
        <v>3073</v>
      </c>
    </row>
    <row r="17" spans="1:10" x14ac:dyDescent="0.3">
      <c r="A17" s="6">
        <v>1015</v>
      </c>
      <c r="B17" s="7">
        <v>45689</v>
      </c>
      <c r="C17" s="6" t="s">
        <v>21</v>
      </c>
      <c r="D17" s="6" t="s">
        <v>10</v>
      </c>
      <c r="E17" s="6" t="s">
        <v>17</v>
      </c>
      <c r="F17" s="6" t="s">
        <v>18</v>
      </c>
      <c r="G17" s="6">
        <v>231</v>
      </c>
      <c r="H17" s="6">
        <f>SalesTable[[#This Row],[UnitsSold]] * SalesTable[[#This Row],[UnitPrice]]</f>
        <v>4620</v>
      </c>
      <c r="I17" s="8">
        <v>20</v>
      </c>
      <c r="J17" s="8">
        <v>4620</v>
      </c>
    </row>
    <row r="18" spans="1:10" x14ac:dyDescent="0.3">
      <c r="A18" s="6">
        <v>1016</v>
      </c>
      <c r="B18" s="7">
        <v>45689</v>
      </c>
      <c r="C18" s="6" t="s">
        <v>21</v>
      </c>
      <c r="D18" s="6" t="s">
        <v>19</v>
      </c>
      <c r="E18" s="6" t="s">
        <v>11</v>
      </c>
      <c r="F18" s="6" t="s">
        <v>12</v>
      </c>
      <c r="G18" s="6">
        <v>210</v>
      </c>
      <c r="H18" s="6">
        <f>SalesTable[[#This Row],[UnitsSold]] * SalesTable[[#This Row],[UnitPrice]]</f>
        <v>2100</v>
      </c>
      <c r="I18" s="8">
        <v>10</v>
      </c>
      <c r="J18" s="8">
        <v>2100</v>
      </c>
    </row>
    <row r="19" spans="1:10" x14ac:dyDescent="0.3">
      <c r="A19" s="6">
        <v>1017</v>
      </c>
      <c r="B19" s="7">
        <v>45689</v>
      </c>
      <c r="C19" s="6" t="s">
        <v>21</v>
      </c>
      <c r="D19" s="6" t="s">
        <v>19</v>
      </c>
      <c r="E19" s="6" t="s">
        <v>13</v>
      </c>
      <c r="F19" s="6" t="s">
        <v>14</v>
      </c>
      <c r="G19" s="6">
        <v>229</v>
      </c>
      <c r="H19" s="6">
        <f>SalesTable[[#This Row],[UnitsSold]] * SalesTable[[#This Row],[UnitPrice]]</f>
        <v>3435</v>
      </c>
      <c r="I19" s="8">
        <v>15</v>
      </c>
      <c r="J19" s="8">
        <v>3435</v>
      </c>
    </row>
    <row r="20" spans="1:10" x14ac:dyDescent="0.3">
      <c r="A20" s="6">
        <v>1018</v>
      </c>
      <c r="B20" s="7">
        <v>45689</v>
      </c>
      <c r="C20" s="6" t="s">
        <v>21</v>
      </c>
      <c r="D20" s="6" t="s">
        <v>19</v>
      </c>
      <c r="E20" s="6" t="s">
        <v>15</v>
      </c>
      <c r="F20" s="6" t="s">
        <v>16</v>
      </c>
      <c r="G20" s="6">
        <v>388</v>
      </c>
      <c r="H20" s="6">
        <f>SalesTable[[#This Row],[UnitsSold]] * SalesTable[[#This Row],[UnitPrice]]</f>
        <v>2716</v>
      </c>
      <c r="I20" s="8">
        <v>7</v>
      </c>
      <c r="J20" s="8">
        <v>2716</v>
      </c>
    </row>
    <row r="21" spans="1:10" x14ac:dyDescent="0.3">
      <c r="A21" s="6">
        <v>1019</v>
      </c>
      <c r="B21" s="7">
        <v>45689</v>
      </c>
      <c r="C21" s="6" t="s">
        <v>21</v>
      </c>
      <c r="D21" s="6" t="s">
        <v>19</v>
      </c>
      <c r="E21" s="6" t="s">
        <v>17</v>
      </c>
      <c r="F21" s="6" t="s">
        <v>18</v>
      </c>
      <c r="G21" s="6">
        <v>337</v>
      </c>
      <c r="H21" s="6">
        <f>SalesTable[[#This Row],[UnitsSold]] * SalesTable[[#This Row],[UnitPrice]]</f>
        <v>6740</v>
      </c>
      <c r="I21" s="8">
        <v>20</v>
      </c>
      <c r="J21" s="8">
        <v>6740</v>
      </c>
    </row>
    <row r="22" spans="1:10" x14ac:dyDescent="0.3">
      <c r="A22" s="6">
        <v>1020</v>
      </c>
      <c r="B22" s="7">
        <v>45689</v>
      </c>
      <c r="C22" s="6" t="s">
        <v>21</v>
      </c>
      <c r="D22" s="6" t="s">
        <v>20</v>
      </c>
      <c r="E22" s="6" t="s">
        <v>11</v>
      </c>
      <c r="F22" s="6" t="s">
        <v>12</v>
      </c>
      <c r="G22" s="6">
        <v>423</v>
      </c>
      <c r="H22" s="6">
        <f>SalesTable[[#This Row],[UnitsSold]] * SalesTable[[#This Row],[UnitPrice]]</f>
        <v>4230</v>
      </c>
      <c r="I22" s="8">
        <v>10</v>
      </c>
      <c r="J22" s="8">
        <v>4230</v>
      </c>
    </row>
    <row r="23" spans="1:10" x14ac:dyDescent="0.3">
      <c r="A23" s="6">
        <v>1021</v>
      </c>
      <c r="B23" s="7">
        <v>45689</v>
      </c>
      <c r="C23" s="6" t="s">
        <v>21</v>
      </c>
      <c r="D23" s="6" t="s">
        <v>20</v>
      </c>
      <c r="E23" s="6" t="s">
        <v>13</v>
      </c>
      <c r="F23" s="6" t="s">
        <v>14</v>
      </c>
      <c r="G23" s="6">
        <v>493</v>
      </c>
      <c r="H23" s="6">
        <f>SalesTable[[#This Row],[UnitsSold]] * SalesTable[[#This Row],[UnitPrice]]</f>
        <v>7395</v>
      </c>
      <c r="I23" s="8">
        <v>15</v>
      </c>
      <c r="J23" s="8">
        <v>7395</v>
      </c>
    </row>
    <row r="24" spans="1:10" x14ac:dyDescent="0.3">
      <c r="A24" s="6">
        <v>1022</v>
      </c>
      <c r="B24" s="7">
        <v>45689</v>
      </c>
      <c r="C24" s="6" t="s">
        <v>21</v>
      </c>
      <c r="D24" s="6" t="s">
        <v>20</v>
      </c>
      <c r="E24" s="6" t="s">
        <v>15</v>
      </c>
      <c r="F24" s="6" t="s">
        <v>16</v>
      </c>
      <c r="G24" s="6">
        <v>373</v>
      </c>
      <c r="H24" s="6">
        <f>SalesTable[[#This Row],[UnitsSold]] * SalesTable[[#This Row],[UnitPrice]]</f>
        <v>2611</v>
      </c>
      <c r="I24" s="8">
        <v>7</v>
      </c>
      <c r="J24" s="8">
        <v>2611</v>
      </c>
    </row>
    <row r="25" spans="1:10" x14ac:dyDescent="0.3">
      <c r="A25" s="6">
        <v>1023</v>
      </c>
      <c r="B25" s="7">
        <v>45689</v>
      </c>
      <c r="C25" s="6" t="s">
        <v>21</v>
      </c>
      <c r="D25" s="6" t="s">
        <v>20</v>
      </c>
      <c r="E25" s="6" t="s">
        <v>17</v>
      </c>
      <c r="F25" s="6" t="s">
        <v>18</v>
      </c>
      <c r="G25" s="6">
        <v>465</v>
      </c>
      <c r="H25" s="6">
        <f>SalesTable[[#This Row],[UnitsSold]] * SalesTable[[#This Row],[UnitPrice]]</f>
        <v>9300</v>
      </c>
      <c r="I25" s="8">
        <v>20</v>
      </c>
      <c r="J25" s="8">
        <v>9300</v>
      </c>
    </row>
    <row r="26" spans="1:10" x14ac:dyDescent="0.3">
      <c r="A26" s="6">
        <v>1024</v>
      </c>
      <c r="B26" s="7">
        <v>45717</v>
      </c>
      <c r="C26" s="6" t="s">
        <v>22</v>
      </c>
      <c r="D26" s="6" t="s">
        <v>10</v>
      </c>
      <c r="E26" s="6" t="s">
        <v>11</v>
      </c>
      <c r="F26" s="6" t="s">
        <v>12</v>
      </c>
      <c r="G26" s="6">
        <v>271</v>
      </c>
      <c r="H26" s="6">
        <f>SalesTable[[#This Row],[UnitsSold]] * SalesTable[[#This Row],[UnitPrice]]</f>
        <v>2710</v>
      </c>
      <c r="I26" s="8">
        <v>10</v>
      </c>
      <c r="J26" s="8">
        <v>2710</v>
      </c>
    </row>
    <row r="27" spans="1:10" x14ac:dyDescent="0.3">
      <c r="A27" s="6">
        <v>1025</v>
      </c>
      <c r="B27" s="7">
        <v>45717</v>
      </c>
      <c r="C27" s="6" t="s">
        <v>22</v>
      </c>
      <c r="D27" s="6" t="s">
        <v>10</v>
      </c>
      <c r="E27" s="6" t="s">
        <v>13</v>
      </c>
      <c r="F27" s="6" t="s">
        <v>14</v>
      </c>
      <c r="G27" s="6">
        <v>356</v>
      </c>
      <c r="H27" s="6">
        <f>SalesTable[[#This Row],[UnitsSold]] * SalesTable[[#This Row],[UnitPrice]]</f>
        <v>5340</v>
      </c>
      <c r="I27" s="8">
        <v>15</v>
      </c>
      <c r="J27" s="8">
        <v>5340</v>
      </c>
    </row>
    <row r="28" spans="1:10" x14ac:dyDescent="0.3">
      <c r="A28" s="6">
        <v>1026</v>
      </c>
      <c r="B28" s="7">
        <v>45717</v>
      </c>
      <c r="C28" s="6" t="s">
        <v>22</v>
      </c>
      <c r="D28" s="6" t="s">
        <v>10</v>
      </c>
      <c r="E28" s="6" t="s">
        <v>15</v>
      </c>
      <c r="F28" s="6" t="s">
        <v>16</v>
      </c>
      <c r="G28" s="6">
        <v>240</v>
      </c>
      <c r="H28" s="6">
        <f>SalesTable[[#This Row],[UnitsSold]] * SalesTable[[#This Row],[UnitPrice]]</f>
        <v>1680</v>
      </c>
      <c r="I28" s="8">
        <v>7</v>
      </c>
      <c r="J28" s="8">
        <v>1680</v>
      </c>
    </row>
    <row r="29" spans="1:10" x14ac:dyDescent="0.3">
      <c r="A29" s="6">
        <v>1027</v>
      </c>
      <c r="B29" s="7">
        <v>45717</v>
      </c>
      <c r="C29" s="6" t="s">
        <v>22</v>
      </c>
      <c r="D29" s="6" t="s">
        <v>10</v>
      </c>
      <c r="E29" s="6" t="s">
        <v>17</v>
      </c>
      <c r="F29" s="6" t="s">
        <v>18</v>
      </c>
      <c r="G29" s="6">
        <v>393</v>
      </c>
      <c r="H29" s="6">
        <f>SalesTable[[#This Row],[UnitsSold]] * SalesTable[[#This Row],[UnitPrice]]</f>
        <v>7860</v>
      </c>
      <c r="I29" s="8">
        <v>20</v>
      </c>
      <c r="J29" s="8">
        <v>7860</v>
      </c>
    </row>
    <row r="30" spans="1:10" x14ac:dyDescent="0.3">
      <c r="A30" s="6">
        <v>1028</v>
      </c>
      <c r="B30" s="7">
        <v>45717</v>
      </c>
      <c r="C30" s="6" t="s">
        <v>22</v>
      </c>
      <c r="D30" s="6" t="s">
        <v>19</v>
      </c>
      <c r="E30" s="6" t="s">
        <v>11</v>
      </c>
      <c r="F30" s="6" t="s">
        <v>12</v>
      </c>
      <c r="G30" s="6">
        <v>101</v>
      </c>
      <c r="H30" s="6">
        <f>SalesTable[[#This Row],[UnitsSold]] * SalesTable[[#This Row],[UnitPrice]]</f>
        <v>1010</v>
      </c>
      <c r="I30" s="8">
        <v>10</v>
      </c>
      <c r="J30" s="8">
        <v>1010</v>
      </c>
    </row>
    <row r="31" spans="1:10" x14ac:dyDescent="0.3">
      <c r="A31" s="6">
        <v>1029</v>
      </c>
      <c r="B31" s="7">
        <v>45717</v>
      </c>
      <c r="C31" s="6" t="s">
        <v>22</v>
      </c>
      <c r="D31" s="6" t="s">
        <v>19</v>
      </c>
      <c r="E31" s="6" t="s">
        <v>13</v>
      </c>
      <c r="F31" s="6" t="s">
        <v>14</v>
      </c>
      <c r="G31" s="6">
        <v>332</v>
      </c>
      <c r="H31" s="6">
        <f>SalesTable[[#This Row],[UnitsSold]] * SalesTable[[#This Row],[UnitPrice]]</f>
        <v>4980</v>
      </c>
      <c r="I31" s="8">
        <v>15</v>
      </c>
      <c r="J31" s="8">
        <v>4980</v>
      </c>
    </row>
    <row r="32" spans="1:10" x14ac:dyDescent="0.3">
      <c r="A32" s="6">
        <v>1030</v>
      </c>
      <c r="B32" s="7">
        <v>45717</v>
      </c>
      <c r="C32" s="6" t="s">
        <v>22</v>
      </c>
      <c r="D32" s="6" t="s">
        <v>19</v>
      </c>
      <c r="E32" s="6" t="s">
        <v>15</v>
      </c>
      <c r="F32" s="6" t="s">
        <v>16</v>
      </c>
      <c r="G32" s="6">
        <v>315</v>
      </c>
      <c r="H32" s="6">
        <f>SalesTable[[#This Row],[UnitsSold]] * SalesTable[[#This Row],[UnitPrice]]</f>
        <v>2205</v>
      </c>
      <c r="I32" s="8">
        <v>7</v>
      </c>
      <c r="J32" s="8">
        <v>2205</v>
      </c>
    </row>
    <row r="33" spans="1:10" x14ac:dyDescent="0.3">
      <c r="A33" s="6">
        <v>1031</v>
      </c>
      <c r="B33" s="7">
        <v>45717</v>
      </c>
      <c r="C33" s="6" t="s">
        <v>22</v>
      </c>
      <c r="D33" s="6" t="s">
        <v>19</v>
      </c>
      <c r="E33" s="6" t="s">
        <v>17</v>
      </c>
      <c r="F33" s="6" t="s">
        <v>18</v>
      </c>
      <c r="G33" s="6">
        <v>424</v>
      </c>
      <c r="H33" s="6">
        <f>SalesTable[[#This Row],[UnitsSold]] * SalesTable[[#This Row],[UnitPrice]]</f>
        <v>8480</v>
      </c>
      <c r="I33" s="8">
        <v>20</v>
      </c>
      <c r="J33" s="8">
        <v>8480</v>
      </c>
    </row>
    <row r="34" spans="1:10" x14ac:dyDescent="0.3">
      <c r="A34" s="6">
        <v>1032</v>
      </c>
      <c r="B34" s="7">
        <v>45717</v>
      </c>
      <c r="C34" s="6" t="s">
        <v>22</v>
      </c>
      <c r="D34" s="6" t="s">
        <v>20</v>
      </c>
      <c r="E34" s="6" t="s">
        <v>11</v>
      </c>
      <c r="F34" s="6" t="s">
        <v>12</v>
      </c>
      <c r="G34" s="6">
        <v>128</v>
      </c>
      <c r="H34" s="6">
        <f>SalesTable[[#This Row],[UnitsSold]] * SalesTable[[#This Row],[UnitPrice]]</f>
        <v>1280</v>
      </c>
      <c r="I34" s="8">
        <v>10</v>
      </c>
      <c r="J34" s="8">
        <v>1280</v>
      </c>
    </row>
    <row r="35" spans="1:10" x14ac:dyDescent="0.3">
      <c r="A35" s="6">
        <v>1033</v>
      </c>
      <c r="B35" s="7">
        <v>45717</v>
      </c>
      <c r="C35" s="6" t="s">
        <v>22</v>
      </c>
      <c r="D35" s="6" t="s">
        <v>20</v>
      </c>
      <c r="E35" s="6" t="s">
        <v>13</v>
      </c>
      <c r="F35" s="6" t="s">
        <v>14</v>
      </c>
      <c r="G35" s="6">
        <v>138</v>
      </c>
      <c r="H35" s="6">
        <f>SalesTable[[#This Row],[UnitsSold]] * SalesTable[[#This Row],[UnitPrice]]</f>
        <v>2070</v>
      </c>
      <c r="I35" s="8">
        <v>15</v>
      </c>
      <c r="J35" s="8">
        <v>2070</v>
      </c>
    </row>
    <row r="36" spans="1:10" x14ac:dyDescent="0.3">
      <c r="A36" s="6">
        <v>1034</v>
      </c>
      <c r="B36" s="7">
        <v>45717</v>
      </c>
      <c r="C36" s="6" t="s">
        <v>22</v>
      </c>
      <c r="D36" s="6" t="s">
        <v>20</v>
      </c>
      <c r="E36" s="6" t="s">
        <v>15</v>
      </c>
      <c r="F36" s="6" t="s">
        <v>16</v>
      </c>
      <c r="G36" s="6">
        <v>249</v>
      </c>
      <c r="H36" s="6">
        <f>SalesTable[[#This Row],[UnitsSold]] * SalesTable[[#This Row],[UnitPrice]]</f>
        <v>1743</v>
      </c>
      <c r="I36" s="8">
        <v>7</v>
      </c>
      <c r="J36" s="8">
        <v>1743</v>
      </c>
    </row>
    <row r="37" spans="1:10" x14ac:dyDescent="0.3">
      <c r="A37" s="6">
        <v>1035</v>
      </c>
      <c r="B37" s="7">
        <v>45717</v>
      </c>
      <c r="C37" s="6" t="s">
        <v>22</v>
      </c>
      <c r="D37" s="6" t="s">
        <v>20</v>
      </c>
      <c r="E37" s="6" t="s">
        <v>17</v>
      </c>
      <c r="F37" s="6" t="s">
        <v>18</v>
      </c>
      <c r="G37" s="6">
        <v>267</v>
      </c>
      <c r="H37" s="6">
        <f>SalesTable[[#This Row],[UnitsSold]] * SalesTable[[#This Row],[UnitPrice]]</f>
        <v>5340</v>
      </c>
      <c r="I37" s="8">
        <v>20</v>
      </c>
      <c r="J37" s="8">
        <v>5340</v>
      </c>
    </row>
    <row r="38" spans="1:10" x14ac:dyDescent="0.3">
      <c r="A38" s="6">
        <v>1036</v>
      </c>
      <c r="B38" s="7">
        <v>45748</v>
      </c>
      <c r="C38" s="6" t="s">
        <v>23</v>
      </c>
      <c r="D38" s="6" t="s">
        <v>10</v>
      </c>
      <c r="E38" s="6" t="s">
        <v>11</v>
      </c>
      <c r="F38" s="6" t="s">
        <v>12</v>
      </c>
      <c r="G38" s="6">
        <v>350</v>
      </c>
      <c r="H38" s="6">
        <f>SalesTable[[#This Row],[UnitsSold]] * SalesTable[[#This Row],[UnitPrice]]</f>
        <v>3500</v>
      </c>
      <c r="I38" s="8">
        <v>10</v>
      </c>
      <c r="J38" s="8">
        <v>3500</v>
      </c>
    </row>
    <row r="39" spans="1:10" x14ac:dyDescent="0.3">
      <c r="A39" s="6">
        <v>1037</v>
      </c>
      <c r="B39" s="7">
        <v>45748</v>
      </c>
      <c r="C39" s="6" t="s">
        <v>23</v>
      </c>
      <c r="D39" s="6" t="s">
        <v>10</v>
      </c>
      <c r="E39" s="6" t="s">
        <v>13</v>
      </c>
      <c r="F39" s="6" t="s">
        <v>14</v>
      </c>
      <c r="G39" s="6">
        <v>269</v>
      </c>
      <c r="H39" s="6">
        <f>SalesTable[[#This Row],[UnitsSold]] * SalesTable[[#This Row],[UnitPrice]]</f>
        <v>4035</v>
      </c>
      <c r="I39" s="8">
        <v>15</v>
      </c>
      <c r="J39" s="8">
        <v>4035</v>
      </c>
    </row>
    <row r="40" spans="1:10" x14ac:dyDescent="0.3">
      <c r="A40" s="6">
        <v>1038</v>
      </c>
      <c r="B40" s="7">
        <v>45748</v>
      </c>
      <c r="C40" s="6" t="s">
        <v>23</v>
      </c>
      <c r="D40" s="6" t="s">
        <v>10</v>
      </c>
      <c r="E40" s="6" t="s">
        <v>15</v>
      </c>
      <c r="F40" s="6" t="s">
        <v>16</v>
      </c>
      <c r="G40" s="6">
        <v>254</v>
      </c>
      <c r="H40" s="6">
        <f>SalesTable[[#This Row],[UnitsSold]] * SalesTable[[#This Row],[UnitPrice]]</f>
        <v>1778</v>
      </c>
      <c r="I40" s="8">
        <v>7</v>
      </c>
      <c r="J40" s="8">
        <v>1778</v>
      </c>
    </row>
    <row r="41" spans="1:10" x14ac:dyDescent="0.3">
      <c r="A41" s="6">
        <v>1039</v>
      </c>
      <c r="B41" s="7">
        <v>45748</v>
      </c>
      <c r="C41" s="6" t="s">
        <v>23</v>
      </c>
      <c r="D41" s="6" t="s">
        <v>10</v>
      </c>
      <c r="E41" s="6" t="s">
        <v>17</v>
      </c>
      <c r="F41" s="6" t="s">
        <v>18</v>
      </c>
      <c r="G41" s="6">
        <v>130</v>
      </c>
      <c r="H41" s="6">
        <f>SalesTable[[#This Row],[UnitsSold]] * SalesTable[[#This Row],[UnitPrice]]</f>
        <v>2600</v>
      </c>
      <c r="I41" s="8">
        <v>20</v>
      </c>
      <c r="J41" s="8">
        <v>2600</v>
      </c>
    </row>
    <row r="42" spans="1:10" x14ac:dyDescent="0.3">
      <c r="A42" s="6">
        <v>1040</v>
      </c>
      <c r="B42" s="7">
        <v>45748</v>
      </c>
      <c r="C42" s="6" t="s">
        <v>23</v>
      </c>
      <c r="D42" s="6" t="s">
        <v>19</v>
      </c>
      <c r="E42" s="6" t="s">
        <v>11</v>
      </c>
      <c r="F42" s="6" t="s">
        <v>12</v>
      </c>
      <c r="G42" s="6">
        <v>443</v>
      </c>
      <c r="H42" s="6">
        <f>SalesTable[[#This Row],[UnitsSold]] * SalesTable[[#This Row],[UnitPrice]]</f>
        <v>4430</v>
      </c>
      <c r="I42" s="8">
        <v>10</v>
      </c>
      <c r="J42" s="8">
        <v>4430</v>
      </c>
    </row>
    <row r="43" spans="1:10" x14ac:dyDescent="0.3">
      <c r="A43" s="6">
        <v>1041</v>
      </c>
      <c r="B43" s="7">
        <v>45748</v>
      </c>
      <c r="C43" s="6" t="s">
        <v>23</v>
      </c>
      <c r="D43" s="6" t="s">
        <v>19</v>
      </c>
      <c r="E43" s="6" t="s">
        <v>13</v>
      </c>
      <c r="F43" s="6" t="s">
        <v>14</v>
      </c>
      <c r="G43" s="6">
        <v>134</v>
      </c>
      <c r="H43" s="6">
        <f>SalesTable[[#This Row],[UnitsSold]] * SalesTable[[#This Row],[UnitPrice]]</f>
        <v>2010</v>
      </c>
      <c r="I43" s="8">
        <v>15</v>
      </c>
      <c r="J43" s="8">
        <v>2010</v>
      </c>
    </row>
    <row r="44" spans="1:10" x14ac:dyDescent="0.3">
      <c r="A44" s="6">
        <v>1042</v>
      </c>
      <c r="B44" s="7">
        <v>45748</v>
      </c>
      <c r="C44" s="6" t="s">
        <v>23</v>
      </c>
      <c r="D44" s="6" t="s">
        <v>19</v>
      </c>
      <c r="E44" s="6" t="s">
        <v>15</v>
      </c>
      <c r="F44" s="6" t="s">
        <v>16</v>
      </c>
      <c r="G44" s="6">
        <v>323</v>
      </c>
      <c r="H44" s="6">
        <f>SalesTable[[#This Row],[UnitsSold]] * SalesTable[[#This Row],[UnitPrice]]</f>
        <v>2261</v>
      </c>
      <c r="I44" s="8">
        <v>7</v>
      </c>
      <c r="J44" s="8">
        <v>2261</v>
      </c>
    </row>
    <row r="45" spans="1:10" x14ac:dyDescent="0.3">
      <c r="A45" s="6">
        <v>1043</v>
      </c>
      <c r="B45" s="7">
        <v>45748</v>
      </c>
      <c r="C45" s="6" t="s">
        <v>23</v>
      </c>
      <c r="D45" s="6" t="s">
        <v>19</v>
      </c>
      <c r="E45" s="6" t="s">
        <v>17</v>
      </c>
      <c r="F45" s="6" t="s">
        <v>18</v>
      </c>
      <c r="G45" s="6">
        <v>399</v>
      </c>
      <c r="H45" s="6">
        <f>SalesTable[[#This Row],[UnitsSold]] * SalesTable[[#This Row],[UnitPrice]]</f>
        <v>7980</v>
      </c>
      <c r="I45" s="8">
        <v>20</v>
      </c>
      <c r="J45" s="8">
        <v>7980</v>
      </c>
    </row>
    <row r="46" spans="1:10" x14ac:dyDescent="0.3">
      <c r="A46" s="6">
        <v>1044</v>
      </c>
      <c r="B46" s="7">
        <v>45748</v>
      </c>
      <c r="C46" s="6" t="s">
        <v>23</v>
      </c>
      <c r="D46" s="6" t="s">
        <v>20</v>
      </c>
      <c r="E46" s="6" t="s">
        <v>11</v>
      </c>
      <c r="F46" s="6" t="s">
        <v>12</v>
      </c>
      <c r="G46" s="6">
        <v>210</v>
      </c>
      <c r="H46" s="6">
        <f>SalesTable[[#This Row],[UnitsSold]] * SalesTable[[#This Row],[UnitPrice]]</f>
        <v>2100</v>
      </c>
      <c r="I46" s="8">
        <v>10</v>
      </c>
      <c r="J46" s="8">
        <v>2100</v>
      </c>
    </row>
    <row r="47" spans="1:10" x14ac:dyDescent="0.3">
      <c r="A47" s="6">
        <v>1045</v>
      </c>
      <c r="B47" s="7">
        <v>45748</v>
      </c>
      <c r="C47" s="6" t="s">
        <v>23</v>
      </c>
      <c r="D47" s="6" t="s">
        <v>20</v>
      </c>
      <c r="E47" s="6" t="s">
        <v>13</v>
      </c>
      <c r="F47" s="6" t="s">
        <v>14</v>
      </c>
      <c r="G47" s="6">
        <v>386</v>
      </c>
      <c r="H47" s="6">
        <f>SalesTable[[#This Row],[UnitsSold]] * SalesTable[[#This Row],[UnitPrice]]</f>
        <v>5790</v>
      </c>
      <c r="I47" s="8">
        <v>15</v>
      </c>
      <c r="J47" s="8">
        <v>5790</v>
      </c>
    </row>
    <row r="48" spans="1:10" x14ac:dyDescent="0.3">
      <c r="A48" s="6">
        <v>1046</v>
      </c>
      <c r="B48" s="7">
        <v>45748</v>
      </c>
      <c r="C48" s="6" t="s">
        <v>23</v>
      </c>
      <c r="D48" s="6" t="s">
        <v>20</v>
      </c>
      <c r="E48" s="6" t="s">
        <v>15</v>
      </c>
      <c r="F48" s="6" t="s">
        <v>16</v>
      </c>
      <c r="G48" s="6">
        <v>214</v>
      </c>
      <c r="H48" s="6">
        <f>SalesTable[[#This Row],[UnitsSold]] * SalesTable[[#This Row],[UnitPrice]]</f>
        <v>1498</v>
      </c>
      <c r="I48" s="8">
        <v>7</v>
      </c>
      <c r="J48" s="8">
        <v>1498</v>
      </c>
    </row>
    <row r="49" spans="1:10" x14ac:dyDescent="0.3">
      <c r="A49" s="6">
        <v>1047</v>
      </c>
      <c r="B49" s="7">
        <v>45748</v>
      </c>
      <c r="C49" s="6" t="s">
        <v>23</v>
      </c>
      <c r="D49" s="6" t="s">
        <v>20</v>
      </c>
      <c r="E49" s="6" t="s">
        <v>17</v>
      </c>
      <c r="F49" s="6" t="s">
        <v>18</v>
      </c>
      <c r="G49" s="6">
        <v>100</v>
      </c>
      <c r="H49" s="6">
        <f>SalesTable[[#This Row],[UnitsSold]] * SalesTable[[#This Row],[UnitPrice]]</f>
        <v>2000</v>
      </c>
      <c r="I49" s="8">
        <v>20</v>
      </c>
      <c r="J49" s="8">
        <v>2000</v>
      </c>
    </row>
    <row r="50" spans="1:10" x14ac:dyDescent="0.3">
      <c r="A50" s="6">
        <v>1048</v>
      </c>
      <c r="B50" s="7">
        <v>45778</v>
      </c>
      <c r="C50" s="6" t="s">
        <v>24</v>
      </c>
      <c r="D50" s="6" t="s">
        <v>10</v>
      </c>
      <c r="E50" s="6" t="s">
        <v>11</v>
      </c>
      <c r="F50" s="6" t="s">
        <v>12</v>
      </c>
      <c r="G50" s="6">
        <v>408</v>
      </c>
      <c r="H50" s="6">
        <f>SalesTable[[#This Row],[UnitsSold]] * SalesTable[[#This Row],[UnitPrice]]</f>
        <v>4080</v>
      </c>
      <c r="I50" s="8">
        <v>10</v>
      </c>
      <c r="J50" s="8">
        <v>4080</v>
      </c>
    </row>
    <row r="51" spans="1:10" x14ac:dyDescent="0.3">
      <c r="A51" s="6">
        <v>1049</v>
      </c>
      <c r="B51" s="7">
        <v>45778</v>
      </c>
      <c r="C51" s="6" t="s">
        <v>24</v>
      </c>
      <c r="D51" s="6" t="s">
        <v>10</v>
      </c>
      <c r="E51" s="6" t="s">
        <v>13</v>
      </c>
      <c r="F51" s="6" t="s">
        <v>14</v>
      </c>
      <c r="G51" s="6">
        <v>246</v>
      </c>
      <c r="H51" s="6">
        <f>SalesTable[[#This Row],[UnitsSold]] * SalesTable[[#This Row],[UnitPrice]]</f>
        <v>3690</v>
      </c>
      <c r="I51" s="8">
        <v>15</v>
      </c>
      <c r="J51" s="8">
        <v>3690</v>
      </c>
    </row>
    <row r="52" spans="1:10" x14ac:dyDescent="0.3">
      <c r="A52" s="6">
        <v>1050</v>
      </c>
      <c r="B52" s="7">
        <v>45778</v>
      </c>
      <c r="C52" s="6" t="s">
        <v>24</v>
      </c>
      <c r="D52" s="6" t="s">
        <v>10</v>
      </c>
      <c r="E52" s="6" t="s">
        <v>15</v>
      </c>
      <c r="F52" s="6" t="s">
        <v>16</v>
      </c>
      <c r="G52" s="6">
        <v>353</v>
      </c>
      <c r="H52" s="6">
        <f>SalesTable[[#This Row],[UnitsSold]] * SalesTable[[#This Row],[UnitPrice]]</f>
        <v>2471</v>
      </c>
      <c r="I52" s="8">
        <v>7</v>
      </c>
      <c r="J52" s="8">
        <v>2471</v>
      </c>
    </row>
    <row r="53" spans="1:10" x14ac:dyDescent="0.3">
      <c r="A53" s="6">
        <v>1051</v>
      </c>
      <c r="B53" s="7">
        <v>45778</v>
      </c>
      <c r="C53" s="6" t="s">
        <v>24</v>
      </c>
      <c r="D53" s="6" t="s">
        <v>10</v>
      </c>
      <c r="E53" s="6" t="s">
        <v>17</v>
      </c>
      <c r="F53" s="6" t="s">
        <v>18</v>
      </c>
      <c r="G53" s="6">
        <v>467</v>
      </c>
      <c r="H53" s="6">
        <f>SalesTable[[#This Row],[UnitsSold]] * SalesTable[[#This Row],[UnitPrice]]</f>
        <v>9340</v>
      </c>
      <c r="I53" s="8">
        <v>20</v>
      </c>
      <c r="J53" s="8">
        <v>9340</v>
      </c>
    </row>
    <row r="54" spans="1:10" x14ac:dyDescent="0.3">
      <c r="A54" s="6">
        <v>1052</v>
      </c>
      <c r="B54" s="7">
        <v>45778</v>
      </c>
      <c r="C54" s="6" t="s">
        <v>24</v>
      </c>
      <c r="D54" s="6" t="s">
        <v>19</v>
      </c>
      <c r="E54" s="6" t="s">
        <v>11</v>
      </c>
      <c r="F54" s="6" t="s">
        <v>12</v>
      </c>
      <c r="G54" s="6">
        <v>168</v>
      </c>
      <c r="H54" s="6">
        <f>SalesTable[[#This Row],[UnitsSold]] * SalesTable[[#This Row],[UnitPrice]]</f>
        <v>1680</v>
      </c>
      <c r="I54" s="8">
        <v>10</v>
      </c>
      <c r="J54" s="8">
        <v>1680</v>
      </c>
    </row>
    <row r="55" spans="1:10" x14ac:dyDescent="0.3">
      <c r="A55" s="6">
        <v>1053</v>
      </c>
      <c r="B55" s="7">
        <v>45778</v>
      </c>
      <c r="C55" s="6" t="s">
        <v>24</v>
      </c>
      <c r="D55" s="6" t="s">
        <v>19</v>
      </c>
      <c r="E55" s="6" t="s">
        <v>13</v>
      </c>
      <c r="F55" s="6" t="s">
        <v>14</v>
      </c>
      <c r="G55" s="6">
        <v>395</v>
      </c>
      <c r="H55" s="6">
        <f>SalesTable[[#This Row],[UnitsSold]] * SalesTable[[#This Row],[UnitPrice]]</f>
        <v>5925</v>
      </c>
      <c r="I55" s="8">
        <v>15</v>
      </c>
      <c r="J55" s="8">
        <v>5925</v>
      </c>
    </row>
    <row r="56" spans="1:10" x14ac:dyDescent="0.3">
      <c r="A56" s="6">
        <v>1054</v>
      </c>
      <c r="B56" s="7">
        <v>45778</v>
      </c>
      <c r="C56" s="6" t="s">
        <v>24</v>
      </c>
      <c r="D56" s="6" t="s">
        <v>19</v>
      </c>
      <c r="E56" s="6" t="s">
        <v>15</v>
      </c>
      <c r="F56" s="6" t="s">
        <v>16</v>
      </c>
      <c r="G56" s="6">
        <v>93</v>
      </c>
      <c r="H56" s="6">
        <f>SalesTable[[#This Row],[UnitsSold]] * SalesTable[[#This Row],[UnitPrice]]</f>
        <v>651</v>
      </c>
      <c r="I56" s="8">
        <v>7</v>
      </c>
      <c r="J56" s="8">
        <v>651</v>
      </c>
    </row>
    <row r="57" spans="1:10" x14ac:dyDescent="0.3">
      <c r="A57" s="6">
        <v>1055</v>
      </c>
      <c r="B57" s="7">
        <v>45778</v>
      </c>
      <c r="C57" s="6" t="s">
        <v>24</v>
      </c>
      <c r="D57" s="6" t="s">
        <v>19</v>
      </c>
      <c r="E57" s="6" t="s">
        <v>17</v>
      </c>
      <c r="F57" s="6" t="s">
        <v>18</v>
      </c>
      <c r="G57" s="6">
        <v>321</v>
      </c>
      <c r="H57" s="6">
        <f>SalesTable[[#This Row],[UnitsSold]] * SalesTable[[#This Row],[UnitPrice]]</f>
        <v>6420</v>
      </c>
      <c r="I57" s="8">
        <v>20</v>
      </c>
      <c r="J57" s="8">
        <v>6420</v>
      </c>
    </row>
    <row r="58" spans="1:10" x14ac:dyDescent="0.3">
      <c r="A58" s="6">
        <v>1056</v>
      </c>
      <c r="B58" s="7">
        <v>45778</v>
      </c>
      <c r="C58" s="6" t="s">
        <v>24</v>
      </c>
      <c r="D58" s="6" t="s">
        <v>20</v>
      </c>
      <c r="E58" s="6" t="s">
        <v>11</v>
      </c>
      <c r="F58" s="6" t="s">
        <v>12</v>
      </c>
      <c r="G58" s="6">
        <v>344</v>
      </c>
      <c r="H58" s="6">
        <f>SalesTable[[#This Row],[UnitsSold]] * SalesTable[[#This Row],[UnitPrice]]</f>
        <v>3440</v>
      </c>
      <c r="I58" s="8">
        <v>10</v>
      </c>
      <c r="J58" s="8">
        <v>3440</v>
      </c>
    </row>
    <row r="59" spans="1:10" x14ac:dyDescent="0.3">
      <c r="A59" s="6">
        <v>1057</v>
      </c>
      <c r="B59" s="7">
        <v>45778</v>
      </c>
      <c r="C59" s="6" t="s">
        <v>24</v>
      </c>
      <c r="D59" s="6" t="s">
        <v>20</v>
      </c>
      <c r="E59" s="6" t="s">
        <v>13</v>
      </c>
      <c r="F59" s="6" t="s">
        <v>14</v>
      </c>
      <c r="G59" s="6">
        <v>425</v>
      </c>
      <c r="H59" s="6">
        <f>SalesTable[[#This Row],[UnitsSold]] * SalesTable[[#This Row],[UnitPrice]]</f>
        <v>6375</v>
      </c>
      <c r="I59" s="8">
        <v>15</v>
      </c>
      <c r="J59" s="8">
        <v>6375</v>
      </c>
    </row>
    <row r="60" spans="1:10" x14ac:dyDescent="0.3">
      <c r="A60" s="6">
        <v>1058</v>
      </c>
      <c r="B60" s="7">
        <v>45778</v>
      </c>
      <c r="C60" s="6" t="s">
        <v>24</v>
      </c>
      <c r="D60" s="6" t="s">
        <v>20</v>
      </c>
      <c r="E60" s="6" t="s">
        <v>15</v>
      </c>
      <c r="F60" s="6" t="s">
        <v>16</v>
      </c>
      <c r="G60" s="6">
        <v>132</v>
      </c>
      <c r="H60" s="6">
        <f>SalesTable[[#This Row],[UnitsSold]] * SalesTable[[#This Row],[UnitPrice]]</f>
        <v>924</v>
      </c>
      <c r="I60" s="8">
        <v>7</v>
      </c>
      <c r="J60" s="8">
        <v>924</v>
      </c>
    </row>
    <row r="61" spans="1:10" x14ac:dyDescent="0.3">
      <c r="A61" s="6">
        <v>1059</v>
      </c>
      <c r="B61" s="7">
        <v>45778</v>
      </c>
      <c r="C61" s="6" t="s">
        <v>24</v>
      </c>
      <c r="D61" s="6" t="s">
        <v>20</v>
      </c>
      <c r="E61" s="6" t="s">
        <v>17</v>
      </c>
      <c r="F61" s="6" t="s">
        <v>18</v>
      </c>
      <c r="G61" s="6">
        <v>465</v>
      </c>
      <c r="H61" s="6">
        <f>SalesTable[[#This Row],[UnitsSold]] * SalesTable[[#This Row],[UnitPrice]]</f>
        <v>9300</v>
      </c>
      <c r="I61" s="8">
        <v>20</v>
      </c>
      <c r="J61" s="8">
        <v>9300</v>
      </c>
    </row>
    <row r="62" spans="1:10" x14ac:dyDescent="0.3">
      <c r="A62" s="6">
        <v>1060</v>
      </c>
      <c r="B62" s="7">
        <v>45809</v>
      </c>
      <c r="C62" s="6" t="s">
        <v>25</v>
      </c>
      <c r="D62" s="6" t="s">
        <v>10</v>
      </c>
      <c r="E62" s="6" t="s">
        <v>11</v>
      </c>
      <c r="F62" s="6" t="s">
        <v>12</v>
      </c>
      <c r="G62" s="6">
        <v>419</v>
      </c>
      <c r="H62" s="6">
        <f>SalesTable[[#This Row],[UnitsSold]] * SalesTable[[#This Row],[UnitPrice]]</f>
        <v>4190</v>
      </c>
      <c r="I62" s="8">
        <v>10</v>
      </c>
      <c r="J62" s="8">
        <v>4190</v>
      </c>
    </row>
    <row r="63" spans="1:10" x14ac:dyDescent="0.3">
      <c r="A63" s="6">
        <v>1061</v>
      </c>
      <c r="B63" s="7">
        <v>45809</v>
      </c>
      <c r="C63" s="6" t="s">
        <v>25</v>
      </c>
      <c r="D63" s="6" t="s">
        <v>10</v>
      </c>
      <c r="E63" s="6" t="s">
        <v>13</v>
      </c>
      <c r="F63" s="6" t="s">
        <v>14</v>
      </c>
      <c r="G63" s="6">
        <v>171</v>
      </c>
      <c r="H63" s="6">
        <f>SalesTable[[#This Row],[UnitsSold]] * SalesTable[[#This Row],[UnitPrice]]</f>
        <v>2565</v>
      </c>
      <c r="I63" s="8">
        <v>15</v>
      </c>
      <c r="J63" s="8">
        <v>2565</v>
      </c>
    </row>
    <row r="64" spans="1:10" x14ac:dyDescent="0.3">
      <c r="A64" s="6">
        <v>1062</v>
      </c>
      <c r="B64" s="7">
        <v>45809</v>
      </c>
      <c r="C64" s="6" t="s">
        <v>25</v>
      </c>
      <c r="D64" s="6" t="s">
        <v>10</v>
      </c>
      <c r="E64" s="6" t="s">
        <v>15</v>
      </c>
      <c r="F64" s="6" t="s">
        <v>16</v>
      </c>
      <c r="G64" s="6">
        <v>446</v>
      </c>
      <c r="H64" s="6">
        <f>SalesTable[[#This Row],[UnitsSold]] * SalesTable[[#This Row],[UnitPrice]]</f>
        <v>3122</v>
      </c>
      <c r="I64" s="8">
        <v>7</v>
      </c>
      <c r="J64" s="8">
        <v>3122</v>
      </c>
    </row>
    <row r="65" spans="1:10" x14ac:dyDescent="0.3">
      <c r="A65" s="6">
        <v>1063</v>
      </c>
      <c r="B65" s="7">
        <v>45809</v>
      </c>
      <c r="C65" s="6" t="s">
        <v>25</v>
      </c>
      <c r="D65" s="6" t="s">
        <v>10</v>
      </c>
      <c r="E65" s="6" t="s">
        <v>17</v>
      </c>
      <c r="F65" s="6" t="s">
        <v>18</v>
      </c>
      <c r="G65" s="6">
        <v>343</v>
      </c>
      <c r="H65" s="6">
        <f>SalesTable[[#This Row],[UnitsSold]] * SalesTable[[#This Row],[UnitPrice]]</f>
        <v>6860</v>
      </c>
      <c r="I65" s="8">
        <v>20</v>
      </c>
      <c r="J65" s="8">
        <v>6860</v>
      </c>
    </row>
    <row r="66" spans="1:10" x14ac:dyDescent="0.3">
      <c r="A66" s="6">
        <v>1064</v>
      </c>
      <c r="B66" s="7">
        <v>45809</v>
      </c>
      <c r="C66" s="6" t="s">
        <v>25</v>
      </c>
      <c r="D66" s="6" t="s">
        <v>19</v>
      </c>
      <c r="E66" s="6" t="s">
        <v>11</v>
      </c>
      <c r="F66" s="6" t="s">
        <v>12</v>
      </c>
      <c r="G66" s="6">
        <v>114</v>
      </c>
      <c r="H66" s="6">
        <f>SalesTable[[#This Row],[UnitsSold]] * SalesTable[[#This Row],[UnitPrice]]</f>
        <v>1140</v>
      </c>
      <c r="I66" s="8">
        <v>10</v>
      </c>
      <c r="J66" s="8">
        <v>1140</v>
      </c>
    </row>
    <row r="67" spans="1:10" x14ac:dyDescent="0.3">
      <c r="A67" s="6">
        <v>1065</v>
      </c>
      <c r="B67" s="7">
        <v>45809</v>
      </c>
      <c r="C67" s="6" t="s">
        <v>25</v>
      </c>
      <c r="D67" s="6" t="s">
        <v>19</v>
      </c>
      <c r="E67" s="6" t="s">
        <v>13</v>
      </c>
      <c r="F67" s="6" t="s">
        <v>14</v>
      </c>
      <c r="G67" s="6">
        <v>285</v>
      </c>
      <c r="H67" s="6">
        <f>SalesTable[[#This Row],[UnitsSold]] * SalesTable[[#This Row],[UnitPrice]]</f>
        <v>4275</v>
      </c>
      <c r="I67" s="8">
        <v>15</v>
      </c>
      <c r="J67" s="8">
        <v>4275</v>
      </c>
    </row>
    <row r="68" spans="1:10" x14ac:dyDescent="0.3">
      <c r="A68" s="6">
        <v>1066</v>
      </c>
      <c r="B68" s="7">
        <v>45809</v>
      </c>
      <c r="C68" s="6" t="s">
        <v>25</v>
      </c>
      <c r="D68" s="6" t="s">
        <v>19</v>
      </c>
      <c r="E68" s="6" t="s">
        <v>15</v>
      </c>
      <c r="F68" s="6" t="s">
        <v>16</v>
      </c>
      <c r="G68" s="6">
        <v>160</v>
      </c>
      <c r="H68" s="6">
        <f>SalesTable[[#This Row],[UnitsSold]] * SalesTable[[#This Row],[UnitPrice]]</f>
        <v>1120</v>
      </c>
      <c r="I68" s="8">
        <v>7</v>
      </c>
      <c r="J68" s="8">
        <v>1120</v>
      </c>
    </row>
    <row r="69" spans="1:10" x14ac:dyDescent="0.3">
      <c r="A69" s="6">
        <v>1067</v>
      </c>
      <c r="B69" s="7">
        <v>45809</v>
      </c>
      <c r="C69" s="6" t="s">
        <v>25</v>
      </c>
      <c r="D69" s="6" t="s">
        <v>19</v>
      </c>
      <c r="E69" s="6" t="s">
        <v>17</v>
      </c>
      <c r="F69" s="6" t="s">
        <v>18</v>
      </c>
      <c r="G69" s="6">
        <v>499</v>
      </c>
      <c r="H69" s="6">
        <f>SalesTable[[#This Row],[UnitsSold]] * SalesTable[[#This Row],[UnitPrice]]</f>
        <v>9980</v>
      </c>
      <c r="I69" s="8">
        <v>20</v>
      </c>
      <c r="J69" s="8">
        <v>9980</v>
      </c>
    </row>
    <row r="70" spans="1:10" x14ac:dyDescent="0.3">
      <c r="A70" s="6">
        <v>1068</v>
      </c>
      <c r="B70" s="7">
        <v>45809</v>
      </c>
      <c r="C70" s="6" t="s">
        <v>25</v>
      </c>
      <c r="D70" s="6" t="s">
        <v>20</v>
      </c>
      <c r="E70" s="6" t="s">
        <v>11</v>
      </c>
      <c r="F70" s="6" t="s">
        <v>12</v>
      </c>
      <c r="G70" s="6">
        <v>129</v>
      </c>
      <c r="H70" s="6">
        <f>SalesTable[[#This Row],[UnitsSold]] * SalesTable[[#This Row],[UnitPrice]]</f>
        <v>1290</v>
      </c>
      <c r="I70" s="8">
        <v>10</v>
      </c>
      <c r="J70" s="8">
        <v>1290</v>
      </c>
    </row>
    <row r="71" spans="1:10" x14ac:dyDescent="0.3">
      <c r="A71" s="6">
        <v>1069</v>
      </c>
      <c r="B71" s="7">
        <v>45809</v>
      </c>
      <c r="C71" s="6" t="s">
        <v>25</v>
      </c>
      <c r="D71" s="6" t="s">
        <v>20</v>
      </c>
      <c r="E71" s="6" t="s">
        <v>13</v>
      </c>
      <c r="F71" s="6" t="s">
        <v>14</v>
      </c>
      <c r="G71" s="6">
        <v>439</v>
      </c>
      <c r="H71" s="6">
        <f>SalesTable[[#This Row],[UnitsSold]] * SalesTable[[#This Row],[UnitPrice]]</f>
        <v>6585</v>
      </c>
      <c r="I71" s="8">
        <v>15</v>
      </c>
      <c r="J71" s="8">
        <v>6585</v>
      </c>
    </row>
    <row r="72" spans="1:10" x14ac:dyDescent="0.3">
      <c r="A72" s="6">
        <v>1070</v>
      </c>
      <c r="B72" s="7">
        <v>45809</v>
      </c>
      <c r="C72" s="6" t="s">
        <v>25</v>
      </c>
      <c r="D72" s="6" t="s">
        <v>20</v>
      </c>
      <c r="E72" s="6" t="s">
        <v>15</v>
      </c>
      <c r="F72" s="6" t="s">
        <v>16</v>
      </c>
      <c r="G72" s="6">
        <v>467</v>
      </c>
      <c r="H72" s="6">
        <f>SalesTable[[#This Row],[UnitsSold]] * SalesTable[[#This Row],[UnitPrice]]</f>
        <v>3269</v>
      </c>
      <c r="I72" s="8">
        <v>7</v>
      </c>
      <c r="J72" s="8">
        <v>3269</v>
      </c>
    </row>
    <row r="73" spans="1:10" x14ac:dyDescent="0.3">
      <c r="A73" s="6">
        <v>1071</v>
      </c>
      <c r="B73" s="7">
        <v>45809</v>
      </c>
      <c r="C73" s="6" t="s">
        <v>25</v>
      </c>
      <c r="D73" s="6" t="s">
        <v>20</v>
      </c>
      <c r="E73" s="6" t="s">
        <v>17</v>
      </c>
      <c r="F73" s="6" t="s">
        <v>18</v>
      </c>
      <c r="G73" s="6">
        <v>81</v>
      </c>
      <c r="H73" s="6">
        <f>SalesTable[[#This Row],[UnitsSold]] * SalesTable[[#This Row],[UnitPrice]]</f>
        <v>1620</v>
      </c>
      <c r="I73" s="8">
        <v>20</v>
      </c>
      <c r="J73" s="8">
        <v>1620</v>
      </c>
    </row>
    <row r="74" spans="1:10" x14ac:dyDescent="0.3">
      <c r="A74" s="6">
        <v>1072</v>
      </c>
      <c r="B74" s="7">
        <v>45839</v>
      </c>
      <c r="C74" s="6" t="s">
        <v>26</v>
      </c>
      <c r="D74" s="6" t="s">
        <v>10</v>
      </c>
      <c r="E74" s="6" t="s">
        <v>11</v>
      </c>
      <c r="F74" s="6" t="s">
        <v>12</v>
      </c>
      <c r="G74" s="6">
        <v>469</v>
      </c>
      <c r="H74" s="6">
        <f>SalesTable[[#This Row],[UnitsSold]] * SalesTable[[#This Row],[UnitPrice]]</f>
        <v>4690</v>
      </c>
      <c r="I74" s="8">
        <v>10</v>
      </c>
      <c r="J74" s="8">
        <v>4690</v>
      </c>
    </row>
    <row r="75" spans="1:10" x14ac:dyDescent="0.3">
      <c r="A75" s="6">
        <v>1073</v>
      </c>
      <c r="B75" s="7">
        <v>45839</v>
      </c>
      <c r="C75" s="6" t="s">
        <v>26</v>
      </c>
      <c r="D75" s="6" t="s">
        <v>10</v>
      </c>
      <c r="E75" s="6" t="s">
        <v>13</v>
      </c>
      <c r="F75" s="6" t="s">
        <v>14</v>
      </c>
      <c r="G75" s="6">
        <v>133</v>
      </c>
      <c r="H75" s="6">
        <f>SalesTable[[#This Row],[UnitsSold]] * SalesTable[[#This Row],[UnitPrice]]</f>
        <v>1995</v>
      </c>
      <c r="I75" s="8">
        <v>15</v>
      </c>
      <c r="J75" s="8">
        <v>1995</v>
      </c>
    </row>
    <row r="76" spans="1:10" x14ac:dyDescent="0.3">
      <c r="A76" s="6">
        <v>1074</v>
      </c>
      <c r="B76" s="7">
        <v>45839</v>
      </c>
      <c r="C76" s="6" t="s">
        <v>26</v>
      </c>
      <c r="D76" s="6" t="s">
        <v>10</v>
      </c>
      <c r="E76" s="6" t="s">
        <v>15</v>
      </c>
      <c r="F76" s="6" t="s">
        <v>16</v>
      </c>
      <c r="G76" s="6">
        <v>185</v>
      </c>
      <c r="H76" s="6">
        <f>SalesTable[[#This Row],[UnitsSold]] * SalesTable[[#This Row],[UnitPrice]]</f>
        <v>1295</v>
      </c>
      <c r="I76" s="8">
        <v>7</v>
      </c>
      <c r="J76" s="8">
        <v>1295</v>
      </c>
    </row>
    <row r="77" spans="1:10" x14ac:dyDescent="0.3">
      <c r="A77" s="6">
        <v>1075</v>
      </c>
      <c r="B77" s="7">
        <v>45839</v>
      </c>
      <c r="C77" s="6" t="s">
        <v>26</v>
      </c>
      <c r="D77" s="6" t="s">
        <v>10</v>
      </c>
      <c r="E77" s="6" t="s">
        <v>17</v>
      </c>
      <c r="F77" s="6" t="s">
        <v>18</v>
      </c>
      <c r="G77" s="6">
        <v>339</v>
      </c>
      <c r="H77" s="6">
        <f>SalesTable[[#This Row],[UnitsSold]] * SalesTable[[#This Row],[UnitPrice]]</f>
        <v>6780</v>
      </c>
      <c r="I77" s="8">
        <v>20</v>
      </c>
      <c r="J77" s="8">
        <v>6780</v>
      </c>
    </row>
    <row r="78" spans="1:10" x14ac:dyDescent="0.3">
      <c r="A78" s="6">
        <v>1076</v>
      </c>
      <c r="B78" s="7">
        <v>45839</v>
      </c>
      <c r="C78" s="6" t="s">
        <v>26</v>
      </c>
      <c r="D78" s="6" t="s">
        <v>19</v>
      </c>
      <c r="E78" s="6" t="s">
        <v>11</v>
      </c>
      <c r="F78" s="6" t="s">
        <v>12</v>
      </c>
      <c r="G78" s="6">
        <v>389</v>
      </c>
      <c r="H78" s="6">
        <f>SalesTable[[#This Row],[UnitsSold]] * SalesTable[[#This Row],[UnitPrice]]</f>
        <v>3890</v>
      </c>
      <c r="I78" s="8">
        <v>10</v>
      </c>
      <c r="J78" s="8">
        <v>3890</v>
      </c>
    </row>
    <row r="79" spans="1:10" x14ac:dyDescent="0.3">
      <c r="A79" s="6">
        <v>1077</v>
      </c>
      <c r="B79" s="7">
        <v>45839</v>
      </c>
      <c r="C79" s="6" t="s">
        <v>26</v>
      </c>
      <c r="D79" s="6" t="s">
        <v>19</v>
      </c>
      <c r="E79" s="6" t="s">
        <v>13</v>
      </c>
      <c r="F79" s="6" t="s">
        <v>14</v>
      </c>
      <c r="G79" s="6">
        <v>270</v>
      </c>
      <c r="H79" s="6">
        <f>SalesTable[[#This Row],[UnitsSold]] * SalesTable[[#This Row],[UnitPrice]]</f>
        <v>4050</v>
      </c>
      <c r="I79" s="8">
        <v>15</v>
      </c>
      <c r="J79" s="8">
        <v>4050</v>
      </c>
    </row>
    <row r="80" spans="1:10" x14ac:dyDescent="0.3">
      <c r="A80" s="6">
        <v>1078</v>
      </c>
      <c r="B80" s="7">
        <v>45839</v>
      </c>
      <c r="C80" s="6" t="s">
        <v>26</v>
      </c>
      <c r="D80" s="6" t="s">
        <v>19</v>
      </c>
      <c r="E80" s="6" t="s">
        <v>15</v>
      </c>
      <c r="F80" s="6" t="s">
        <v>16</v>
      </c>
      <c r="G80" s="6">
        <v>481</v>
      </c>
      <c r="H80" s="6">
        <f>SalesTable[[#This Row],[UnitsSold]] * SalesTable[[#This Row],[UnitPrice]]</f>
        <v>3367</v>
      </c>
      <c r="I80" s="8">
        <v>7</v>
      </c>
      <c r="J80" s="8">
        <v>3367</v>
      </c>
    </row>
    <row r="81" spans="1:10" x14ac:dyDescent="0.3">
      <c r="A81" s="6">
        <v>1079</v>
      </c>
      <c r="B81" s="7">
        <v>45839</v>
      </c>
      <c r="C81" s="6" t="s">
        <v>26</v>
      </c>
      <c r="D81" s="6" t="s">
        <v>19</v>
      </c>
      <c r="E81" s="6" t="s">
        <v>17</v>
      </c>
      <c r="F81" s="6" t="s">
        <v>18</v>
      </c>
      <c r="G81" s="6">
        <v>297</v>
      </c>
      <c r="H81" s="6">
        <f>SalesTable[[#This Row],[UnitsSold]] * SalesTable[[#This Row],[UnitPrice]]</f>
        <v>5940</v>
      </c>
      <c r="I81" s="8">
        <v>20</v>
      </c>
      <c r="J81" s="8">
        <v>5940</v>
      </c>
    </row>
    <row r="82" spans="1:10" x14ac:dyDescent="0.3">
      <c r="A82" s="6">
        <v>1080</v>
      </c>
      <c r="B82" s="7">
        <v>45839</v>
      </c>
      <c r="C82" s="6" t="s">
        <v>26</v>
      </c>
      <c r="D82" s="6" t="s">
        <v>20</v>
      </c>
      <c r="E82" s="6" t="s">
        <v>11</v>
      </c>
      <c r="F82" s="6" t="s">
        <v>12</v>
      </c>
      <c r="G82" s="6">
        <v>123</v>
      </c>
      <c r="H82" s="6">
        <f>SalesTable[[#This Row],[UnitsSold]] * SalesTable[[#This Row],[UnitPrice]]</f>
        <v>1230</v>
      </c>
      <c r="I82" s="8">
        <v>10</v>
      </c>
      <c r="J82" s="8">
        <v>1230</v>
      </c>
    </row>
    <row r="83" spans="1:10" x14ac:dyDescent="0.3">
      <c r="A83" s="6">
        <v>1081</v>
      </c>
      <c r="B83" s="7">
        <v>45839</v>
      </c>
      <c r="C83" s="6" t="s">
        <v>26</v>
      </c>
      <c r="D83" s="6" t="s">
        <v>20</v>
      </c>
      <c r="E83" s="6" t="s">
        <v>13</v>
      </c>
      <c r="F83" s="6" t="s">
        <v>14</v>
      </c>
      <c r="G83" s="6">
        <v>241</v>
      </c>
      <c r="H83" s="6">
        <f>SalesTable[[#This Row],[UnitsSold]] * SalesTable[[#This Row],[UnitPrice]]</f>
        <v>3615</v>
      </c>
      <c r="I83" s="8">
        <v>15</v>
      </c>
      <c r="J83" s="8">
        <v>3615</v>
      </c>
    </row>
    <row r="84" spans="1:10" x14ac:dyDescent="0.3">
      <c r="A84" s="6">
        <v>1082</v>
      </c>
      <c r="B84" s="7">
        <v>45839</v>
      </c>
      <c r="C84" s="6" t="s">
        <v>26</v>
      </c>
      <c r="D84" s="6" t="s">
        <v>20</v>
      </c>
      <c r="E84" s="6" t="s">
        <v>15</v>
      </c>
      <c r="F84" s="6" t="s">
        <v>16</v>
      </c>
      <c r="G84" s="6">
        <v>281</v>
      </c>
      <c r="H84" s="6">
        <f>SalesTable[[#This Row],[UnitsSold]] * SalesTable[[#This Row],[UnitPrice]]</f>
        <v>1967</v>
      </c>
      <c r="I84" s="8">
        <v>7</v>
      </c>
      <c r="J84" s="8">
        <v>1967</v>
      </c>
    </row>
    <row r="85" spans="1:10" x14ac:dyDescent="0.3">
      <c r="A85" s="6">
        <v>1083</v>
      </c>
      <c r="B85" s="7">
        <v>45839</v>
      </c>
      <c r="C85" s="6" t="s">
        <v>26</v>
      </c>
      <c r="D85" s="6" t="s">
        <v>20</v>
      </c>
      <c r="E85" s="6" t="s">
        <v>17</v>
      </c>
      <c r="F85" s="6" t="s">
        <v>18</v>
      </c>
      <c r="G85" s="6">
        <v>349</v>
      </c>
      <c r="H85" s="6">
        <f>SalesTable[[#This Row],[UnitsSold]] * SalesTable[[#This Row],[UnitPrice]]</f>
        <v>6980</v>
      </c>
      <c r="I85" s="8">
        <v>20</v>
      </c>
      <c r="J85" s="8">
        <v>6980</v>
      </c>
    </row>
    <row r="86" spans="1:10" x14ac:dyDescent="0.3">
      <c r="A86" s="6">
        <v>1084</v>
      </c>
      <c r="B86" s="7">
        <v>45870</v>
      </c>
      <c r="C86" s="6" t="s">
        <v>27</v>
      </c>
      <c r="D86" s="6" t="s">
        <v>10</v>
      </c>
      <c r="E86" s="6" t="s">
        <v>11</v>
      </c>
      <c r="F86" s="6" t="s">
        <v>12</v>
      </c>
      <c r="G86" s="6">
        <v>430</v>
      </c>
      <c r="H86" s="6">
        <f>SalesTable[[#This Row],[UnitsSold]] * SalesTable[[#This Row],[UnitPrice]]</f>
        <v>4300</v>
      </c>
      <c r="I86" s="8">
        <v>10</v>
      </c>
      <c r="J86" s="8">
        <v>4300</v>
      </c>
    </row>
    <row r="87" spans="1:10" x14ac:dyDescent="0.3">
      <c r="A87" s="6">
        <v>1085</v>
      </c>
      <c r="B87" s="7">
        <v>45870</v>
      </c>
      <c r="C87" s="6" t="s">
        <v>27</v>
      </c>
      <c r="D87" s="6" t="s">
        <v>10</v>
      </c>
      <c r="E87" s="6" t="s">
        <v>13</v>
      </c>
      <c r="F87" s="6" t="s">
        <v>14</v>
      </c>
      <c r="G87" s="6">
        <v>383</v>
      </c>
      <c r="H87" s="6">
        <f>SalesTable[[#This Row],[UnitsSold]] * SalesTable[[#This Row],[UnitPrice]]</f>
        <v>5745</v>
      </c>
      <c r="I87" s="8">
        <v>15</v>
      </c>
      <c r="J87" s="8">
        <v>5745</v>
      </c>
    </row>
    <row r="88" spans="1:10" x14ac:dyDescent="0.3">
      <c r="A88" s="6">
        <v>1086</v>
      </c>
      <c r="B88" s="7">
        <v>45870</v>
      </c>
      <c r="C88" s="6" t="s">
        <v>27</v>
      </c>
      <c r="D88" s="6" t="s">
        <v>10</v>
      </c>
      <c r="E88" s="6" t="s">
        <v>15</v>
      </c>
      <c r="F88" s="6" t="s">
        <v>16</v>
      </c>
      <c r="G88" s="6">
        <v>350</v>
      </c>
      <c r="H88" s="6">
        <f>SalesTable[[#This Row],[UnitsSold]] * SalesTable[[#This Row],[UnitPrice]]</f>
        <v>2450</v>
      </c>
      <c r="I88" s="8">
        <v>7</v>
      </c>
      <c r="J88" s="8">
        <v>2450</v>
      </c>
    </row>
    <row r="89" spans="1:10" x14ac:dyDescent="0.3">
      <c r="A89" s="6">
        <v>1087</v>
      </c>
      <c r="B89" s="7">
        <v>45870</v>
      </c>
      <c r="C89" s="6" t="s">
        <v>27</v>
      </c>
      <c r="D89" s="6" t="s">
        <v>10</v>
      </c>
      <c r="E89" s="6" t="s">
        <v>17</v>
      </c>
      <c r="F89" s="6" t="s">
        <v>18</v>
      </c>
      <c r="G89" s="6">
        <v>294</v>
      </c>
      <c r="H89" s="6">
        <f>SalesTable[[#This Row],[UnitsSold]] * SalesTable[[#This Row],[UnitPrice]]</f>
        <v>5880</v>
      </c>
      <c r="I89" s="8">
        <v>20</v>
      </c>
      <c r="J89" s="8">
        <v>5880</v>
      </c>
    </row>
    <row r="90" spans="1:10" x14ac:dyDescent="0.3">
      <c r="A90" s="6">
        <v>1088</v>
      </c>
      <c r="B90" s="7">
        <v>45870</v>
      </c>
      <c r="C90" s="6" t="s">
        <v>27</v>
      </c>
      <c r="D90" s="6" t="s">
        <v>19</v>
      </c>
      <c r="E90" s="6" t="s">
        <v>11</v>
      </c>
      <c r="F90" s="6" t="s">
        <v>12</v>
      </c>
      <c r="G90" s="6">
        <v>331</v>
      </c>
      <c r="H90" s="6">
        <f>SalesTable[[#This Row],[UnitsSold]] * SalesTable[[#This Row],[UnitPrice]]</f>
        <v>3310</v>
      </c>
      <c r="I90" s="8">
        <v>10</v>
      </c>
      <c r="J90" s="8">
        <v>3310</v>
      </c>
    </row>
    <row r="91" spans="1:10" x14ac:dyDescent="0.3">
      <c r="A91" s="6">
        <v>1089</v>
      </c>
      <c r="B91" s="7">
        <v>45870</v>
      </c>
      <c r="C91" s="6" t="s">
        <v>27</v>
      </c>
      <c r="D91" s="6" t="s">
        <v>19</v>
      </c>
      <c r="E91" s="6" t="s">
        <v>13</v>
      </c>
      <c r="F91" s="6" t="s">
        <v>14</v>
      </c>
      <c r="G91" s="6">
        <v>269</v>
      </c>
      <c r="H91" s="6">
        <f>SalesTable[[#This Row],[UnitsSold]] * SalesTable[[#This Row],[UnitPrice]]</f>
        <v>4035</v>
      </c>
      <c r="I91" s="8">
        <v>15</v>
      </c>
      <c r="J91" s="8">
        <v>4035</v>
      </c>
    </row>
    <row r="92" spans="1:10" x14ac:dyDescent="0.3">
      <c r="A92" s="6">
        <v>1090</v>
      </c>
      <c r="B92" s="7">
        <v>45870</v>
      </c>
      <c r="C92" s="6" t="s">
        <v>27</v>
      </c>
      <c r="D92" s="6" t="s">
        <v>19</v>
      </c>
      <c r="E92" s="6" t="s">
        <v>15</v>
      </c>
      <c r="F92" s="6" t="s">
        <v>16</v>
      </c>
      <c r="G92" s="6">
        <v>375</v>
      </c>
      <c r="H92" s="6">
        <f>SalesTable[[#This Row],[UnitsSold]] * SalesTable[[#This Row],[UnitPrice]]</f>
        <v>2625</v>
      </c>
      <c r="I92" s="8">
        <v>7</v>
      </c>
      <c r="J92" s="8">
        <v>2625</v>
      </c>
    </row>
    <row r="93" spans="1:10" x14ac:dyDescent="0.3">
      <c r="A93" s="6">
        <v>1091</v>
      </c>
      <c r="B93" s="7">
        <v>45870</v>
      </c>
      <c r="C93" s="6" t="s">
        <v>27</v>
      </c>
      <c r="D93" s="6" t="s">
        <v>19</v>
      </c>
      <c r="E93" s="6" t="s">
        <v>17</v>
      </c>
      <c r="F93" s="6" t="s">
        <v>18</v>
      </c>
      <c r="G93" s="6">
        <v>292</v>
      </c>
      <c r="H93" s="6">
        <f>SalesTable[[#This Row],[UnitsSold]] * SalesTable[[#This Row],[UnitPrice]]</f>
        <v>5840</v>
      </c>
      <c r="I93" s="8">
        <v>20</v>
      </c>
      <c r="J93" s="8">
        <v>5840</v>
      </c>
    </row>
    <row r="94" spans="1:10" x14ac:dyDescent="0.3">
      <c r="A94" s="6">
        <v>1092</v>
      </c>
      <c r="B94" s="7">
        <v>45870</v>
      </c>
      <c r="C94" s="6" t="s">
        <v>27</v>
      </c>
      <c r="D94" s="6" t="s">
        <v>20</v>
      </c>
      <c r="E94" s="6" t="s">
        <v>11</v>
      </c>
      <c r="F94" s="6" t="s">
        <v>12</v>
      </c>
      <c r="G94" s="6">
        <v>287</v>
      </c>
      <c r="H94" s="6">
        <f>SalesTable[[#This Row],[UnitsSold]] * SalesTable[[#This Row],[UnitPrice]]</f>
        <v>2870</v>
      </c>
      <c r="I94" s="8">
        <v>10</v>
      </c>
      <c r="J94" s="8">
        <v>2870</v>
      </c>
    </row>
    <row r="95" spans="1:10" x14ac:dyDescent="0.3">
      <c r="A95" s="6">
        <v>1093</v>
      </c>
      <c r="B95" s="7">
        <v>45870</v>
      </c>
      <c r="C95" s="6" t="s">
        <v>27</v>
      </c>
      <c r="D95" s="6" t="s">
        <v>20</v>
      </c>
      <c r="E95" s="6" t="s">
        <v>13</v>
      </c>
      <c r="F95" s="6" t="s">
        <v>14</v>
      </c>
      <c r="G95" s="6">
        <v>316</v>
      </c>
      <c r="H95" s="6">
        <f>SalesTable[[#This Row],[UnitsSold]] * SalesTable[[#This Row],[UnitPrice]]</f>
        <v>4740</v>
      </c>
      <c r="I95" s="8">
        <v>15</v>
      </c>
      <c r="J95" s="8">
        <v>4740</v>
      </c>
    </row>
    <row r="96" spans="1:10" x14ac:dyDescent="0.3">
      <c r="A96" s="6">
        <v>1094</v>
      </c>
      <c r="B96" s="7">
        <v>45870</v>
      </c>
      <c r="C96" s="6" t="s">
        <v>27</v>
      </c>
      <c r="D96" s="6" t="s">
        <v>20</v>
      </c>
      <c r="E96" s="6" t="s">
        <v>15</v>
      </c>
      <c r="F96" s="6" t="s">
        <v>16</v>
      </c>
      <c r="G96" s="6">
        <v>417</v>
      </c>
      <c r="H96" s="6">
        <f>SalesTable[[#This Row],[UnitsSold]] * SalesTable[[#This Row],[UnitPrice]]</f>
        <v>2919</v>
      </c>
      <c r="I96" s="8">
        <v>7</v>
      </c>
      <c r="J96" s="8">
        <v>2919</v>
      </c>
    </row>
    <row r="97" spans="1:10" x14ac:dyDescent="0.3">
      <c r="A97" s="6">
        <v>1095</v>
      </c>
      <c r="B97" s="7">
        <v>45870</v>
      </c>
      <c r="C97" s="6" t="s">
        <v>27</v>
      </c>
      <c r="D97" s="6" t="s">
        <v>20</v>
      </c>
      <c r="E97" s="6" t="s">
        <v>17</v>
      </c>
      <c r="F97" s="6" t="s">
        <v>18</v>
      </c>
      <c r="G97" s="6">
        <v>446</v>
      </c>
      <c r="H97" s="6">
        <f>SalesTable[[#This Row],[UnitsSold]] * SalesTable[[#This Row],[UnitPrice]]</f>
        <v>8920</v>
      </c>
      <c r="I97" s="8">
        <v>20</v>
      </c>
      <c r="J97" s="8">
        <v>8920</v>
      </c>
    </row>
    <row r="98" spans="1:10" x14ac:dyDescent="0.3">
      <c r="A98" s="6">
        <v>1096</v>
      </c>
      <c r="B98" s="7">
        <v>45901</v>
      </c>
      <c r="C98" s="6" t="s">
        <v>28</v>
      </c>
      <c r="D98" s="6" t="s">
        <v>10</v>
      </c>
      <c r="E98" s="6" t="s">
        <v>11</v>
      </c>
      <c r="F98" s="6" t="s">
        <v>12</v>
      </c>
      <c r="G98" s="6">
        <v>132</v>
      </c>
      <c r="H98" s="6">
        <f>SalesTable[[#This Row],[UnitsSold]] * SalesTable[[#This Row],[UnitPrice]]</f>
        <v>1320</v>
      </c>
      <c r="I98" s="8">
        <v>10</v>
      </c>
      <c r="J98" s="8">
        <v>1320</v>
      </c>
    </row>
    <row r="99" spans="1:10" x14ac:dyDescent="0.3">
      <c r="A99" s="6">
        <v>1097</v>
      </c>
      <c r="B99" s="7">
        <v>45901</v>
      </c>
      <c r="C99" s="6" t="s">
        <v>28</v>
      </c>
      <c r="D99" s="6" t="s">
        <v>10</v>
      </c>
      <c r="E99" s="6" t="s">
        <v>13</v>
      </c>
      <c r="F99" s="6" t="s">
        <v>14</v>
      </c>
      <c r="G99" s="6">
        <v>359</v>
      </c>
      <c r="H99" s="6">
        <f>SalesTable[[#This Row],[UnitsSold]] * SalesTable[[#This Row],[UnitPrice]]</f>
        <v>5385</v>
      </c>
      <c r="I99" s="8">
        <v>15</v>
      </c>
      <c r="J99" s="8">
        <v>5385</v>
      </c>
    </row>
    <row r="100" spans="1:10" x14ac:dyDescent="0.3">
      <c r="A100" s="6">
        <v>1098</v>
      </c>
      <c r="B100" s="7">
        <v>45901</v>
      </c>
      <c r="C100" s="6" t="s">
        <v>28</v>
      </c>
      <c r="D100" s="6" t="s">
        <v>10</v>
      </c>
      <c r="E100" s="6" t="s">
        <v>15</v>
      </c>
      <c r="F100" s="6" t="s">
        <v>16</v>
      </c>
      <c r="G100" s="6">
        <v>489</v>
      </c>
      <c r="H100" s="6">
        <f>SalesTable[[#This Row],[UnitsSold]] * SalesTable[[#This Row],[UnitPrice]]</f>
        <v>3423</v>
      </c>
      <c r="I100" s="8">
        <v>7</v>
      </c>
      <c r="J100" s="8">
        <v>3423</v>
      </c>
    </row>
    <row r="101" spans="1:10" x14ac:dyDescent="0.3">
      <c r="A101" s="6">
        <v>1099</v>
      </c>
      <c r="B101" s="7">
        <v>45901</v>
      </c>
      <c r="C101" s="6" t="s">
        <v>28</v>
      </c>
      <c r="D101" s="6" t="s">
        <v>10</v>
      </c>
      <c r="E101" s="6" t="s">
        <v>17</v>
      </c>
      <c r="F101" s="6" t="s">
        <v>18</v>
      </c>
      <c r="G101" s="6">
        <v>296</v>
      </c>
      <c r="H101" s="6">
        <f>SalesTable[[#This Row],[UnitsSold]] * SalesTable[[#This Row],[UnitPrice]]</f>
        <v>5920</v>
      </c>
      <c r="I101" s="8">
        <v>20</v>
      </c>
      <c r="J101" s="8">
        <v>5920</v>
      </c>
    </row>
    <row r="102" spans="1:10" x14ac:dyDescent="0.3">
      <c r="A102" s="6">
        <v>1100</v>
      </c>
      <c r="B102" s="7">
        <v>45901</v>
      </c>
      <c r="C102" s="6" t="s">
        <v>28</v>
      </c>
      <c r="D102" s="6" t="s">
        <v>19</v>
      </c>
      <c r="E102" s="6" t="s">
        <v>11</v>
      </c>
      <c r="F102" s="6" t="s">
        <v>12</v>
      </c>
      <c r="G102" s="6">
        <v>331</v>
      </c>
      <c r="H102" s="6">
        <f>SalesTable[[#This Row],[UnitsSold]] * SalesTable[[#This Row],[UnitPrice]]</f>
        <v>3310</v>
      </c>
      <c r="I102" s="8">
        <v>10</v>
      </c>
      <c r="J102" s="8">
        <v>3310</v>
      </c>
    </row>
    <row r="103" spans="1:10" x14ac:dyDescent="0.3">
      <c r="A103" s="6">
        <v>1101</v>
      </c>
      <c r="B103" s="7">
        <v>45901</v>
      </c>
      <c r="C103" s="6" t="s">
        <v>28</v>
      </c>
      <c r="D103" s="6" t="s">
        <v>19</v>
      </c>
      <c r="E103" s="6" t="s">
        <v>13</v>
      </c>
      <c r="F103" s="6" t="s">
        <v>14</v>
      </c>
      <c r="G103" s="6">
        <v>267</v>
      </c>
      <c r="H103" s="6">
        <f>SalesTable[[#This Row],[UnitsSold]] * SalesTable[[#This Row],[UnitPrice]]</f>
        <v>4005</v>
      </c>
      <c r="I103" s="8">
        <v>15</v>
      </c>
      <c r="J103" s="8">
        <v>4005</v>
      </c>
    </row>
    <row r="104" spans="1:10" x14ac:dyDescent="0.3">
      <c r="A104" s="6">
        <v>1102</v>
      </c>
      <c r="B104" s="7">
        <v>45901</v>
      </c>
      <c r="C104" s="6" t="s">
        <v>28</v>
      </c>
      <c r="D104" s="6" t="s">
        <v>19</v>
      </c>
      <c r="E104" s="6" t="s">
        <v>15</v>
      </c>
      <c r="F104" s="6" t="s">
        <v>16</v>
      </c>
      <c r="G104" s="6">
        <v>459</v>
      </c>
      <c r="H104" s="6">
        <f>SalesTable[[#This Row],[UnitsSold]] * SalesTable[[#This Row],[UnitPrice]]</f>
        <v>3213</v>
      </c>
      <c r="I104" s="8">
        <v>7</v>
      </c>
      <c r="J104" s="8">
        <v>3213</v>
      </c>
    </row>
    <row r="105" spans="1:10" x14ac:dyDescent="0.3">
      <c r="A105" s="6">
        <v>1103</v>
      </c>
      <c r="B105" s="7">
        <v>45901</v>
      </c>
      <c r="C105" s="6" t="s">
        <v>28</v>
      </c>
      <c r="D105" s="6" t="s">
        <v>19</v>
      </c>
      <c r="E105" s="6" t="s">
        <v>17</v>
      </c>
      <c r="F105" s="6" t="s">
        <v>18</v>
      </c>
      <c r="G105" s="6">
        <v>120</v>
      </c>
      <c r="H105" s="6">
        <f>SalesTable[[#This Row],[UnitsSold]] * SalesTable[[#This Row],[UnitPrice]]</f>
        <v>2400</v>
      </c>
      <c r="I105" s="8">
        <v>20</v>
      </c>
      <c r="J105" s="8">
        <v>2400</v>
      </c>
    </row>
    <row r="106" spans="1:10" x14ac:dyDescent="0.3">
      <c r="A106" s="6">
        <v>1104</v>
      </c>
      <c r="B106" s="7">
        <v>45901</v>
      </c>
      <c r="C106" s="6" t="s">
        <v>28</v>
      </c>
      <c r="D106" s="6" t="s">
        <v>20</v>
      </c>
      <c r="E106" s="6" t="s">
        <v>11</v>
      </c>
      <c r="F106" s="6" t="s">
        <v>12</v>
      </c>
      <c r="G106" s="6">
        <v>236</v>
      </c>
      <c r="H106" s="6">
        <f>SalesTable[[#This Row],[UnitsSold]] * SalesTable[[#This Row],[UnitPrice]]</f>
        <v>2360</v>
      </c>
      <c r="I106" s="8">
        <v>10</v>
      </c>
      <c r="J106" s="8">
        <v>2360</v>
      </c>
    </row>
    <row r="107" spans="1:10" x14ac:dyDescent="0.3">
      <c r="A107" s="6">
        <v>1105</v>
      </c>
      <c r="B107" s="7">
        <v>45901</v>
      </c>
      <c r="C107" s="6" t="s">
        <v>28</v>
      </c>
      <c r="D107" s="6" t="s">
        <v>20</v>
      </c>
      <c r="E107" s="6" t="s">
        <v>13</v>
      </c>
      <c r="F107" s="6" t="s">
        <v>14</v>
      </c>
      <c r="G107" s="6">
        <v>94</v>
      </c>
      <c r="H107" s="6">
        <f>SalesTable[[#This Row],[UnitsSold]] * SalesTable[[#This Row],[UnitPrice]]</f>
        <v>1410</v>
      </c>
      <c r="I107" s="8">
        <v>15</v>
      </c>
      <c r="J107" s="8">
        <v>1410</v>
      </c>
    </row>
    <row r="108" spans="1:10" x14ac:dyDescent="0.3">
      <c r="A108" s="6">
        <v>1106</v>
      </c>
      <c r="B108" s="7">
        <v>45901</v>
      </c>
      <c r="C108" s="6" t="s">
        <v>28</v>
      </c>
      <c r="D108" s="6" t="s">
        <v>20</v>
      </c>
      <c r="E108" s="6" t="s">
        <v>15</v>
      </c>
      <c r="F108" s="6" t="s">
        <v>16</v>
      </c>
      <c r="G108" s="6">
        <v>380</v>
      </c>
      <c r="H108" s="6">
        <f>SalesTable[[#This Row],[UnitsSold]] * SalesTable[[#This Row],[UnitPrice]]</f>
        <v>2660</v>
      </c>
      <c r="I108" s="8">
        <v>7</v>
      </c>
      <c r="J108" s="8">
        <v>2660</v>
      </c>
    </row>
    <row r="109" spans="1:10" x14ac:dyDescent="0.3">
      <c r="A109" s="6">
        <v>1107</v>
      </c>
      <c r="B109" s="7">
        <v>45901</v>
      </c>
      <c r="C109" s="6" t="s">
        <v>28</v>
      </c>
      <c r="D109" s="6" t="s">
        <v>20</v>
      </c>
      <c r="E109" s="6" t="s">
        <v>17</v>
      </c>
      <c r="F109" s="6" t="s">
        <v>18</v>
      </c>
      <c r="G109" s="6">
        <v>144</v>
      </c>
      <c r="H109" s="6">
        <f>SalesTable[[#This Row],[UnitsSold]] * SalesTable[[#This Row],[UnitPrice]]</f>
        <v>2880</v>
      </c>
      <c r="I109" s="8">
        <v>20</v>
      </c>
      <c r="J109" s="8">
        <v>2880</v>
      </c>
    </row>
    <row r="110" spans="1:10" x14ac:dyDescent="0.3">
      <c r="A110" s="6">
        <v>1108</v>
      </c>
      <c r="B110" s="7">
        <v>45931</v>
      </c>
      <c r="C110" s="6" t="s">
        <v>29</v>
      </c>
      <c r="D110" s="6" t="s">
        <v>10</v>
      </c>
      <c r="E110" s="6" t="s">
        <v>11</v>
      </c>
      <c r="F110" s="6" t="s">
        <v>12</v>
      </c>
      <c r="G110" s="6">
        <v>424</v>
      </c>
      <c r="H110" s="6">
        <f>SalesTable[[#This Row],[UnitsSold]] * SalesTable[[#This Row],[UnitPrice]]</f>
        <v>4240</v>
      </c>
      <c r="I110" s="8">
        <v>10</v>
      </c>
      <c r="J110" s="8">
        <v>4240</v>
      </c>
    </row>
    <row r="111" spans="1:10" x14ac:dyDescent="0.3">
      <c r="A111" s="6">
        <v>1109</v>
      </c>
      <c r="B111" s="7">
        <v>45931</v>
      </c>
      <c r="C111" s="6" t="s">
        <v>29</v>
      </c>
      <c r="D111" s="6" t="s">
        <v>10</v>
      </c>
      <c r="E111" s="6" t="s">
        <v>13</v>
      </c>
      <c r="F111" s="6" t="s">
        <v>14</v>
      </c>
      <c r="G111" s="6">
        <v>406</v>
      </c>
      <c r="H111" s="6">
        <f>SalesTable[[#This Row],[UnitsSold]] * SalesTable[[#This Row],[UnitPrice]]</f>
        <v>6090</v>
      </c>
      <c r="I111" s="8">
        <v>15</v>
      </c>
      <c r="J111" s="8">
        <v>6090</v>
      </c>
    </row>
    <row r="112" spans="1:10" x14ac:dyDescent="0.3">
      <c r="A112" s="6">
        <v>1110</v>
      </c>
      <c r="B112" s="7">
        <v>45931</v>
      </c>
      <c r="C112" s="6" t="s">
        <v>29</v>
      </c>
      <c r="D112" s="6" t="s">
        <v>10</v>
      </c>
      <c r="E112" s="6" t="s">
        <v>15</v>
      </c>
      <c r="F112" s="6" t="s">
        <v>16</v>
      </c>
      <c r="G112" s="6">
        <v>88</v>
      </c>
      <c r="H112" s="6">
        <f>SalesTable[[#This Row],[UnitsSold]] * SalesTable[[#This Row],[UnitPrice]]</f>
        <v>616</v>
      </c>
      <c r="I112" s="8">
        <v>7</v>
      </c>
      <c r="J112" s="8">
        <v>616</v>
      </c>
    </row>
    <row r="113" spans="1:10" x14ac:dyDescent="0.3">
      <c r="A113" s="6">
        <v>1111</v>
      </c>
      <c r="B113" s="7">
        <v>45931</v>
      </c>
      <c r="C113" s="6" t="s">
        <v>29</v>
      </c>
      <c r="D113" s="6" t="s">
        <v>10</v>
      </c>
      <c r="E113" s="6" t="s">
        <v>17</v>
      </c>
      <c r="F113" s="6" t="s">
        <v>18</v>
      </c>
      <c r="G113" s="6">
        <v>423</v>
      </c>
      <c r="H113" s="6">
        <f>SalesTable[[#This Row],[UnitsSold]] * SalesTable[[#This Row],[UnitPrice]]</f>
        <v>8460</v>
      </c>
      <c r="I113" s="8">
        <v>20</v>
      </c>
      <c r="J113" s="8">
        <v>8460</v>
      </c>
    </row>
    <row r="114" spans="1:10" x14ac:dyDescent="0.3">
      <c r="A114" s="6">
        <v>1112</v>
      </c>
      <c r="B114" s="7">
        <v>45931</v>
      </c>
      <c r="C114" s="6" t="s">
        <v>29</v>
      </c>
      <c r="D114" s="6" t="s">
        <v>19</v>
      </c>
      <c r="E114" s="6" t="s">
        <v>11</v>
      </c>
      <c r="F114" s="6" t="s">
        <v>12</v>
      </c>
      <c r="G114" s="6">
        <v>208</v>
      </c>
      <c r="H114" s="6">
        <f>SalesTable[[#This Row],[UnitsSold]] * SalesTable[[#This Row],[UnitPrice]]</f>
        <v>2080</v>
      </c>
      <c r="I114" s="8">
        <v>10</v>
      </c>
      <c r="J114" s="8">
        <v>2080</v>
      </c>
    </row>
    <row r="115" spans="1:10" x14ac:dyDescent="0.3">
      <c r="A115" s="6">
        <v>1113</v>
      </c>
      <c r="B115" s="7">
        <v>45931</v>
      </c>
      <c r="C115" s="6" t="s">
        <v>29</v>
      </c>
      <c r="D115" s="6" t="s">
        <v>19</v>
      </c>
      <c r="E115" s="6" t="s">
        <v>13</v>
      </c>
      <c r="F115" s="6" t="s">
        <v>14</v>
      </c>
      <c r="G115" s="6">
        <v>215</v>
      </c>
      <c r="H115" s="6">
        <f>SalesTable[[#This Row],[UnitsSold]] * SalesTable[[#This Row],[UnitPrice]]</f>
        <v>3225</v>
      </c>
      <c r="I115" s="8">
        <v>15</v>
      </c>
      <c r="J115" s="8">
        <v>3225</v>
      </c>
    </row>
    <row r="116" spans="1:10" x14ac:dyDescent="0.3">
      <c r="A116" s="6">
        <v>1114</v>
      </c>
      <c r="B116" s="7">
        <v>45931</v>
      </c>
      <c r="C116" s="6" t="s">
        <v>29</v>
      </c>
      <c r="D116" s="6" t="s">
        <v>19</v>
      </c>
      <c r="E116" s="6" t="s">
        <v>15</v>
      </c>
      <c r="F116" s="6" t="s">
        <v>16</v>
      </c>
      <c r="G116" s="6">
        <v>142</v>
      </c>
      <c r="H116" s="6">
        <f>SalesTable[[#This Row],[UnitsSold]] * SalesTable[[#This Row],[UnitPrice]]</f>
        <v>994</v>
      </c>
      <c r="I116" s="8">
        <v>7</v>
      </c>
      <c r="J116" s="8">
        <v>994</v>
      </c>
    </row>
    <row r="117" spans="1:10" x14ac:dyDescent="0.3">
      <c r="A117" s="6">
        <v>1115</v>
      </c>
      <c r="B117" s="7">
        <v>45931</v>
      </c>
      <c r="C117" s="6" t="s">
        <v>29</v>
      </c>
      <c r="D117" s="6" t="s">
        <v>19</v>
      </c>
      <c r="E117" s="6" t="s">
        <v>17</v>
      </c>
      <c r="F117" s="6" t="s">
        <v>18</v>
      </c>
      <c r="G117" s="6">
        <v>218</v>
      </c>
      <c r="H117" s="6">
        <f>SalesTable[[#This Row],[UnitsSold]] * SalesTable[[#This Row],[UnitPrice]]</f>
        <v>4360</v>
      </c>
      <c r="I117" s="8">
        <v>20</v>
      </c>
      <c r="J117" s="8">
        <v>4360</v>
      </c>
    </row>
    <row r="118" spans="1:10" x14ac:dyDescent="0.3">
      <c r="A118" s="6">
        <v>1116</v>
      </c>
      <c r="B118" s="7">
        <v>45931</v>
      </c>
      <c r="C118" s="6" t="s">
        <v>29</v>
      </c>
      <c r="D118" s="6" t="s">
        <v>20</v>
      </c>
      <c r="E118" s="6" t="s">
        <v>11</v>
      </c>
      <c r="F118" s="6" t="s">
        <v>12</v>
      </c>
      <c r="G118" s="6">
        <v>160</v>
      </c>
      <c r="H118" s="6">
        <f>SalesTable[[#This Row],[UnitsSold]] * SalesTable[[#This Row],[UnitPrice]]</f>
        <v>1600</v>
      </c>
      <c r="I118" s="8">
        <v>10</v>
      </c>
      <c r="J118" s="8">
        <v>1600</v>
      </c>
    </row>
    <row r="119" spans="1:10" x14ac:dyDescent="0.3">
      <c r="A119" s="6">
        <v>1117</v>
      </c>
      <c r="B119" s="7">
        <v>45931</v>
      </c>
      <c r="C119" s="6" t="s">
        <v>29</v>
      </c>
      <c r="D119" s="6" t="s">
        <v>20</v>
      </c>
      <c r="E119" s="6" t="s">
        <v>13</v>
      </c>
      <c r="F119" s="6" t="s">
        <v>14</v>
      </c>
      <c r="G119" s="6">
        <v>471</v>
      </c>
      <c r="H119" s="6">
        <f>SalesTable[[#This Row],[UnitsSold]] * SalesTable[[#This Row],[UnitPrice]]</f>
        <v>7065</v>
      </c>
      <c r="I119" s="8">
        <v>15</v>
      </c>
      <c r="J119" s="8">
        <v>7065</v>
      </c>
    </row>
    <row r="120" spans="1:10" x14ac:dyDescent="0.3">
      <c r="A120" s="6">
        <v>1118</v>
      </c>
      <c r="B120" s="7">
        <v>45931</v>
      </c>
      <c r="C120" s="6" t="s">
        <v>29</v>
      </c>
      <c r="D120" s="6" t="s">
        <v>20</v>
      </c>
      <c r="E120" s="6" t="s">
        <v>15</v>
      </c>
      <c r="F120" s="6" t="s">
        <v>16</v>
      </c>
      <c r="G120" s="6">
        <v>242</v>
      </c>
      <c r="H120" s="6">
        <f>SalesTable[[#This Row],[UnitsSold]] * SalesTable[[#This Row],[UnitPrice]]</f>
        <v>1694</v>
      </c>
      <c r="I120" s="8">
        <v>7</v>
      </c>
      <c r="J120" s="8">
        <v>1694</v>
      </c>
    </row>
    <row r="121" spans="1:10" x14ac:dyDescent="0.3">
      <c r="A121" s="6">
        <v>1119</v>
      </c>
      <c r="B121" s="7">
        <v>45931</v>
      </c>
      <c r="C121" s="6" t="s">
        <v>29</v>
      </c>
      <c r="D121" s="6" t="s">
        <v>20</v>
      </c>
      <c r="E121" s="6" t="s">
        <v>17</v>
      </c>
      <c r="F121" s="6" t="s">
        <v>18</v>
      </c>
      <c r="G121" s="6">
        <v>498</v>
      </c>
      <c r="H121" s="6">
        <f>SalesTable[[#This Row],[UnitsSold]] * SalesTable[[#This Row],[UnitPrice]]</f>
        <v>9960</v>
      </c>
      <c r="I121" s="8">
        <v>20</v>
      </c>
      <c r="J121" s="8">
        <v>9960</v>
      </c>
    </row>
    <row r="122" spans="1:10" x14ac:dyDescent="0.3">
      <c r="A122" s="6">
        <v>1120</v>
      </c>
      <c r="B122" s="7">
        <v>45962</v>
      </c>
      <c r="C122" s="6" t="s">
        <v>30</v>
      </c>
      <c r="D122" s="6" t="s">
        <v>10</v>
      </c>
      <c r="E122" s="6" t="s">
        <v>11</v>
      </c>
      <c r="F122" s="6" t="s">
        <v>12</v>
      </c>
      <c r="G122" s="6">
        <v>368</v>
      </c>
      <c r="H122" s="6">
        <f>SalesTable[[#This Row],[UnitsSold]] * SalesTable[[#This Row],[UnitPrice]]</f>
        <v>3680</v>
      </c>
      <c r="I122" s="8">
        <v>10</v>
      </c>
      <c r="J122" s="8">
        <v>3680</v>
      </c>
    </row>
    <row r="123" spans="1:10" x14ac:dyDescent="0.3">
      <c r="A123" s="6">
        <v>1121</v>
      </c>
      <c r="B123" s="7">
        <v>45962</v>
      </c>
      <c r="C123" s="6" t="s">
        <v>30</v>
      </c>
      <c r="D123" s="6" t="s">
        <v>10</v>
      </c>
      <c r="E123" s="6" t="s">
        <v>13</v>
      </c>
      <c r="F123" s="6" t="s">
        <v>14</v>
      </c>
      <c r="G123" s="6">
        <v>458</v>
      </c>
      <c r="H123" s="6">
        <f>SalesTable[[#This Row],[UnitsSold]] * SalesTable[[#This Row],[UnitPrice]]</f>
        <v>6870</v>
      </c>
      <c r="I123" s="8">
        <v>15</v>
      </c>
      <c r="J123" s="8">
        <v>6870</v>
      </c>
    </row>
    <row r="124" spans="1:10" x14ac:dyDescent="0.3">
      <c r="A124" s="6">
        <v>1122</v>
      </c>
      <c r="B124" s="7">
        <v>45962</v>
      </c>
      <c r="C124" s="6" t="s">
        <v>30</v>
      </c>
      <c r="D124" s="6" t="s">
        <v>10</v>
      </c>
      <c r="E124" s="6" t="s">
        <v>15</v>
      </c>
      <c r="F124" s="6" t="s">
        <v>16</v>
      </c>
      <c r="G124" s="6">
        <v>340</v>
      </c>
      <c r="H124" s="6">
        <f>SalesTable[[#This Row],[UnitsSold]] * SalesTable[[#This Row],[UnitPrice]]</f>
        <v>2380</v>
      </c>
      <c r="I124" s="8">
        <v>7</v>
      </c>
      <c r="J124" s="8">
        <v>2380</v>
      </c>
    </row>
    <row r="125" spans="1:10" x14ac:dyDescent="0.3">
      <c r="A125" s="6">
        <v>1123</v>
      </c>
      <c r="B125" s="7">
        <v>45962</v>
      </c>
      <c r="C125" s="6" t="s">
        <v>30</v>
      </c>
      <c r="D125" s="6" t="s">
        <v>10</v>
      </c>
      <c r="E125" s="6" t="s">
        <v>17</v>
      </c>
      <c r="F125" s="6" t="s">
        <v>18</v>
      </c>
      <c r="G125" s="6">
        <v>310</v>
      </c>
      <c r="H125" s="6">
        <f>SalesTable[[#This Row],[UnitsSold]] * SalesTable[[#This Row],[UnitPrice]]</f>
        <v>6200</v>
      </c>
      <c r="I125" s="8">
        <v>20</v>
      </c>
      <c r="J125" s="8">
        <v>6200</v>
      </c>
    </row>
    <row r="126" spans="1:10" x14ac:dyDescent="0.3">
      <c r="A126" s="6">
        <v>1124</v>
      </c>
      <c r="B126" s="7">
        <v>45962</v>
      </c>
      <c r="C126" s="6" t="s">
        <v>30</v>
      </c>
      <c r="D126" s="6" t="s">
        <v>19</v>
      </c>
      <c r="E126" s="6" t="s">
        <v>11</v>
      </c>
      <c r="F126" s="6" t="s">
        <v>12</v>
      </c>
      <c r="G126" s="6">
        <v>120</v>
      </c>
      <c r="H126" s="6">
        <f>SalesTable[[#This Row],[UnitsSold]] * SalesTable[[#This Row],[UnitPrice]]</f>
        <v>1200</v>
      </c>
      <c r="I126" s="8">
        <v>10</v>
      </c>
      <c r="J126" s="8">
        <v>1200</v>
      </c>
    </row>
    <row r="127" spans="1:10" x14ac:dyDescent="0.3">
      <c r="A127" s="6">
        <v>1125</v>
      </c>
      <c r="B127" s="7">
        <v>45962</v>
      </c>
      <c r="C127" s="6" t="s">
        <v>30</v>
      </c>
      <c r="D127" s="6" t="s">
        <v>19</v>
      </c>
      <c r="E127" s="6" t="s">
        <v>13</v>
      </c>
      <c r="F127" s="6" t="s">
        <v>14</v>
      </c>
      <c r="G127" s="6">
        <v>107</v>
      </c>
      <c r="H127" s="6">
        <f>SalesTable[[#This Row],[UnitsSold]] * SalesTable[[#This Row],[UnitPrice]]</f>
        <v>1605</v>
      </c>
      <c r="I127" s="8">
        <v>15</v>
      </c>
      <c r="J127" s="8">
        <v>1605</v>
      </c>
    </row>
    <row r="128" spans="1:10" x14ac:dyDescent="0.3">
      <c r="A128" s="6">
        <v>1126</v>
      </c>
      <c r="B128" s="7">
        <v>45962</v>
      </c>
      <c r="C128" s="6" t="s">
        <v>30</v>
      </c>
      <c r="D128" s="6" t="s">
        <v>19</v>
      </c>
      <c r="E128" s="6" t="s">
        <v>15</v>
      </c>
      <c r="F128" s="6" t="s">
        <v>16</v>
      </c>
      <c r="G128" s="6">
        <v>214</v>
      </c>
      <c r="H128" s="6">
        <f>SalesTable[[#This Row],[UnitsSold]] * SalesTable[[#This Row],[UnitPrice]]</f>
        <v>1498</v>
      </c>
      <c r="I128" s="8">
        <v>7</v>
      </c>
      <c r="J128" s="8">
        <v>1498</v>
      </c>
    </row>
    <row r="129" spans="1:10" x14ac:dyDescent="0.3">
      <c r="A129" s="6">
        <v>1127</v>
      </c>
      <c r="B129" s="7">
        <v>45962</v>
      </c>
      <c r="C129" s="6" t="s">
        <v>30</v>
      </c>
      <c r="D129" s="6" t="s">
        <v>19</v>
      </c>
      <c r="E129" s="6" t="s">
        <v>17</v>
      </c>
      <c r="F129" s="6" t="s">
        <v>18</v>
      </c>
      <c r="G129" s="6">
        <v>280</v>
      </c>
      <c r="H129" s="6">
        <f>SalesTable[[#This Row],[UnitsSold]] * SalesTable[[#This Row],[UnitPrice]]</f>
        <v>5600</v>
      </c>
      <c r="I129" s="8">
        <v>20</v>
      </c>
      <c r="J129" s="8">
        <v>5600</v>
      </c>
    </row>
    <row r="130" spans="1:10" x14ac:dyDescent="0.3">
      <c r="A130" s="6">
        <v>1128</v>
      </c>
      <c r="B130" s="7">
        <v>45962</v>
      </c>
      <c r="C130" s="6" t="s">
        <v>30</v>
      </c>
      <c r="D130" s="6" t="s">
        <v>20</v>
      </c>
      <c r="E130" s="6" t="s">
        <v>11</v>
      </c>
      <c r="F130" s="6" t="s">
        <v>12</v>
      </c>
      <c r="G130" s="6">
        <v>407</v>
      </c>
      <c r="H130" s="6">
        <f>SalesTable[[#This Row],[UnitsSold]] * SalesTable[[#This Row],[UnitPrice]]</f>
        <v>4070</v>
      </c>
      <c r="I130" s="8">
        <v>10</v>
      </c>
      <c r="J130" s="8">
        <v>4070</v>
      </c>
    </row>
    <row r="131" spans="1:10" x14ac:dyDescent="0.3">
      <c r="A131" s="6">
        <v>1129</v>
      </c>
      <c r="B131" s="7">
        <v>45962</v>
      </c>
      <c r="C131" s="6" t="s">
        <v>30</v>
      </c>
      <c r="D131" s="6" t="s">
        <v>20</v>
      </c>
      <c r="E131" s="6" t="s">
        <v>13</v>
      </c>
      <c r="F131" s="6" t="s">
        <v>14</v>
      </c>
      <c r="G131" s="6">
        <v>347</v>
      </c>
      <c r="H131" s="6">
        <f>SalesTable[[#This Row],[UnitsSold]] * SalesTable[[#This Row],[UnitPrice]]</f>
        <v>5205</v>
      </c>
      <c r="I131" s="8">
        <v>15</v>
      </c>
      <c r="J131" s="8">
        <v>5205</v>
      </c>
    </row>
    <row r="132" spans="1:10" x14ac:dyDescent="0.3">
      <c r="A132" s="6">
        <v>1130</v>
      </c>
      <c r="B132" s="7">
        <v>45962</v>
      </c>
      <c r="C132" s="6" t="s">
        <v>30</v>
      </c>
      <c r="D132" s="6" t="s">
        <v>20</v>
      </c>
      <c r="E132" s="6" t="s">
        <v>15</v>
      </c>
      <c r="F132" s="6" t="s">
        <v>16</v>
      </c>
      <c r="G132" s="6">
        <v>497</v>
      </c>
      <c r="H132" s="6">
        <f>SalesTable[[#This Row],[UnitsSold]] * SalesTable[[#This Row],[UnitPrice]]</f>
        <v>3479</v>
      </c>
      <c r="I132" s="8">
        <v>7</v>
      </c>
      <c r="J132" s="8">
        <v>3479</v>
      </c>
    </row>
    <row r="133" spans="1:10" x14ac:dyDescent="0.3">
      <c r="A133" s="6">
        <v>1131</v>
      </c>
      <c r="B133" s="7">
        <v>45962</v>
      </c>
      <c r="C133" s="6" t="s">
        <v>30</v>
      </c>
      <c r="D133" s="6" t="s">
        <v>20</v>
      </c>
      <c r="E133" s="6" t="s">
        <v>17</v>
      </c>
      <c r="F133" s="6" t="s">
        <v>18</v>
      </c>
      <c r="G133" s="6">
        <v>112</v>
      </c>
      <c r="H133" s="6">
        <f>SalesTable[[#This Row],[UnitsSold]] * SalesTable[[#This Row],[UnitPrice]]</f>
        <v>2240</v>
      </c>
      <c r="I133" s="8">
        <v>20</v>
      </c>
      <c r="J133" s="8">
        <v>2240</v>
      </c>
    </row>
    <row r="134" spans="1:10" x14ac:dyDescent="0.3">
      <c r="A134" s="6">
        <v>1132</v>
      </c>
      <c r="B134" s="7">
        <v>45992</v>
      </c>
      <c r="C134" s="6" t="s">
        <v>31</v>
      </c>
      <c r="D134" s="6" t="s">
        <v>10</v>
      </c>
      <c r="E134" s="6" t="s">
        <v>11</v>
      </c>
      <c r="F134" s="6" t="s">
        <v>12</v>
      </c>
      <c r="G134" s="6">
        <v>127</v>
      </c>
      <c r="H134" s="6">
        <f>SalesTable[[#This Row],[UnitsSold]] * SalesTable[[#This Row],[UnitPrice]]</f>
        <v>1270</v>
      </c>
      <c r="I134" s="8">
        <v>10</v>
      </c>
      <c r="J134" s="8">
        <v>1270</v>
      </c>
    </row>
    <row r="135" spans="1:10" x14ac:dyDescent="0.3">
      <c r="A135" s="6">
        <v>1133</v>
      </c>
      <c r="B135" s="7">
        <v>45992</v>
      </c>
      <c r="C135" s="6" t="s">
        <v>31</v>
      </c>
      <c r="D135" s="6" t="s">
        <v>10</v>
      </c>
      <c r="E135" s="6" t="s">
        <v>13</v>
      </c>
      <c r="F135" s="6" t="s">
        <v>14</v>
      </c>
      <c r="G135" s="6">
        <v>486</v>
      </c>
      <c r="H135" s="6">
        <f>SalesTable[[#This Row],[UnitsSold]] * SalesTable[[#This Row],[UnitPrice]]</f>
        <v>7290</v>
      </c>
      <c r="I135" s="8">
        <v>15</v>
      </c>
      <c r="J135" s="8">
        <v>7290</v>
      </c>
    </row>
    <row r="136" spans="1:10" x14ac:dyDescent="0.3">
      <c r="A136" s="6">
        <v>1134</v>
      </c>
      <c r="B136" s="7">
        <v>45992</v>
      </c>
      <c r="C136" s="6" t="s">
        <v>31</v>
      </c>
      <c r="D136" s="6" t="s">
        <v>10</v>
      </c>
      <c r="E136" s="6" t="s">
        <v>15</v>
      </c>
      <c r="F136" s="6" t="s">
        <v>16</v>
      </c>
      <c r="G136" s="6">
        <v>141</v>
      </c>
      <c r="H136" s="6">
        <f>SalesTable[[#This Row],[UnitsSold]] * SalesTable[[#This Row],[UnitPrice]]</f>
        <v>987</v>
      </c>
      <c r="I136" s="8">
        <v>7</v>
      </c>
      <c r="J136" s="8">
        <v>987</v>
      </c>
    </row>
    <row r="137" spans="1:10" x14ac:dyDescent="0.3">
      <c r="A137" s="6">
        <v>1135</v>
      </c>
      <c r="B137" s="7">
        <v>45992</v>
      </c>
      <c r="C137" s="6" t="s">
        <v>31</v>
      </c>
      <c r="D137" s="6" t="s">
        <v>10</v>
      </c>
      <c r="E137" s="6" t="s">
        <v>17</v>
      </c>
      <c r="F137" s="6" t="s">
        <v>18</v>
      </c>
      <c r="G137" s="6">
        <v>295</v>
      </c>
      <c r="H137" s="6">
        <f>SalesTable[[#This Row],[UnitsSold]] * SalesTable[[#This Row],[UnitPrice]]</f>
        <v>5900</v>
      </c>
      <c r="I137" s="8">
        <v>20</v>
      </c>
      <c r="J137" s="8">
        <v>5900</v>
      </c>
    </row>
    <row r="138" spans="1:10" x14ac:dyDescent="0.3">
      <c r="A138" s="6">
        <v>1136</v>
      </c>
      <c r="B138" s="7">
        <v>45992</v>
      </c>
      <c r="C138" s="6" t="s">
        <v>31</v>
      </c>
      <c r="D138" s="6" t="s">
        <v>19</v>
      </c>
      <c r="E138" s="6" t="s">
        <v>11</v>
      </c>
      <c r="F138" s="6" t="s">
        <v>12</v>
      </c>
      <c r="G138" s="6">
        <v>372</v>
      </c>
      <c r="H138" s="6">
        <f>SalesTable[[#This Row],[UnitsSold]] * SalesTable[[#This Row],[UnitPrice]]</f>
        <v>3720</v>
      </c>
      <c r="I138" s="8">
        <v>10</v>
      </c>
      <c r="J138" s="8">
        <v>3720</v>
      </c>
    </row>
    <row r="139" spans="1:10" x14ac:dyDescent="0.3">
      <c r="A139" s="6">
        <v>1137</v>
      </c>
      <c r="B139" s="7">
        <v>45992</v>
      </c>
      <c r="C139" s="6" t="s">
        <v>31</v>
      </c>
      <c r="D139" s="6" t="s">
        <v>19</v>
      </c>
      <c r="E139" s="6" t="s">
        <v>13</v>
      </c>
      <c r="F139" s="6" t="s">
        <v>14</v>
      </c>
      <c r="G139" s="6">
        <v>178</v>
      </c>
      <c r="H139" s="6">
        <f>SalesTable[[#This Row],[UnitsSold]] * SalesTable[[#This Row],[UnitPrice]]</f>
        <v>2670</v>
      </c>
      <c r="I139" s="8">
        <v>15</v>
      </c>
      <c r="J139" s="8">
        <v>2670</v>
      </c>
    </row>
    <row r="140" spans="1:10" x14ac:dyDescent="0.3">
      <c r="A140" s="6">
        <v>1138</v>
      </c>
      <c r="B140" s="7">
        <v>45992</v>
      </c>
      <c r="C140" s="6" t="s">
        <v>31</v>
      </c>
      <c r="D140" s="6" t="s">
        <v>19</v>
      </c>
      <c r="E140" s="6" t="s">
        <v>15</v>
      </c>
      <c r="F140" s="6" t="s">
        <v>16</v>
      </c>
      <c r="G140" s="6">
        <v>251</v>
      </c>
      <c r="H140" s="6">
        <f>SalesTable[[#This Row],[UnitsSold]] * SalesTable[[#This Row],[UnitPrice]]</f>
        <v>1757</v>
      </c>
      <c r="I140" s="8">
        <v>7</v>
      </c>
      <c r="J140" s="8">
        <v>1757</v>
      </c>
    </row>
    <row r="141" spans="1:10" x14ac:dyDescent="0.3">
      <c r="A141" s="6">
        <v>1139</v>
      </c>
      <c r="B141" s="7">
        <v>45992</v>
      </c>
      <c r="C141" s="6" t="s">
        <v>31</v>
      </c>
      <c r="D141" s="6" t="s">
        <v>19</v>
      </c>
      <c r="E141" s="6" t="s">
        <v>17</v>
      </c>
      <c r="F141" s="6" t="s">
        <v>18</v>
      </c>
      <c r="G141" s="6">
        <v>439</v>
      </c>
      <c r="H141" s="6">
        <f>SalesTable[[#This Row],[UnitsSold]] * SalesTable[[#This Row],[UnitPrice]]</f>
        <v>8780</v>
      </c>
      <c r="I141" s="8">
        <v>20</v>
      </c>
      <c r="J141" s="8">
        <v>8780</v>
      </c>
    </row>
    <row r="142" spans="1:10" x14ac:dyDescent="0.3">
      <c r="A142" s="6">
        <v>1140</v>
      </c>
      <c r="B142" s="7">
        <v>45992</v>
      </c>
      <c r="C142" s="6" t="s">
        <v>31</v>
      </c>
      <c r="D142" s="6" t="s">
        <v>20</v>
      </c>
      <c r="E142" s="6" t="s">
        <v>11</v>
      </c>
      <c r="F142" s="6" t="s">
        <v>12</v>
      </c>
      <c r="G142" s="6">
        <v>293</v>
      </c>
      <c r="H142" s="6">
        <f>SalesTable[[#This Row],[UnitsSold]] * SalesTable[[#This Row],[UnitPrice]]</f>
        <v>2930</v>
      </c>
      <c r="I142" s="8">
        <v>10</v>
      </c>
      <c r="J142" s="8">
        <v>2930</v>
      </c>
    </row>
    <row r="143" spans="1:10" x14ac:dyDescent="0.3">
      <c r="A143" s="6">
        <v>1141</v>
      </c>
      <c r="B143" s="7">
        <v>45992</v>
      </c>
      <c r="C143" s="6" t="s">
        <v>31</v>
      </c>
      <c r="D143" s="6" t="s">
        <v>20</v>
      </c>
      <c r="E143" s="6" t="s">
        <v>13</v>
      </c>
      <c r="F143" s="6" t="s">
        <v>14</v>
      </c>
      <c r="G143" s="6">
        <v>114</v>
      </c>
      <c r="H143" s="6">
        <f>SalesTable[[#This Row],[UnitsSold]] * SalesTable[[#This Row],[UnitPrice]]</f>
        <v>1710</v>
      </c>
      <c r="I143" s="8">
        <v>15</v>
      </c>
      <c r="J143" s="8">
        <v>1710</v>
      </c>
    </row>
    <row r="144" spans="1:10" x14ac:dyDescent="0.3">
      <c r="A144" s="6">
        <v>1142</v>
      </c>
      <c r="B144" s="7">
        <v>45992</v>
      </c>
      <c r="C144" s="6" t="s">
        <v>31</v>
      </c>
      <c r="D144" s="6" t="s">
        <v>20</v>
      </c>
      <c r="E144" s="6" t="s">
        <v>15</v>
      </c>
      <c r="F144" s="6" t="s">
        <v>16</v>
      </c>
      <c r="G144" s="6">
        <v>306</v>
      </c>
      <c r="H144" s="6">
        <f>SalesTable[[#This Row],[UnitsSold]] * SalesTable[[#This Row],[UnitPrice]]</f>
        <v>2142</v>
      </c>
      <c r="I144" s="8">
        <v>7</v>
      </c>
      <c r="J144" s="8">
        <v>2142</v>
      </c>
    </row>
    <row r="145" spans="1:10" x14ac:dyDescent="0.3">
      <c r="A145" s="6">
        <v>1143</v>
      </c>
      <c r="B145" s="7">
        <v>45992</v>
      </c>
      <c r="C145" s="6" t="s">
        <v>31</v>
      </c>
      <c r="D145" s="6" t="s">
        <v>20</v>
      </c>
      <c r="E145" s="6" t="s">
        <v>17</v>
      </c>
      <c r="F145" s="6" t="s">
        <v>18</v>
      </c>
      <c r="G145" s="6">
        <v>180</v>
      </c>
      <c r="H145" s="6">
        <f>SalesTable[[#This Row],[UnitsSold]] * SalesTable[[#This Row],[UnitPrice]]</f>
        <v>3600</v>
      </c>
      <c r="I145" s="8">
        <v>20</v>
      </c>
      <c r="J145" s="8">
        <v>3600</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heetViews>
  <sheetFormatPr defaultRowHeight="14.4" x14ac:dyDescent="0.3"/>
  <sheetData>
    <row r="1" spans="1:1" x14ac:dyDescent="0.3">
      <c r="A1" s="1" t="s">
        <v>32</v>
      </c>
    </row>
    <row r="2" spans="1:1" x14ac:dyDescent="0.3">
      <c r="A2" t="s">
        <v>33</v>
      </c>
    </row>
    <row r="3" spans="1:1" x14ac:dyDescent="0.3">
      <c r="A3" t="s">
        <v>34</v>
      </c>
    </row>
    <row r="4" spans="1:1" x14ac:dyDescent="0.3">
      <c r="A4" t="s">
        <v>35</v>
      </c>
    </row>
    <row r="5" spans="1:1" x14ac:dyDescent="0.3">
      <c r="A5" t="s">
        <v>36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election activeCell="A11" sqref="A11"/>
    </sheetView>
  </sheetViews>
  <sheetFormatPr defaultRowHeight="14.4" x14ac:dyDescent="0.3"/>
  <sheetData>
    <row r="1" spans="1:2" x14ac:dyDescent="0.3">
      <c r="A1" s="1" t="s">
        <v>37</v>
      </c>
      <c r="B1" s="1" t="s">
        <v>38</v>
      </c>
    </row>
    <row r="2" spans="1:2" x14ac:dyDescent="0.3">
      <c r="A2" t="s">
        <v>39</v>
      </c>
      <c r="B2">
        <f>SUM(SalesData!J:J)</f>
        <v>550213</v>
      </c>
    </row>
    <row r="3" spans="1:2" x14ac:dyDescent="0.3">
      <c r="A3" t="s">
        <v>40</v>
      </c>
      <c r="B3">
        <f>AVERAGE(SalesData!G:G)</f>
        <v>293.22916666666669</v>
      </c>
    </row>
    <row r="4" spans="1:2" x14ac:dyDescent="0.3">
      <c r="A4" t="s">
        <v>41</v>
      </c>
      <c r="B4" t="s">
        <v>42</v>
      </c>
    </row>
    <row r="5" spans="1:2" x14ac:dyDescent="0.3">
      <c r="A5" s="6">
        <f>ROWS(SalesTable[])</f>
        <v>144</v>
      </c>
      <c r="B5" s="6" t="s">
        <v>44</v>
      </c>
    </row>
    <row r="6" spans="1:2" x14ac:dyDescent="0.3">
      <c r="A6" s="6">
        <f>SUM(SalesTable[SalesAmount])</f>
        <v>550213</v>
      </c>
      <c r="B6" s="6" t="s">
        <v>39</v>
      </c>
    </row>
    <row r="7" spans="1:2" x14ac:dyDescent="0.3">
      <c r="A7" s="6">
        <f>SUMIFS(SalesTable[UnitsSold],SalesTable[Product], "Widget A", SalesTable[Month], "2025-05")</f>
        <v>920</v>
      </c>
      <c r="B7" s="6" t="s">
        <v>45</v>
      </c>
    </row>
    <row r="8" spans="1:2" x14ac:dyDescent="0.3">
      <c r="A8" s="6">
        <f>SUMIFS(SalesTable[SalesAmount], SalesTable[Region], "North")</f>
        <v>198295</v>
      </c>
      <c r="B8" s="6" t="s">
        <v>46</v>
      </c>
    </row>
    <row r="9" spans="1:2" x14ac:dyDescent="0.3">
      <c r="A9" s="6">
        <f>AVERAGE(SalesTable[UnitsSold])</f>
        <v>293.22916666666669</v>
      </c>
      <c r="B9" s="6" t="s">
        <v>47</v>
      </c>
    </row>
    <row r="10" spans="1:2" x14ac:dyDescent="0.3">
      <c r="A10" s="6">
        <f>COUNTIF(SalesTable[UnitsSold], "&gt;200")</f>
        <v>105</v>
      </c>
      <c r="B10" s="6" t="s">
        <v>48</v>
      </c>
    </row>
    <row r="11" spans="1:2" x14ac:dyDescent="0.3">
      <c r="A11" s="6" t="e">
        <f ca="1">XLOOKUP("Widget A", SalesTable[Product], SalesTable[UnitPrice], "Not found")</f>
        <v>#NAME?</v>
      </c>
      <c r="B11" s="6" t="s">
        <v>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SumbyRegion</vt:lpstr>
      <vt:lpstr>SalesOverTime</vt:lpstr>
      <vt:lpstr>Best_Selling_Products</vt:lpstr>
      <vt:lpstr>SalesData</vt:lpstr>
      <vt:lpstr>README</vt:lpstr>
      <vt:lpstr>SummaryTemplate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Joel Kurian</cp:lastModifiedBy>
  <dcterms:created xsi:type="dcterms:W3CDTF">2025-10-03T13:44:53Z</dcterms:created>
  <dcterms:modified xsi:type="dcterms:W3CDTF">2025-10-06T16:24:16Z</dcterms:modified>
</cp:coreProperties>
</file>