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lniemi/Documents/NFL ML/"/>
    </mc:Choice>
  </mc:AlternateContent>
  <xr:revisionPtr revIDLastSave="0" documentId="13_ncr:1_{2B0FCA63-DB6F-C843-8DCC-8783BE20F8B4}" xr6:coauthVersionLast="47" xr6:coauthVersionMax="47" xr10:uidLastSave="{00000000-0000-0000-0000-000000000000}"/>
  <bookViews>
    <workbookView xWindow="3500" yWindow="740" windowWidth="25600" windowHeight="16000" xr2:uid="{9552F8E7-DE3A-2148-87D7-6881CB056005}"/>
  </bookViews>
  <sheets>
    <sheet name="Sheet1" sheetId="1" r:id="rId1"/>
  </sheets>
  <definedNames>
    <definedName name="_xlnm._FilterDatabase" localSheetId="0" hidden="1">Sheet1!$B$3:$D$35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C38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N32" i="1" s="1"/>
  <c r="O32" i="1" s="1"/>
  <c r="K33" i="1"/>
  <c r="K34" i="1"/>
  <c r="K35" i="1"/>
  <c r="K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4" i="1"/>
  <c r="N27" i="1" l="1"/>
  <c r="O27" i="1" s="1"/>
  <c r="N31" i="1"/>
  <c r="O31" i="1" s="1"/>
  <c r="N23" i="1"/>
  <c r="O23" i="1" s="1"/>
  <c r="N7" i="1"/>
  <c r="O7" i="1" s="1"/>
  <c r="N19" i="1"/>
  <c r="O19" i="1" s="1"/>
  <c r="N26" i="1"/>
  <c r="O26" i="1" s="1"/>
  <c r="N9" i="1"/>
  <c r="O9" i="1" s="1"/>
  <c r="N16" i="1"/>
  <c r="O16" i="1" s="1"/>
  <c r="N30" i="1"/>
  <c r="O30" i="1" s="1"/>
  <c r="N22" i="1"/>
  <c r="O22" i="1" s="1"/>
  <c r="N14" i="1"/>
  <c r="O14" i="1" s="1"/>
  <c r="N6" i="1"/>
  <c r="O6" i="1" s="1"/>
  <c r="N35" i="1"/>
  <c r="O35" i="1" s="1"/>
  <c r="L34" i="1"/>
  <c r="M34" i="1" s="1"/>
  <c r="L10" i="1"/>
  <c r="M10" i="1" s="1"/>
  <c r="N33" i="1"/>
  <c r="O33" i="1" s="1"/>
  <c r="N17" i="1"/>
  <c r="O17" i="1" s="1"/>
  <c r="L24" i="1"/>
  <c r="M24" i="1" s="1"/>
  <c r="N15" i="1"/>
  <c r="O15" i="1" s="1"/>
  <c r="N29" i="1"/>
  <c r="O29" i="1" s="1"/>
  <c r="N21" i="1"/>
  <c r="O21" i="1" s="1"/>
  <c r="N13" i="1"/>
  <c r="O13" i="1" s="1"/>
  <c r="N5" i="1"/>
  <c r="O5" i="1" s="1"/>
  <c r="N11" i="1"/>
  <c r="O11" i="1" s="1"/>
  <c r="L18" i="1"/>
  <c r="M18" i="1" s="1"/>
  <c r="N25" i="1"/>
  <c r="O25" i="1" s="1"/>
  <c r="N8" i="1"/>
  <c r="O8" i="1" s="1"/>
  <c r="N4" i="1"/>
  <c r="O4" i="1" s="1"/>
  <c r="N28" i="1"/>
  <c r="O28" i="1" s="1"/>
  <c r="N20" i="1"/>
  <c r="O20" i="1" s="1"/>
  <c r="N12" i="1"/>
  <c r="O12" i="1" s="1"/>
  <c r="L19" i="1"/>
  <c r="M19" i="1" s="1"/>
  <c r="N18" i="1"/>
  <c r="O18" i="1" s="1"/>
  <c r="L11" i="1"/>
  <c r="M11" i="1" s="1"/>
  <c r="L26" i="1"/>
  <c r="M26" i="1" s="1"/>
  <c r="N10" i="1"/>
  <c r="O10" i="1" s="1"/>
  <c r="L33" i="1"/>
  <c r="M33" i="1" s="1"/>
  <c r="L25" i="1"/>
  <c r="M25" i="1" s="1"/>
  <c r="L17" i="1"/>
  <c r="M17" i="1" s="1"/>
  <c r="L9" i="1"/>
  <c r="M9" i="1" s="1"/>
  <c r="L35" i="1"/>
  <c r="M35" i="1" s="1"/>
  <c r="N34" i="1"/>
  <c r="O34" i="1" s="1"/>
  <c r="L32" i="1"/>
  <c r="M32" i="1" s="1"/>
  <c r="N24" i="1"/>
  <c r="O24" i="1" s="1"/>
  <c r="L27" i="1"/>
  <c r="M27" i="1" s="1"/>
  <c r="L30" i="1"/>
  <c r="M30" i="1" s="1"/>
  <c r="L22" i="1"/>
  <c r="M22" i="1" s="1"/>
  <c r="L14" i="1"/>
  <c r="M14" i="1" s="1"/>
  <c r="L6" i="1"/>
  <c r="M6" i="1" s="1"/>
  <c r="L16" i="1"/>
  <c r="M16" i="1" s="1"/>
  <c r="L8" i="1"/>
  <c r="M8" i="1" s="1"/>
  <c r="L31" i="1"/>
  <c r="M31" i="1" s="1"/>
  <c r="L23" i="1"/>
  <c r="M23" i="1" s="1"/>
  <c r="L15" i="1"/>
  <c r="M15" i="1" s="1"/>
  <c r="L7" i="1"/>
  <c r="M7" i="1" s="1"/>
  <c r="L29" i="1"/>
  <c r="M29" i="1" s="1"/>
  <c r="L21" i="1"/>
  <c r="M21" i="1" s="1"/>
  <c r="L13" i="1"/>
  <c r="M13" i="1" s="1"/>
  <c r="L5" i="1"/>
  <c r="M5" i="1" s="1"/>
  <c r="L4" i="1"/>
  <c r="M4" i="1" s="1"/>
  <c r="L28" i="1"/>
  <c r="M28" i="1" s="1"/>
  <c r="L20" i="1"/>
  <c r="M20" i="1" s="1"/>
  <c r="L12" i="1"/>
  <c r="M12" i="1" s="1"/>
  <c r="O36" i="1" l="1"/>
  <c r="M36" i="1"/>
</calcChain>
</file>

<file path=xl/sharedStrings.xml><?xml version="1.0" encoding="utf-8"?>
<sst xmlns="http://schemas.openxmlformats.org/spreadsheetml/2006/main" count="50" uniqueCount="50">
  <si>
    <t>Team</t>
  </si>
  <si>
    <t>Linear Wins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</si>
  <si>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</si>
  <si>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</si>
  <si>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</si>
  <si>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</si>
  <si>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</si>
  <si>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</si>
  <si>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Dallas Cowboys</t>
  </si>
  <si>
    <t>Detroit Lions</t>
  </si>
  <si>
    <t>Houston Texans</t>
  </si>
  <si>
    <t>Indianapolis Colts</t>
  </si>
  <si>
    <t>Jacksonville Jaguars</t>
  </si>
  <si>
    <t>Kansas City Chiefs</t>
  </si>
  <si>
    <t>Las Vegas Raiders</t>
  </si>
  <si>
    <t>Los Angeles Chargers</t>
  </si>
  <si>
    <t>Los Angeles Rams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</si>
  <si>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</si>
  <si>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</si>
  <si>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</si>
  <si>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</si>
  <si>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</si>
  <si>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</si>
  <si>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Philadelphia Eagles</t>
  </si>
  <si>
    <t>Pittsburgh Steelers</t>
  </si>
  <si>
    <t>San Fransisco 49ers</t>
  </si>
  <si>
    <t>Seattle Seahawks</t>
  </si>
  <si>
    <t>Tampa Bay Buccaneers</t>
  </si>
  <si>
    <t>Tennessee Titans</t>
  </si>
  <si>
    <t>Green Bay Packers</t>
  </si>
  <si>
    <t>Cleveland Browns</t>
  </si>
  <si>
    <t>Cincinnati Bengals</t>
  </si>
  <si>
    <t>Denver Broncos</t>
  </si>
  <si>
    <t>Washington Commanders</t>
  </si>
  <si>
    <t>NFL 2022 ML regular season win predictions</t>
  </si>
  <si>
    <t>O/U</t>
  </si>
  <si>
    <t>Over odds</t>
  </si>
  <si>
    <t>Under odds</t>
  </si>
  <si>
    <t>Odds from DraftKings</t>
  </si>
  <si>
    <t>Linear Pred</t>
  </si>
  <si>
    <t>Real Wins</t>
  </si>
  <si>
    <t>Linear Res</t>
  </si>
  <si>
    <t>Result</t>
  </si>
  <si>
    <t>Linear Profit (100€)</t>
  </si>
  <si>
    <t>ANN Profit (100€)</t>
  </si>
  <si>
    <t>ANN Res</t>
  </si>
  <si>
    <t>ANN Pred</t>
  </si>
  <si>
    <t>ANN Wins</t>
  </si>
  <si>
    <t>Linear Return-%</t>
  </si>
  <si>
    <t>ANN Return-%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</si>
</sst>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€&quot;"/>
  </numFmts>
  <fonts count="8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rgb="FF191616"/>
      <name val="Arial"/>
      <family val="2"/>
    </font>
    <font>
      <sz val="12"/>
      <color rgb="FF191616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rgb="FF191616"/>
      <name val="Calibri"/>
      <family val="2"/>
      <scheme val="minor"/>
    </font>
    <font>
      <b/>
      <sz val="20"/>
      <color rgb="FF1916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5" borderId="2" xfId="0" applyFill="1" applyBorder="1"/>
    <xf numFmtId="0" fontId="1" fillId="4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3" fillId="0" borderId="0" xfId="0" applyFont="1"/>
    <xf numFmtId="49" fontId="3" fillId="0" borderId="0" xfId="0" applyNumberFormat="1" applyFont="1"/>
    <xf numFmtId="0" fontId="0" fillId="5" borderId="0" xfId="0" applyFill="1"/>
    <xf numFmtId="49" fontId="4" fillId="0" borderId="0" xfId="0" applyNumberFormat="1" applyFont="1"/>
    <xf numFmtId="0" fontId="2" fillId="0" borderId="1" xfId="0" applyFont="1" applyBorder="1" applyAlignment="1">
      <alignment horizontal="center"/>
    </xf>
    <xf numFmtId="165" fontId="0" fillId="0" borderId="0" xfId="0" applyNumberFormat="1"/>
    <xf numFmtId="165" fontId="5" fillId="0" borderId="0" xfId="0" applyNumberFormat="1" applyFont="1"/>
    <xf numFmtId="165" fontId="0" fillId="0" borderId="14" xfId="0" applyNumberFormat="1" applyBorder="1"/>
    <xf numFmtId="49" fontId="7" fillId="0" borderId="0" xfId="0" applyNumberFormat="1" applyFont="1"/>
    <xf numFmtId="49" fontId="6" fillId="5" borderId="3" xfId="0" applyNumberFormat="1" applyFont="1" applyFill="1" applyBorder="1"/>
    <xf numFmtId="10" fontId="6" fillId="5" borderId="5" xfId="0" applyNumberFormat="1" applyFont="1" applyFill="1" applyBorder="1"/>
    <xf numFmtId="49" fontId="6" fillId="5" borderId="15" xfId="0" applyNumberFormat="1" applyFont="1" applyFill="1" applyBorder="1"/>
    <xf numFmtId="10" fontId="6" fillId="5" borderId="16" xfId="0" applyNumberFormat="1" applyFont="1" applyFill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191DC-9A51-8B47-861F-9ECFF05B90B0}">
  <dimension ref="B2:O68"/>
  <sheetViews>
    <sheetView tabSelected="1" topLeftCell="A15" workbookViewId="0">
      <selection activeCell="D39" sqref="D39"/>
    </sheetView>
  </sheetViews>
  <sheetFormatPr baseColWidth="10" defaultRowHeight="16" x14ac:dyDescent="0.2"/>
  <cols>
    <col min="2" max="2" width="22.6640625" bestFit="1" customWidth="1"/>
    <col min="3" max="3" width="15.6640625" bestFit="1" customWidth="1"/>
    <col min="4" max="4" width="15.6640625" customWidth="1"/>
    <col min="13" max="13" width="15.83203125" bestFit="1" customWidth="1"/>
    <col min="15" max="15" width="15.6640625" bestFit="1" customWidth="1"/>
  </cols>
  <sheetData>
    <row r="2" spans="2:15" ht="22" thickBot="1" x14ac:dyDescent="0.3">
      <c r="B2" s="17" t="s">
        <v>34</v>
      </c>
      <c r="C2" s="17"/>
      <c r="D2" s="17"/>
    </row>
    <row r="3" spans="2:15" ht="20" thickBot="1" x14ac:dyDescent="0.25">
      <c r="B3" s="2" t="s">
        <v>0</v>
      </c>
      <c r="C3" s="3" t="s">
        <v>1</v>
      </c>
      <c r="D3" s="4" t="s">
        <v>47</v>
      </c>
      <c r="E3" t="s">
        <v>35</v>
      </c>
      <c r="F3" t="s">
        <v>36</v>
      </c>
      <c r="G3" t="s">
        <v>37</v>
      </c>
      <c r="H3" t="s">
        <v>39</v>
      </c>
      <c r="I3" t="s">
        <v>46</v>
      </c>
      <c r="J3" t="s">
        <v>40</v>
      </c>
      <c r="K3" t="s">
        <v>42</v>
      </c>
      <c r="L3" t="s">
        <v>41</v>
      </c>
      <c r="M3" t="s">
        <v>43</v>
      </c>
      <c r="N3" t="s">
        <v>45</v>
      </c>
      <c r="O3" t="s">
        <v>44</v>
      </c>
    </row>
    <row r="4" spans="2:15" x14ac:dyDescent="0.2">
      <c r="B4" s="5" t="s">
        <v>2</v>
      </c>
      <c r="C4" s="6">
        <v>8.3000000000000007</v>
      </c>
      <c r="D4" s="7">
        <v>9.1</v>
      </c>
      <c r="E4">
        <v>8.5</v>
      </c>
      <c r="F4" s="15">
        <v>-105</v>
      </c>
      <c r="G4" s="15">
        <v>-115</v>
      </c>
      <c r="H4" t="str">
        <f>IF(C4&gt;E4,"Over","Under")</f>
        <v>Under</v>
      </c>
      <c r="I4" t="str">
        <f>IF(D4&gt;E4,"Over","Under")</f>
        <v>Over</v>
      </c>
      <c r="J4">
        <v>4</v>
      </c>
      <c r="K4" t="str">
        <f>IF(J4=E4,"Push",IF(J4&gt;E4,"Over","Under"))</f>
        <v>Under</v>
      </c>
      <c r="L4">
        <f>IF(AND(K4=H4,K4="Under"),G4,IF(AND(K4=H4,K4="Over"),F4,IF(K4="Push",1,0)))</f>
        <v>-115</v>
      </c>
      <c r="M4" s="18">
        <f>IF(L4&lt;0,-10000/L4,IF(L4&gt;=100,10000/L4,IF(L4=1,0,IF(L4=0,-100,"ERROR"))))</f>
        <v>86.956521739130437</v>
      </c>
      <c r="N4">
        <f>IF(AND(K4=I4,K4="Under"),G4,IF(AND(K4=I4,K4="Over"),F4,IF(K4="Push",1,0)))</f>
        <v>0</v>
      </c>
      <c r="O4" s="18">
        <f>IF(N4&lt;0,-10000/N4,IF(N4&gt;=100,10000/N4,IF(N4=1,0,IF(N4=0,-100,"ERROR"))))</f>
        <v>-100</v>
      </c>
    </row>
    <row r="5" spans="2:15" x14ac:dyDescent="0.2">
      <c r="B5" s="8" t="s">
        <v>3</v>
      </c>
      <c r="C5" s="1">
        <v>5.0999999999999996</v>
      </c>
      <c r="D5" s="9">
        <v>4.5999999999999996</v>
      </c>
      <c r="E5">
        <v>5</v>
      </c>
      <c r="F5" s="15">
        <v>130</v>
      </c>
      <c r="G5" s="15">
        <v>-150</v>
      </c>
      <c r="H5" t="str">
        <f t="shared" ref="H5:H35" si="0">IF(C5&gt;E5,"Over","Under")</f>
        <v>Over</v>
      </c>
      <c r="I5" t="str">
        <f t="shared" ref="I5:I35" si="1">IF(D5&gt;E5,"Over","Under")</f>
        <v>Under</v>
      </c>
      <c r="J5">
        <v>7</v>
      </c>
      <c r="K5" t="str">
        <f t="shared" ref="K5:K35" si="2">IF(J5=E5,"Push",IF(J5&gt;E5,"Over","Under"))</f>
        <v>Over</v>
      </c>
      <c r="L5">
        <f t="shared" ref="L5:L35" si="3">IF(AND(K5=H5,K5="Under"),G5,IF(AND(K5=H5,K5="Over"),F5,IF(K5="Push",1,0)))</f>
        <v>130</v>
      </c>
      <c r="M5" s="18">
        <f t="shared" ref="M5:M35" si="4">IF(L5&lt;0,-10000/L5,IF(L5&gt;=100,10000/L5,IF(L5=1,0,IF(L5=0,-100,"ERROR"))))</f>
        <v>76.92307692307692</v>
      </c>
      <c r="N5">
        <f t="shared" ref="N5:N35" si="5">IF(AND(K5=I5,K5="Under"),G5,IF(AND(K5=I5,K5="Over"),F5,IF(K5="Push",1,0)))</f>
        <v>0</v>
      </c>
      <c r="O5" s="18">
        <f t="shared" ref="O5:O35" si="6">IF(N5&lt;0,-10000/N5,IF(N5&gt;=100,10000/N5,IF(N5=1,0,IF(N5=0,-100,"ERROR"))))</f>
        <v>-100</v>
      </c>
    </row>
    <row r="6" spans="2:15" x14ac:dyDescent="0.2">
      <c r="B6" s="8" t="s">
        <v>4</v>
      </c>
      <c r="C6" s="1">
        <v>11.2</v>
      </c>
      <c r="D6" s="9">
        <v>11.4</v>
      </c>
      <c r="E6">
        <v>9.5</v>
      </c>
      <c r="F6" s="15">
        <v>-160</v>
      </c>
      <c r="G6" s="15">
        <v>130</v>
      </c>
      <c r="H6" t="str">
        <f t="shared" si="0"/>
        <v>Over</v>
      </c>
      <c r="I6" t="str">
        <f t="shared" si="1"/>
        <v>Over</v>
      </c>
      <c r="J6">
        <v>10</v>
      </c>
      <c r="K6" t="str">
        <f t="shared" si="2"/>
        <v>Over</v>
      </c>
      <c r="L6">
        <f t="shared" si="3"/>
        <v>-160</v>
      </c>
      <c r="M6" s="18">
        <f t="shared" si="4"/>
        <v>62.5</v>
      </c>
      <c r="N6">
        <f t="shared" si="5"/>
        <v>-160</v>
      </c>
      <c r="O6" s="18">
        <f t="shared" si="6"/>
        <v>62.5</v>
      </c>
    </row>
    <row r="7" spans="2:15" x14ac:dyDescent="0.2">
      <c r="B7" s="8" t="s">
        <v>5</v>
      </c>
      <c r="C7" s="1">
        <v>11.6</v>
      </c>
      <c r="D7" s="9">
        <v>11.6</v>
      </c>
      <c r="E7">
        <v>11.5</v>
      </c>
      <c r="F7" s="15">
        <v>-140</v>
      </c>
      <c r="G7" s="15">
        <v>120</v>
      </c>
      <c r="H7" t="str">
        <f t="shared" si="0"/>
        <v>Over</v>
      </c>
      <c r="I7" t="str">
        <f t="shared" si="1"/>
        <v>Over</v>
      </c>
      <c r="J7">
        <v>13</v>
      </c>
      <c r="K7" t="str">
        <f t="shared" si="2"/>
        <v>Over</v>
      </c>
      <c r="L7">
        <f t="shared" si="3"/>
        <v>-140</v>
      </c>
      <c r="M7" s="18">
        <f t="shared" si="4"/>
        <v>71.428571428571431</v>
      </c>
      <c r="N7">
        <f t="shared" si="5"/>
        <v>-140</v>
      </c>
      <c r="O7" s="18">
        <f t="shared" si="6"/>
        <v>71.428571428571431</v>
      </c>
    </row>
    <row r="8" spans="2:15" x14ac:dyDescent="0.2">
      <c r="B8" s="8" t="s">
        <v>6</v>
      </c>
      <c r="C8" s="1">
        <v>7.5</v>
      </c>
      <c r="D8" s="9">
        <v>7</v>
      </c>
      <c r="E8">
        <v>6.5</v>
      </c>
      <c r="F8" s="15">
        <v>-110</v>
      </c>
      <c r="G8" s="15">
        <v>-110</v>
      </c>
      <c r="H8" t="str">
        <f t="shared" si="0"/>
        <v>Over</v>
      </c>
      <c r="I8" t="str">
        <f t="shared" si="1"/>
        <v>Over</v>
      </c>
      <c r="J8">
        <v>7</v>
      </c>
      <c r="K8" t="str">
        <f t="shared" si="2"/>
        <v>Over</v>
      </c>
      <c r="L8">
        <f t="shared" si="3"/>
        <v>-110</v>
      </c>
      <c r="M8" s="18">
        <f t="shared" si="4"/>
        <v>90.909090909090907</v>
      </c>
      <c r="N8">
        <f t="shared" si="5"/>
        <v>-110</v>
      </c>
      <c r="O8" s="18">
        <f t="shared" si="6"/>
        <v>90.909090909090907</v>
      </c>
    </row>
    <row r="9" spans="2:15" x14ac:dyDescent="0.2">
      <c r="B9" s="8" t="s">
        <v>7</v>
      </c>
      <c r="C9" s="1">
        <v>7.4</v>
      </c>
      <c r="D9" s="9">
        <v>6.7</v>
      </c>
      <c r="E9">
        <v>6.5</v>
      </c>
      <c r="F9" s="15">
        <v>150</v>
      </c>
      <c r="G9" s="15">
        <v>-190</v>
      </c>
      <c r="H9" t="str">
        <f t="shared" si="0"/>
        <v>Over</v>
      </c>
      <c r="I9" t="str">
        <f t="shared" si="1"/>
        <v>Over</v>
      </c>
      <c r="J9">
        <v>3</v>
      </c>
      <c r="K9" t="str">
        <f t="shared" si="2"/>
        <v>Under</v>
      </c>
      <c r="L9">
        <f t="shared" si="3"/>
        <v>0</v>
      </c>
      <c r="M9" s="18">
        <f t="shared" si="4"/>
        <v>-100</v>
      </c>
      <c r="N9">
        <f t="shared" si="5"/>
        <v>0</v>
      </c>
      <c r="O9" s="18">
        <f t="shared" si="6"/>
        <v>-100</v>
      </c>
    </row>
    <row r="10" spans="2:15" x14ac:dyDescent="0.2">
      <c r="B10" s="8" t="s">
        <v>31</v>
      </c>
      <c r="C10" s="1">
        <v>9.6</v>
      </c>
      <c r="D10" s="9">
        <v>9.9</v>
      </c>
      <c r="E10">
        <v>10</v>
      </c>
      <c r="F10" s="15">
        <v>100</v>
      </c>
      <c r="G10" s="15">
        <v>-120</v>
      </c>
      <c r="H10" t="str">
        <f t="shared" si="0"/>
        <v>Under</v>
      </c>
      <c r="I10" t="str">
        <f t="shared" si="1"/>
        <v>Under</v>
      </c>
      <c r="J10">
        <v>12</v>
      </c>
      <c r="K10" t="str">
        <f t="shared" si="2"/>
        <v>Over</v>
      </c>
      <c r="L10">
        <f t="shared" si="3"/>
        <v>0</v>
      </c>
      <c r="M10" s="18">
        <f t="shared" si="4"/>
        <v>-100</v>
      </c>
      <c r="N10">
        <f t="shared" si="5"/>
        <v>0</v>
      </c>
      <c r="O10" s="18">
        <f t="shared" si="6"/>
        <v>-100</v>
      </c>
    </row>
    <row r="11" spans="2:15" x14ac:dyDescent="0.2">
      <c r="B11" s="8" t="s">
        <v>30</v>
      </c>
      <c r="C11" s="1">
        <v>9.1</v>
      </c>
      <c r="D11" s="9">
        <v>9.4</v>
      </c>
      <c r="E11">
        <v>9.5</v>
      </c>
      <c r="F11" s="15">
        <v>-110</v>
      </c>
      <c r="G11" s="15">
        <v>-110</v>
      </c>
      <c r="H11" t="str">
        <f t="shared" si="0"/>
        <v>Under</v>
      </c>
      <c r="I11" t="str">
        <f t="shared" si="1"/>
        <v>Under</v>
      </c>
      <c r="J11">
        <v>7</v>
      </c>
      <c r="K11" t="str">
        <f t="shared" si="2"/>
        <v>Under</v>
      </c>
      <c r="L11">
        <f t="shared" si="3"/>
        <v>-110</v>
      </c>
      <c r="M11" s="18">
        <f t="shared" si="4"/>
        <v>90.909090909090907</v>
      </c>
      <c r="N11">
        <f t="shared" si="5"/>
        <v>-110</v>
      </c>
      <c r="O11" s="18">
        <f t="shared" si="6"/>
        <v>90.909090909090907</v>
      </c>
    </row>
    <row r="12" spans="2:15" x14ac:dyDescent="0.2">
      <c r="B12" s="8" t="s">
        <v>8</v>
      </c>
      <c r="C12" s="1">
        <v>11.3</v>
      </c>
      <c r="D12" s="9">
        <v>12.1</v>
      </c>
      <c r="E12">
        <v>10</v>
      </c>
      <c r="F12" s="15">
        <v>-110</v>
      </c>
      <c r="G12" s="15">
        <v>-110</v>
      </c>
      <c r="H12" t="str">
        <f t="shared" si="0"/>
        <v>Over</v>
      </c>
      <c r="I12" t="str">
        <f t="shared" si="1"/>
        <v>Over</v>
      </c>
      <c r="J12">
        <v>12</v>
      </c>
      <c r="K12" t="str">
        <f t="shared" si="2"/>
        <v>Over</v>
      </c>
      <c r="L12">
        <f t="shared" si="3"/>
        <v>-110</v>
      </c>
      <c r="M12" s="18">
        <f t="shared" si="4"/>
        <v>90.909090909090907</v>
      </c>
      <c r="N12">
        <f t="shared" si="5"/>
        <v>-110</v>
      </c>
      <c r="O12" s="18">
        <f t="shared" si="6"/>
        <v>90.909090909090907</v>
      </c>
    </row>
    <row r="13" spans="2:15" x14ac:dyDescent="0.2">
      <c r="B13" s="8" t="s">
        <v>32</v>
      </c>
      <c r="C13" s="1">
        <v>10.3</v>
      </c>
      <c r="D13" s="9">
        <v>10.9</v>
      </c>
      <c r="E13">
        <v>10</v>
      </c>
      <c r="F13" s="15">
        <v>-120</v>
      </c>
      <c r="G13" s="15">
        <v>100</v>
      </c>
      <c r="H13" t="str">
        <f t="shared" si="0"/>
        <v>Over</v>
      </c>
      <c r="I13" t="str">
        <f t="shared" si="1"/>
        <v>Over</v>
      </c>
      <c r="J13">
        <v>5</v>
      </c>
      <c r="K13" t="str">
        <f t="shared" si="2"/>
        <v>Under</v>
      </c>
      <c r="L13">
        <f t="shared" si="3"/>
        <v>0</v>
      </c>
      <c r="M13" s="18">
        <f t="shared" si="4"/>
        <v>-100</v>
      </c>
      <c r="N13">
        <f t="shared" si="5"/>
        <v>0</v>
      </c>
      <c r="O13" s="18">
        <f t="shared" si="6"/>
        <v>-100</v>
      </c>
    </row>
    <row r="14" spans="2:15" x14ac:dyDescent="0.2">
      <c r="B14" s="8" t="s">
        <v>9</v>
      </c>
      <c r="C14" s="1">
        <v>7.6</v>
      </c>
      <c r="D14" s="9">
        <v>7</v>
      </c>
      <c r="E14">
        <v>6.5</v>
      </c>
      <c r="F14" s="15">
        <v>-125</v>
      </c>
      <c r="G14" s="15">
        <v>105</v>
      </c>
      <c r="H14" t="str">
        <f t="shared" si="0"/>
        <v>Over</v>
      </c>
      <c r="I14" t="str">
        <f t="shared" si="1"/>
        <v>Over</v>
      </c>
      <c r="J14">
        <v>9</v>
      </c>
      <c r="K14" t="str">
        <f t="shared" si="2"/>
        <v>Over</v>
      </c>
      <c r="L14">
        <f t="shared" si="3"/>
        <v>-125</v>
      </c>
      <c r="M14" s="18">
        <f t="shared" si="4"/>
        <v>80</v>
      </c>
      <c r="N14">
        <f t="shared" si="5"/>
        <v>-125</v>
      </c>
      <c r="O14" s="18">
        <f t="shared" si="6"/>
        <v>80</v>
      </c>
    </row>
    <row r="15" spans="2:15" x14ac:dyDescent="0.2">
      <c r="B15" s="8" t="s">
        <v>29</v>
      </c>
      <c r="C15" s="1">
        <v>11.4</v>
      </c>
      <c r="D15" s="9">
        <v>11.3</v>
      </c>
      <c r="E15">
        <v>11</v>
      </c>
      <c r="F15" s="15">
        <v>-110</v>
      </c>
      <c r="G15" s="15">
        <v>-110</v>
      </c>
      <c r="H15" t="str">
        <f t="shared" si="0"/>
        <v>Over</v>
      </c>
      <c r="I15" t="str">
        <f t="shared" si="1"/>
        <v>Over</v>
      </c>
      <c r="J15">
        <v>8</v>
      </c>
      <c r="K15" t="str">
        <f t="shared" si="2"/>
        <v>Under</v>
      </c>
      <c r="L15">
        <f t="shared" si="3"/>
        <v>0</v>
      </c>
      <c r="M15" s="18">
        <f t="shared" si="4"/>
        <v>-100</v>
      </c>
      <c r="N15">
        <f t="shared" si="5"/>
        <v>0</v>
      </c>
      <c r="O15" s="18">
        <f t="shared" si="6"/>
        <v>-100</v>
      </c>
    </row>
    <row r="16" spans="2:15" x14ac:dyDescent="0.2">
      <c r="B16" s="8" t="s">
        <v>10</v>
      </c>
      <c r="C16" s="1">
        <v>4.8</v>
      </c>
      <c r="D16" s="9">
        <v>4.5</v>
      </c>
      <c r="E16">
        <v>4.5</v>
      </c>
      <c r="F16" s="15">
        <v>100</v>
      </c>
      <c r="G16" s="15">
        <v>-120</v>
      </c>
      <c r="H16" t="str">
        <f t="shared" si="0"/>
        <v>Over</v>
      </c>
      <c r="I16" t="str">
        <f t="shared" si="1"/>
        <v>Under</v>
      </c>
      <c r="J16">
        <v>3</v>
      </c>
      <c r="K16" t="str">
        <f t="shared" si="2"/>
        <v>Under</v>
      </c>
      <c r="L16">
        <f t="shared" si="3"/>
        <v>0</v>
      </c>
      <c r="M16" s="18">
        <f t="shared" si="4"/>
        <v>-100</v>
      </c>
      <c r="N16">
        <f t="shared" si="5"/>
        <v>-120</v>
      </c>
      <c r="O16" s="18">
        <f t="shared" si="6"/>
        <v>83.333333333333329</v>
      </c>
    </row>
    <row r="17" spans="2:15" x14ac:dyDescent="0.2">
      <c r="B17" s="8" t="s">
        <v>11</v>
      </c>
      <c r="C17" s="1">
        <v>10.3</v>
      </c>
      <c r="D17" s="9">
        <v>10.9</v>
      </c>
      <c r="E17">
        <v>10</v>
      </c>
      <c r="F17" s="15">
        <v>-105</v>
      </c>
      <c r="G17" s="15">
        <v>-115</v>
      </c>
      <c r="H17" t="str">
        <f t="shared" si="0"/>
        <v>Over</v>
      </c>
      <c r="I17" t="str">
        <f t="shared" si="1"/>
        <v>Over</v>
      </c>
      <c r="J17">
        <v>4</v>
      </c>
      <c r="K17" t="str">
        <f t="shared" si="2"/>
        <v>Under</v>
      </c>
      <c r="L17">
        <f t="shared" si="3"/>
        <v>0</v>
      </c>
      <c r="M17" s="18">
        <f t="shared" si="4"/>
        <v>-100</v>
      </c>
      <c r="N17">
        <f t="shared" si="5"/>
        <v>0</v>
      </c>
      <c r="O17" s="18">
        <f t="shared" si="6"/>
        <v>-100</v>
      </c>
    </row>
    <row r="18" spans="2:15" x14ac:dyDescent="0.2">
      <c r="B18" s="8" t="s">
        <v>12</v>
      </c>
      <c r="C18" s="1">
        <v>7.2</v>
      </c>
      <c r="D18" s="9">
        <v>6.9</v>
      </c>
      <c r="E18">
        <v>6.5</v>
      </c>
      <c r="F18" s="15">
        <v>100</v>
      </c>
      <c r="G18" s="15">
        <v>-120</v>
      </c>
      <c r="H18" t="str">
        <f t="shared" si="0"/>
        <v>Over</v>
      </c>
      <c r="I18" t="str">
        <f t="shared" si="1"/>
        <v>Over</v>
      </c>
      <c r="J18">
        <v>9</v>
      </c>
      <c r="K18" t="str">
        <f t="shared" si="2"/>
        <v>Over</v>
      </c>
      <c r="L18">
        <f t="shared" si="3"/>
        <v>100</v>
      </c>
      <c r="M18" s="18">
        <f t="shared" si="4"/>
        <v>100</v>
      </c>
      <c r="N18">
        <f t="shared" si="5"/>
        <v>100</v>
      </c>
      <c r="O18" s="18">
        <f t="shared" si="6"/>
        <v>100</v>
      </c>
    </row>
    <row r="19" spans="2:15" x14ac:dyDescent="0.2">
      <c r="B19" s="8" t="s">
        <v>13</v>
      </c>
      <c r="C19" s="1">
        <v>10</v>
      </c>
      <c r="D19" s="9">
        <v>10.8</v>
      </c>
      <c r="E19">
        <v>10.5</v>
      </c>
      <c r="F19" s="15">
        <v>-120</v>
      </c>
      <c r="G19" s="15">
        <v>100</v>
      </c>
      <c r="H19" t="str">
        <f t="shared" si="0"/>
        <v>Under</v>
      </c>
      <c r="I19" t="str">
        <f t="shared" si="1"/>
        <v>Over</v>
      </c>
      <c r="J19">
        <v>14</v>
      </c>
      <c r="K19" t="str">
        <f t="shared" si="2"/>
        <v>Over</v>
      </c>
      <c r="L19">
        <f t="shared" si="3"/>
        <v>0</v>
      </c>
      <c r="M19" s="18">
        <f t="shared" si="4"/>
        <v>-100</v>
      </c>
      <c r="N19">
        <f t="shared" si="5"/>
        <v>-120</v>
      </c>
      <c r="O19" s="18">
        <f t="shared" si="6"/>
        <v>83.333333333333329</v>
      </c>
    </row>
    <row r="20" spans="2:15" x14ac:dyDescent="0.2">
      <c r="B20" s="8" t="s">
        <v>14</v>
      </c>
      <c r="C20" s="1">
        <v>9.9</v>
      </c>
      <c r="D20" s="9">
        <v>10.3</v>
      </c>
      <c r="E20">
        <v>8.5</v>
      </c>
      <c r="F20" s="15">
        <v>-130</v>
      </c>
      <c r="G20" s="15">
        <v>110</v>
      </c>
      <c r="H20" t="str">
        <f t="shared" si="0"/>
        <v>Over</v>
      </c>
      <c r="I20" t="str">
        <f t="shared" si="1"/>
        <v>Over</v>
      </c>
      <c r="J20">
        <v>6</v>
      </c>
      <c r="K20" t="str">
        <f t="shared" si="2"/>
        <v>Under</v>
      </c>
      <c r="L20">
        <f t="shared" si="3"/>
        <v>0</v>
      </c>
      <c r="M20" s="18">
        <f t="shared" si="4"/>
        <v>-100</v>
      </c>
      <c r="N20">
        <f t="shared" si="5"/>
        <v>0</v>
      </c>
      <c r="O20" s="18">
        <f t="shared" si="6"/>
        <v>-100</v>
      </c>
    </row>
    <row r="21" spans="2:15" x14ac:dyDescent="0.2">
      <c r="B21" s="8" t="s">
        <v>15</v>
      </c>
      <c r="C21" s="1">
        <v>10.6</v>
      </c>
      <c r="D21" s="9">
        <v>11.8</v>
      </c>
      <c r="E21">
        <v>10</v>
      </c>
      <c r="F21" s="15">
        <v>-140</v>
      </c>
      <c r="G21" s="15">
        <v>120</v>
      </c>
      <c r="H21" t="str">
        <f t="shared" si="0"/>
        <v>Over</v>
      </c>
      <c r="I21" t="str">
        <f t="shared" si="1"/>
        <v>Over</v>
      </c>
      <c r="J21">
        <v>10</v>
      </c>
      <c r="K21" t="str">
        <f t="shared" si="2"/>
        <v>Push</v>
      </c>
      <c r="L21">
        <f t="shared" si="3"/>
        <v>1</v>
      </c>
      <c r="M21" s="18">
        <f t="shared" si="4"/>
        <v>0</v>
      </c>
      <c r="N21">
        <f t="shared" si="5"/>
        <v>1</v>
      </c>
      <c r="O21" s="18">
        <f t="shared" si="6"/>
        <v>0</v>
      </c>
    </row>
    <row r="22" spans="2:15" x14ac:dyDescent="0.2">
      <c r="B22" s="8" t="s">
        <v>16</v>
      </c>
      <c r="C22" s="1">
        <v>8.6999999999999993</v>
      </c>
      <c r="D22" s="9">
        <v>10</v>
      </c>
      <c r="E22">
        <v>10.5</v>
      </c>
      <c r="F22" s="15">
        <v>105</v>
      </c>
      <c r="G22" s="15">
        <v>-125</v>
      </c>
      <c r="H22" t="str">
        <f t="shared" si="0"/>
        <v>Under</v>
      </c>
      <c r="I22" t="str">
        <f t="shared" si="1"/>
        <v>Under</v>
      </c>
      <c r="J22">
        <v>5</v>
      </c>
      <c r="K22" t="str">
        <f t="shared" si="2"/>
        <v>Under</v>
      </c>
      <c r="L22">
        <f t="shared" si="3"/>
        <v>-125</v>
      </c>
      <c r="M22" s="18">
        <f t="shared" si="4"/>
        <v>80</v>
      </c>
      <c r="N22">
        <f t="shared" si="5"/>
        <v>-125</v>
      </c>
      <c r="O22" s="18">
        <f t="shared" si="6"/>
        <v>80</v>
      </c>
    </row>
    <row r="23" spans="2:15" x14ac:dyDescent="0.2">
      <c r="B23" s="8" t="s">
        <v>17</v>
      </c>
      <c r="C23" s="1">
        <v>8.9</v>
      </c>
      <c r="D23" s="9">
        <v>9.1999999999999993</v>
      </c>
      <c r="E23">
        <v>9</v>
      </c>
      <c r="F23" s="15">
        <v>100</v>
      </c>
      <c r="G23" s="15">
        <v>-120</v>
      </c>
      <c r="H23" t="str">
        <f t="shared" si="0"/>
        <v>Under</v>
      </c>
      <c r="I23" t="str">
        <f t="shared" si="1"/>
        <v>Over</v>
      </c>
      <c r="J23">
        <v>9</v>
      </c>
      <c r="K23" t="str">
        <f t="shared" si="2"/>
        <v>Push</v>
      </c>
      <c r="L23">
        <f t="shared" si="3"/>
        <v>1</v>
      </c>
      <c r="M23" s="18">
        <f t="shared" si="4"/>
        <v>0</v>
      </c>
      <c r="N23">
        <f t="shared" si="5"/>
        <v>1</v>
      </c>
      <c r="O23" s="18">
        <f t="shared" si="6"/>
        <v>0</v>
      </c>
    </row>
    <row r="24" spans="2:15" x14ac:dyDescent="0.2">
      <c r="B24" s="8" t="s">
        <v>18</v>
      </c>
      <c r="C24" s="1">
        <v>10.3</v>
      </c>
      <c r="D24" s="9">
        <v>10.6</v>
      </c>
      <c r="E24">
        <v>9</v>
      </c>
      <c r="F24" s="15">
        <v>-130</v>
      </c>
      <c r="G24" s="15">
        <v>110</v>
      </c>
      <c r="H24" t="str">
        <f t="shared" si="0"/>
        <v>Over</v>
      </c>
      <c r="I24" t="str">
        <f t="shared" si="1"/>
        <v>Over</v>
      </c>
      <c r="J24">
        <v>13</v>
      </c>
      <c r="K24" t="str">
        <f t="shared" si="2"/>
        <v>Over</v>
      </c>
      <c r="L24">
        <f t="shared" si="3"/>
        <v>-130</v>
      </c>
      <c r="M24" s="18">
        <f t="shared" si="4"/>
        <v>76.92307692307692</v>
      </c>
      <c r="N24">
        <f t="shared" si="5"/>
        <v>-130</v>
      </c>
      <c r="O24" s="18">
        <f t="shared" si="6"/>
        <v>76.92307692307692</v>
      </c>
    </row>
    <row r="25" spans="2:15" x14ac:dyDescent="0.2">
      <c r="B25" s="8" t="s">
        <v>19</v>
      </c>
      <c r="C25" s="1">
        <v>8.4</v>
      </c>
      <c r="D25" s="9">
        <v>9.1999999999999993</v>
      </c>
      <c r="E25">
        <v>8.5</v>
      </c>
      <c r="F25" s="15">
        <v>-120</v>
      </c>
      <c r="G25" s="15">
        <v>100</v>
      </c>
      <c r="H25" t="str">
        <f t="shared" si="0"/>
        <v>Under</v>
      </c>
      <c r="I25" t="str">
        <f t="shared" si="1"/>
        <v>Over</v>
      </c>
      <c r="J25">
        <v>8</v>
      </c>
      <c r="K25" t="str">
        <f t="shared" si="2"/>
        <v>Under</v>
      </c>
      <c r="L25">
        <f t="shared" si="3"/>
        <v>100</v>
      </c>
      <c r="M25" s="18">
        <f t="shared" si="4"/>
        <v>100</v>
      </c>
      <c r="N25">
        <f t="shared" si="5"/>
        <v>0</v>
      </c>
      <c r="O25" s="18">
        <f t="shared" si="6"/>
        <v>-100</v>
      </c>
    </row>
    <row r="26" spans="2:15" x14ac:dyDescent="0.2">
      <c r="B26" s="8" t="s">
        <v>20</v>
      </c>
      <c r="C26" s="1">
        <v>9.1999999999999993</v>
      </c>
      <c r="D26" s="9">
        <v>9.5</v>
      </c>
      <c r="E26">
        <v>8.5</v>
      </c>
      <c r="F26" s="15">
        <v>-105</v>
      </c>
      <c r="G26" s="15">
        <v>-115</v>
      </c>
      <c r="H26" t="str">
        <f t="shared" si="0"/>
        <v>Over</v>
      </c>
      <c r="I26" t="str">
        <f t="shared" si="1"/>
        <v>Over</v>
      </c>
      <c r="J26">
        <v>7</v>
      </c>
      <c r="K26" t="str">
        <f t="shared" si="2"/>
        <v>Under</v>
      </c>
      <c r="L26">
        <f t="shared" si="3"/>
        <v>0</v>
      </c>
      <c r="M26" s="18">
        <f t="shared" si="4"/>
        <v>-100</v>
      </c>
      <c r="N26">
        <f t="shared" si="5"/>
        <v>0</v>
      </c>
      <c r="O26" s="18">
        <f t="shared" si="6"/>
        <v>-100</v>
      </c>
    </row>
    <row r="27" spans="2:15" x14ac:dyDescent="0.2">
      <c r="B27" s="8" t="s">
        <v>21</v>
      </c>
      <c r="C27" s="1">
        <v>8.8000000000000007</v>
      </c>
      <c r="D27" s="9">
        <v>7.9</v>
      </c>
      <c r="E27">
        <v>7</v>
      </c>
      <c r="F27" s="15">
        <v>-110</v>
      </c>
      <c r="G27" s="15">
        <v>-110</v>
      </c>
      <c r="H27" t="str">
        <f t="shared" si="0"/>
        <v>Over</v>
      </c>
      <c r="I27" t="str">
        <f t="shared" si="1"/>
        <v>Over</v>
      </c>
      <c r="J27">
        <v>9</v>
      </c>
      <c r="K27" t="str">
        <f t="shared" si="2"/>
        <v>Over</v>
      </c>
      <c r="L27">
        <f t="shared" si="3"/>
        <v>-110</v>
      </c>
      <c r="M27" s="18">
        <f t="shared" si="4"/>
        <v>90.909090909090907</v>
      </c>
      <c r="N27">
        <f t="shared" si="5"/>
        <v>-110</v>
      </c>
      <c r="O27" s="18">
        <f t="shared" si="6"/>
        <v>90.909090909090907</v>
      </c>
    </row>
    <row r="28" spans="2:15" x14ac:dyDescent="0.2">
      <c r="B28" s="8" t="s">
        <v>22</v>
      </c>
      <c r="C28" s="1">
        <v>5.7</v>
      </c>
      <c r="D28" s="9">
        <v>5.7</v>
      </c>
      <c r="E28">
        <v>5.5</v>
      </c>
      <c r="F28" s="15">
        <v>-160</v>
      </c>
      <c r="G28" s="15">
        <v>130</v>
      </c>
      <c r="H28" t="str">
        <f t="shared" si="0"/>
        <v>Over</v>
      </c>
      <c r="I28" t="str">
        <f t="shared" si="1"/>
        <v>Over</v>
      </c>
      <c r="J28">
        <v>7</v>
      </c>
      <c r="K28" t="str">
        <f t="shared" si="2"/>
        <v>Over</v>
      </c>
      <c r="L28">
        <f t="shared" si="3"/>
        <v>-160</v>
      </c>
      <c r="M28" s="18">
        <f t="shared" si="4"/>
        <v>62.5</v>
      </c>
      <c r="N28">
        <f t="shared" si="5"/>
        <v>-160</v>
      </c>
      <c r="O28" s="18">
        <f t="shared" si="6"/>
        <v>62.5</v>
      </c>
    </row>
    <row r="29" spans="2:15" x14ac:dyDescent="0.2">
      <c r="B29" s="8" t="s">
        <v>23</v>
      </c>
      <c r="C29" s="1">
        <v>11</v>
      </c>
      <c r="D29" s="9">
        <v>11.4</v>
      </c>
      <c r="E29">
        <v>9.5</v>
      </c>
      <c r="F29" s="15">
        <v>-150</v>
      </c>
      <c r="G29" s="15">
        <v>125</v>
      </c>
      <c r="H29" t="str">
        <f t="shared" si="0"/>
        <v>Over</v>
      </c>
      <c r="I29" t="str">
        <f t="shared" si="1"/>
        <v>Over</v>
      </c>
      <c r="J29">
        <v>14</v>
      </c>
      <c r="K29" t="str">
        <f t="shared" si="2"/>
        <v>Over</v>
      </c>
      <c r="L29">
        <f t="shared" si="3"/>
        <v>-150</v>
      </c>
      <c r="M29" s="18">
        <f t="shared" si="4"/>
        <v>66.666666666666671</v>
      </c>
      <c r="N29">
        <f t="shared" si="5"/>
        <v>-150</v>
      </c>
      <c r="O29" s="18">
        <f t="shared" si="6"/>
        <v>66.666666666666671</v>
      </c>
    </row>
    <row r="30" spans="2:15" x14ac:dyDescent="0.2">
      <c r="B30" s="8" t="s">
        <v>24</v>
      </c>
      <c r="C30" s="1">
        <v>7.6</v>
      </c>
      <c r="D30" s="9">
        <v>7.8</v>
      </c>
      <c r="E30">
        <v>7.5</v>
      </c>
      <c r="F30" s="15">
        <v>100</v>
      </c>
      <c r="G30" s="15">
        <v>-120</v>
      </c>
      <c r="H30" t="str">
        <f t="shared" si="0"/>
        <v>Over</v>
      </c>
      <c r="I30" t="str">
        <f t="shared" si="1"/>
        <v>Over</v>
      </c>
      <c r="J30">
        <v>9</v>
      </c>
      <c r="K30" t="str">
        <f t="shared" si="2"/>
        <v>Over</v>
      </c>
      <c r="L30">
        <f t="shared" si="3"/>
        <v>100</v>
      </c>
      <c r="M30" s="18">
        <f t="shared" si="4"/>
        <v>100</v>
      </c>
      <c r="N30">
        <f t="shared" si="5"/>
        <v>100</v>
      </c>
      <c r="O30" s="18">
        <f t="shared" si="6"/>
        <v>100</v>
      </c>
    </row>
    <row r="31" spans="2:15" x14ac:dyDescent="0.2">
      <c r="B31" s="8" t="s">
        <v>25</v>
      </c>
      <c r="C31" s="1">
        <v>10.1</v>
      </c>
      <c r="D31" s="9">
        <v>11</v>
      </c>
      <c r="E31">
        <v>10</v>
      </c>
      <c r="F31" s="15">
        <v>100</v>
      </c>
      <c r="G31" s="15">
        <v>-120</v>
      </c>
      <c r="H31" t="str">
        <f t="shared" si="0"/>
        <v>Over</v>
      </c>
      <c r="I31" t="str">
        <f t="shared" si="1"/>
        <v>Over</v>
      </c>
      <c r="J31">
        <v>13</v>
      </c>
      <c r="K31" t="str">
        <f t="shared" si="2"/>
        <v>Over</v>
      </c>
      <c r="L31">
        <f t="shared" si="3"/>
        <v>100</v>
      </c>
      <c r="M31" s="18">
        <f t="shared" si="4"/>
        <v>100</v>
      </c>
      <c r="N31">
        <f t="shared" si="5"/>
        <v>100</v>
      </c>
      <c r="O31" s="18">
        <f t="shared" si="6"/>
        <v>100</v>
      </c>
    </row>
    <row r="32" spans="2:15" x14ac:dyDescent="0.2">
      <c r="B32" s="8" t="s">
        <v>26</v>
      </c>
      <c r="C32" s="1">
        <v>5.9</v>
      </c>
      <c r="D32" s="9">
        <v>6.3</v>
      </c>
      <c r="E32">
        <v>5.5</v>
      </c>
      <c r="F32" s="15">
        <v>-125</v>
      </c>
      <c r="G32" s="15">
        <v>105</v>
      </c>
      <c r="H32" t="str">
        <f t="shared" si="0"/>
        <v>Over</v>
      </c>
      <c r="I32" t="str">
        <f t="shared" si="1"/>
        <v>Over</v>
      </c>
      <c r="J32">
        <v>9</v>
      </c>
      <c r="K32" t="str">
        <f t="shared" si="2"/>
        <v>Over</v>
      </c>
      <c r="L32">
        <f t="shared" si="3"/>
        <v>-125</v>
      </c>
      <c r="M32" s="18">
        <f t="shared" si="4"/>
        <v>80</v>
      </c>
      <c r="N32">
        <f t="shared" si="5"/>
        <v>-125</v>
      </c>
      <c r="O32" s="18">
        <f t="shared" si="6"/>
        <v>80</v>
      </c>
    </row>
    <row r="33" spans="2:15" x14ac:dyDescent="0.2">
      <c r="B33" s="8" t="s">
        <v>27</v>
      </c>
      <c r="C33" s="1">
        <v>11.9</v>
      </c>
      <c r="D33" s="9">
        <v>13.1</v>
      </c>
      <c r="E33">
        <v>11.5</v>
      </c>
      <c r="F33" s="15">
        <v>110</v>
      </c>
      <c r="G33" s="15">
        <v>-130</v>
      </c>
      <c r="H33" t="str">
        <f t="shared" si="0"/>
        <v>Over</v>
      </c>
      <c r="I33" t="str">
        <f t="shared" si="1"/>
        <v>Over</v>
      </c>
      <c r="J33">
        <v>8</v>
      </c>
      <c r="K33" t="str">
        <f t="shared" si="2"/>
        <v>Under</v>
      </c>
      <c r="L33">
        <f t="shared" si="3"/>
        <v>0</v>
      </c>
      <c r="M33" s="18">
        <f t="shared" si="4"/>
        <v>-100</v>
      </c>
      <c r="N33">
        <f t="shared" si="5"/>
        <v>0</v>
      </c>
      <c r="O33" s="18">
        <f t="shared" si="6"/>
        <v>-100</v>
      </c>
    </row>
    <row r="34" spans="2:15" x14ac:dyDescent="0.2">
      <c r="B34" s="8" t="s">
        <v>28</v>
      </c>
      <c r="C34" s="1">
        <v>9.6999999999999993</v>
      </c>
      <c r="D34" s="9">
        <v>10</v>
      </c>
      <c r="E34">
        <v>9</v>
      </c>
      <c r="F34" s="15">
        <v>-105</v>
      </c>
      <c r="G34" s="15">
        <v>-115</v>
      </c>
      <c r="H34" t="str">
        <f t="shared" si="0"/>
        <v>Over</v>
      </c>
      <c r="I34" t="str">
        <f t="shared" si="1"/>
        <v>Over</v>
      </c>
      <c r="J34">
        <v>7</v>
      </c>
      <c r="K34" t="str">
        <f t="shared" si="2"/>
        <v>Under</v>
      </c>
      <c r="L34">
        <f t="shared" si="3"/>
        <v>0</v>
      </c>
      <c r="M34" s="18">
        <f t="shared" si="4"/>
        <v>-100</v>
      </c>
      <c r="N34">
        <f t="shared" si="5"/>
        <v>0</v>
      </c>
      <c r="O34" s="18">
        <f t="shared" si="6"/>
        <v>-100</v>
      </c>
    </row>
    <row r="35" spans="2:15" ht="17" thickBot="1" x14ac:dyDescent="0.25">
      <c r="B35" s="10" t="s">
        <v>33</v>
      </c>
      <c r="C35" s="11">
        <v>8.9</v>
      </c>
      <c r="D35" s="12">
        <v>8.4</v>
      </c>
      <c r="E35">
        <v>8</v>
      </c>
      <c r="F35" s="15">
        <v>100</v>
      </c>
      <c r="G35" s="15">
        <v>-120</v>
      </c>
      <c r="H35" t="str">
        <f t="shared" si="0"/>
        <v>Over</v>
      </c>
      <c r="I35" t="str">
        <f t="shared" si="1"/>
        <v>Over</v>
      </c>
      <c r="J35">
        <v>8</v>
      </c>
      <c r="K35" t="str">
        <f t="shared" si="2"/>
        <v>Push</v>
      </c>
      <c r="L35">
        <f t="shared" si="3"/>
        <v>1</v>
      </c>
      <c r="M35" s="20">
        <f t="shared" si="4"/>
        <v>0</v>
      </c>
      <c r="N35">
        <f t="shared" si="5"/>
        <v>1</v>
      </c>
      <c r="O35" s="20">
        <f t="shared" si="6"/>
        <v>0</v>
      </c>
    </row>
    <row r="36" spans="2:15" ht="17" customHeight="1" x14ac:dyDescent="0.25">
      <c r="E36" t="s">
        <v>38</v>
      </c>
      <c r="M36" s="19">
        <f>SUM(M4:M35)</f>
        <v>407.53427731688589</v>
      </c>
      <c r="N36" s="14"/>
      <c r="O36" s="19">
        <f>SUM(O4:O35)</f>
        <v>210.32134532134529</v>
      </c>
    </row>
    <row r="37" spans="2:15" ht="16" customHeight="1" thickBot="1" x14ac:dyDescent="0.3">
      <c r="B37" s="16"/>
      <c r="C37" s="16"/>
      <c r="D37" s="14"/>
      <c r="E37" s="13"/>
      <c r="F37" s="13"/>
      <c r="G37" s="13"/>
    </row>
    <row r="38" spans="2:15" ht="18" customHeight="1" x14ac:dyDescent="0.25">
      <c r="B38" s="22" t="s">
        <v>48</v>
      </c>
      <c r="C38" s="23">
        <f>(3200+M36)/3200</f>
        <v>1.1273544616615268</v>
      </c>
      <c r="D38" s="14"/>
      <c r="E38" s="13"/>
      <c r="F38" s="13"/>
      <c r="G38" s="13"/>
    </row>
    <row r="39" spans="2:15" ht="18" customHeight="1" thickBot="1" x14ac:dyDescent="0.3">
      <c r="B39" s="24" t="s">
        <v>49</v>
      </c>
      <c r="C39" s="25">
        <f>(3200+O36)/3200</f>
        <v>1.0657254204129203</v>
      </c>
      <c r="D39" s="14"/>
      <c r="E39" s="13"/>
      <c r="F39" s="13"/>
      <c r="G39" s="13"/>
    </row>
    <row r="40" spans="2:15" ht="25" x14ac:dyDescent="0.25">
      <c r="B40" s="21"/>
      <c r="C40" s="21"/>
      <c r="D40" s="14"/>
      <c r="E40" s="13"/>
      <c r="F40" s="13"/>
      <c r="G40" s="13"/>
    </row>
    <row r="41" spans="2:15" ht="25" x14ac:dyDescent="0.25">
      <c r="B41" s="14"/>
      <c r="C41" s="14"/>
      <c r="D41" s="14"/>
      <c r="E41" s="13"/>
      <c r="F41" s="13"/>
      <c r="G41" s="13"/>
    </row>
    <row r="42" spans="2:15" ht="25" x14ac:dyDescent="0.25">
      <c r="B42" s="14"/>
      <c r="C42" s="14"/>
      <c r="D42" s="14"/>
      <c r="E42" s="13"/>
      <c r="F42" s="13"/>
      <c r="G42" s="13"/>
    </row>
    <row r="43" spans="2:15" ht="25" x14ac:dyDescent="0.25">
      <c r="B43" s="14"/>
      <c r="C43" s="14"/>
      <c r="D43" s="14"/>
      <c r="E43" s="13"/>
      <c r="F43" s="13"/>
      <c r="G43" s="13"/>
    </row>
    <row r="44" spans="2:15" ht="25" x14ac:dyDescent="0.25">
      <c r="B44" s="14"/>
      <c r="C44" s="14"/>
      <c r="D44" s="14"/>
      <c r="E44" s="13"/>
      <c r="F44" s="13"/>
      <c r="G44" s="13"/>
    </row>
    <row r="45" spans="2:15" ht="25" x14ac:dyDescent="0.25">
      <c r="B45" s="14"/>
      <c r="C45" s="14"/>
      <c r="D45" s="14"/>
      <c r="E45" s="13"/>
      <c r="F45" s="13"/>
      <c r="G45" s="13"/>
    </row>
    <row r="46" spans="2:15" ht="25" x14ac:dyDescent="0.25">
      <c r="B46" s="14"/>
      <c r="C46" s="14"/>
      <c r="D46" s="14"/>
      <c r="E46" s="13"/>
      <c r="F46" s="13"/>
      <c r="G46" s="13"/>
    </row>
    <row r="47" spans="2:15" ht="25" x14ac:dyDescent="0.25">
      <c r="B47" s="14"/>
      <c r="C47" s="14"/>
      <c r="D47" s="14"/>
      <c r="E47" s="13"/>
      <c r="F47" s="13"/>
      <c r="G47" s="13"/>
    </row>
    <row r="48" spans="2:15" ht="25" x14ac:dyDescent="0.25">
      <c r="B48" s="14"/>
      <c r="C48" s="14"/>
      <c r="D48" s="14"/>
      <c r="E48" s="13"/>
      <c r="F48" s="13"/>
      <c r="G48" s="13"/>
    </row>
    <row r="49" spans="2:7" ht="25" x14ac:dyDescent="0.25">
      <c r="B49" s="14"/>
      <c r="C49" s="14"/>
      <c r="D49" s="14"/>
      <c r="E49" s="13"/>
      <c r="F49" s="13"/>
      <c r="G49" s="13"/>
    </row>
    <row r="50" spans="2:7" ht="25" x14ac:dyDescent="0.25">
      <c r="B50" s="14"/>
      <c r="C50" s="14"/>
      <c r="D50" s="14"/>
      <c r="E50" s="13"/>
      <c r="F50" s="13"/>
      <c r="G50" s="13"/>
    </row>
    <row r="51" spans="2:7" ht="25" x14ac:dyDescent="0.25">
      <c r="B51" s="14"/>
      <c r="C51" s="14"/>
      <c r="D51" s="14"/>
      <c r="E51" s="13"/>
      <c r="F51" s="13"/>
      <c r="G51" s="13"/>
    </row>
    <row r="52" spans="2:7" ht="25" x14ac:dyDescent="0.25">
      <c r="B52" s="14"/>
      <c r="C52" s="14"/>
      <c r="D52" s="14"/>
      <c r="E52" s="13"/>
      <c r="F52" s="13"/>
      <c r="G52" s="13"/>
    </row>
    <row r="53" spans="2:7" ht="25" x14ac:dyDescent="0.25">
      <c r="B53" s="14"/>
      <c r="C53" s="14"/>
      <c r="D53" s="14"/>
      <c r="E53" s="13"/>
      <c r="F53" s="13"/>
      <c r="G53" s="13"/>
    </row>
    <row r="54" spans="2:7" ht="25" x14ac:dyDescent="0.25">
      <c r="B54" s="14"/>
      <c r="C54" s="14"/>
      <c r="D54" s="14"/>
      <c r="E54" s="13"/>
      <c r="F54" s="13"/>
      <c r="G54" s="13"/>
    </row>
    <row r="55" spans="2:7" ht="25" x14ac:dyDescent="0.25">
      <c r="B55" s="14"/>
      <c r="C55" s="14"/>
      <c r="D55" s="14"/>
      <c r="E55" s="13"/>
      <c r="F55" s="13"/>
      <c r="G55" s="13"/>
    </row>
    <row r="56" spans="2:7" ht="25" x14ac:dyDescent="0.25">
      <c r="B56" s="14"/>
      <c r="C56" s="14"/>
      <c r="D56" s="14"/>
      <c r="E56" s="13"/>
      <c r="F56" s="13"/>
      <c r="G56" s="13"/>
    </row>
    <row r="57" spans="2:7" ht="25" x14ac:dyDescent="0.25">
      <c r="B57" s="14"/>
      <c r="C57" s="14"/>
      <c r="D57" s="14"/>
      <c r="E57" s="13"/>
      <c r="F57" s="13"/>
      <c r="G57" s="13"/>
    </row>
    <row r="58" spans="2:7" ht="25" x14ac:dyDescent="0.25">
      <c r="B58" s="14"/>
      <c r="C58" s="14"/>
      <c r="D58" s="14"/>
      <c r="E58" s="13"/>
      <c r="F58" s="13"/>
      <c r="G58" s="13"/>
    </row>
    <row r="59" spans="2:7" ht="25" x14ac:dyDescent="0.25">
      <c r="B59" s="14"/>
      <c r="C59" s="14"/>
      <c r="D59" s="14"/>
      <c r="E59" s="13"/>
      <c r="F59" s="13"/>
      <c r="G59" s="13"/>
    </row>
    <row r="60" spans="2:7" ht="25" x14ac:dyDescent="0.25">
      <c r="B60" s="14"/>
      <c r="C60" s="14"/>
      <c r="D60" s="14"/>
      <c r="E60" s="13"/>
      <c r="F60" s="13"/>
      <c r="G60" s="13"/>
    </row>
    <row r="61" spans="2:7" ht="25" x14ac:dyDescent="0.25">
      <c r="B61" s="14"/>
      <c r="C61" s="14"/>
      <c r="D61" s="14"/>
      <c r="E61" s="13"/>
      <c r="F61" s="13"/>
      <c r="G61" s="13"/>
    </row>
    <row r="62" spans="2:7" ht="25" x14ac:dyDescent="0.25">
      <c r="B62" s="14"/>
      <c r="C62" s="14"/>
      <c r="D62" s="14"/>
      <c r="E62" s="13"/>
      <c r="F62" s="13"/>
      <c r="G62" s="13"/>
    </row>
    <row r="63" spans="2:7" ht="25" x14ac:dyDescent="0.25">
      <c r="B63" s="14"/>
      <c r="C63" s="14"/>
      <c r="D63" s="14"/>
      <c r="E63" s="13"/>
      <c r="F63" s="13"/>
      <c r="G63" s="13"/>
    </row>
    <row r="64" spans="2:7" ht="25" x14ac:dyDescent="0.25">
      <c r="B64" s="14"/>
      <c r="C64" s="14"/>
      <c r="D64" s="14"/>
      <c r="E64" s="13"/>
      <c r="F64" s="13"/>
      <c r="G64" s="13"/>
    </row>
    <row r="65" spans="2:7" ht="25" x14ac:dyDescent="0.25">
      <c r="B65" s="14"/>
      <c r="C65" s="14"/>
      <c r="D65" s="14"/>
      <c r="E65" s="13"/>
      <c r="F65" s="13"/>
      <c r="G65" s="13"/>
    </row>
    <row r="66" spans="2:7" ht="25" x14ac:dyDescent="0.25">
      <c r="B66" s="14"/>
      <c r="C66" s="14"/>
      <c r="D66" s="14"/>
      <c r="E66" s="13"/>
      <c r="F66" s="13"/>
      <c r="G66" s="13"/>
    </row>
    <row r="67" spans="2:7" ht="25" x14ac:dyDescent="0.25">
      <c r="B67" s="14"/>
      <c r="C67" s="14"/>
      <c r="D67" s="14"/>
      <c r="E67" s="13"/>
      <c r="F67" s="13"/>
      <c r="G67" s="13"/>
    </row>
    <row r="68" spans="2:7" ht="25" x14ac:dyDescent="0.25">
      <c r="B68" s="14"/>
      <c r="C68" s="14"/>
      <c r="D68" s="14"/>
      <c r="E68" s="13"/>
      <c r="F68" s="13"/>
      <c r="G68" s="13"/>
    </row>
  </sheetData>
  <autoFilter ref="B3:D35" xr:uid="{C83191DC-9A51-8B47-861F-9ECFF05B90B0}">
    <sortState xmlns:xlrd2="http://schemas.microsoft.com/office/spreadsheetml/2017/richdata2" ref="B4:D35">
      <sortCondition ref="B3:B35"/>
    </sortState>
  </autoFilter>
  <mergeCells count="1">
    <mergeCell ref="B2:D2"/>
  </mergeCells>
  <conditionalFormatting sqref="J4:J35 H4:I36">
    <cfRule type="containsText" dxfId="1" priority="1" operator="containsText" text="Under">
      <formula>NOT(ISERROR(SEARCH("Under",H4)))</formula>
    </cfRule>
    <cfRule type="containsText" dxfId="0" priority="2" operator="containsText" text="Over">
      <formula>NOT(ISERROR(SEARCH("Over",H4)))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Niemi Joel</dc:creator>
  <cp:lastModifiedBy>Joel Niemi</cp:lastModifiedBy>
  <dcterms:created xsi:type="dcterms:W3CDTF">2022-10-07T12:01:07Z</dcterms:created>
  <dcterms:modified xsi:type="dcterms:W3CDTF">2024-02-12T15:19:32Z</dcterms:modified>
</cp:coreProperties>
</file>