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D222E88C-4AB1-4DE4-8A46-19B59618CC98}" xr6:coauthVersionLast="45" xr6:coauthVersionMax="45" xr10:uidLastSave="{00000000-0000-0000-0000-000000000000}"/>
  <bookViews>
    <workbookView xWindow="-96" yWindow="-96" windowWidth="19632" windowHeight="12552" xr2:uid="{243EB7F9-5FB2-4AD3-9704-D37C877D3051}"/>
  </bookViews>
  <sheets>
    <sheet name="Template" sheetId="1" r:id="rId1"/>
    <sheet name="Rds" sheetId="72" r:id="rId2"/>
    <sheet name="Teams" sheetId="58" r:id="rId3"/>
    <sheet name="4.4.2.4.2.0" sheetId="36" r:id="rId4"/>
    <sheet name="2.4.4.4.2.0" sheetId="37" r:id="rId5"/>
    <sheet name="4.4.2.3.3.0" sheetId="39" r:id="rId6"/>
    <sheet name="Opening Day" sheetId="34" r:id="rId7"/>
    <sheet name="2.2.0.6.4.4" sheetId="35" r:id="rId8"/>
    <sheet name="6.8.8.10.8.0" sheetId="45" r:id="rId9"/>
    <sheet name="0.0.8.10.8.4" sheetId="49" r:id="rId10"/>
    <sheet name="6.8.8.10.8.4" sheetId="54" r:id="rId11"/>
    <sheet name="2.4.4.2.2.4" sheetId="57" r:id="rId12"/>
    <sheet name="2.2.0.5.3.4.CL" sheetId="59" r:id="rId13"/>
    <sheet name="2.4.4.2.4.0" sheetId="61" r:id="rId14"/>
    <sheet name="3.3.4.4.2.0" sheetId="62" r:id="rId15"/>
    <sheet name="3.3.4.2.4.0" sheetId="63" r:id="rId16"/>
    <sheet name="4.4.2.2.4.0" sheetId="64" r:id="rId17"/>
    <sheet name="4.2.4.2.4.0" sheetId="65" r:id="rId18"/>
    <sheet name="2.3.5.2.4.0" sheetId="66" r:id="rId19"/>
    <sheet name="4.3.3.2.4.0" sheetId="67" r:id="rId20"/>
    <sheet name="4.2.4.4.2.0" sheetId="68" r:id="rId21"/>
    <sheet name="2.4.4.2.2.0" sheetId="69" r:id="rId22"/>
    <sheet name="2.2.4.4.4.0" sheetId="70" r:id="rId23"/>
    <sheet name="4.4.0.4.4.0" sheetId="7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1" l="1"/>
  <c r="H61" i="1"/>
  <c r="G61" i="1"/>
  <c r="F61" i="1"/>
  <c r="E61" i="1"/>
  <c r="D61" i="1"/>
  <c r="I50" i="1"/>
  <c r="H50" i="1"/>
  <c r="G50" i="1"/>
  <c r="F50" i="1"/>
  <c r="E50" i="1"/>
  <c r="D50" i="1"/>
  <c r="I38" i="1"/>
  <c r="H38" i="1"/>
  <c r="G38" i="1"/>
  <c r="F38" i="1"/>
  <c r="E38" i="1"/>
  <c r="D38" i="1"/>
  <c r="I23" i="1"/>
  <c r="H23" i="1"/>
  <c r="G23" i="1"/>
  <c r="F23" i="1"/>
  <c r="E23" i="1"/>
  <c r="D23" i="1"/>
  <c r="I15" i="1"/>
  <c r="H15" i="1"/>
  <c r="G15" i="1"/>
  <c r="F15" i="1"/>
  <c r="E15" i="1"/>
  <c r="D15" i="1"/>
  <c r="P3" i="1" l="1"/>
  <c r="P4" i="1"/>
  <c r="P5" i="1"/>
  <c r="P7" i="1"/>
  <c r="P9" i="1"/>
  <c r="P10" i="1"/>
  <c r="P11" i="1"/>
  <c r="P13" i="1"/>
  <c r="P14" i="1"/>
  <c r="P18" i="1"/>
  <c r="P19" i="1"/>
  <c r="P21" i="1"/>
  <c r="P22" i="1"/>
  <c r="P27" i="1"/>
  <c r="P28" i="1"/>
  <c r="P32" i="1"/>
  <c r="P33" i="1"/>
  <c r="P34" i="1"/>
  <c r="P35" i="1"/>
  <c r="P36" i="1"/>
  <c r="P37" i="1"/>
  <c r="P40" i="1"/>
  <c r="P41" i="1"/>
  <c r="P42" i="1"/>
  <c r="P44" i="1"/>
  <c r="P45" i="1"/>
  <c r="P48" i="1"/>
  <c r="P49" i="1"/>
  <c r="P52" i="1"/>
  <c r="P53" i="1"/>
  <c r="P55" i="1"/>
  <c r="P57" i="1"/>
  <c r="P60" i="1"/>
  <c r="P2" i="1"/>
  <c r="O3" i="1"/>
  <c r="O4" i="1"/>
  <c r="O5" i="1"/>
  <c r="O7" i="1"/>
  <c r="O9" i="1"/>
  <c r="O10" i="1"/>
  <c r="O11" i="1"/>
  <c r="O13" i="1"/>
  <c r="O14" i="1"/>
  <c r="O18" i="1"/>
  <c r="O19" i="1"/>
  <c r="O21" i="1"/>
  <c r="O22" i="1"/>
  <c r="O27" i="1"/>
  <c r="O28" i="1"/>
  <c r="O32" i="1"/>
  <c r="O33" i="1"/>
  <c r="O34" i="1"/>
  <c r="O35" i="1"/>
  <c r="O36" i="1"/>
  <c r="O37" i="1"/>
  <c r="O40" i="1"/>
  <c r="O41" i="1"/>
  <c r="O42" i="1"/>
  <c r="O44" i="1"/>
  <c r="O45" i="1"/>
  <c r="O48" i="1"/>
  <c r="O49" i="1"/>
  <c r="O52" i="1"/>
  <c r="O53" i="1"/>
  <c r="O55" i="1"/>
  <c r="O57" i="1"/>
  <c r="O60" i="1"/>
  <c r="O2" i="1"/>
  <c r="S7" i="72" l="1"/>
  <c r="Q7" i="72"/>
  <c r="P7" i="72"/>
  <c r="N7" i="72"/>
  <c r="L7" i="72"/>
  <c r="J7" i="72"/>
  <c r="H7" i="72"/>
  <c r="R7" i="72" s="1"/>
  <c r="T7" i="72" s="1"/>
  <c r="E7" i="72"/>
  <c r="Q6" i="72"/>
  <c r="S6" i="72" s="1"/>
  <c r="P6" i="72"/>
  <c r="N6" i="72"/>
  <c r="L6" i="72"/>
  <c r="J6" i="72"/>
  <c r="H6" i="72"/>
  <c r="R6" i="72" s="1"/>
  <c r="T6" i="72" s="1"/>
  <c r="E6" i="72"/>
  <c r="Q5" i="72"/>
  <c r="S5" i="72" s="1"/>
  <c r="N5" i="72"/>
  <c r="L5" i="72"/>
  <c r="R5" i="72" s="1"/>
  <c r="T5" i="72" s="1"/>
  <c r="J5" i="72"/>
  <c r="H5" i="72"/>
  <c r="E5" i="72"/>
  <c r="S4" i="72"/>
  <c r="Q4" i="72"/>
  <c r="P4" i="72"/>
  <c r="N4" i="72"/>
  <c r="L4" i="72"/>
  <c r="J4" i="72"/>
  <c r="H4" i="72"/>
  <c r="R4" i="72" s="1"/>
  <c r="T4" i="72" s="1"/>
  <c r="E4" i="72"/>
  <c r="Q3" i="72"/>
  <c r="S3" i="72" s="1"/>
  <c r="P3" i="72"/>
  <c r="N3" i="72"/>
  <c r="L3" i="72"/>
  <c r="J3" i="72"/>
  <c r="H3" i="72"/>
  <c r="R3" i="72" s="1"/>
  <c r="T3" i="72" s="1"/>
  <c r="E3" i="72"/>
  <c r="Q2" i="72"/>
  <c r="S2" i="72" s="1"/>
  <c r="N2" i="72"/>
  <c r="L2" i="72"/>
  <c r="J2" i="72"/>
  <c r="H2" i="72"/>
  <c r="R2" i="72" s="1"/>
  <c r="T2" i="72" s="1"/>
  <c r="E2" i="72"/>
  <c r="C48" i="1"/>
  <c r="C42" i="1"/>
  <c r="J43" i="1" l="1"/>
  <c r="C36" i="1"/>
  <c r="C37" i="1"/>
  <c r="C44" i="1" l="1"/>
  <c r="C35" i="1"/>
  <c r="C40" i="1"/>
  <c r="C45" i="1"/>
  <c r="C32" i="1" l="1"/>
  <c r="C13" i="1"/>
  <c r="C21" i="1"/>
  <c r="C52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C22" i="1" l="1"/>
  <c r="C18" i="1"/>
  <c r="C19" i="1"/>
  <c r="C27" i="1"/>
  <c r="C28" i="1"/>
  <c r="C33" i="1"/>
  <c r="C34" i="1"/>
  <c r="C41" i="1"/>
  <c r="C49" i="1"/>
  <c r="C53" i="1"/>
  <c r="C55" i="1"/>
  <c r="C57" i="1"/>
  <c r="C60" i="1"/>
  <c r="F91" i="1"/>
  <c r="F92" i="1"/>
  <c r="F93" i="1"/>
  <c r="F94" i="1"/>
  <c r="F95" i="1"/>
  <c r="F90" i="1"/>
  <c r="C23" i="1" l="1"/>
  <c r="A79" i="1"/>
  <c r="F87" i="1"/>
  <c r="F86" i="1"/>
  <c r="F85" i="1"/>
  <c r="F84" i="1"/>
  <c r="F83" i="1"/>
  <c r="I75" i="1"/>
  <c r="I77" i="1" s="1"/>
  <c r="H75" i="1"/>
  <c r="H77" i="1" s="1"/>
  <c r="G75" i="1"/>
  <c r="G77" i="1" s="1"/>
  <c r="F75" i="1"/>
  <c r="F77" i="1" s="1"/>
  <c r="E75" i="1"/>
  <c r="E77" i="1" s="1"/>
  <c r="D75" i="1"/>
  <c r="C73" i="1"/>
  <c r="C72" i="1"/>
  <c r="C71" i="1"/>
  <c r="C70" i="1"/>
  <c r="C69" i="1"/>
  <c r="C68" i="1"/>
  <c r="C14" i="1"/>
  <c r="C11" i="1"/>
  <c r="C10" i="1"/>
  <c r="C9" i="1"/>
  <c r="C7" i="1"/>
  <c r="C5" i="1"/>
  <c r="C4" i="1"/>
  <c r="C3" i="1"/>
  <c r="C2" i="1"/>
  <c r="D77" i="1" l="1"/>
  <c r="J75" i="1"/>
</calcChain>
</file>

<file path=xl/sharedStrings.xml><?xml version="1.0" encoding="utf-8"?>
<sst xmlns="http://schemas.openxmlformats.org/spreadsheetml/2006/main" count="944" uniqueCount="87">
  <si>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</si>
  <si>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</si>
  <si>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</si>
  <si>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</si>
  <si>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</si>
  <si>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</si>
  <si>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</si>
  <si>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</si>
  <si>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</si>
  <si>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</si>
  <si>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</si>
  <si>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</si>
  <si>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</si>
  <si>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</si>
  <si>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</si>
  <si>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</si>
  <si>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</si>
  <si>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</si>
  <si>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</si>
  <si>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</si>
  <si>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</si>
  <si>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</si>
  <si>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</si>
  <si>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</si>
  <si>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</si>
  <si>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</si>
  <si>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</si>
  <si>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</si>
  <si>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</si>
  <si>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</si>
  <si>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</si>
  <si>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</si>
  <si>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</si>
  <si>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</si>
  <si>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</si>
  <si>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</si>
  <si>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</si>
  <si>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</si>
  <si>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</si>
  <si>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</si>
  <si>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</si>
  <si>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</si>
  <si>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</si>
  <si>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</si>
  <si>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</si>
  <si>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</si>
  <si>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</si>
  <si>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</si>
  <si>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</si>
  <si>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</si>
  <si>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</si>
  <si>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</si>
  <si>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</si>
  <si>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</si>
  <si>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</si>
  <si>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</si>
  <si>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</si>
  <si>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</si>
  <si>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</si>
  <si>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</si>
  <si>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</si>
  <si>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</si>
  <si>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</si>
  <si>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</si>
  <si>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</si>
  <si>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</si>
  <si>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</si>
  <si>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</si>
  <si>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</si>
  <si>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</si>
  <si>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</si>
  <si>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</si>
  <si>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</si>
  <si>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</si>
  <si>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</si>
  <si>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</si>
  <si>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>CL Friday Night</t>
  </si>
  <si>
    <t>Games Per Round</t>
  </si>
  <si>
    <t>Total Games</t>
  </si>
  <si>
    <t>Rounds</t>
  </si>
  <si>
    <t>RoundedUp</t>
  </si>
  <si>
    <t>Round 1</t>
  </si>
  <si>
    <t>Round 2</t>
  </si>
  <si>
    <t>Round 3</t>
  </si>
  <si>
    <t>Round 4</t>
  </si>
  <si>
    <t>Round 5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</si>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</sst>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Border="1"/>
    <xf numFmtId="0" fontId="0" fillId="0" borderId="11" xfId="0" applyBorder="1"/>
    <xf numFmtId="164" fontId="0" fillId="0" borderId="10" xfId="0" applyNumberFormat="1" applyFill="1" applyBorder="1"/>
    <xf numFmtId="0" fontId="0" fillId="3" borderId="0" xfId="0" applyFill="1" applyBorder="1"/>
    <xf numFmtId="164" fontId="0" fillId="2" borderId="10" xfId="0" applyNumberFormat="1" applyFill="1" applyBorder="1"/>
    <xf numFmtId="0" fontId="0" fillId="2" borderId="0" xfId="0" applyFill="1" applyBorder="1"/>
    <xf numFmtId="164" fontId="0" fillId="4" borderId="10" xfId="0" applyNumberFormat="1" applyFill="1" applyBorder="1"/>
    <xf numFmtId="0" fontId="0" fillId="4" borderId="0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11" xfId="0" applyFill="1" applyBorder="1" applyAlignment="1"/>
    <xf numFmtId="164" fontId="0" fillId="3" borderId="10" xfId="0" applyNumberFormat="1" applyFill="1" applyBorder="1"/>
    <xf numFmtId="164" fontId="0" fillId="3" borderId="4" xfId="0" applyNumberFormat="1" applyFill="1" applyBorder="1"/>
    <xf numFmtId="0" fontId="0" fillId="3" borderId="5" xfId="0" applyFill="1" applyBorder="1"/>
    <xf numFmtId="164" fontId="3" fillId="0" borderId="1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0" borderId="11" xfId="0" applyFont="1" applyFill="1" applyBorder="1" applyAlignment="1"/>
    <xf numFmtId="164" fontId="3" fillId="0" borderId="4" xfId="0" applyNumberFormat="1" applyFont="1" applyFill="1" applyBorder="1"/>
    <xf numFmtId="0" fontId="3" fillId="0" borderId="5" xfId="0" applyFont="1" applyFill="1" applyBorder="1"/>
    <xf numFmtId="0" fontId="0" fillId="0" borderId="9" xfId="0" applyFill="1" applyBorder="1" applyAlignment="1"/>
    <xf numFmtId="0" fontId="0" fillId="0" borderId="11" xfId="0" applyFill="1" applyBorder="1"/>
    <xf numFmtId="164" fontId="0" fillId="0" borderId="0" xfId="0" applyNumberFormat="1" applyBorder="1"/>
    <xf numFmtId="164" fontId="0" fillId="0" borderId="4" xfId="0" applyNumberFormat="1" applyFill="1" applyBorder="1"/>
    <xf numFmtId="164" fontId="0" fillId="9" borderId="7" xfId="0" applyNumberFormat="1" applyFill="1" applyBorder="1"/>
    <xf numFmtId="0" fontId="0" fillId="9" borderId="8" xfId="0" applyFill="1" applyBorder="1"/>
    <xf numFmtId="0" fontId="0" fillId="0" borderId="10" xfId="0" applyBorder="1"/>
    <xf numFmtId="0" fontId="0" fillId="0" borderId="4" xfId="0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13" borderId="0" xfId="0" applyNumberFormat="1" applyFill="1" applyBorder="1"/>
    <xf numFmtId="0" fontId="0" fillId="13" borderId="0" xfId="0" applyFill="1" applyBorder="1"/>
    <xf numFmtId="0" fontId="0" fillId="13" borderId="0" xfId="0" applyFill="1"/>
    <xf numFmtId="167" fontId="0" fillId="13" borderId="0" xfId="0" applyNumberFormat="1" applyFill="1"/>
    <xf numFmtId="164" fontId="0" fillId="13" borderId="0" xfId="0" applyNumberFormat="1" applyFill="1"/>
    <xf numFmtId="10" fontId="0" fillId="13" borderId="0" xfId="0" applyNumberFormat="1" applyFill="1"/>
    <xf numFmtId="0" fontId="0" fillId="13" borderId="0" xfId="0" applyFill="1" applyAlignment="1">
      <alignment horizontal="center"/>
    </xf>
    <xf numFmtId="165" fontId="0" fillId="13" borderId="0" xfId="0" applyNumberFormat="1" applyFill="1" applyAlignment="1">
      <alignment horizontal="center"/>
    </xf>
    <xf numFmtId="164" fontId="3" fillId="13" borderId="0" xfId="0" applyNumberFormat="1" applyFont="1" applyFill="1" applyBorder="1"/>
    <xf numFmtId="0" fontId="3" fillId="1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A95"/>
  <sheetViews>
    <sheetView tabSelected="1" topLeftCell="A19" workbookViewId="0">
      <selection activeCell="B34" sqref="B34"/>
    </sheetView>
  </sheetViews>
  <sheetFormatPr defaultRowHeight="14.4" x14ac:dyDescent="0.55000000000000004"/>
  <cols>
    <col min="1" max="1" width="25.89453125" bestFit="1" customWidth="1"/>
    <col min="2" max="2" width="20.5234375" bestFit="1" customWidth="1"/>
    <col min="6" max="6" width="8.68359375" bestFit="1" customWidth="1"/>
    <col min="7" max="7" width="10.68359375" bestFit="1" customWidth="1"/>
    <col min="9" max="9" width="11.1015625" bestFit="1" customWidth="1"/>
    <col min="15" max="15" width="24.20703125" bestFit="1" customWidth="1"/>
    <col min="17" max="17" width="17.3125" bestFit="1" customWidth="1"/>
    <col min="18" max="18" width="10.3125" bestFit="1" customWidth="1"/>
  </cols>
  <sheetData>
    <row r="1" spans="1:27" ht="14.7" thickBot="1" x14ac:dyDescent="0.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 t="s">
        <v>41</v>
      </c>
      <c r="M1" s="1" t="s">
        <v>42</v>
      </c>
      <c r="N1" s="3"/>
      <c r="O1" s="1"/>
      <c r="P1" s="1"/>
      <c r="Q1" s="3"/>
      <c r="R1" s="3"/>
      <c r="T1" s="1"/>
      <c r="U1" s="1"/>
      <c r="V1" s="1"/>
      <c r="W1" s="1"/>
      <c r="X1" s="1"/>
      <c r="Y1" s="1"/>
      <c r="Z1" s="1"/>
      <c r="AA1" s="1"/>
    </row>
    <row r="2" spans="1:27" x14ac:dyDescent="0.55000000000000004">
      <c r="A2" s="29">
        <v>43906</v>
      </c>
      <c r="B2" s="30"/>
      <c r="C2" s="30">
        <f t="shared" ref="C2:C14" si="0">D2+E2+F2</f>
        <v>10</v>
      </c>
      <c r="D2" s="30">
        <v>4</v>
      </c>
      <c r="E2" s="30">
        <v>4</v>
      </c>
      <c r="F2" s="30">
        <v>2</v>
      </c>
      <c r="G2" s="30">
        <v>4</v>
      </c>
      <c r="H2" s="30">
        <v>2</v>
      </c>
      <c r="I2" s="31">
        <v>0</v>
      </c>
      <c r="J2">
        <f>SUM(D2:I2)</f>
        <v>16</v>
      </c>
      <c r="L2" s="28">
        <v>0.75</v>
      </c>
      <c r="M2" s="28">
        <v>0.91666666666666663</v>
      </c>
      <c r="O2" s="4">
        <f>A2</f>
        <v>43906</v>
      </c>
      <c r="P2" s="5" t="str">
        <f>_xlfn.CONCAT("_",D2:I2)</f>
        <v>_442420</v>
      </c>
      <c r="Q2" s="6"/>
      <c r="R2" s="6"/>
      <c r="T2" s="6"/>
      <c r="U2" s="7"/>
      <c r="V2" s="6"/>
      <c r="W2" s="7"/>
      <c r="X2" s="6"/>
      <c r="Y2" s="7"/>
      <c r="Z2" s="6"/>
      <c r="AA2" s="7"/>
    </row>
    <row r="3" spans="1:27" x14ac:dyDescent="0.55000000000000004">
      <c r="A3" s="32">
        <v>43907</v>
      </c>
      <c r="B3" s="33"/>
      <c r="C3" s="33">
        <f t="shared" si="0"/>
        <v>10</v>
      </c>
      <c r="D3" s="33">
        <v>4</v>
      </c>
      <c r="E3" s="33">
        <v>4</v>
      </c>
      <c r="F3" s="33">
        <v>2</v>
      </c>
      <c r="G3" s="33">
        <v>4</v>
      </c>
      <c r="H3" s="33">
        <v>2</v>
      </c>
      <c r="I3" s="34">
        <v>0</v>
      </c>
      <c r="J3">
        <f t="shared" ref="J3:J71" si="1">SUM(D3:I3)</f>
        <v>16</v>
      </c>
      <c r="L3" s="28">
        <v>0.75</v>
      </c>
      <c r="M3" s="28">
        <v>0.91666666666666663</v>
      </c>
      <c r="O3" s="4">
        <f t="shared" ref="O3:O60" si="2">A3</f>
        <v>43907</v>
      </c>
      <c r="P3" s="5" t="str">
        <f t="shared" ref="P3:P60" si="3">_xlfn.CONCAT("_",D3:I3)</f>
        <v>_442420</v>
      </c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 x14ac:dyDescent="0.55000000000000004">
      <c r="A4" s="35">
        <v>43908</v>
      </c>
      <c r="B4" s="33"/>
      <c r="C4" s="33">
        <f t="shared" si="0"/>
        <v>10</v>
      </c>
      <c r="D4" s="33">
        <v>2</v>
      </c>
      <c r="E4" s="33">
        <v>4</v>
      </c>
      <c r="F4" s="33">
        <v>4</v>
      </c>
      <c r="G4" s="33">
        <v>4</v>
      </c>
      <c r="H4" s="33">
        <v>2</v>
      </c>
      <c r="I4" s="34">
        <v>0</v>
      </c>
      <c r="J4">
        <f t="shared" si="1"/>
        <v>16</v>
      </c>
      <c r="L4" s="28">
        <v>0.75</v>
      </c>
      <c r="M4" s="28">
        <v>0.91666666666666663</v>
      </c>
      <c r="O4" s="4">
        <f t="shared" si="2"/>
        <v>43908</v>
      </c>
      <c r="P4" s="5" t="str">
        <f t="shared" si="3"/>
        <v>_244420</v>
      </c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 x14ac:dyDescent="0.55000000000000004">
      <c r="A5" s="32">
        <v>43909</v>
      </c>
      <c r="B5" s="33"/>
      <c r="C5" s="33">
        <f t="shared" si="0"/>
        <v>10</v>
      </c>
      <c r="D5" s="33">
        <v>2</v>
      </c>
      <c r="E5" s="33">
        <v>4</v>
      </c>
      <c r="F5" s="33">
        <v>4</v>
      </c>
      <c r="G5" s="33">
        <v>2</v>
      </c>
      <c r="H5" s="33">
        <v>4</v>
      </c>
      <c r="I5" s="34">
        <v>0</v>
      </c>
      <c r="J5">
        <f t="shared" si="1"/>
        <v>16</v>
      </c>
      <c r="L5" s="28">
        <v>0.75</v>
      </c>
      <c r="M5" s="28">
        <v>0.91666666666666663</v>
      </c>
      <c r="O5" s="4">
        <f t="shared" si="2"/>
        <v>43909</v>
      </c>
      <c r="P5" s="5" t="str">
        <f t="shared" si="3"/>
        <v>_244240</v>
      </c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 x14ac:dyDescent="0.55000000000000004">
      <c r="A6" s="32">
        <v>43910</v>
      </c>
      <c r="B6" s="33"/>
      <c r="C6" s="33">
        <v>0</v>
      </c>
      <c r="D6" s="64" t="s">
        <v>32</v>
      </c>
      <c r="E6" s="64"/>
      <c r="F6" s="64"/>
      <c r="G6" s="64"/>
      <c r="H6" s="64"/>
      <c r="I6" s="65"/>
      <c r="J6">
        <f t="shared" si="1"/>
        <v>0</v>
      </c>
      <c r="L6" s="28"/>
      <c r="M6" s="28"/>
      <c r="O6" s="4"/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 x14ac:dyDescent="0.55000000000000004">
      <c r="A7" s="35">
        <v>43911</v>
      </c>
      <c r="B7" s="36" t="s">
        <v>10</v>
      </c>
      <c r="C7" s="33">
        <f t="shared" si="0"/>
        <v>0</v>
      </c>
      <c r="D7" s="33">
        <v>0</v>
      </c>
      <c r="E7" s="33">
        <v>0</v>
      </c>
      <c r="F7" s="33">
        <v>0</v>
      </c>
      <c r="G7" s="33">
        <v>8</v>
      </c>
      <c r="H7" s="33">
        <v>7</v>
      </c>
      <c r="I7" s="34">
        <v>4</v>
      </c>
      <c r="J7">
        <f t="shared" si="1"/>
        <v>19</v>
      </c>
      <c r="L7" s="28">
        <v>0.45833333333333331</v>
      </c>
      <c r="M7" s="28">
        <v>0.75</v>
      </c>
      <c r="O7" s="4">
        <f t="shared" si="2"/>
        <v>43911</v>
      </c>
      <c r="P7" s="5" t="str">
        <f t="shared" si="3"/>
        <v>_000874</v>
      </c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 x14ac:dyDescent="0.55000000000000004">
      <c r="A8" s="37">
        <v>43912</v>
      </c>
      <c r="B8" s="38"/>
      <c r="C8" s="64" t="s">
        <v>31</v>
      </c>
      <c r="D8" s="64"/>
      <c r="E8" s="64"/>
      <c r="F8" s="64"/>
      <c r="G8" s="64"/>
      <c r="H8" s="64"/>
      <c r="I8" s="65"/>
      <c r="J8">
        <f t="shared" si="1"/>
        <v>0</v>
      </c>
      <c r="L8" s="28"/>
      <c r="M8" s="28"/>
      <c r="O8" s="4"/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 x14ac:dyDescent="0.55000000000000004">
      <c r="A9" s="32">
        <v>43913</v>
      </c>
      <c r="B9" s="33"/>
      <c r="C9" s="33">
        <f t="shared" si="0"/>
        <v>10</v>
      </c>
      <c r="D9" s="33">
        <v>2</v>
      </c>
      <c r="E9" s="33">
        <v>4</v>
      </c>
      <c r="F9" s="33">
        <v>4</v>
      </c>
      <c r="G9" s="33">
        <v>2</v>
      </c>
      <c r="H9" s="33">
        <v>1</v>
      </c>
      <c r="I9" s="34">
        <v>0</v>
      </c>
      <c r="J9">
        <f t="shared" si="1"/>
        <v>13</v>
      </c>
      <c r="L9" s="28">
        <v>0.75</v>
      </c>
      <c r="M9" s="28">
        <v>0.91666666666666663</v>
      </c>
      <c r="O9" s="4">
        <f t="shared" si="2"/>
        <v>43913</v>
      </c>
      <c r="P9" s="5" t="str">
        <f t="shared" si="3"/>
        <v>_244210</v>
      </c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 x14ac:dyDescent="0.55000000000000004">
      <c r="A10" s="32">
        <v>43914</v>
      </c>
      <c r="B10" s="33"/>
      <c r="C10" s="33">
        <f t="shared" si="0"/>
        <v>10</v>
      </c>
      <c r="D10" s="33">
        <v>2</v>
      </c>
      <c r="E10" s="33">
        <v>4</v>
      </c>
      <c r="F10" s="33">
        <v>4</v>
      </c>
      <c r="G10" s="33">
        <v>2</v>
      </c>
      <c r="H10" s="33">
        <v>1</v>
      </c>
      <c r="I10" s="34">
        <v>0</v>
      </c>
      <c r="J10">
        <f t="shared" si="1"/>
        <v>13</v>
      </c>
      <c r="L10" s="28">
        <v>0.75</v>
      </c>
      <c r="M10" s="28">
        <v>0.91666666666666663</v>
      </c>
      <c r="O10" s="4">
        <f t="shared" si="2"/>
        <v>43914</v>
      </c>
      <c r="P10" s="5" t="str">
        <f t="shared" si="3"/>
        <v>_244210</v>
      </c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 x14ac:dyDescent="0.55000000000000004">
      <c r="A11" s="35">
        <v>43915</v>
      </c>
      <c r="B11" s="33"/>
      <c r="C11" s="33">
        <f t="shared" si="0"/>
        <v>10</v>
      </c>
      <c r="D11" s="33">
        <v>4</v>
      </c>
      <c r="E11" s="33">
        <v>4</v>
      </c>
      <c r="F11" s="33">
        <v>2</v>
      </c>
      <c r="G11" s="33">
        <v>2</v>
      </c>
      <c r="H11" s="33">
        <v>1</v>
      </c>
      <c r="I11" s="34">
        <v>0</v>
      </c>
      <c r="J11">
        <f t="shared" si="1"/>
        <v>13</v>
      </c>
      <c r="L11" s="28">
        <v>0.75</v>
      </c>
      <c r="M11" s="28">
        <v>0.91666666666666663</v>
      </c>
      <c r="O11" s="4">
        <f t="shared" si="2"/>
        <v>43915</v>
      </c>
      <c r="P11" s="5" t="str">
        <f t="shared" si="3"/>
        <v>_442210</v>
      </c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 x14ac:dyDescent="0.55000000000000004">
      <c r="A12" s="39">
        <v>43916</v>
      </c>
      <c r="B12" s="40" t="s">
        <v>11</v>
      </c>
      <c r="C12" s="70" t="s">
        <v>11</v>
      </c>
      <c r="D12" s="70"/>
      <c r="E12" s="70"/>
      <c r="F12" s="70"/>
      <c r="G12" s="70"/>
      <c r="H12" s="70"/>
      <c r="I12" s="71"/>
      <c r="J12">
        <f t="shared" si="1"/>
        <v>0</v>
      </c>
      <c r="L12" s="28"/>
      <c r="M12" s="28"/>
      <c r="O12" s="4"/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 x14ac:dyDescent="0.55000000000000004">
      <c r="A13" s="32">
        <v>43917</v>
      </c>
      <c r="B13" s="33"/>
      <c r="C13" s="33">
        <f t="shared" ref="C13" si="4">D13+E13+F13</f>
        <v>10</v>
      </c>
      <c r="D13" s="15">
        <v>4</v>
      </c>
      <c r="E13" s="15">
        <v>4</v>
      </c>
      <c r="F13" s="15">
        <v>2</v>
      </c>
      <c r="G13" s="33">
        <v>2</v>
      </c>
      <c r="H13" s="33">
        <v>4</v>
      </c>
      <c r="I13" s="34">
        <v>0</v>
      </c>
      <c r="J13">
        <f t="shared" si="1"/>
        <v>16</v>
      </c>
      <c r="L13" s="28">
        <v>0.75</v>
      </c>
      <c r="M13" s="28">
        <v>0.91666666666666663</v>
      </c>
      <c r="O13" s="4">
        <f t="shared" si="2"/>
        <v>43917</v>
      </c>
      <c r="P13" s="5" t="str">
        <f t="shared" si="3"/>
        <v>_442240</v>
      </c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 ht="14.7" thickBot="1" x14ac:dyDescent="0.6">
      <c r="A14" s="41">
        <v>43918</v>
      </c>
      <c r="B14" s="42"/>
      <c r="C14" s="43">
        <f t="shared" si="0"/>
        <v>8</v>
      </c>
      <c r="D14" s="42">
        <v>0</v>
      </c>
      <c r="E14" s="42">
        <v>0</v>
      </c>
      <c r="F14" s="44">
        <v>8</v>
      </c>
      <c r="G14" s="44">
        <v>10</v>
      </c>
      <c r="H14" s="44">
        <v>8</v>
      </c>
      <c r="I14" s="45">
        <v>4</v>
      </c>
      <c r="J14">
        <f t="shared" si="1"/>
        <v>30</v>
      </c>
      <c r="L14" s="28">
        <v>0.375</v>
      </c>
      <c r="M14" s="28">
        <v>0.66666666666666663</v>
      </c>
      <c r="O14" s="4">
        <f t="shared" si="2"/>
        <v>43918</v>
      </c>
      <c r="P14" s="5" t="str">
        <f t="shared" si="3"/>
        <v>_0081084</v>
      </c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 s="139" customFormat="1" x14ac:dyDescent="0.55000000000000004">
      <c r="A15" s="137"/>
      <c r="B15" s="138"/>
      <c r="C15" s="138"/>
      <c r="D15" s="138">
        <f>SUM(D2:D5,D7,D9:D11,D13:D14)</f>
        <v>24</v>
      </c>
      <c r="E15" s="138">
        <f>SUM(E2:E5,E7,E9:E11,E13:E14)</f>
        <v>32</v>
      </c>
      <c r="F15" s="138">
        <f>SUM(F2:F5,F7,F9:F11,F13:F14)</f>
        <v>32</v>
      </c>
      <c r="G15" s="138">
        <f>SUM(G2:G5,G7,G9:G11,G13:G14)</f>
        <v>40</v>
      </c>
      <c r="H15" s="138">
        <f>SUM(H2:H5,H7,H9:H11,H13:H14)</f>
        <v>32</v>
      </c>
      <c r="I15" s="138">
        <f>SUM(I2:I5,I7,I9:I11,I13:I14)</f>
        <v>8</v>
      </c>
      <c r="L15" s="140"/>
      <c r="M15" s="140"/>
      <c r="O15" s="141"/>
      <c r="P15" s="142"/>
      <c r="Q15" s="143"/>
      <c r="R15" s="143"/>
      <c r="T15" s="143"/>
      <c r="U15" s="144"/>
      <c r="V15" s="143"/>
      <c r="W15" s="144"/>
      <c r="X15" s="143"/>
      <c r="Y15" s="144"/>
      <c r="Z15" s="143"/>
      <c r="AA15" s="144"/>
    </row>
    <row r="16" spans="1:27" x14ac:dyDescent="0.55000000000000004">
      <c r="A16" s="8">
        <v>43919</v>
      </c>
      <c r="B16" s="16"/>
      <c r="C16" s="66" t="s">
        <v>31</v>
      </c>
      <c r="D16" s="66"/>
      <c r="E16" s="66"/>
      <c r="F16" s="66"/>
      <c r="G16" s="66"/>
      <c r="H16" s="66"/>
      <c r="I16" s="66"/>
      <c r="J16">
        <f t="shared" si="1"/>
        <v>0</v>
      </c>
      <c r="L16" s="28"/>
      <c r="M16" s="28"/>
      <c r="O16" s="4"/>
      <c r="P16" s="5"/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 ht="14.7" thickBot="1" x14ac:dyDescent="0.6">
      <c r="A17" s="4">
        <v>43920</v>
      </c>
      <c r="C17" s="69" t="s">
        <v>30</v>
      </c>
      <c r="D17" s="69"/>
      <c r="E17" s="69"/>
      <c r="F17" s="69"/>
      <c r="G17" s="69"/>
      <c r="H17" s="69"/>
      <c r="I17" s="69"/>
      <c r="J17">
        <f t="shared" si="1"/>
        <v>0</v>
      </c>
      <c r="L17" s="28">
        <v>0.75</v>
      </c>
      <c r="M17" s="28">
        <v>0.91666666666666663</v>
      </c>
      <c r="O17" s="4"/>
      <c r="P17" s="5"/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 x14ac:dyDescent="0.55000000000000004">
      <c r="A18" s="29">
        <v>43921</v>
      </c>
      <c r="B18" s="30"/>
      <c r="C18" s="30">
        <f t="shared" ref="C18" si="5">D18+E18+F18</f>
        <v>10</v>
      </c>
      <c r="D18" s="27">
        <v>2</v>
      </c>
      <c r="E18" s="27">
        <v>4</v>
      </c>
      <c r="F18" s="27">
        <v>4</v>
      </c>
      <c r="G18" s="27">
        <v>2</v>
      </c>
      <c r="H18" s="27">
        <v>2</v>
      </c>
      <c r="I18" s="31">
        <v>0</v>
      </c>
      <c r="J18">
        <f t="shared" si="1"/>
        <v>14</v>
      </c>
      <c r="L18" s="28">
        <v>0.75</v>
      </c>
      <c r="M18" s="28">
        <v>0.91666666666666663</v>
      </c>
      <c r="O18" s="4">
        <f t="shared" si="2"/>
        <v>43921</v>
      </c>
      <c r="P18" s="5" t="str">
        <f t="shared" si="3"/>
        <v>_244220</v>
      </c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 x14ac:dyDescent="0.55000000000000004">
      <c r="A19" s="35">
        <v>43922</v>
      </c>
      <c r="B19" s="33"/>
      <c r="C19" s="33">
        <f t="shared" ref="C19:C21" si="6">D19+E19+F19</f>
        <v>8</v>
      </c>
      <c r="D19" s="15">
        <v>2</v>
      </c>
      <c r="E19" s="15">
        <v>2</v>
      </c>
      <c r="F19" s="15">
        <v>4</v>
      </c>
      <c r="G19" s="15">
        <v>2</v>
      </c>
      <c r="H19" s="15">
        <v>2</v>
      </c>
      <c r="I19" s="34">
        <v>0</v>
      </c>
      <c r="J19">
        <f t="shared" si="1"/>
        <v>12</v>
      </c>
      <c r="L19" s="28">
        <v>0.75</v>
      </c>
      <c r="M19" s="28">
        <v>0.91666666666666663</v>
      </c>
      <c r="O19" s="4">
        <f t="shared" si="2"/>
        <v>43922</v>
      </c>
      <c r="P19" s="5" t="str">
        <f t="shared" si="3"/>
        <v>_224220</v>
      </c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 x14ac:dyDescent="0.55000000000000004">
      <c r="A20" s="32">
        <v>43923</v>
      </c>
      <c r="B20" s="33"/>
      <c r="C20" s="67" t="s">
        <v>30</v>
      </c>
      <c r="D20" s="67"/>
      <c r="E20" s="67"/>
      <c r="F20" s="67"/>
      <c r="G20" s="67"/>
      <c r="H20" s="67"/>
      <c r="I20" s="68"/>
      <c r="J20">
        <f t="shared" si="1"/>
        <v>0</v>
      </c>
      <c r="L20" s="28"/>
      <c r="M20" s="28"/>
      <c r="O20" s="4"/>
      <c r="P20" s="5"/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 x14ac:dyDescent="0.55000000000000004">
      <c r="A21" s="32">
        <v>43924</v>
      </c>
      <c r="B21" s="33"/>
      <c r="C21" s="33">
        <f t="shared" si="6"/>
        <v>4</v>
      </c>
      <c r="D21" s="15">
        <v>2</v>
      </c>
      <c r="E21" s="15">
        <v>2</v>
      </c>
      <c r="F21" s="15">
        <v>0</v>
      </c>
      <c r="G21" s="15">
        <v>6</v>
      </c>
      <c r="H21" s="15">
        <v>4</v>
      </c>
      <c r="I21" s="46">
        <v>4</v>
      </c>
      <c r="J21">
        <f t="shared" si="1"/>
        <v>18</v>
      </c>
      <c r="L21" s="28">
        <v>0.75</v>
      </c>
      <c r="M21" s="28">
        <v>0.91666666666666663</v>
      </c>
      <c r="O21" s="4">
        <f t="shared" si="2"/>
        <v>43924</v>
      </c>
      <c r="P21" s="5" t="str">
        <f t="shared" si="3"/>
        <v>_220644</v>
      </c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 ht="14.7" thickBot="1" x14ac:dyDescent="0.6">
      <c r="A22" s="48">
        <v>43925</v>
      </c>
      <c r="B22" s="49"/>
      <c r="C22" s="43">
        <f t="shared" ref="C22" si="7">D22+E22+F22</f>
        <v>22</v>
      </c>
      <c r="D22" s="43">
        <v>6</v>
      </c>
      <c r="E22" s="43">
        <v>8</v>
      </c>
      <c r="F22" s="43">
        <v>8</v>
      </c>
      <c r="G22" s="43">
        <v>10</v>
      </c>
      <c r="H22" s="43">
        <v>8</v>
      </c>
      <c r="I22" s="45">
        <v>0</v>
      </c>
      <c r="J22">
        <f t="shared" si="1"/>
        <v>40</v>
      </c>
      <c r="L22" s="28">
        <v>0.375</v>
      </c>
      <c r="M22" s="28">
        <v>0.79166666666666663</v>
      </c>
      <c r="O22" s="4">
        <f t="shared" si="2"/>
        <v>43925</v>
      </c>
      <c r="P22" s="5" t="str">
        <f t="shared" si="3"/>
        <v>_6881080</v>
      </c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 s="139" customFormat="1" x14ac:dyDescent="0.55000000000000004">
      <c r="A23" s="137"/>
      <c r="B23" s="138"/>
      <c r="C23" s="138">
        <f>SUM(C18,C19,C21,C22)</f>
        <v>44</v>
      </c>
      <c r="D23" s="138">
        <f>SUM(D18,D19,D21,D22)</f>
        <v>12</v>
      </c>
      <c r="E23" s="138">
        <f>SUM(E18,E19,E21,E22)</f>
        <v>16</v>
      </c>
      <c r="F23" s="138">
        <f>SUM(F18,F19,F21,F22)</f>
        <v>16</v>
      </c>
      <c r="G23" s="138">
        <f>SUM(G18,G19,G21,G22)</f>
        <v>20</v>
      </c>
      <c r="H23" s="138">
        <f>SUM(H18,H19,H21,H22)</f>
        <v>16</v>
      </c>
      <c r="I23" s="138">
        <f>SUM(I18,I19,I21,I22)</f>
        <v>4</v>
      </c>
      <c r="L23" s="140"/>
      <c r="M23" s="140"/>
      <c r="O23" s="141"/>
      <c r="P23" s="142"/>
      <c r="Q23" s="143"/>
      <c r="R23" s="143"/>
      <c r="T23" s="143"/>
      <c r="U23" s="144"/>
      <c r="V23" s="143"/>
      <c r="W23" s="144"/>
      <c r="X23" s="143"/>
      <c r="Y23" s="144"/>
      <c r="Z23" s="143"/>
      <c r="AA23" s="144"/>
    </row>
    <row r="24" spans="1:27" x14ac:dyDescent="0.55000000000000004">
      <c r="A24" s="17">
        <v>43926</v>
      </c>
      <c r="B24" s="9"/>
      <c r="C24" s="69" t="s">
        <v>30</v>
      </c>
      <c r="D24" s="69"/>
      <c r="E24" s="69"/>
      <c r="F24" s="69"/>
      <c r="G24" s="69"/>
      <c r="H24" s="69"/>
      <c r="I24" s="69"/>
      <c r="J24">
        <f t="shared" si="1"/>
        <v>0</v>
      </c>
      <c r="L24" s="28"/>
      <c r="M24" s="28"/>
      <c r="O24" s="4"/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 x14ac:dyDescent="0.55000000000000004">
      <c r="A25" s="10">
        <v>43927</v>
      </c>
      <c r="B25" s="11" t="s">
        <v>12</v>
      </c>
      <c r="C25" s="72" t="s">
        <v>39</v>
      </c>
      <c r="D25" s="72"/>
      <c r="E25" s="72"/>
      <c r="F25" s="72"/>
      <c r="G25" s="72"/>
      <c r="H25" s="72"/>
      <c r="I25" s="72"/>
      <c r="J25">
        <f t="shared" si="1"/>
        <v>0</v>
      </c>
      <c r="L25" s="28"/>
      <c r="M25" s="28"/>
      <c r="O25" s="4"/>
      <c r="P25" s="5"/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 ht="14.7" thickBot="1" x14ac:dyDescent="0.6">
      <c r="A26" s="10">
        <v>43928</v>
      </c>
      <c r="B26" s="11" t="s">
        <v>12</v>
      </c>
      <c r="C26" s="72" t="s">
        <v>39</v>
      </c>
      <c r="D26" s="72"/>
      <c r="E26" s="72"/>
      <c r="F26" s="72"/>
      <c r="G26" s="72"/>
      <c r="H26" s="72"/>
      <c r="I26" s="72"/>
      <c r="J26">
        <f t="shared" si="1"/>
        <v>0</v>
      </c>
      <c r="L26" s="28"/>
      <c r="M26" s="28"/>
      <c r="O26" s="4"/>
      <c r="P26" s="5"/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 x14ac:dyDescent="0.55000000000000004">
      <c r="A27" s="29">
        <v>43929</v>
      </c>
      <c r="B27" s="30"/>
      <c r="C27" s="30">
        <f t="shared" ref="C27" si="8">D27+E27+F27</f>
        <v>10</v>
      </c>
      <c r="D27" s="30">
        <v>2</v>
      </c>
      <c r="E27" s="30">
        <v>4</v>
      </c>
      <c r="F27" s="30">
        <v>4</v>
      </c>
      <c r="G27" s="30">
        <v>4</v>
      </c>
      <c r="H27" s="30">
        <v>2</v>
      </c>
      <c r="I27" s="31">
        <v>0</v>
      </c>
      <c r="J27">
        <f t="shared" si="1"/>
        <v>16</v>
      </c>
      <c r="L27" s="28">
        <v>0.75</v>
      </c>
      <c r="M27" s="28">
        <v>0.91666666666666663</v>
      </c>
      <c r="O27" s="4">
        <f t="shared" si="2"/>
        <v>43929</v>
      </c>
      <c r="P27" s="5" t="str">
        <f t="shared" si="3"/>
        <v>_244420</v>
      </c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 x14ac:dyDescent="0.55000000000000004">
      <c r="A28" s="35">
        <v>43930</v>
      </c>
      <c r="B28" s="33"/>
      <c r="C28" s="33">
        <f t="shared" ref="C28" si="9">D28+E28+F28</f>
        <v>8</v>
      </c>
      <c r="D28" s="33">
        <v>2</v>
      </c>
      <c r="E28" s="33">
        <v>2</v>
      </c>
      <c r="F28" s="33">
        <v>4</v>
      </c>
      <c r="G28" s="33">
        <v>2</v>
      </c>
      <c r="H28" s="33">
        <v>2</v>
      </c>
      <c r="I28" s="34">
        <v>4</v>
      </c>
      <c r="J28">
        <f t="shared" si="1"/>
        <v>16</v>
      </c>
      <c r="L28" s="28">
        <v>0.75</v>
      </c>
      <c r="M28" s="28">
        <v>0.91666666666666663</v>
      </c>
      <c r="O28" s="4">
        <f t="shared" si="2"/>
        <v>43930</v>
      </c>
      <c r="P28" s="5" t="str">
        <f t="shared" si="3"/>
        <v>_224224</v>
      </c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 x14ac:dyDescent="0.55000000000000004">
      <c r="A29" s="37">
        <v>43931</v>
      </c>
      <c r="B29" s="33" t="s">
        <v>13</v>
      </c>
      <c r="C29" s="64" t="s">
        <v>31</v>
      </c>
      <c r="D29" s="64"/>
      <c r="E29" s="64"/>
      <c r="F29" s="64"/>
      <c r="G29" s="64"/>
      <c r="H29" s="64"/>
      <c r="I29" s="65"/>
      <c r="J29">
        <f t="shared" si="1"/>
        <v>0</v>
      </c>
      <c r="L29" s="28"/>
      <c r="M29" s="28"/>
      <c r="O29" s="4"/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 x14ac:dyDescent="0.55000000000000004">
      <c r="A30" s="37">
        <v>43932</v>
      </c>
      <c r="B30" s="33"/>
      <c r="C30" s="64" t="s">
        <v>31</v>
      </c>
      <c r="D30" s="64"/>
      <c r="E30" s="64"/>
      <c r="F30" s="64"/>
      <c r="G30" s="64"/>
      <c r="H30" s="64"/>
      <c r="I30" s="65"/>
      <c r="J30">
        <f t="shared" si="1"/>
        <v>0</v>
      </c>
      <c r="L30" s="28"/>
      <c r="M30" s="28"/>
      <c r="O30" s="4"/>
      <c r="P30" s="5"/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 x14ac:dyDescent="0.55000000000000004">
      <c r="A31" s="37">
        <v>43933</v>
      </c>
      <c r="B31" s="33" t="s">
        <v>14</v>
      </c>
      <c r="C31" s="64" t="s">
        <v>31</v>
      </c>
      <c r="D31" s="64"/>
      <c r="E31" s="64"/>
      <c r="F31" s="64"/>
      <c r="G31" s="64"/>
      <c r="H31" s="64"/>
      <c r="I31" s="65"/>
      <c r="J31">
        <f t="shared" si="1"/>
        <v>0</v>
      </c>
      <c r="L31" s="28"/>
      <c r="M31" s="28"/>
      <c r="O31" s="4"/>
      <c r="P31" s="5"/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 x14ac:dyDescent="0.55000000000000004">
      <c r="A32" s="32">
        <v>43934</v>
      </c>
      <c r="B32" s="33"/>
      <c r="C32" s="33">
        <f t="shared" ref="C32" si="10">D32+E32+F32</f>
        <v>10</v>
      </c>
      <c r="D32" s="33">
        <v>4</v>
      </c>
      <c r="E32" s="33">
        <v>4</v>
      </c>
      <c r="F32" s="33">
        <v>2</v>
      </c>
      <c r="G32" s="33">
        <v>2</v>
      </c>
      <c r="H32" s="33">
        <v>2</v>
      </c>
      <c r="I32" s="34">
        <v>0</v>
      </c>
      <c r="J32">
        <f t="shared" si="1"/>
        <v>14</v>
      </c>
      <c r="L32" s="28">
        <v>0.75</v>
      </c>
      <c r="M32" s="28">
        <v>0.91666666666666663</v>
      </c>
      <c r="O32" s="4">
        <f t="shared" si="2"/>
        <v>43934</v>
      </c>
      <c r="P32" s="5" t="str">
        <f t="shared" si="3"/>
        <v>_442220</v>
      </c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 x14ac:dyDescent="0.55000000000000004">
      <c r="A33" s="32">
        <v>43935</v>
      </c>
      <c r="B33" s="33"/>
      <c r="C33" s="33">
        <f t="shared" ref="C33" si="11">D33+E33+F33</f>
        <v>10</v>
      </c>
      <c r="D33" s="33">
        <v>4</v>
      </c>
      <c r="E33" s="33">
        <v>4</v>
      </c>
      <c r="F33" s="33">
        <v>2</v>
      </c>
      <c r="G33" s="33">
        <v>2</v>
      </c>
      <c r="H33" s="33">
        <v>2</v>
      </c>
      <c r="I33" s="34">
        <v>0</v>
      </c>
      <c r="J33">
        <f t="shared" si="1"/>
        <v>14</v>
      </c>
      <c r="L33" s="28">
        <v>0.75</v>
      </c>
      <c r="M33" s="28">
        <v>0.91666666666666663</v>
      </c>
      <c r="O33" s="4">
        <f t="shared" si="2"/>
        <v>43935</v>
      </c>
      <c r="P33" s="5" t="str">
        <f t="shared" si="3"/>
        <v>_442220</v>
      </c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 x14ac:dyDescent="0.55000000000000004">
      <c r="A34" s="35">
        <v>43936</v>
      </c>
      <c r="B34" s="33"/>
      <c r="C34" s="33">
        <f t="shared" ref="C34" si="12">D34+E34+F34</f>
        <v>10</v>
      </c>
      <c r="D34" s="33">
        <v>4</v>
      </c>
      <c r="E34" s="33">
        <v>4</v>
      </c>
      <c r="F34" s="33">
        <v>2</v>
      </c>
      <c r="G34" s="33">
        <v>2</v>
      </c>
      <c r="H34" s="33">
        <v>2</v>
      </c>
      <c r="I34" s="34">
        <v>0</v>
      </c>
      <c r="J34">
        <f t="shared" si="1"/>
        <v>14</v>
      </c>
      <c r="L34" s="28">
        <v>0.75</v>
      </c>
      <c r="M34" s="28">
        <v>0.91666666666666663</v>
      </c>
      <c r="O34" s="4">
        <f t="shared" si="2"/>
        <v>43936</v>
      </c>
      <c r="P34" s="5" t="str">
        <f t="shared" si="3"/>
        <v>_442220</v>
      </c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 x14ac:dyDescent="0.55000000000000004">
      <c r="A35" s="35">
        <v>43937</v>
      </c>
      <c r="B35" s="33"/>
      <c r="C35" s="33">
        <f t="shared" ref="C35:C36" si="13">D35+E35+F35</f>
        <v>8</v>
      </c>
      <c r="D35" s="33">
        <v>4</v>
      </c>
      <c r="E35" s="33">
        <v>2</v>
      </c>
      <c r="F35" s="33">
        <v>2</v>
      </c>
      <c r="G35" s="33">
        <v>4</v>
      </c>
      <c r="H35" s="33">
        <v>2</v>
      </c>
      <c r="I35" s="46">
        <v>0</v>
      </c>
      <c r="J35">
        <f t="shared" si="1"/>
        <v>14</v>
      </c>
      <c r="L35" s="28">
        <v>0.75</v>
      </c>
      <c r="M35" s="28">
        <v>0.91666666666666663</v>
      </c>
      <c r="O35" s="4">
        <f t="shared" si="2"/>
        <v>43937</v>
      </c>
      <c r="P35" s="5" t="str">
        <f t="shared" si="3"/>
        <v>_422420</v>
      </c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 x14ac:dyDescent="0.55000000000000004">
      <c r="A36" s="50">
        <v>43938</v>
      </c>
      <c r="B36" s="51"/>
      <c r="C36" s="33">
        <f t="shared" si="13"/>
        <v>8</v>
      </c>
      <c r="D36" s="52">
        <v>4</v>
      </c>
      <c r="E36" s="52">
        <v>4</v>
      </c>
      <c r="F36" s="52">
        <v>0</v>
      </c>
      <c r="G36" s="52">
        <v>4</v>
      </c>
      <c r="H36" s="52">
        <v>4</v>
      </c>
      <c r="I36" s="53">
        <v>0</v>
      </c>
      <c r="J36">
        <f t="shared" si="1"/>
        <v>16</v>
      </c>
      <c r="L36" s="28"/>
      <c r="M36" s="28"/>
      <c r="O36" s="4">
        <f t="shared" si="2"/>
        <v>43938</v>
      </c>
      <c r="P36" s="5" t="str">
        <f t="shared" si="3"/>
        <v>_440440</v>
      </c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 ht="14.7" thickBot="1" x14ac:dyDescent="0.6">
      <c r="A37" s="54">
        <v>43939</v>
      </c>
      <c r="B37" s="55"/>
      <c r="C37" s="43">
        <f t="shared" ref="C37" si="14">D37+E37+F37</f>
        <v>8</v>
      </c>
      <c r="D37" s="42">
        <v>0</v>
      </c>
      <c r="E37" s="42">
        <v>0</v>
      </c>
      <c r="F37" s="44">
        <v>8</v>
      </c>
      <c r="G37" s="44">
        <v>10</v>
      </c>
      <c r="H37" s="44">
        <v>8</v>
      </c>
      <c r="I37" s="45">
        <v>4</v>
      </c>
      <c r="J37">
        <f t="shared" si="1"/>
        <v>30</v>
      </c>
      <c r="L37" s="28"/>
      <c r="M37" s="28"/>
      <c r="O37" s="4">
        <f t="shared" si="2"/>
        <v>43939</v>
      </c>
      <c r="P37" s="5" t="str">
        <f t="shared" si="3"/>
        <v>_0081084</v>
      </c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 s="139" customFormat="1" x14ac:dyDescent="0.55000000000000004">
      <c r="A38" s="145"/>
      <c r="B38" s="146"/>
      <c r="C38" s="138"/>
      <c r="D38" s="138">
        <f>SUM(D27:D28,D32:D37)</f>
        <v>24</v>
      </c>
      <c r="E38" s="138">
        <f>SUM(E27:E28,E32:E37)</f>
        <v>24</v>
      </c>
      <c r="F38" s="138">
        <f>SUM(F27:F28,F32:F37)</f>
        <v>24</v>
      </c>
      <c r="G38" s="138">
        <f>SUM(G27:G28,G32:G37)</f>
        <v>30</v>
      </c>
      <c r="H38" s="138">
        <f>SUM(H27:H28,H32:H37)</f>
        <v>24</v>
      </c>
      <c r="I38" s="138">
        <f>SUM(I27:I28,I32:I37)</f>
        <v>8</v>
      </c>
      <c r="L38" s="140"/>
      <c r="M38" s="140"/>
      <c r="O38" s="141"/>
      <c r="P38" s="142"/>
      <c r="Q38" s="143"/>
      <c r="R38" s="143"/>
      <c r="T38" s="143"/>
      <c r="U38" s="144"/>
      <c r="V38" s="143"/>
      <c r="W38" s="144"/>
      <c r="X38" s="143"/>
      <c r="Y38" s="144"/>
      <c r="Z38" s="143"/>
      <c r="AA38" s="144"/>
    </row>
    <row r="39" spans="1:27" ht="14.7" thickBot="1" x14ac:dyDescent="0.6">
      <c r="A39" s="8">
        <v>43940</v>
      </c>
      <c r="B39" s="16"/>
      <c r="C39" s="66" t="s">
        <v>31</v>
      </c>
      <c r="D39" s="66"/>
      <c r="E39" s="66"/>
      <c r="F39" s="66"/>
      <c r="G39" s="66"/>
      <c r="H39" s="66"/>
      <c r="I39" s="66"/>
      <c r="J39">
        <f t="shared" si="1"/>
        <v>0</v>
      </c>
      <c r="L39" s="28"/>
      <c r="M39" s="28"/>
      <c r="O39" s="4"/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 x14ac:dyDescent="0.55000000000000004">
      <c r="A40" s="29">
        <v>43941</v>
      </c>
      <c r="B40" s="30"/>
      <c r="C40" s="30">
        <f t="shared" ref="C40:C42" si="15">D40+E40+F40</f>
        <v>10</v>
      </c>
      <c r="D40" s="27">
        <v>4</v>
      </c>
      <c r="E40" s="27">
        <v>4</v>
      </c>
      <c r="F40" s="27">
        <v>2</v>
      </c>
      <c r="G40" s="27">
        <v>4</v>
      </c>
      <c r="H40" s="27">
        <v>2</v>
      </c>
      <c r="I40" s="56">
        <v>0</v>
      </c>
      <c r="J40">
        <f t="shared" si="1"/>
        <v>16</v>
      </c>
      <c r="L40" s="28">
        <v>0.75</v>
      </c>
      <c r="M40" s="28">
        <v>0.91666666666666663</v>
      </c>
      <c r="O40" s="4">
        <f t="shared" si="2"/>
        <v>43941</v>
      </c>
      <c r="P40" s="5" t="str">
        <f t="shared" si="3"/>
        <v>_442420</v>
      </c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 x14ac:dyDescent="0.55000000000000004">
      <c r="A41" s="32">
        <v>43942</v>
      </c>
      <c r="B41" s="33"/>
      <c r="C41" s="33">
        <f t="shared" si="15"/>
        <v>10</v>
      </c>
      <c r="D41" s="33">
        <v>4</v>
      </c>
      <c r="E41" s="33">
        <v>2</v>
      </c>
      <c r="F41" s="15">
        <v>4</v>
      </c>
      <c r="G41" s="15">
        <v>2</v>
      </c>
      <c r="H41" s="15">
        <v>4</v>
      </c>
      <c r="I41" s="34">
        <v>0</v>
      </c>
      <c r="J41">
        <f t="shared" si="1"/>
        <v>16</v>
      </c>
      <c r="L41" s="28">
        <v>0.75</v>
      </c>
      <c r="M41" s="28">
        <v>0.91666666666666663</v>
      </c>
      <c r="O41" s="4">
        <f t="shared" si="2"/>
        <v>43942</v>
      </c>
      <c r="P41" s="5" t="str">
        <f t="shared" si="3"/>
        <v>_424240</v>
      </c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 x14ac:dyDescent="0.55000000000000004">
      <c r="A42" s="32">
        <v>43943</v>
      </c>
      <c r="B42" s="33"/>
      <c r="C42" s="33">
        <f t="shared" si="15"/>
        <v>8</v>
      </c>
      <c r="D42" s="33">
        <v>4</v>
      </c>
      <c r="E42" s="33">
        <v>2</v>
      </c>
      <c r="F42" s="33">
        <v>2</v>
      </c>
      <c r="G42" s="14">
        <v>4</v>
      </c>
      <c r="H42" s="14">
        <v>4</v>
      </c>
      <c r="I42" s="34">
        <v>0</v>
      </c>
      <c r="J42">
        <f t="shared" si="1"/>
        <v>16</v>
      </c>
      <c r="L42" s="28"/>
      <c r="M42" s="28"/>
      <c r="O42" s="4">
        <f t="shared" si="2"/>
        <v>43943</v>
      </c>
      <c r="P42" s="5" t="str">
        <f t="shared" si="3"/>
        <v>_422440</v>
      </c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 x14ac:dyDescent="0.55000000000000004">
      <c r="A43" s="35">
        <v>43944</v>
      </c>
      <c r="B43" s="33"/>
      <c r="C43" s="67" t="s">
        <v>30</v>
      </c>
      <c r="D43" s="67"/>
      <c r="E43" s="67"/>
      <c r="F43" s="67"/>
      <c r="G43" s="67"/>
      <c r="H43" s="67"/>
      <c r="I43" s="68"/>
      <c r="J43">
        <f t="shared" si="1"/>
        <v>0</v>
      </c>
      <c r="L43" s="28">
        <v>0.75</v>
      </c>
      <c r="M43" s="28">
        <v>0.91666666666666663</v>
      </c>
      <c r="O43" s="4"/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 x14ac:dyDescent="0.55000000000000004">
      <c r="A44" s="32">
        <v>43945</v>
      </c>
      <c r="B44" s="33"/>
      <c r="C44" s="14">
        <f t="shared" ref="C44" si="16">D44+E44+F44</f>
        <v>10</v>
      </c>
      <c r="D44" s="14">
        <v>2</v>
      </c>
      <c r="E44" s="14">
        <v>4</v>
      </c>
      <c r="F44" s="14">
        <v>4</v>
      </c>
      <c r="G44" s="14">
        <v>2</v>
      </c>
      <c r="H44" s="14">
        <v>2</v>
      </c>
      <c r="I44" s="57">
        <v>4</v>
      </c>
      <c r="J44">
        <f t="shared" si="1"/>
        <v>18</v>
      </c>
      <c r="L44" s="28">
        <v>0.75</v>
      </c>
      <c r="M44" s="28">
        <v>0.91666666666666663</v>
      </c>
      <c r="O44" s="4">
        <f t="shared" si="2"/>
        <v>43945</v>
      </c>
      <c r="P44" s="5" t="str">
        <f t="shared" si="3"/>
        <v>_244224</v>
      </c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 x14ac:dyDescent="0.55000000000000004">
      <c r="A45" s="47">
        <v>43946</v>
      </c>
      <c r="B45" s="36"/>
      <c r="C45" s="33">
        <f t="shared" ref="C45" si="17">D45+E45+F45</f>
        <v>22</v>
      </c>
      <c r="D45" s="33">
        <v>6</v>
      </c>
      <c r="E45" s="33">
        <v>8</v>
      </c>
      <c r="F45" s="33">
        <v>8</v>
      </c>
      <c r="G45" s="33">
        <v>10</v>
      </c>
      <c r="H45" s="33">
        <v>8</v>
      </c>
      <c r="I45" s="34">
        <v>0</v>
      </c>
      <c r="J45">
        <f t="shared" si="1"/>
        <v>40</v>
      </c>
      <c r="L45" s="28">
        <v>0.375</v>
      </c>
      <c r="M45" s="28">
        <v>0.79166666666666663</v>
      </c>
      <c r="O45" s="4">
        <f t="shared" si="2"/>
        <v>43946</v>
      </c>
      <c r="P45" s="5" t="str">
        <f t="shared" si="3"/>
        <v>_6881080</v>
      </c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 x14ac:dyDescent="0.55000000000000004">
      <c r="A46" s="47">
        <v>43947</v>
      </c>
      <c r="B46" s="36"/>
      <c r="C46" s="67" t="s">
        <v>30</v>
      </c>
      <c r="D46" s="67"/>
      <c r="E46" s="67"/>
      <c r="F46" s="67"/>
      <c r="G46" s="67"/>
      <c r="H46" s="67"/>
      <c r="I46" s="68"/>
      <c r="J46">
        <f t="shared" si="1"/>
        <v>0</v>
      </c>
      <c r="L46" s="28"/>
      <c r="M46" s="28"/>
      <c r="O46" s="4"/>
      <c r="P46" s="5"/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 x14ac:dyDescent="0.55000000000000004">
      <c r="A47" s="32">
        <v>43948</v>
      </c>
      <c r="B47" s="33"/>
      <c r="C47" s="67" t="s">
        <v>30</v>
      </c>
      <c r="D47" s="67"/>
      <c r="E47" s="67"/>
      <c r="F47" s="67"/>
      <c r="G47" s="67"/>
      <c r="H47" s="67"/>
      <c r="I47" s="68"/>
      <c r="J47">
        <f t="shared" si="1"/>
        <v>0</v>
      </c>
      <c r="L47" s="28">
        <v>0.75</v>
      </c>
      <c r="M47" s="28">
        <v>0.91666666666666663</v>
      </c>
      <c r="O47" s="4"/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 x14ac:dyDescent="0.55000000000000004">
      <c r="A48" s="32">
        <v>43949</v>
      </c>
      <c r="B48" s="33"/>
      <c r="C48" s="33">
        <f t="shared" ref="C48" si="18">D48+E48+F48</f>
        <v>2</v>
      </c>
      <c r="D48" s="33">
        <v>0</v>
      </c>
      <c r="E48" s="33">
        <v>0</v>
      </c>
      <c r="F48" s="14">
        <v>2</v>
      </c>
      <c r="G48" s="14">
        <v>4</v>
      </c>
      <c r="H48" s="14">
        <v>2</v>
      </c>
      <c r="I48" s="34">
        <v>0</v>
      </c>
      <c r="J48">
        <f t="shared" si="1"/>
        <v>8</v>
      </c>
      <c r="L48" s="28">
        <v>0.75</v>
      </c>
      <c r="M48" s="28">
        <v>0.91666666666666663</v>
      </c>
      <c r="O48" s="4">
        <f t="shared" si="2"/>
        <v>43949</v>
      </c>
      <c r="P48" s="5" t="str">
        <f t="shared" si="3"/>
        <v>_002420</v>
      </c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 ht="14.7" thickBot="1" x14ac:dyDescent="0.6">
      <c r="A49" s="59">
        <v>43950</v>
      </c>
      <c r="B49" s="43"/>
      <c r="C49" s="43">
        <f t="shared" ref="C49:C73" si="19">D49+E49+F49</f>
        <v>10</v>
      </c>
      <c r="D49" s="43">
        <v>4</v>
      </c>
      <c r="E49" s="43">
        <v>4</v>
      </c>
      <c r="F49" s="43">
        <v>2</v>
      </c>
      <c r="G49" s="44">
        <v>4</v>
      </c>
      <c r="H49" s="44">
        <v>2</v>
      </c>
      <c r="I49" s="45">
        <v>0</v>
      </c>
      <c r="J49">
        <f t="shared" si="1"/>
        <v>16</v>
      </c>
      <c r="L49" s="28">
        <v>0.75</v>
      </c>
      <c r="M49" s="28">
        <v>0.91666666666666663</v>
      </c>
      <c r="O49" s="4">
        <f t="shared" si="2"/>
        <v>43950</v>
      </c>
      <c r="P49" s="5" t="str">
        <f t="shared" si="3"/>
        <v>_442420</v>
      </c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 s="139" customFormat="1" x14ac:dyDescent="0.55000000000000004">
      <c r="A50" s="137"/>
      <c r="B50" s="138"/>
      <c r="C50" s="138"/>
      <c r="D50" s="138">
        <f>SUM(D49,D48,D45,D44,D42,D41,D40)</f>
        <v>24</v>
      </c>
      <c r="E50" s="138">
        <f>SUM(E49,E48,E45,E44,E42,E41,E40)</f>
        <v>24</v>
      </c>
      <c r="F50" s="138">
        <f>SUM(F49,F48,F45,F44,F42,F41,F40)</f>
        <v>24</v>
      </c>
      <c r="G50" s="138">
        <f>SUM(G49,G48,G45,G44,G42,G41,G40)</f>
        <v>30</v>
      </c>
      <c r="H50" s="138">
        <f>SUM(H49,H48,H45,H44,H42,H41,H40)</f>
        <v>24</v>
      </c>
      <c r="I50" s="138">
        <f>SUM(I49,I48,I45,I44,I42,I41,I40)</f>
        <v>4</v>
      </c>
      <c r="L50" s="140"/>
      <c r="M50" s="140"/>
      <c r="O50" s="141"/>
      <c r="P50" s="142"/>
      <c r="Q50" s="143"/>
      <c r="R50" s="143"/>
      <c r="T50" s="143"/>
      <c r="U50" s="144"/>
      <c r="V50" s="143"/>
      <c r="W50" s="144"/>
      <c r="X50" s="143"/>
      <c r="Y50" s="144"/>
      <c r="Z50" s="143"/>
      <c r="AA50" s="144"/>
    </row>
    <row r="51" spans="1:27" ht="14.7" thickBot="1" x14ac:dyDescent="0.6">
      <c r="A51" s="58">
        <v>43951</v>
      </c>
      <c r="B51" s="33"/>
      <c r="C51" s="67" t="s">
        <v>30</v>
      </c>
      <c r="D51" s="67"/>
      <c r="E51" s="67"/>
      <c r="F51" s="67"/>
      <c r="G51" s="67"/>
      <c r="H51" s="67"/>
      <c r="I51" s="67"/>
      <c r="J51">
        <f t="shared" si="1"/>
        <v>0</v>
      </c>
      <c r="L51" s="28"/>
      <c r="M51" s="28"/>
      <c r="O51" s="4"/>
      <c r="P51" s="5"/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 x14ac:dyDescent="0.55000000000000004">
      <c r="A52" s="60">
        <v>43952</v>
      </c>
      <c r="B52" s="61" t="s">
        <v>76</v>
      </c>
      <c r="C52" s="30">
        <f t="shared" si="19"/>
        <v>4</v>
      </c>
      <c r="D52" s="27">
        <v>0</v>
      </c>
      <c r="E52" s="27">
        <v>4</v>
      </c>
      <c r="F52" s="27">
        <v>0</v>
      </c>
      <c r="G52" s="27">
        <v>5</v>
      </c>
      <c r="H52" s="27">
        <v>2</v>
      </c>
      <c r="I52" s="56">
        <v>4</v>
      </c>
      <c r="J52">
        <f t="shared" si="1"/>
        <v>15</v>
      </c>
      <c r="L52" s="28">
        <v>0.75</v>
      </c>
      <c r="M52" s="28">
        <v>0.91666666666666663</v>
      </c>
      <c r="O52" s="4">
        <f t="shared" si="2"/>
        <v>43952</v>
      </c>
      <c r="P52" s="5" t="str">
        <f t="shared" si="3"/>
        <v>_040524</v>
      </c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 x14ac:dyDescent="0.55000000000000004">
      <c r="A53" s="47">
        <v>43953</v>
      </c>
      <c r="B53" s="36"/>
      <c r="C53" s="33">
        <f t="shared" si="19"/>
        <v>22</v>
      </c>
      <c r="D53" s="33">
        <v>6</v>
      </c>
      <c r="E53" s="33">
        <v>8</v>
      </c>
      <c r="F53" s="33">
        <v>8</v>
      </c>
      <c r="G53" s="33">
        <v>10</v>
      </c>
      <c r="H53" s="33">
        <v>8</v>
      </c>
      <c r="I53" s="34">
        <v>4</v>
      </c>
      <c r="J53">
        <f t="shared" si="1"/>
        <v>44</v>
      </c>
      <c r="L53" s="28">
        <v>0.375</v>
      </c>
      <c r="M53" s="28">
        <v>0.79166666666666663</v>
      </c>
      <c r="O53" s="4">
        <f t="shared" si="2"/>
        <v>43953</v>
      </c>
      <c r="P53" s="5" t="str">
        <f t="shared" si="3"/>
        <v>_6881084</v>
      </c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 x14ac:dyDescent="0.55000000000000004">
      <c r="A54" s="47">
        <v>43954</v>
      </c>
      <c r="B54" s="36"/>
      <c r="C54" s="67" t="s">
        <v>30</v>
      </c>
      <c r="D54" s="67"/>
      <c r="E54" s="67"/>
      <c r="F54" s="67"/>
      <c r="G54" s="67"/>
      <c r="H54" s="67"/>
      <c r="I54" s="68"/>
      <c r="J54">
        <f t="shared" si="1"/>
        <v>0</v>
      </c>
      <c r="L54" s="28"/>
      <c r="M54" s="28"/>
      <c r="O54" s="4"/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 x14ac:dyDescent="0.55000000000000004">
      <c r="A55" s="35">
        <v>43955</v>
      </c>
      <c r="B55" s="33"/>
      <c r="C55" s="33">
        <f t="shared" si="19"/>
        <v>6</v>
      </c>
      <c r="D55" s="33">
        <v>0</v>
      </c>
      <c r="E55" s="33">
        <v>2</v>
      </c>
      <c r="F55" s="33">
        <v>4</v>
      </c>
      <c r="G55" s="14">
        <v>0</v>
      </c>
      <c r="H55" s="33">
        <v>2</v>
      </c>
      <c r="I55" s="46">
        <v>0</v>
      </c>
      <c r="J55">
        <f t="shared" si="1"/>
        <v>8</v>
      </c>
      <c r="L55" s="28">
        <v>0.75</v>
      </c>
      <c r="M55" s="28">
        <v>0.91666666666666663</v>
      </c>
      <c r="O55" s="4">
        <f t="shared" si="2"/>
        <v>43955</v>
      </c>
      <c r="P55" s="5" t="str">
        <f t="shared" si="3"/>
        <v>_024020</v>
      </c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 x14ac:dyDescent="0.55000000000000004">
      <c r="A56" s="32">
        <v>43956</v>
      </c>
      <c r="B56" s="33"/>
      <c r="C56" s="67" t="s">
        <v>30</v>
      </c>
      <c r="D56" s="67"/>
      <c r="E56" s="67"/>
      <c r="F56" s="67"/>
      <c r="G56" s="67"/>
      <c r="H56" s="67"/>
      <c r="I56" s="68"/>
      <c r="J56">
        <f t="shared" si="1"/>
        <v>0</v>
      </c>
      <c r="L56" s="28">
        <v>0.75</v>
      </c>
      <c r="M56" s="28">
        <v>0.91666666666666663</v>
      </c>
      <c r="O56" s="4"/>
      <c r="P56" s="5"/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 x14ac:dyDescent="0.55000000000000004">
      <c r="A57" s="35">
        <v>43957</v>
      </c>
      <c r="B57" s="33"/>
      <c r="C57" s="33">
        <f t="shared" si="19"/>
        <v>10</v>
      </c>
      <c r="D57" s="33">
        <v>4</v>
      </c>
      <c r="E57" s="33">
        <v>2</v>
      </c>
      <c r="F57" s="33">
        <v>4</v>
      </c>
      <c r="G57" s="33">
        <v>2</v>
      </c>
      <c r="H57" s="33">
        <v>4</v>
      </c>
      <c r="I57" s="34">
        <v>0</v>
      </c>
      <c r="J57">
        <f t="shared" si="1"/>
        <v>16</v>
      </c>
      <c r="L57" s="28">
        <v>0.75</v>
      </c>
      <c r="M57" s="28">
        <v>0.91666666666666663</v>
      </c>
      <c r="O57" s="4">
        <f t="shared" si="2"/>
        <v>43957</v>
      </c>
      <c r="P57" s="5" t="str">
        <f t="shared" si="3"/>
        <v>_424240</v>
      </c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 x14ac:dyDescent="0.55000000000000004">
      <c r="A58" s="32">
        <v>43958</v>
      </c>
      <c r="B58" s="33"/>
      <c r="C58" s="67" t="s">
        <v>30</v>
      </c>
      <c r="D58" s="67"/>
      <c r="E58" s="67"/>
      <c r="F58" s="67"/>
      <c r="G58" s="67"/>
      <c r="H58" s="67"/>
      <c r="I58" s="68"/>
      <c r="J58">
        <f t="shared" si="1"/>
        <v>0</v>
      </c>
      <c r="L58" s="28"/>
      <c r="M58" s="28"/>
      <c r="O58" s="4"/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 x14ac:dyDescent="0.55000000000000004">
      <c r="A59" s="32">
        <v>43959</v>
      </c>
      <c r="B59" s="33"/>
      <c r="C59" s="67" t="s">
        <v>30</v>
      </c>
      <c r="D59" s="67"/>
      <c r="E59" s="67"/>
      <c r="F59" s="67"/>
      <c r="G59" s="67"/>
      <c r="H59" s="67"/>
      <c r="I59" s="68"/>
      <c r="J59">
        <f t="shared" si="1"/>
        <v>0</v>
      </c>
      <c r="L59" s="28"/>
      <c r="M59" s="28"/>
      <c r="O59" s="4"/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 ht="14.7" thickBot="1" x14ac:dyDescent="0.6">
      <c r="A60" s="48">
        <v>43960</v>
      </c>
      <c r="B60" s="49"/>
      <c r="C60" s="43">
        <f t="shared" si="19"/>
        <v>22</v>
      </c>
      <c r="D60" s="43">
        <v>6</v>
      </c>
      <c r="E60" s="43">
        <v>8</v>
      </c>
      <c r="F60" s="43">
        <v>8</v>
      </c>
      <c r="G60" s="43">
        <v>10</v>
      </c>
      <c r="H60" s="43">
        <v>8</v>
      </c>
      <c r="I60" s="45">
        <v>4</v>
      </c>
      <c r="J60">
        <f t="shared" si="1"/>
        <v>44</v>
      </c>
      <c r="L60" s="28">
        <v>0.375</v>
      </c>
      <c r="M60" s="28">
        <v>0.79166666666666663</v>
      </c>
      <c r="O60" s="4">
        <f t="shared" si="2"/>
        <v>43960</v>
      </c>
      <c r="P60" s="5" t="str">
        <f t="shared" si="3"/>
        <v>_6881084</v>
      </c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 s="139" customFormat="1" x14ac:dyDescent="0.55000000000000004">
      <c r="A61" s="137"/>
      <c r="B61" s="138"/>
      <c r="C61" s="138"/>
      <c r="D61" s="138">
        <f>SUM(D60,D57,D55,D53,D52)</f>
        <v>16</v>
      </c>
      <c r="E61" s="138">
        <f>SUM(E60,E57,E55,E53,E52)</f>
        <v>24</v>
      </c>
      <c r="F61" s="138">
        <f>SUM(F60,F57,F55,F53,F52)</f>
        <v>24</v>
      </c>
      <c r="G61" s="138">
        <f>SUM(G60,G57,G55,G53,G52)</f>
        <v>27</v>
      </c>
      <c r="H61" s="138">
        <f>SUM(H60,H57,H55,H53,H52)</f>
        <v>24</v>
      </c>
      <c r="I61" s="138">
        <f>SUM(I60,I57,I55,I53,I52)</f>
        <v>12</v>
      </c>
      <c r="L61" s="140"/>
      <c r="M61" s="140"/>
      <c r="O61" s="141"/>
      <c r="P61" s="142"/>
      <c r="Q61" s="143"/>
      <c r="R61" s="143"/>
      <c r="T61" s="143"/>
      <c r="U61" s="144"/>
      <c r="V61" s="143"/>
      <c r="W61" s="144"/>
      <c r="X61" s="143"/>
      <c r="Y61" s="144"/>
      <c r="Z61" s="143"/>
      <c r="AA61" s="144"/>
    </row>
    <row r="62" spans="1:27" x14ac:dyDescent="0.55000000000000004">
      <c r="A62" s="17">
        <v>43961</v>
      </c>
      <c r="B62" s="9"/>
      <c r="C62" s="69" t="s">
        <v>30</v>
      </c>
      <c r="D62" s="69"/>
      <c r="E62" s="69"/>
      <c r="F62" s="69"/>
      <c r="G62" s="69"/>
      <c r="H62" s="69"/>
      <c r="I62" s="69"/>
      <c r="J62">
        <f t="shared" si="1"/>
        <v>0</v>
      </c>
      <c r="L62" s="28"/>
      <c r="M62" s="28"/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 x14ac:dyDescent="0.55000000000000004">
      <c r="A63" s="10">
        <v>43962</v>
      </c>
      <c r="B63" s="11" t="s">
        <v>12</v>
      </c>
      <c r="C63" s="72" t="s">
        <v>39</v>
      </c>
      <c r="D63" s="72"/>
      <c r="E63" s="72"/>
      <c r="F63" s="72"/>
      <c r="G63" s="72"/>
      <c r="H63" s="72"/>
      <c r="I63" s="72"/>
      <c r="J63">
        <f t="shared" si="1"/>
        <v>0</v>
      </c>
      <c r="L63" s="28"/>
      <c r="M63" s="28"/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 x14ac:dyDescent="0.55000000000000004">
      <c r="A64" s="10">
        <v>43963</v>
      </c>
      <c r="B64" s="11" t="s">
        <v>12</v>
      </c>
      <c r="C64" s="72" t="s">
        <v>39</v>
      </c>
      <c r="D64" s="72"/>
      <c r="E64" s="72"/>
      <c r="F64" s="72"/>
      <c r="G64" s="72"/>
      <c r="H64" s="72"/>
      <c r="I64" s="72"/>
      <c r="J64">
        <f t="shared" si="1"/>
        <v>0</v>
      </c>
      <c r="L64" s="28"/>
      <c r="M64" s="28"/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 x14ac:dyDescent="0.55000000000000004">
      <c r="A65" s="10">
        <v>43964</v>
      </c>
      <c r="B65" s="11" t="s">
        <v>12</v>
      </c>
      <c r="C65" s="72" t="s">
        <v>39</v>
      </c>
      <c r="D65" s="72"/>
      <c r="E65" s="72"/>
      <c r="F65" s="72"/>
      <c r="G65" s="72"/>
      <c r="H65" s="72"/>
      <c r="I65" s="72"/>
      <c r="J65">
        <f t="shared" si="1"/>
        <v>0</v>
      </c>
      <c r="L65" s="28"/>
      <c r="M65" s="28"/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 x14ac:dyDescent="0.55000000000000004">
      <c r="A66" s="4">
        <v>43965</v>
      </c>
      <c r="C66" s="69" t="s">
        <v>30</v>
      </c>
      <c r="D66" s="69"/>
      <c r="E66" s="69"/>
      <c r="F66" s="69"/>
      <c r="G66" s="69"/>
      <c r="H66" s="69"/>
      <c r="I66" s="69"/>
      <c r="J66">
        <f t="shared" si="1"/>
        <v>0</v>
      </c>
      <c r="L66" s="28"/>
      <c r="M66" s="28"/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 x14ac:dyDescent="0.55000000000000004">
      <c r="A67" s="4">
        <v>43966</v>
      </c>
      <c r="B67" s="9" t="s">
        <v>40</v>
      </c>
      <c r="C67" s="69" t="s">
        <v>30</v>
      </c>
      <c r="D67" s="69"/>
      <c r="E67" s="69"/>
      <c r="F67" s="69"/>
      <c r="G67" s="69"/>
      <c r="H67" s="69"/>
      <c r="I67" s="69"/>
      <c r="J67">
        <f t="shared" si="1"/>
        <v>0</v>
      </c>
      <c r="L67" s="28"/>
      <c r="M67" s="28"/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 x14ac:dyDescent="0.55000000000000004">
      <c r="A68" s="4">
        <v>43967</v>
      </c>
      <c r="B68" s="18"/>
      <c r="C68">
        <f t="shared" si="19"/>
        <v>0</v>
      </c>
      <c r="J68">
        <f t="shared" si="1"/>
        <v>0</v>
      </c>
      <c r="L68" s="28"/>
      <c r="M68" s="28"/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 x14ac:dyDescent="0.55000000000000004">
      <c r="A69" s="4">
        <v>43968</v>
      </c>
      <c r="C69">
        <f t="shared" si="19"/>
        <v>0</v>
      </c>
      <c r="J69">
        <f t="shared" si="1"/>
        <v>0</v>
      </c>
      <c r="L69" s="28"/>
      <c r="M69" s="28"/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 x14ac:dyDescent="0.55000000000000004">
      <c r="A70" s="4">
        <v>43969</v>
      </c>
      <c r="C70">
        <f t="shared" si="19"/>
        <v>0</v>
      </c>
      <c r="J70">
        <f t="shared" si="1"/>
        <v>0</v>
      </c>
      <c r="L70" s="28"/>
      <c r="M70" s="28"/>
      <c r="P70" s="5"/>
      <c r="Q70" s="6"/>
      <c r="R70" s="6"/>
      <c r="T70" s="6"/>
      <c r="U70" s="7"/>
      <c r="V70" s="6"/>
      <c r="W70" s="7"/>
      <c r="X70" s="6"/>
      <c r="Y70" s="7"/>
      <c r="Z70" s="6"/>
      <c r="AA70" s="7"/>
    </row>
    <row r="71" spans="1:27" x14ac:dyDescent="0.55000000000000004">
      <c r="A71" s="4">
        <v>43970</v>
      </c>
      <c r="C71">
        <f t="shared" si="19"/>
        <v>0</v>
      </c>
      <c r="J71">
        <f t="shared" si="1"/>
        <v>0</v>
      </c>
      <c r="L71" s="28"/>
      <c r="M71" s="28"/>
      <c r="P71" s="5"/>
      <c r="Q71" s="6"/>
      <c r="R71" s="6"/>
      <c r="T71" s="6"/>
      <c r="U71" s="7"/>
      <c r="V71" s="6"/>
      <c r="W71" s="7"/>
      <c r="X71" s="6"/>
      <c r="Y71" s="7"/>
      <c r="Z71" s="6"/>
      <c r="AA71" s="7"/>
    </row>
    <row r="72" spans="1:27" x14ac:dyDescent="0.55000000000000004">
      <c r="A72" s="4">
        <v>43971</v>
      </c>
      <c r="C72">
        <f t="shared" si="19"/>
        <v>0</v>
      </c>
      <c r="J72">
        <f t="shared" ref="J72:J75" si="20">SUM(D72:I72)</f>
        <v>0</v>
      </c>
      <c r="L72" s="28"/>
      <c r="M72" s="28"/>
      <c r="P72" s="5"/>
      <c r="Q72" s="6"/>
      <c r="R72" s="6"/>
      <c r="T72" s="6"/>
      <c r="U72" s="7"/>
      <c r="V72" s="6"/>
      <c r="W72" s="7"/>
      <c r="X72" s="6"/>
      <c r="Y72" s="7"/>
      <c r="Z72" s="6"/>
      <c r="AA72" s="7"/>
    </row>
    <row r="73" spans="1:27" x14ac:dyDescent="0.55000000000000004">
      <c r="A73" s="4">
        <v>43972</v>
      </c>
      <c r="C73">
        <f t="shared" si="19"/>
        <v>0</v>
      </c>
      <c r="J73">
        <f t="shared" si="20"/>
        <v>0</v>
      </c>
      <c r="L73" s="28"/>
      <c r="M73" s="28"/>
      <c r="P73" s="5"/>
      <c r="Q73" s="6"/>
      <c r="R73" s="6"/>
      <c r="T73" s="6"/>
      <c r="U73" s="7"/>
      <c r="V73" s="6"/>
      <c r="W73" s="7"/>
      <c r="X73" s="6"/>
      <c r="Y73" s="7"/>
      <c r="Z73" s="6"/>
      <c r="AA73" s="7"/>
    </row>
    <row r="74" spans="1:27" x14ac:dyDescent="0.55000000000000004">
      <c r="J74">
        <f t="shared" si="20"/>
        <v>0</v>
      </c>
      <c r="L74" s="5"/>
      <c r="M74" s="5"/>
      <c r="P74" s="5"/>
      <c r="Q74" s="6"/>
      <c r="R74" s="6"/>
      <c r="T74" s="6"/>
      <c r="U74" s="7"/>
      <c r="V74" s="6"/>
      <c r="W74" s="7"/>
      <c r="X74" s="6"/>
      <c r="Y74" s="7"/>
      <c r="Z74" s="6"/>
      <c r="AA74" s="7"/>
    </row>
    <row r="75" spans="1:27" x14ac:dyDescent="0.55000000000000004">
      <c r="A75" t="s">
        <v>9</v>
      </c>
      <c r="D75" s="6">
        <f>SUM(D2:D74)</f>
        <v>200</v>
      </c>
      <c r="E75" s="6">
        <f>SUM(E2:E74)</f>
        <v>240</v>
      </c>
      <c r="F75" s="6">
        <f>SUM(F2:F74)</f>
        <v>240</v>
      </c>
      <c r="G75" s="6">
        <f>SUM(G2:G74)</f>
        <v>294</v>
      </c>
      <c r="H75" s="6">
        <f>SUM(H2:H74)</f>
        <v>240</v>
      </c>
      <c r="I75" s="6">
        <f>SUM(I2:I74)</f>
        <v>72</v>
      </c>
      <c r="J75">
        <f t="shared" si="20"/>
        <v>1286</v>
      </c>
      <c r="L75" s="5"/>
      <c r="Q75" s="6"/>
      <c r="R75" s="6"/>
      <c r="T75" s="6"/>
      <c r="U75" s="6"/>
      <c r="V75" s="6"/>
      <c r="W75" s="6"/>
      <c r="X75" s="6"/>
      <c r="Y75" s="6"/>
      <c r="Z75" s="6"/>
      <c r="AA75" s="6"/>
    </row>
    <row r="76" spans="1:27" x14ac:dyDescent="0.55000000000000004">
      <c r="D76" s="6">
        <v>100</v>
      </c>
      <c r="E76" s="6">
        <v>120</v>
      </c>
      <c r="F76" s="6">
        <v>120</v>
      </c>
      <c r="G76" s="6">
        <v>147</v>
      </c>
      <c r="H76" s="6">
        <v>120</v>
      </c>
      <c r="I76" s="6">
        <v>36</v>
      </c>
      <c r="Q76" s="6"/>
      <c r="R76" s="6"/>
      <c r="T76" s="6"/>
      <c r="U76" s="6"/>
      <c r="V76" s="6"/>
      <c r="W76" s="6"/>
      <c r="X76" s="6"/>
      <c r="Y76" s="6"/>
      <c r="Z76" s="6"/>
      <c r="AA76" s="6"/>
    </row>
    <row r="77" spans="1:27" x14ac:dyDescent="0.55000000000000004">
      <c r="D77" s="12">
        <f t="shared" ref="D77:I77" si="21">D76-D75</f>
        <v>-100</v>
      </c>
      <c r="E77" s="12">
        <f t="shared" si="21"/>
        <v>-120</v>
      </c>
      <c r="F77" s="12">
        <f t="shared" si="21"/>
        <v>-120</v>
      </c>
      <c r="G77" s="12">
        <f t="shared" si="21"/>
        <v>-147</v>
      </c>
      <c r="H77" s="12">
        <f t="shared" si="21"/>
        <v>-120</v>
      </c>
      <c r="I77" s="12">
        <f t="shared" si="21"/>
        <v>-36</v>
      </c>
      <c r="Q77" s="6"/>
      <c r="R77" s="6"/>
      <c r="T77" s="6"/>
      <c r="U77" s="6"/>
      <c r="V77" s="6"/>
      <c r="W77" s="6"/>
      <c r="X77" s="6"/>
      <c r="Y77" s="6"/>
      <c r="Z77" s="6"/>
      <c r="AA77" s="6"/>
    </row>
    <row r="78" spans="1:27" x14ac:dyDescent="0.55000000000000004">
      <c r="A78" s="4"/>
    </row>
    <row r="79" spans="1:27" x14ac:dyDescent="0.55000000000000004">
      <c r="A79">
        <f>COUNT(A2:A73)</f>
        <v>67</v>
      </c>
    </row>
    <row r="81" spans="3:10" x14ac:dyDescent="0.55000000000000004">
      <c r="D81" t="s">
        <v>15</v>
      </c>
      <c r="E81" t="s">
        <v>16</v>
      </c>
    </row>
    <row r="82" spans="3:10" x14ac:dyDescent="0.55000000000000004">
      <c r="C82" t="s">
        <v>3</v>
      </c>
      <c r="D82">
        <v>13</v>
      </c>
      <c r="E82">
        <v>16</v>
      </c>
      <c r="F82">
        <v>100</v>
      </c>
      <c r="I82" t="s">
        <v>28</v>
      </c>
      <c r="J82">
        <v>15</v>
      </c>
    </row>
    <row r="83" spans="3:10" x14ac:dyDescent="0.55000000000000004">
      <c r="C83" t="s">
        <v>4</v>
      </c>
      <c r="D83">
        <v>16</v>
      </c>
      <c r="E83">
        <v>15</v>
      </c>
      <c r="F83">
        <f t="shared" ref="F83:F87" si="22">(D83*E83)/2</f>
        <v>120</v>
      </c>
      <c r="I83" t="s">
        <v>29</v>
      </c>
      <c r="J83">
        <v>16</v>
      </c>
    </row>
    <row r="84" spans="3:10" x14ac:dyDescent="0.55000000000000004">
      <c r="C84" t="s">
        <v>17</v>
      </c>
      <c r="D84">
        <v>16</v>
      </c>
      <c r="E84">
        <v>15</v>
      </c>
      <c r="F84">
        <f t="shared" si="22"/>
        <v>120</v>
      </c>
    </row>
    <row r="85" spans="3:10" x14ac:dyDescent="0.55000000000000004">
      <c r="C85" t="s">
        <v>18</v>
      </c>
      <c r="D85">
        <v>21</v>
      </c>
      <c r="E85">
        <v>14</v>
      </c>
      <c r="F85">
        <f t="shared" si="22"/>
        <v>147</v>
      </c>
    </row>
    <row r="86" spans="3:10" x14ac:dyDescent="0.55000000000000004">
      <c r="C86" t="s">
        <v>7</v>
      </c>
      <c r="D86">
        <v>16</v>
      </c>
      <c r="E86">
        <v>15</v>
      </c>
      <c r="F86">
        <f t="shared" si="22"/>
        <v>120</v>
      </c>
    </row>
    <row r="87" spans="3:10" x14ac:dyDescent="0.55000000000000004">
      <c r="C87" t="s">
        <v>8</v>
      </c>
      <c r="D87">
        <v>9</v>
      </c>
      <c r="E87">
        <v>8</v>
      </c>
      <c r="F87">
        <f t="shared" si="22"/>
        <v>36</v>
      </c>
    </row>
    <row r="89" spans="3:10" x14ac:dyDescent="0.55000000000000004">
      <c r="D89" t="s">
        <v>33</v>
      </c>
      <c r="E89" t="s">
        <v>34</v>
      </c>
      <c r="F89" t="s">
        <v>9</v>
      </c>
    </row>
    <row r="90" spans="3:10" x14ac:dyDescent="0.55000000000000004">
      <c r="C90" t="s">
        <v>3</v>
      </c>
      <c r="D90">
        <v>8</v>
      </c>
      <c r="E90">
        <v>5</v>
      </c>
      <c r="F90">
        <f>D90+E90</f>
        <v>13</v>
      </c>
    </row>
    <row r="91" spans="3:10" x14ac:dyDescent="0.55000000000000004">
      <c r="C91" t="s">
        <v>4</v>
      </c>
      <c r="D91">
        <v>10</v>
      </c>
      <c r="E91">
        <v>6</v>
      </c>
      <c r="F91">
        <f t="shared" ref="F91:F95" si="23">D91+E91</f>
        <v>16</v>
      </c>
    </row>
    <row r="92" spans="3:10" x14ac:dyDescent="0.55000000000000004">
      <c r="C92" t="s">
        <v>17</v>
      </c>
      <c r="D92">
        <v>9</v>
      </c>
      <c r="E92">
        <v>7</v>
      </c>
      <c r="F92">
        <f t="shared" si="23"/>
        <v>16</v>
      </c>
    </row>
    <row r="93" spans="3:10" x14ac:dyDescent="0.55000000000000004">
      <c r="C93" t="s">
        <v>18</v>
      </c>
      <c r="D93">
        <v>12</v>
      </c>
      <c r="E93">
        <v>9</v>
      </c>
      <c r="F93">
        <f t="shared" si="23"/>
        <v>21</v>
      </c>
    </row>
    <row r="94" spans="3:10" x14ac:dyDescent="0.55000000000000004">
      <c r="C94" t="s">
        <v>7</v>
      </c>
      <c r="D94">
        <v>10</v>
      </c>
      <c r="E94">
        <v>6</v>
      </c>
      <c r="F94">
        <f t="shared" si="23"/>
        <v>16</v>
      </c>
    </row>
    <row r="95" spans="3:10" x14ac:dyDescent="0.55000000000000004">
      <c r="C95" t="s">
        <v>8</v>
      </c>
      <c r="E95">
        <v>9</v>
      </c>
      <c r="F95">
        <f t="shared" si="23"/>
        <v>9</v>
      </c>
    </row>
  </sheetData>
  <mergeCells count="27">
    <mergeCell ref="C39:I39"/>
    <mergeCell ref="C62:I62"/>
    <mergeCell ref="C59:I59"/>
    <mergeCell ref="C46:I46"/>
    <mergeCell ref="C51:I51"/>
    <mergeCell ref="C54:I54"/>
    <mergeCell ref="C58:I58"/>
    <mergeCell ref="C56:I56"/>
    <mergeCell ref="C47:I47"/>
    <mergeCell ref="C43:I43"/>
    <mergeCell ref="C66:I66"/>
    <mergeCell ref="C67:I67"/>
    <mergeCell ref="C65:I65"/>
    <mergeCell ref="C63:I63"/>
    <mergeCell ref="C64:I64"/>
    <mergeCell ref="D6:I6"/>
    <mergeCell ref="C8:I8"/>
    <mergeCell ref="C31:I31"/>
    <mergeCell ref="C30:I30"/>
    <mergeCell ref="C29:I29"/>
    <mergeCell ref="C16:I16"/>
    <mergeCell ref="C20:I20"/>
    <mergeCell ref="C24:I24"/>
    <mergeCell ref="C12:I12"/>
    <mergeCell ref="C25:I25"/>
    <mergeCell ref="C26:I26"/>
    <mergeCell ref="C17:I17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0"/>
  <dimension ref="A1:AO24"/>
  <sheetViews>
    <sheetView workbookViewId="0">
      <selection activeCell="P2" sqref="P2:V2"/>
    </sheetView>
  </sheetViews>
  <sheetFormatPr defaultRowHeight="14.4" x14ac:dyDescent="0.55000000000000004"/>
  <cols>
    <col min="1" max="1" width="14.3125" bestFit="1" customWidth="1"/>
  </cols>
  <sheetData>
    <row r="1" spans="1:41" x14ac:dyDescent="0.55000000000000004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41" ht="14.7" thickBot="1" x14ac:dyDescent="0.6">
      <c r="A2" t="s">
        <v>3</v>
      </c>
      <c r="B2" s="85" t="s">
        <v>23</v>
      </c>
      <c r="C2" s="86"/>
      <c r="D2" s="86"/>
      <c r="E2" s="86"/>
      <c r="F2" s="86"/>
      <c r="G2" s="86"/>
      <c r="H2" s="87"/>
      <c r="I2" s="85" t="s">
        <v>23</v>
      </c>
      <c r="J2" s="86"/>
      <c r="K2" s="86"/>
      <c r="L2" s="86"/>
      <c r="M2" s="86"/>
      <c r="N2" s="86"/>
      <c r="O2" s="87"/>
      <c r="P2" s="85" t="s">
        <v>23</v>
      </c>
      <c r="Q2" s="86"/>
      <c r="R2" s="86"/>
      <c r="S2" s="86"/>
      <c r="T2" s="86"/>
      <c r="U2" s="86"/>
      <c r="V2" s="87"/>
      <c r="W2" s="85" t="s">
        <v>23</v>
      </c>
      <c r="X2" s="86"/>
      <c r="Y2" s="86"/>
      <c r="Z2" s="86"/>
      <c r="AA2" s="86"/>
      <c r="AB2" s="86"/>
      <c r="AC2" s="87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</row>
    <row r="3" spans="1:41" ht="14.7" thickBot="1" x14ac:dyDescent="0.6">
      <c r="A3" t="s">
        <v>4</v>
      </c>
      <c r="B3" s="85" t="s">
        <v>23</v>
      </c>
      <c r="C3" s="86"/>
      <c r="D3" s="86"/>
      <c r="E3" s="86"/>
      <c r="F3" s="86"/>
      <c r="G3" s="86"/>
      <c r="H3" s="87"/>
      <c r="I3" s="85" t="s">
        <v>23</v>
      </c>
      <c r="J3" s="86"/>
      <c r="K3" s="86"/>
      <c r="L3" s="86"/>
      <c r="M3" s="86"/>
      <c r="N3" s="86"/>
      <c r="O3" s="87"/>
      <c r="P3" s="85" t="s">
        <v>23</v>
      </c>
      <c r="Q3" s="86"/>
      <c r="R3" s="86"/>
      <c r="S3" s="86"/>
      <c r="T3" s="86"/>
      <c r="U3" s="86"/>
      <c r="V3" s="87"/>
      <c r="W3" s="85" t="s">
        <v>23</v>
      </c>
      <c r="X3" s="86"/>
      <c r="Y3" s="86"/>
      <c r="Z3" s="86"/>
      <c r="AA3" s="86"/>
      <c r="AB3" s="86"/>
      <c r="AC3" s="87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88" t="s">
        <v>19</v>
      </c>
      <c r="Q4" s="89"/>
      <c r="R4" s="89"/>
      <c r="S4" s="89"/>
      <c r="T4" s="89"/>
      <c r="U4" s="89"/>
      <c r="V4" s="90"/>
      <c r="W4" s="88" t="s">
        <v>19</v>
      </c>
      <c r="X4" s="89"/>
      <c r="Y4" s="89"/>
      <c r="Z4" s="89"/>
      <c r="AA4" s="89"/>
      <c r="AB4" s="89"/>
      <c r="AC4" s="90"/>
      <c r="AD4" s="15"/>
      <c r="AE4" s="15"/>
      <c r="AF4" s="15"/>
      <c r="AG4" s="15"/>
      <c r="AH4" s="15"/>
      <c r="AI4" s="15"/>
      <c r="AJ4" s="15"/>
      <c r="AK4" s="15"/>
      <c r="AL4" s="15"/>
      <c r="AM4" s="14"/>
      <c r="AN4" s="14"/>
      <c r="AO4" s="14"/>
    </row>
    <row r="5" spans="1:41" ht="14.7" thickBot="1" x14ac:dyDescent="0.6">
      <c r="A5" t="s">
        <v>20</v>
      </c>
      <c r="B5" s="76" t="s">
        <v>27</v>
      </c>
      <c r="C5" s="77"/>
      <c r="D5" s="77"/>
      <c r="E5" s="78"/>
      <c r="F5" s="20"/>
      <c r="G5" s="21"/>
      <c r="H5" s="21"/>
      <c r="I5" s="22"/>
      <c r="J5" s="20"/>
      <c r="K5" s="21"/>
      <c r="L5" s="91" t="s">
        <v>7</v>
      </c>
      <c r="M5" s="92"/>
      <c r="N5" s="92"/>
      <c r="O5" s="92"/>
      <c r="P5" s="92"/>
      <c r="Q5" s="93"/>
      <c r="R5" s="91" t="s">
        <v>7</v>
      </c>
      <c r="S5" s="92"/>
      <c r="T5" s="92"/>
      <c r="U5" s="92"/>
      <c r="V5" s="92"/>
      <c r="W5" s="93"/>
      <c r="X5" s="91" t="s">
        <v>7</v>
      </c>
      <c r="Y5" s="92"/>
      <c r="Z5" s="92"/>
      <c r="AA5" s="92"/>
      <c r="AB5" s="92"/>
      <c r="AC5" s="93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ht="14.7" thickBot="1" x14ac:dyDescent="0.6">
      <c r="A6" t="s">
        <v>21</v>
      </c>
      <c r="B6" s="94" t="s">
        <v>8</v>
      </c>
      <c r="C6" s="95"/>
      <c r="D6" s="95"/>
      <c r="E6" s="96"/>
      <c r="F6" s="88" t="s">
        <v>19</v>
      </c>
      <c r="G6" s="89"/>
      <c r="H6" s="89"/>
      <c r="I6" s="89"/>
      <c r="J6" s="89"/>
      <c r="K6" s="89"/>
      <c r="L6" s="90"/>
      <c r="M6" s="88" t="s">
        <v>19</v>
      </c>
      <c r="N6" s="89"/>
      <c r="O6" s="89"/>
      <c r="P6" s="89"/>
      <c r="Q6" s="89"/>
      <c r="R6" s="89"/>
      <c r="S6" s="90"/>
      <c r="T6" s="88" t="s">
        <v>19</v>
      </c>
      <c r="U6" s="89"/>
      <c r="V6" s="89"/>
      <c r="W6" s="89"/>
      <c r="X6" s="89"/>
      <c r="Y6" s="89"/>
      <c r="Z6" s="90"/>
      <c r="AA6" s="22"/>
      <c r="AB6" s="21"/>
      <c r="AC6" s="22"/>
      <c r="AD6" s="15"/>
      <c r="AE6" s="15"/>
      <c r="AF6" s="15"/>
      <c r="AG6" s="15"/>
      <c r="AH6" s="15"/>
      <c r="AI6" s="15"/>
      <c r="AJ6" s="15"/>
      <c r="AK6" s="15"/>
      <c r="AL6" s="15"/>
      <c r="AM6" s="14"/>
      <c r="AN6" s="14"/>
      <c r="AO6" s="14"/>
    </row>
    <row r="7" spans="1:41" ht="14.7" thickBot="1" x14ac:dyDescent="0.6">
      <c r="A7" t="s">
        <v>22</v>
      </c>
      <c r="B7" s="94" t="s">
        <v>8</v>
      </c>
      <c r="C7" s="95"/>
      <c r="D7" s="95"/>
      <c r="E7" s="96"/>
      <c r="F7" s="88" t="s">
        <v>19</v>
      </c>
      <c r="G7" s="89"/>
      <c r="H7" s="89"/>
      <c r="I7" s="89"/>
      <c r="J7" s="89"/>
      <c r="K7" s="89"/>
      <c r="L7" s="90"/>
      <c r="M7" s="88" t="s">
        <v>19</v>
      </c>
      <c r="N7" s="89"/>
      <c r="O7" s="89"/>
      <c r="P7" s="89"/>
      <c r="Q7" s="89"/>
      <c r="R7" s="89"/>
      <c r="S7" s="90"/>
      <c r="T7" s="88" t="s">
        <v>19</v>
      </c>
      <c r="U7" s="89"/>
      <c r="V7" s="89"/>
      <c r="W7" s="89"/>
      <c r="X7" s="89"/>
      <c r="Y7" s="89"/>
      <c r="Z7" s="90"/>
      <c r="AA7" s="22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4"/>
      <c r="AN7" s="14"/>
      <c r="AO7" s="14"/>
    </row>
    <row r="8" spans="1:41" ht="14.7" thickBot="1" x14ac:dyDescent="0.6">
      <c r="A8" t="s">
        <v>24</v>
      </c>
      <c r="B8" s="94" t="s">
        <v>8</v>
      </c>
      <c r="C8" s="95"/>
      <c r="D8" s="95"/>
      <c r="E8" s="96"/>
      <c r="F8" s="94" t="s">
        <v>8</v>
      </c>
      <c r="G8" s="95"/>
      <c r="H8" s="95"/>
      <c r="I8" s="96"/>
      <c r="J8" s="91" t="s">
        <v>7</v>
      </c>
      <c r="K8" s="92"/>
      <c r="L8" s="92"/>
      <c r="M8" s="92"/>
      <c r="N8" s="92"/>
      <c r="O8" s="93"/>
      <c r="P8" s="91" t="s">
        <v>7</v>
      </c>
      <c r="Q8" s="92"/>
      <c r="R8" s="92"/>
      <c r="S8" s="92"/>
      <c r="T8" s="92"/>
      <c r="U8" s="93"/>
      <c r="V8" s="21"/>
      <c r="W8" s="21"/>
      <c r="X8" s="21"/>
      <c r="Y8" s="21"/>
      <c r="Z8" s="22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</row>
    <row r="9" spans="1:41" ht="14.7" thickBot="1" x14ac:dyDescent="0.6">
      <c r="A9" t="s">
        <v>25</v>
      </c>
      <c r="B9" s="91" t="s">
        <v>7</v>
      </c>
      <c r="C9" s="92"/>
      <c r="D9" s="92"/>
      <c r="E9" s="92"/>
      <c r="F9" s="92"/>
      <c r="G9" s="93"/>
      <c r="H9" s="91" t="s">
        <v>7</v>
      </c>
      <c r="I9" s="92"/>
      <c r="J9" s="92"/>
      <c r="K9" s="92"/>
      <c r="L9" s="92"/>
      <c r="M9" s="93"/>
      <c r="N9" s="91" t="s">
        <v>7</v>
      </c>
      <c r="O9" s="92"/>
      <c r="P9" s="92"/>
      <c r="Q9" s="92"/>
      <c r="R9" s="92"/>
      <c r="S9" s="93"/>
      <c r="T9" s="21"/>
      <c r="U9" s="21"/>
      <c r="V9" s="22"/>
      <c r="W9" s="21"/>
      <c r="X9" s="22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1" spans="1:41" ht="14.7" thickBot="1" x14ac:dyDescent="0.6"/>
    <row r="12" spans="1:41" ht="14.7" thickBot="1" x14ac:dyDescent="0.6">
      <c r="A12" t="s">
        <v>26</v>
      </c>
      <c r="B12" s="79" t="s">
        <v>3</v>
      </c>
      <c r="C12" s="80"/>
      <c r="D12" s="80"/>
      <c r="E12" s="80"/>
      <c r="F12" s="80"/>
      <c r="G12" s="80"/>
      <c r="H12" s="80"/>
      <c r="I12" s="81"/>
      <c r="K12">
        <v>0</v>
      </c>
    </row>
    <row r="13" spans="1:41" ht="14.7" thickBot="1" x14ac:dyDescent="0.6">
      <c r="B13" s="82" t="s">
        <v>4</v>
      </c>
      <c r="C13" s="83"/>
      <c r="D13" s="83"/>
      <c r="E13" s="83"/>
      <c r="F13" s="83"/>
      <c r="G13" s="83"/>
      <c r="H13" s="83"/>
      <c r="I13" s="84"/>
      <c r="K13">
        <v>0</v>
      </c>
    </row>
    <row r="14" spans="1:41" ht="14.7" thickBot="1" x14ac:dyDescent="0.6">
      <c r="B14" s="85" t="s">
        <v>23</v>
      </c>
      <c r="C14" s="86"/>
      <c r="D14" s="86"/>
      <c r="E14" s="86"/>
      <c r="F14" s="86"/>
      <c r="G14" s="86"/>
      <c r="H14" s="87"/>
      <c r="K14">
        <v>8</v>
      </c>
    </row>
    <row r="15" spans="1:41" ht="14.7" thickBot="1" x14ac:dyDescent="0.6">
      <c r="B15" s="88" t="s">
        <v>19</v>
      </c>
      <c r="C15" s="89"/>
      <c r="D15" s="89"/>
      <c r="E15" s="89"/>
      <c r="F15" s="89"/>
      <c r="G15" s="89"/>
      <c r="H15" s="90"/>
      <c r="K15">
        <v>10</v>
      </c>
    </row>
    <row r="16" spans="1:41" ht="14.7" thickBot="1" x14ac:dyDescent="0.6">
      <c r="B16" s="91" t="s">
        <v>7</v>
      </c>
      <c r="C16" s="92"/>
      <c r="D16" s="92"/>
      <c r="E16" s="92"/>
      <c r="F16" s="92"/>
      <c r="G16" s="93"/>
      <c r="K16">
        <v>8</v>
      </c>
    </row>
    <row r="17" spans="2:28" ht="14.7" thickBot="1" x14ac:dyDescent="0.6">
      <c r="B17" s="94" t="s">
        <v>8</v>
      </c>
      <c r="C17" s="95"/>
      <c r="D17" s="95"/>
      <c r="E17" s="96"/>
      <c r="K17">
        <v>4</v>
      </c>
    </row>
    <row r="18" spans="2:28" ht="14.7" thickBot="1" x14ac:dyDescent="0.6">
      <c r="B18" s="76" t="s">
        <v>27</v>
      </c>
      <c r="C18" s="77"/>
      <c r="D18" s="77"/>
      <c r="E18" s="78"/>
      <c r="K18">
        <v>1</v>
      </c>
    </row>
    <row r="24" spans="2:28" x14ac:dyDescent="0.55000000000000004"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</sheetData>
  <mergeCells count="38">
    <mergeCell ref="B5:E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H9:M9"/>
    <mergeCell ref="F7:L7"/>
    <mergeCell ref="M7:S7"/>
    <mergeCell ref="L5:Q5"/>
    <mergeCell ref="B2:H2"/>
    <mergeCell ref="I2:O2"/>
    <mergeCell ref="B3:H3"/>
    <mergeCell ref="I3:O3"/>
    <mergeCell ref="B4:H4"/>
    <mergeCell ref="I4:O4"/>
    <mergeCell ref="W2:AC2"/>
    <mergeCell ref="W3:AC3"/>
    <mergeCell ref="W4:AC4"/>
    <mergeCell ref="P2:V2"/>
    <mergeCell ref="P3:V3"/>
    <mergeCell ref="P4:V4"/>
    <mergeCell ref="T7:Z7"/>
    <mergeCell ref="N9:S9"/>
    <mergeCell ref="F8:I8"/>
    <mergeCell ref="J8:O8"/>
    <mergeCell ref="P8:U8"/>
    <mergeCell ref="R5:W5"/>
    <mergeCell ref="X5:AC5"/>
    <mergeCell ref="F6:L6"/>
    <mergeCell ref="M6:S6"/>
    <mergeCell ref="T6:Z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11"/>
  <dimension ref="A1:AO18"/>
  <sheetViews>
    <sheetView topLeftCell="M1" workbookViewId="0">
      <selection activeCell="V7" sqref="V7:AA7"/>
    </sheetView>
  </sheetViews>
  <sheetFormatPr defaultRowHeight="14.4" x14ac:dyDescent="0.55000000000000004"/>
  <cols>
    <col min="1" max="1" width="14.3125" bestFit="1" customWidth="1"/>
  </cols>
  <sheetData>
    <row r="1" spans="1:41" ht="14.7" thickBot="1" x14ac:dyDescent="0.6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41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  <c r="R2" s="79" t="s">
        <v>3</v>
      </c>
      <c r="S2" s="80"/>
      <c r="T2" s="80"/>
      <c r="U2" s="80"/>
      <c r="V2" s="80"/>
      <c r="W2" s="80"/>
      <c r="X2" s="80"/>
      <c r="Y2" s="81"/>
      <c r="Z2" s="79" t="s">
        <v>3</v>
      </c>
      <c r="AA2" s="80"/>
      <c r="AB2" s="80"/>
      <c r="AC2" s="80"/>
      <c r="AD2" s="80"/>
      <c r="AE2" s="80"/>
      <c r="AF2" s="80"/>
      <c r="AG2" s="81"/>
      <c r="AH2" s="79" t="s">
        <v>3</v>
      </c>
      <c r="AI2" s="80"/>
      <c r="AJ2" s="80"/>
      <c r="AK2" s="80"/>
      <c r="AL2" s="80"/>
      <c r="AM2" s="80"/>
      <c r="AN2" s="80"/>
      <c r="AO2" s="81"/>
    </row>
    <row r="3" spans="1:41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132"/>
      <c r="R3" s="130" t="s">
        <v>4</v>
      </c>
      <c r="S3" s="131"/>
      <c r="T3" s="131"/>
      <c r="U3" s="131"/>
      <c r="V3" s="131"/>
      <c r="W3" s="131"/>
      <c r="X3" s="131"/>
      <c r="Y3" s="132"/>
      <c r="Z3" s="130" t="s">
        <v>4</v>
      </c>
      <c r="AA3" s="131"/>
      <c r="AB3" s="131"/>
      <c r="AC3" s="131"/>
      <c r="AD3" s="131"/>
      <c r="AE3" s="131"/>
      <c r="AF3" s="131"/>
      <c r="AG3" s="132"/>
      <c r="AH3" s="130" t="s">
        <v>4</v>
      </c>
      <c r="AI3" s="131"/>
      <c r="AJ3" s="131"/>
      <c r="AK3" s="131"/>
      <c r="AL3" s="131"/>
      <c r="AM3" s="131"/>
      <c r="AN3" s="131"/>
      <c r="AO3" s="84"/>
    </row>
    <row r="4" spans="1:41" ht="14.7" thickBot="1" x14ac:dyDescent="0.6">
      <c r="A4" t="s">
        <v>19</v>
      </c>
      <c r="B4" s="94" t="s">
        <v>8</v>
      </c>
      <c r="C4" s="95"/>
      <c r="D4" s="95"/>
      <c r="E4" s="96"/>
      <c r="F4" s="88" t="s">
        <v>19</v>
      </c>
      <c r="G4" s="89"/>
      <c r="H4" s="89"/>
      <c r="I4" s="89"/>
      <c r="J4" s="89"/>
      <c r="K4" s="89"/>
      <c r="L4" s="90"/>
      <c r="M4" s="88" t="s">
        <v>19</v>
      </c>
      <c r="N4" s="89"/>
      <c r="O4" s="89"/>
      <c r="P4" s="89"/>
      <c r="Q4" s="89"/>
      <c r="R4" s="89"/>
      <c r="S4" s="90"/>
      <c r="T4" s="15"/>
      <c r="U4" s="88" t="s">
        <v>19</v>
      </c>
      <c r="V4" s="89"/>
      <c r="W4" s="89"/>
      <c r="X4" s="89"/>
      <c r="Y4" s="89"/>
      <c r="Z4" s="89"/>
      <c r="AA4" s="90"/>
      <c r="AB4" s="88" t="s">
        <v>19</v>
      </c>
      <c r="AC4" s="89"/>
      <c r="AD4" s="89"/>
      <c r="AE4" s="89"/>
      <c r="AF4" s="89"/>
      <c r="AG4" s="89"/>
      <c r="AH4" s="90"/>
      <c r="AI4" s="88" t="s">
        <v>19</v>
      </c>
      <c r="AJ4" s="89"/>
      <c r="AK4" s="89"/>
      <c r="AL4" s="89"/>
      <c r="AM4" s="89"/>
      <c r="AN4" s="89"/>
      <c r="AO4" s="90"/>
    </row>
    <row r="5" spans="1:41" ht="14.7" thickBot="1" x14ac:dyDescent="0.6">
      <c r="A5" t="s">
        <v>20</v>
      </c>
      <c r="B5" s="76" t="s">
        <v>27</v>
      </c>
      <c r="C5" s="77"/>
      <c r="D5" s="77"/>
      <c r="E5" s="78"/>
      <c r="F5" s="91" t="s">
        <v>7</v>
      </c>
      <c r="G5" s="92"/>
      <c r="H5" s="92"/>
      <c r="I5" s="92"/>
      <c r="J5" s="92"/>
      <c r="K5" s="93"/>
      <c r="L5" s="91" t="s">
        <v>7</v>
      </c>
      <c r="M5" s="92"/>
      <c r="N5" s="92"/>
      <c r="O5" s="92"/>
      <c r="P5" s="92"/>
      <c r="Q5" s="93"/>
      <c r="R5" s="91" t="s">
        <v>7</v>
      </c>
      <c r="S5" s="92"/>
      <c r="T5" s="92"/>
      <c r="U5" s="92"/>
      <c r="V5" s="92"/>
      <c r="W5" s="93"/>
      <c r="X5" s="20"/>
      <c r="Y5" s="21"/>
      <c r="Z5" s="91" t="s">
        <v>7</v>
      </c>
      <c r="AA5" s="92"/>
      <c r="AB5" s="92"/>
      <c r="AC5" s="92"/>
      <c r="AD5" s="92"/>
      <c r="AE5" s="93"/>
      <c r="AF5" s="91" t="s">
        <v>7</v>
      </c>
      <c r="AG5" s="92"/>
      <c r="AH5" s="92"/>
      <c r="AI5" s="92"/>
      <c r="AJ5" s="92"/>
      <c r="AK5" s="93"/>
      <c r="AL5" s="21"/>
      <c r="AM5" s="21"/>
      <c r="AN5" s="21"/>
      <c r="AO5" s="22"/>
    </row>
    <row r="6" spans="1:41" ht="14.7" thickBot="1" x14ac:dyDescent="0.6">
      <c r="A6" t="s">
        <v>21</v>
      </c>
      <c r="B6" s="94" t="s">
        <v>8</v>
      </c>
      <c r="C6" s="95"/>
      <c r="D6" s="95"/>
      <c r="E6" s="96"/>
      <c r="F6" s="88" t="s">
        <v>19</v>
      </c>
      <c r="G6" s="89"/>
      <c r="H6" s="89"/>
      <c r="I6" s="89"/>
      <c r="J6" s="89"/>
      <c r="K6" s="89"/>
      <c r="L6" s="90"/>
      <c r="M6" s="88" t="s">
        <v>19</v>
      </c>
      <c r="N6" s="89"/>
      <c r="O6" s="89"/>
      <c r="P6" s="89"/>
      <c r="Q6" s="89"/>
      <c r="R6" s="89"/>
      <c r="S6" s="90"/>
      <c r="T6" s="15"/>
      <c r="U6" s="88" t="s">
        <v>19</v>
      </c>
      <c r="V6" s="89"/>
      <c r="W6" s="89"/>
      <c r="X6" s="89"/>
      <c r="Y6" s="89"/>
      <c r="Z6" s="89"/>
      <c r="AA6" s="90"/>
      <c r="AB6" s="88" t="s">
        <v>19</v>
      </c>
      <c r="AC6" s="89"/>
      <c r="AD6" s="89"/>
      <c r="AE6" s="89"/>
      <c r="AF6" s="89"/>
      <c r="AG6" s="89"/>
      <c r="AH6" s="90"/>
      <c r="AI6" s="88" t="s">
        <v>19</v>
      </c>
      <c r="AJ6" s="89"/>
      <c r="AK6" s="89"/>
      <c r="AL6" s="89"/>
      <c r="AM6" s="89"/>
      <c r="AN6" s="89"/>
      <c r="AO6" s="90"/>
    </row>
    <row r="7" spans="1:41" ht="14.7" thickBot="1" x14ac:dyDescent="0.6">
      <c r="A7" t="s">
        <v>22</v>
      </c>
      <c r="B7" s="94" t="s">
        <v>8</v>
      </c>
      <c r="C7" s="95"/>
      <c r="D7" s="95"/>
      <c r="E7" s="96"/>
      <c r="F7" s="94" t="s">
        <v>8</v>
      </c>
      <c r="G7" s="95"/>
      <c r="H7" s="95"/>
      <c r="I7" s="96"/>
      <c r="J7" s="91" t="s">
        <v>7</v>
      </c>
      <c r="K7" s="92"/>
      <c r="L7" s="92"/>
      <c r="M7" s="92"/>
      <c r="N7" s="92"/>
      <c r="O7" s="93"/>
      <c r="P7" s="91" t="s">
        <v>7</v>
      </c>
      <c r="Q7" s="92"/>
      <c r="R7" s="92"/>
      <c r="S7" s="92"/>
      <c r="T7" s="92"/>
      <c r="U7" s="93"/>
      <c r="V7" s="91" t="s">
        <v>7</v>
      </c>
      <c r="W7" s="92"/>
      <c r="X7" s="92"/>
      <c r="Y7" s="92"/>
      <c r="Z7" s="92"/>
      <c r="AA7" s="93"/>
      <c r="AB7" s="85" t="s">
        <v>23</v>
      </c>
      <c r="AC7" s="86"/>
      <c r="AD7" s="86"/>
      <c r="AE7" s="86"/>
      <c r="AF7" s="86"/>
      <c r="AG7" s="86"/>
      <c r="AH7" s="87"/>
      <c r="AI7" s="85" t="s">
        <v>23</v>
      </c>
      <c r="AJ7" s="86"/>
      <c r="AK7" s="86"/>
      <c r="AL7" s="86"/>
      <c r="AM7" s="86"/>
      <c r="AN7" s="86"/>
      <c r="AO7" s="87"/>
    </row>
    <row r="8" spans="1:41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82" t="s">
        <v>4</v>
      </c>
      <c r="K8" s="83"/>
      <c r="L8" s="83"/>
      <c r="M8" s="83"/>
      <c r="N8" s="83"/>
      <c r="O8" s="83"/>
      <c r="P8" s="83"/>
      <c r="Q8" s="84"/>
      <c r="R8" s="82" t="s">
        <v>4</v>
      </c>
      <c r="S8" s="83"/>
      <c r="T8" s="83"/>
      <c r="U8" s="83"/>
      <c r="V8" s="83"/>
      <c r="W8" s="83"/>
      <c r="X8" s="83"/>
      <c r="Y8" s="84"/>
      <c r="Z8" s="20"/>
      <c r="AA8" s="82" t="s">
        <v>4</v>
      </c>
      <c r="AB8" s="83"/>
      <c r="AC8" s="83"/>
      <c r="AD8" s="83"/>
      <c r="AE8" s="83"/>
      <c r="AF8" s="83"/>
      <c r="AG8" s="83"/>
      <c r="AH8" s="84"/>
      <c r="AI8" s="85" t="s">
        <v>23</v>
      </c>
      <c r="AJ8" s="86"/>
      <c r="AK8" s="86"/>
      <c r="AL8" s="86"/>
      <c r="AM8" s="86"/>
      <c r="AN8" s="86"/>
      <c r="AO8" s="87"/>
    </row>
    <row r="9" spans="1:41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85" t="s">
        <v>23</v>
      </c>
      <c r="Q9" s="86"/>
      <c r="R9" s="86"/>
      <c r="S9" s="86"/>
      <c r="T9" s="86"/>
      <c r="U9" s="86"/>
      <c r="V9" s="87"/>
      <c r="W9" s="24"/>
      <c r="X9" s="24"/>
      <c r="Y9" s="85" t="s">
        <v>23</v>
      </c>
      <c r="Z9" s="86"/>
      <c r="AA9" s="86"/>
      <c r="AB9" s="86"/>
      <c r="AC9" s="86"/>
      <c r="AD9" s="86"/>
      <c r="AE9" s="87"/>
      <c r="AF9" s="85" t="s">
        <v>23</v>
      </c>
      <c r="AG9" s="86"/>
      <c r="AH9" s="86"/>
      <c r="AI9" s="86"/>
      <c r="AJ9" s="86"/>
      <c r="AK9" s="86"/>
      <c r="AL9" s="87"/>
      <c r="AM9" s="15"/>
      <c r="AN9" s="15"/>
      <c r="AO9" s="25"/>
    </row>
    <row r="11" spans="1:41" ht="14.7" thickBot="1" x14ac:dyDescent="0.6"/>
    <row r="12" spans="1:41" ht="14.7" thickBot="1" x14ac:dyDescent="0.6">
      <c r="A12" t="s">
        <v>26</v>
      </c>
      <c r="B12" s="79" t="s">
        <v>3</v>
      </c>
      <c r="C12" s="80"/>
      <c r="D12" s="80"/>
      <c r="E12" s="80"/>
      <c r="F12" s="80"/>
      <c r="G12" s="80"/>
      <c r="H12" s="80"/>
      <c r="I12" s="81"/>
      <c r="K12">
        <v>6</v>
      </c>
    </row>
    <row r="13" spans="1:41" ht="14.7" thickBot="1" x14ac:dyDescent="0.6">
      <c r="B13" s="82" t="s">
        <v>4</v>
      </c>
      <c r="C13" s="83"/>
      <c r="D13" s="83"/>
      <c r="E13" s="83"/>
      <c r="F13" s="83"/>
      <c r="G13" s="83"/>
      <c r="H13" s="83"/>
      <c r="I13" s="84"/>
      <c r="K13">
        <v>8</v>
      </c>
    </row>
    <row r="14" spans="1:41" ht="14.7" thickBot="1" x14ac:dyDescent="0.6">
      <c r="B14" s="85" t="s">
        <v>23</v>
      </c>
      <c r="C14" s="86"/>
      <c r="D14" s="86"/>
      <c r="E14" s="86"/>
      <c r="F14" s="86"/>
      <c r="G14" s="86"/>
      <c r="H14" s="87"/>
      <c r="K14">
        <v>8</v>
      </c>
    </row>
    <row r="15" spans="1:41" ht="14.7" thickBot="1" x14ac:dyDescent="0.6">
      <c r="B15" s="88" t="s">
        <v>19</v>
      </c>
      <c r="C15" s="89"/>
      <c r="D15" s="89"/>
      <c r="E15" s="89"/>
      <c r="F15" s="89"/>
      <c r="G15" s="89"/>
      <c r="H15" s="90"/>
      <c r="K15">
        <v>10</v>
      </c>
    </row>
    <row r="16" spans="1:41" ht="14.7" thickBot="1" x14ac:dyDescent="0.6">
      <c r="B16" s="91" t="s">
        <v>7</v>
      </c>
      <c r="C16" s="92"/>
      <c r="D16" s="92"/>
      <c r="E16" s="92"/>
      <c r="F16" s="92"/>
      <c r="G16" s="93"/>
      <c r="K16">
        <v>8</v>
      </c>
    </row>
    <row r="17" spans="2:11" ht="14.7" thickBot="1" x14ac:dyDescent="0.6">
      <c r="B17" s="94" t="s">
        <v>8</v>
      </c>
      <c r="C17" s="95"/>
      <c r="D17" s="95"/>
      <c r="E17" s="96"/>
    </row>
    <row r="18" spans="2:11" ht="14.7" thickBot="1" x14ac:dyDescent="0.6">
      <c r="B18" s="76" t="s">
        <v>27</v>
      </c>
      <c r="C18" s="77"/>
      <c r="D18" s="77"/>
      <c r="E18" s="78"/>
      <c r="K18">
        <v>1</v>
      </c>
    </row>
  </sheetData>
  <mergeCells count="52"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B9:H9"/>
    <mergeCell ref="I9:O9"/>
    <mergeCell ref="Y9:AE9"/>
    <mergeCell ref="AF9:AL9"/>
    <mergeCell ref="P9:V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12"/>
  <dimension ref="A1:Q20"/>
  <sheetViews>
    <sheetView workbookViewId="0">
      <selection activeCell="I7" sqref="I7:O7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94" t="s">
        <v>8</v>
      </c>
      <c r="C4" s="95"/>
      <c r="D4" s="95"/>
      <c r="E4" s="96"/>
      <c r="F4" s="94" t="s">
        <v>8</v>
      </c>
      <c r="G4" s="95"/>
      <c r="H4" s="95"/>
      <c r="I4" s="96"/>
      <c r="J4" s="88" t="s">
        <v>19</v>
      </c>
      <c r="K4" s="89"/>
      <c r="L4" s="89"/>
      <c r="M4" s="89"/>
      <c r="N4" s="89"/>
      <c r="O4" s="89"/>
      <c r="P4" s="90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94" t="s">
        <v>8</v>
      </c>
      <c r="C6" s="95"/>
      <c r="D6" s="95"/>
      <c r="E6" s="96"/>
      <c r="F6" s="94" t="s">
        <v>8</v>
      </c>
      <c r="G6" s="95"/>
      <c r="H6" s="95"/>
      <c r="I6" s="96"/>
      <c r="J6" s="88" t="s">
        <v>19</v>
      </c>
      <c r="K6" s="89"/>
      <c r="L6" s="89"/>
      <c r="M6" s="89"/>
      <c r="N6" s="89"/>
      <c r="O6" s="89"/>
      <c r="P6" s="90"/>
      <c r="Q6" s="14"/>
    </row>
    <row r="7" spans="1:17" ht="14.7" thickBot="1" x14ac:dyDescent="0.6">
      <c r="A7" t="s">
        <v>22</v>
      </c>
      <c r="B7" s="103" t="s">
        <v>23</v>
      </c>
      <c r="C7" s="104"/>
      <c r="D7" s="104"/>
      <c r="E7" s="104"/>
      <c r="F7" s="104"/>
      <c r="G7" s="104"/>
      <c r="H7" s="105"/>
      <c r="I7" s="103" t="s">
        <v>23</v>
      </c>
      <c r="J7" s="104"/>
      <c r="K7" s="104"/>
      <c r="L7" s="104"/>
      <c r="M7" s="104"/>
      <c r="N7" s="104"/>
      <c r="O7" s="105"/>
      <c r="P7" s="15"/>
      <c r="Q7" s="14"/>
    </row>
    <row r="8" spans="1:17" ht="14.7" thickBot="1" x14ac:dyDescent="0.6">
      <c r="A8" t="s">
        <v>24</v>
      </c>
      <c r="B8" s="135" t="s">
        <v>4</v>
      </c>
      <c r="C8" s="136"/>
      <c r="D8" s="136"/>
      <c r="E8" s="136"/>
      <c r="F8" s="136"/>
      <c r="G8" s="136"/>
      <c r="H8" s="136"/>
      <c r="I8" s="84"/>
      <c r="J8" s="82" t="s">
        <v>4</v>
      </c>
      <c r="K8" s="83"/>
      <c r="L8" s="83"/>
      <c r="M8" s="83"/>
      <c r="N8" s="83"/>
      <c r="O8" s="83"/>
      <c r="P8" s="83"/>
      <c r="Q8" s="84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4</v>
      </c>
    </row>
    <row r="20" spans="2:11" ht="14.7" thickBot="1" x14ac:dyDescent="0.6">
      <c r="B20" s="76" t="s">
        <v>27</v>
      </c>
      <c r="C20" s="77"/>
      <c r="D20" s="77"/>
      <c r="E20" s="78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07D-710D-4A85-B654-D577B3E5033A}">
  <sheetPr codeName="Sheet13"/>
  <dimension ref="A1:Q20"/>
  <sheetViews>
    <sheetView workbookViewId="0"/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</row>
    <row r="5" spans="1:17" ht="14.7" thickBot="1" x14ac:dyDescent="0.6">
      <c r="A5" t="s">
        <v>20</v>
      </c>
      <c r="B5" s="94" t="s">
        <v>8</v>
      </c>
      <c r="C5" s="95"/>
      <c r="D5" s="95"/>
      <c r="E5" s="96"/>
      <c r="F5" s="76" t="s">
        <v>27</v>
      </c>
      <c r="G5" s="77"/>
      <c r="H5" s="77"/>
      <c r="I5" s="78"/>
      <c r="J5" s="15"/>
      <c r="K5" s="15"/>
      <c r="L5" s="15"/>
      <c r="M5" s="15"/>
      <c r="N5" s="14"/>
      <c r="O5" s="14"/>
      <c r="P5" s="14"/>
    </row>
    <row r="6" spans="1:17" ht="14.7" thickBot="1" x14ac:dyDescent="0.6">
      <c r="A6" t="s">
        <v>21</v>
      </c>
      <c r="B6" s="94" t="s">
        <v>8</v>
      </c>
      <c r="C6" s="95"/>
      <c r="D6" s="95"/>
      <c r="E6" s="96"/>
      <c r="F6" s="94" t="s">
        <v>8</v>
      </c>
      <c r="G6" s="95"/>
      <c r="H6" s="95"/>
      <c r="I6" s="96"/>
      <c r="J6" s="88" t="s">
        <v>19</v>
      </c>
      <c r="K6" s="89"/>
      <c r="L6" s="89"/>
      <c r="M6" s="89"/>
      <c r="N6" s="89"/>
      <c r="O6" s="89"/>
      <c r="P6" s="90"/>
    </row>
    <row r="7" spans="1:17" ht="14.7" thickBot="1" x14ac:dyDescent="0.6">
      <c r="A7" t="s">
        <v>22</v>
      </c>
      <c r="B7" s="94" t="s">
        <v>8</v>
      </c>
      <c r="C7" s="95"/>
      <c r="D7" s="95"/>
      <c r="E7" s="96"/>
      <c r="F7" s="91" t="s">
        <v>7</v>
      </c>
      <c r="G7" s="92"/>
      <c r="H7" s="92"/>
      <c r="I7" s="92"/>
      <c r="J7" s="92"/>
      <c r="K7" s="93"/>
      <c r="L7" s="15"/>
      <c r="M7" s="15"/>
      <c r="N7" s="15"/>
      <c r="O7" s="15"/>
      <c r="P7" s="15"/>
    </row>
    <row r="8" spans="1:17" ht="14.7" thickBot="1" x14ac:dyDescent="0.6">
      <c r="A8" t="s">
        <v>24</v>
      </c>
      <c r="B8" s="88" t="s">
        <v>19</v>
      </c>
      <c r="C8" s="89"/>
      <c r="D8" s="89"/>
      <c r="E8" s="89"/>
      <c r="F8" s="89"/>
      <c r="G8" s="89"/>
      <c r="H8" s="90"/>
      <c r="I8" s="88" t="s">
        <v>19</v>
      </c>
      <c r="J8" s="89"/>
      <c r="K8" s="89"/>
      <c r="L8" s="89"/>
      <c r="M8" s="89"/>
      <c r="N8" s="89"/>
      <c r="O8" s="90"/>
      <c r="P8" s="14"/>
    </row>
    <row r="9" spans="1:17" ht="14.7" thickBot="1" x14ac:dyDescent="0.6">
      <c r="A9" t="s">
        <v>25</v>
      </c>
      <c r="B9" s="91" t="s">
        <v>7</v>
      </c>
      <c r="C9" s="92"/>
      <c r="D9" s="92"/>
      <c r="E9" s="92"/>
      <c r="F9" s="92"/>
      <c r="G9" s="93"/>
      <c r="H9" s="91" t="s">
        <v>7</v>
      </c>
      <c r="I9" s="92"/>
      <c r="J9" s="92"/>
      <c r="K9" s="92"/>
      <c r="L9" s="92"/>
      <c r="M9" s="93"/>
      <c r="N9" s="15"/>
      <c r="O9" s="15"/>
      <c r="P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2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0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5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3</v>
      </c>
    </row>
    <row r="19" spans="2:11" ht="14.7" thickBot="1" x14ac:dyDescent="0.6">
      <c r="B19" s="94" t="s">
        <v>8</v>
      </c>
      <c r="C19" s="95"/>
      <c r="D19" s="95"/>
      <c r="E19" s="96"/>
      <c r="K19">
        <v>4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4">
    <mergeCell ref="B6:E6"/>
    <mergeCell ref="F6:I6"/>
    <mergeCell ref="F7:K7"/>
    <mergeCell ref="J6:P6"/>
    <mergeCell ref="B8:H8"/>
    <mergeCell ref="I8:O8"/>
    <mergeCell ref="B20:E20"/>
    <mergeCell ref="B14:I14"/>
    <mergeCell ref="B9:G9"/>
    <mergeCell ref="H9:M9"/>
    <mergeCell ref="B7:E7"/>
    <mergeCell ref="B15:I15"/>
    <mergeCell ref="B16:H16"/>
    <mergeCell ref="B17:H17"/>
    <mergeCell ref="B18:G18"/>
    <mergeCell ref="B19:E19"/>
    <mergeCell ref="B5:E5"/>
    <mergeCell ref="F5:I5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9579-4F2C-4B26-B986-E105EA50EC85}">
  <sheetPr codeName="Sheet14"/>
  <dimension ref="A1:Q20"/>
  <sheetViews>
    <sheetView workbookViewId="0">
      <selection activeCell="H6" sqref="H6:M6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91" t="s">
        <v>7</v>
      </c>
      <c r="I6" s="92"/>
      <c r="J6" s="92"/>
      <c r="K6" s="92"/>
      <c r="L6" s="92"/>
      <c r="M6" s="93"/>
      <c r="N6" s="15"/>
      <c r="O6" s="15"/>
      <c r="P6" s="15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</row>
    <row r="8" spans="1:17" ht="14.7" thickBot="1" x14ac:dyDescent="0.6">
      <c r="A8" t="s">
        <v>24</v>
      </c>
      <c r="B8" s="82" t="s">
        <v>4</v>
      </c>
      <c r="C8" s="83"/>
      <c r="D8" s="83"/>
      <c r="E8" s="83"/>
      <c r="F8" s="83"/>
      <c r="G8" s="83"/>
      <c r="H8" s="83"/>
      <c r="I8" s="84"/>
      <c r="J8" s="82" t="s">
        <v>4</v>
      </c>
      <c r="K8" s="83"/>
      <c r="L8" s="83"/>
      <c r="M8" s="83"/>
      <c r="N8" s="83"/>
      <c r="O8" s="83"/>
      <c r="P8" s="83"/>
      <c r="Q8" s="84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I8"/>
    <mergeCell ref="B9:H9"/>
    <mergeCell ref="I9:O9"/>
    <mergeCell ref="B14:I14"/>
    <mergeCell ref="B15:I15"/>
    <mergeCell ref="J8:Q8"/>
    <mergeCell ref="H5:M5"/>
    <mergeCell ref="B6:G6"/>
    <mergeCell ref="H6:M6"/>
    <mergeCell ref="B16:H16"/>
    <mergeCell ref="B17:H17"/>
    <mergeCell ref="B7:H7"/>
    <mergeCell ref="I7:O7"/>
    <mergeCell ref="B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4A4-8A5B-40AE-A3C9-E3ABAC4B9B2E}">
  <sheetPr codeName="Sheet15"/>
  <dimension ref="A1:Q20"/>
  <sheetViews>
    <sheetView workbookViewId="0">
      <selection activeCell="N5" sqref="N5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132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82" t="s">
        <v>4</v>
      </c>
      <c r="C8" s="83"/>
      <c r="D8" s="83"/>
      <c r="E8" s="83"/>
      <c r="F8" s="83"/>
      <c r="G8" s="83"/>
      <c r="H8" s="83"/>
      <c r="I8" s="84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4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3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3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I6:O6"/>
    <mergeCell ref="B6:H6"/>
    <mergeCell ref="B8:I8"/>
    <mergeCell ref="J8:Q8"/>
    <mergeCell ref="B9:H9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B3F4-BB5C-40F9-971A-E5FC17EDEA7F}">
  <sheetPr codeName="Sheet16"/>
  <dimension ref="A1:Q20"/>
  <sheetViews>
    <sheetView workbookViewId="0">
      <selection activeCell="H6" sqref="H6:M6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132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91" t="s">
        <v>7</v>
      </c>
      <c r="I6" s="92"/>
      <c r="J6" s="92"/>
      <c r="K6" s="92"/>
      <c r="L6" s="92"/>
      <c r="M6" s="93"/>
      <c r="N6" s="15"/>
      <c r="O6" s="15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82" t="s">
        <v>4</v>
      </c>
      <c r="C8" s="83"/>
      <c r="D8" s="83"/>
      <c r="E8" s="83"/>
      <c r="F8" s="83"/>
      <c r="G8" s="83"/>
      <c r="H8" s="83"/>
      <c r="I8" s="84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3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3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5A5-209B-4FA5-AE5D-0AD4786773C3}">
  <sheetPr codeName="Sheet17"/>
  <dimension ref="A1:Q20"/>
  <sheetViews>
    <sheetView workbookViewId="0">
      <selection activeCell="N6" sqref="N6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132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91" t="s">
        <v>7</v>
      </c>
      <c r="I6" s="92"/>
      <c r="J6" s="92"/>
      <c r="K6" s="92"/>
      <c r="L6" s="92"/>
      <c r="M6" s="93"/>
      <c r="N6" s="15"/>
      <c r="O6" s="15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2" t="s">
        <v>4</v>
      </c>
      <c r="C9" s="83"/>
      <c r="D9" s="83"/>
      <c r="E9" s="83"/>
      <c r="F9" s="83"/>
      <c r="G9" s="83"/>
      <c r="H9" s="83"/>
      <c r="I9" s="84"/>
      <c r="J9" s="82" t="s">
        <v>4</v>
      </c>
      <c r="K9" s="83"/>
      <c r="L9" s="83"/>
      <c r="M9" s="83"/>
      <c r="N9" s="83"/>
      <c r="O9" s="83"/>
      <c r="P9" s="83"/>
      <c r="Q9" s="84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2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I9"/>
    <mergeCell ref="B8:I8"/>
    <mergeCell ref="J8:Q8"/>
    <mergeCell ref="B14:I14"/>
    <mergeCell ref="B15:I15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A82-9614-489F-9090-E0D1051D127C}">
  <sheetPr codeName="Sheet18"/>
  <dimension ref="A1:Q20"/>
  <sheetViews>
    <sheetView workbookViewId="0">
      <selection activeCell="P5" sqref="P5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91" t="s">
        <v>7</v>
      </c>
      <c r="I6" s="92"/>
      <c r="J6" s="92"/>
      <c r="K6" s="92"/>
      <c r="L6" s="92"/>
      <c r="M6" s="93"/>
      <c r="N6" s="15"/>
      <c r="O6" s="15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127" t="s">
        <v>3</v>
      </c>
      <c r="C8" s="128"/>
      <c r="D8" s="128"/>
      <c r="E8" s="128"/>
      <c r="F8" s="128"/>
      <c r="G8" s="128"/>
      <c r="H8" s="128"/>
      <c r="I8" s="129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103" t="s">
        <v>23</v>
      </c>
      <c r="C9" s="104"/>
      <c r="D9" s="104"/>
      <c r="E9" s="104"/>
      <c r="F9" s="104"/>
      <c r="G9" s="104"/>
      <c r="H9" s="105"/>
      <c r="I9" s="103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2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14B-672C-4364-9A6B-CFDEC46DF25A}">
  <sheetPr codeName="Sheet19"/>
  <dimension ref="A1:Q20"/>
  <sheetViews>
    <sheetView workbookViewId="0">
      <selection activeCell="I7" sqref="I7:O7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91" t="s">
        <v>7</v>
      </c>
      <c r="I6" s="101"/>
      <c r="J6" s="101"/>
      <c r="K6" s="101"/>
      <c r="L6" s="101"/>
      <c r="M6" s="102"/>
      <c r="N6" s="15"/>
      <c r="O6" s="15"/>
      <c r="P6" s="15"/>
      <c r="Q6" s="14"/>
    </row>
    <row r="7" spans="1:17" ht="14.7" thickBot="1" x14ac:dyDescent="0.6">
      <c r="A7" t="s">
        <v>22</v>
      </c>
      <c r="B7" s="97" t="s">
        <v>23</v>
      </c>
      <c r="C7" s="98"/>
      <c r="D7" s="98"/>
      <c r="E7" s="98"/>
      <c r="F7" s="98"/>
      <c r="G7" s="98"/>
      <c r="H7" s="99"/>
      <c r="I7" s="103" t="s">
        <v>23</v>
      </c>
      <c r="J7" s="104"/>
      <c r="K7" s="104"/>
      <c r="L7" s="104"/>
      <c r="M7" s="104"/>
      <c r="N7" s="104"/>
      <c r="O7" s="105"/>
      <c r="P7" s="15"/>
      <c r="Q7" s="14"/>
    </row>
    <row r="8" spans="1:17" ht="14.7" thickBot="1" x14ac:dyDescent="0.6">
      <c r="A8" t="s">
        <v>24</v>
      </c>
      <c r="B8" s="103" t="s">
        <v>23</v>
      </c>
      <c r="C8" s="104"/>
      <c r="D8" s="104"/>
      <c r="E8" s="104"/>
      <c r="F8" s="104"/>
      <c r="G8" s="104"/>
      <c r="H8" s="105"/>
      <c r="I8" s="82" t="s">
        <v>4</v>
      </c>
      <c r="J8" s="83"/>
      <c r="K8" s="83"/>
      <c r="L8" s="83"/>
      <c r="M8" s="83"/>
      <c r="N8" s="83"/>
      <c r="O8" s="83"/>
      <c r="P8" s="84"/>
      <c r="Q8" s="15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3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5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H8"/>
    <mergeCell ref="B9:H9"/>
    <mergeCell ref="I9:O9"/>
    <mergeCell ref="B14:I14"/>
    <mergeCell ref="B15:I15"/>
    <mergeCell ref="I8:P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39EB-F3DA-4109-A337-701E8468E9D1}">
  <sheetPr codeName="Sheet2"/>
  <dimension ref="A1:T7"/>
  <sheetViews>
    <sheetView workbookViewId="0">
      <selection activeCell="H2" sqref="H2"/>
    </sheetView>
  </sheetViews>
  <sheetFormatPr defaultRowHeight="14.4" x14ac:dyDescent="0.55000000000000004"/>
  <cols>
    <col min="3" max="3" width="15.41796875" bestFit="1" customWidth="1"/>
    <col min="6" max="6" width="10.5234375" bestFit="1" customWidth="1"/>
  </cols>
  <sheetData>
    <row r="1" spans="1:20" x14ac:dyDescent="0.55000000000000004">
      <c r="B1" t="s">
        <v>15</v>
      </c>
      <c r="C1" t="s">
        <v>77</v>
      </c>
      <c r="D1" t="s">
        <v>78</v>
      </c>
      <c r="E1" t="s">
        <v>79</v>
      </c>
      <c r="F1" t="s">
        <v>80</v>
      </c>
      <c r="G1" s="75" t="s">
        <v>81</v>
      </c>
      <c r="H1" s="74"/>
      <c r="I1" s="75" t="s">
        <v>82</v>
      </c>
      <c r="J1" s="74"/>
      <c r="K1" s="75" t="s">
        <v>83</v>
      </c>
      <c r="L1" s="74"/>
      <c r="M1" s="75" t="s">
        <v>84</v>
      </c>
      <c r="N1" s="74"/>
      <c r="O1" s="75" t="s">
        <v>85</v>
      </c>
      <c r="P1" s="73"/>
      <c r="Q1" s="75" t="s">
        <v>9</v>
      </c>
      <c r="R1" s="74"/>
      <c r="S1" s="73" t="s">
        <v>86</v>
      </c>
      <c r="T1" s="74"/>
    </row>
    <row r="2" spans="1:20" x14ac:dyDescent="0.55000000000000004">
      <c r="A2" t="s">
        <v>3</v>
      </c>
      <c r="B2">
        <v>13</v>
      </c>
      <c r="C2">
        <v>6</v>
      </c>
      <c r="D2">
        <v>100</v>
      </c>
      <c r="E2">
        <f>D2/C2</f>
        <v>16.666666666666668</v>
      </c>
      <c r="F2">
        <v>17</v>
      </c>
      <c r="G2" s="62">
        <v>4</v>
      </c>
      <c r="H2" s="34">
        <f>$C2*G2</f>
        <v>24</v>
      </c>
      <c r="I2" s="62">
        <v>2</v>
      </c>
      <c r="J2" s="34">
        <f>$C2*I2</f>
        <v>12</v>
      </c>
      <c r="K2" s="62">
        <v>4</v>
      </c>
      <c r="L2" s="34">
        <f>$C2*K2</f>
        <v>24</v>
      </c>
      <c r="M2" s="62">
        <v>4</v>
      </c>
      <c r="N2" s="34">
        <f>$C2*M2</f>
        <v>24</v>
      </c>
      <c r="O2" s="62">
        <v>3</v>
      </c>
      <c r="P2">
        <v>16</v>
      </c>
      <c r="Q2" s="62">
        <f>G2+I2+K2+M2+O2</f>
        <v>17</v>
      </c>
      <c r="R2" s="34">
        <f>H2+J2+L2+N2+P2</f>
        <v>100</v>
      </c>
      <c r="S2">
        <f>F2-Q2</f>
        <v>0</v>
      </c>
      <c r="T2" s="34">
        <f>D2-R2</f>
        <v>0</v>
      </c>
    </row>
    <row r="3" spans="1:20" x14ac:dyDescent="0.55000000000000004">
      <c r="A3" t="s">
        <v>4</v>
      </c>
      <c r="B3">
        <v>16</v>
      </c>
      <c r="C3">
        <v>8</v>
      </c>
      <c r="D3">
        <v>120</v>
      </c>
      <c r="E3">
        <f t="shared" ref="E3:E7" si="0">D3/C3</f>
        <v>15</v>
      </c>
      <c r="F3">
        <v>15</v>
      </c>
      <c r="G3" s="62">
        <v>4</v>
      </c>
      <c r="H3" s="34">
        <f t="shared" ref="H3:J7" si="1">$C3*G3</f>
        <v>32</v>
      </c>
      <c r="I3" s="62">
        <v>2</v>
      </c>
      <c r="J3" s="34">
        <f t="shared" si="1"/>
        <v>16</v>
      </c>
      <c r="K3" s="62">
        <v>3</v>
      </c>
      <c r="L3" s="34">
        <f t="shared" ref="L3:L7" si="2">$C3*K3</f>
        <v>24</v>
      </c>
      <c r="M3" s="62">
        <v>3</v>
      </c>
      <c r="N3" s="34">
        <f t="shared" ref="N3:P7" si="3">$C3*M3</f>
        <v>24</v>
      </c>
      <c r="O3" s="62">
        <v>3</v>
      </c>
      <c r="P3">
        <f t="shared" si="3"/>
        <v>24</v>
      </c>
      <c r="Q3" s="62">
        <f t="shared" ref="Q3:R7" si="4">G3+I3+K3+M3+O3</f>
        <v>15</v>
      </c>
      <c r="R3" s="34">
        <f t="shared" si="4"/>
        <v>120</v>
      </c>
      <c r="S3">
        <f t="shared" ref="S3:S7" si="5">F3-Q3</f>
        <v>0</v>
      </c>
      <c r="T3" s="34">
        <f t="shared" ref="T3:T7" si="6">D3-R3</f>
        <v>0</v>
      </c>
    </row>
    <row r="4" spans="1:20" x14ac:dyDescent="0.55000000000000004">
      <c r="A4" t="s">
        <v>17</v>
      </c>
      <c r="B4">
        <v>16</v>
      </c>
      <c r="C4">
        <v>8</v>
      </c>
      <c r="D4">
        <v>120</v>
      </c>
      <c r="E4">
        <f t="shared" si="0"/>
        <v>15</v>
      </c>
      <c r="F4">
        <v>15</v>
      </c>
      <c r="G4" s="62">
        <v>4</v>
      </c>
      <c r="H4" s="34">
        <f t="shared" si="1"/>
        <v>32</v>
      </c>
      <c r="I4" s="62">
        <v>2</v>
      </c>
      <c r="J4" s="34">
        <f t="shared" si="1"/>
        <v>16</v>
      </c>
      <c r="K4" s="62">
        <v>3</v>
      </c>
      <c r="L4" s="34">
        <f t="shared" si="2"/>
        <v>24</v>
      </c>
      <c r="M4" s="62">
        <v>3</v>
      </c>
      <c r="N4" s="34">
        <f t="shared" si="3"/>
        <v>24</v>
      </c>
      <c r="O4" s="62">
        <v>3</v>
      </c>
      <c r="P4">
        <f t="shared" si="3"/>
        <v>24</v>
      </c>
      <c r="Q4" s="62">
        <f t="shared" si="4"/>
        <v>15</v>
      </c>
      <c r="R4" s="34">
        <f t="shared" si="4"/>
        <v>120</v>
      </c>
      <c r="S4">
        <f t="shared" si="5"/>
        <v>0</v>
      </c>
      <c r="T4" s="34">
        <f t="shared" si="6"/>
        <v>0</v>
      </c>
    </row>
    <row r="5" spans="1:20" x14ac:dyDescent="0.55000000000000004">
      <c r="A5" t="s">
        <v>18</v>
      </c>
      <c r="B5">
        <v>21</v>
      </c>
      <c r="C5">
        <v>10</v>
      </c>
      <c r="D5">
        <v>147</v>
      </c>
      <c r="E5">
        <f t="shared" si="0"/>
        <v>14.7</v>
      </c>
      <c r="F5">
        <v>15</v>
      </c>
      <c r="G5" s="62">
        <v>4</v>
      </c>
      <c r="H5" s="34">
        <f t="shared" si="1"/>
        <v>40</v>
      </c>
      <c r="I5" s="62">
        <v>2</v>
      </c>
      <c r="J5" s="34">
        <f t="shared" si="1"/>
        <v>20</v>
      </c>
      <c r="K5" s="62">
        <v>3</v>
      </c>
      <c r="L5" s="34">
        <f t="shared" si="2"/>
        <v>30</v>
      </c>
      <c r="M5" s="62">
        <v>3</v>
      </c>
      <c r="N5" s="34">
        <f t="shared" si="3"/>
        <v>30</v>
      </c>
      <c r="O5" s="62">
        <v>3</v>
      </c>
      <c r="P5">
        <v>27</v>
      </c>
      <c r="Q5" s="62">
        <f t="shared" si="4"/>
        <v>15</v>
      </c>
      <c r="R5" s="34">
        <f t="shared" si="4"/>
        <v>147</v>
      </c>
      <c r="S5">
        <f t="shared" si="5"/>
        <v>0</v>
      </c>
      <c r="T5" s="34">
        <f t="shared" si="6"/>
        <v>0</v>
      </c>
    </row>
    <row r="6" spans="1:20" x14ac:dyDescent="0.55000000000000004">
      <c r="A6" t="s">
        <v>7</v>
      </c>
      <c r="B6">
        <v>16</v>
      </c>
      <c r="C6">
        <v>8</v>
      </c>
      <c r="D6">
        <v>120</v>
      </c>
      <c r="E6">
        <f t="shared" si="0"/>
        <v>15</v>
      </c>
      <c r="F6">
        <v>15</v>
      </c>
      <c r="G6" s="62">
        <v>4</v>
      </c>
      <c r="H6" s="34">
        <f t="shared" si="1"/>
        <v>32</v>
      </c>
      <c r="I6" s="62">
        <v>2</v>
      </c>
      <c r="J6" s="34">
        <f t="shared" si="1"/>
        <v>16</v>
      </c>
      <c r="K6" s="62">
        <v>3</v>
      </c>
      <c r="L6" s="34">
        <f t="shared" si="2"/>
        <v>24</v>
      </c>
      <c r="M6" s="62">
        <v>3</v>
      </c>
      <c r="N6" s="34">
        <f t="shared" si="3"/>
        <v>24</v>
      </c>
      <c r="O6" s="62">
        <v>3</v>
      </c>
      <c r="P6">
        <f t="shared" si="3"/>
        <v>24</v>
      </c>
      <c r="Q6" s="62">
        <f t="shared" si="4"/>
        <v>15</v>
      </c>
      <c r="R6" s="34">
        <f t="shared" si="4"/>
        <v>120</v>
      </c>
      <c r="S6">
        <f t="shared" si="5"/>
        <v>0</v>
      </c>
      <c r="T6" s="34">
        <f t="shared" si="6"/>
        <v>0</v>
      </c>
    </row>
    <row r="7" spans="1:20" ht="14.7" thickBot="1" x14ac:dyDescent="0.6">
      <c r="A7" t="s">
        <v>8</v>
      </c>
      <c r="B7">
        <v>9</v>
      </c>
      <c r="C7">
        <v>4</v>
      </c>
      <c r="D7">
        <v>36</v>
      </c>
      <c r="E7">
        <f t="shared" si="0"/>
        <v>9</v>
      </c>
      <c r="F7">
        <v>9</v>
      </c>
      <c r="G7" s="63">
        <v>2</v>
      </c>
      <c r="H7" s="45">
        <f t="shared" si="1"/>
        <v>8</v>
      </c>
      <c r="I7" s="63">
        <v>1</v>
      </c>
      <c r="J7" s="45">
        <f t="shared" si="1"/>
        <v>4</v>
      </c>
      <c r="K7" s="63">
        <v>2</v>
      </c>
      <c r="L7" s="45">
        <f t="shared" si="2"/>
        <v>8</v>
      </c>
      <c r="M7" s="63">
        <v>1</v>
      </c>
      <c r="N7" s="45">
        <f t="shared" si="3"/>
        <v>4</v>
      </c>
      <c r="O7" s="63">
        <v>3</v>
      </c>
      <c r="P7" s="43">
        <f t="shared" si="3"/>
        <v>12</v>
      </c>
      <c r="Q7" s="63">
        <f t="shared" si="4"/>
        <v>9</v>
      </c>
      <c r="R7" s="45">
        <f t="shared" si="4"/>
        <v>36</v>
      </c>
      <c r="S7" s="43">
        <f t="shared" si="5"/>
        <v>0</v>
      </c>
      <c r="T7" s="45">
        <f t="shared" si="6"/>
        <v>0</v>
      </c>
    </row>
  </sheetData>
  <mergeCells count="7">
    <mergeCell ref="S1:T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004-0744-4D42-BE4B-7C3A0F55C521}">
  <sheetPr codeName="Sheet20"/>
  <dimension ref="A1:Q20"/>
  <sheetViews>
    <sheetView workbookViewId="0">
      <selection activeCell="L11" sqref="L11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100" t="s">
        <v>7</v>
      </c>
      <c r="C6" s="101"/>
      <c r="D6" s="101"/>
      <c r="E6" s="101"/>
      <c r="F6" s="101"/>
      <c r="G6" s="102"/>
      <c r="H6" s="100" t="s">
        <v>7</v>
      </c>
      <c r="I6" s="101"/>
      <c r="J6" s="101"/>
      <c r="K6" s="101"/>
      <c r="L6" s="101"/>
      <c r="M6" s="102"/>
      <c r="N6" s="15"/>
      <c r="O6" s="15"/>
      <c r="P6" s="15"/>
      <c r="Q6" s="14"/>
    </row>
    <row r="7" spans="1:17" ht="14.7" thickBot="1" x14ac:dyDescent="0.6">
      <c r="A7" t="s">
        <v>22</v>
      </c>
      <c r="B7" s="103" t="s">
        <v>23</v>
      </c>
      <c r="C7" s="104"/>
      <c r="D7" s="104"/>
      <c r="E7" s="104"/>
      <c r="F7" s="104"/>
      <c r="G7" s="104"/>
      <c r="H7" s="105"/>
      <c r="I7" s="103" t="s">
        <v>23</v>
      </c>
      <c r="J7" s="104"/>
      <c r="K7" s="104"/>
      <c r="L7" s="104"/>
      <c r="M7" s="104"/>
      <c r="N7" s="104"/>
      <c r="O7" s="105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2" t="s">
        <v>4</v>
      </c>
      <c r="J9" s="83"/>
      <c r="K9" s="83"/>
      <c r="L9" s="83"/>
      <c r="M9" s="83"/>
      <c r="N9" s="83"/>
      <c r="O9" s="83"/>
      <c r="P9" s="84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3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3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2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I8"/>
    <mergeCell ref="I9:P9"/>
    <mergeCell ref="B9:H9"/>
    <mergeCell ref="B14:I14"/>
    <mergeCell ref="B15:I15"/>
    <mergeCell ref="J8:Q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0859-BBB1-444A-BE4E-ACE08CBB5FE6}">
  <sheetPr codeName="Sheet21"/>
  <dimension ref="A1:Q20"/>
  <sheetViews>
    <sheetView workbookViewId="0">
      <selection activeCell="B7" sqref="B7:H7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2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H6"/>
    <mergeCell ref="I6:O6"/>
    <mergeCell ref="I9:O9"/>
    <mergeCell ref="B8:I8"/>
    <mergeCell ref="J8:Q8"/>
    <mergeCell ref="B9:H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6B1-0065-4DDE-BA60-FA7852E743CB}">
  <sheetPr codeName="Sheet22"/>
  <dimension ref="A1:Q20"/>
  <sheetViews>
    <sheetView workbookViewId="0">
      <selection activeCell="J8" sqref="J8:Q8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118"/>
      <c r="K4" s="118"/>
      <c r="L4" s="118"/>
      <c r="M4" s="118"/>
      <c r="N4" s="118"/>
      <c r="O4" s="119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82" t="s">
        <v>4</v>
      </c>
      <c r="C8" s="83"/>
      <c r="D8" s="83"/>
      <c r="E8" s="83"/>
      <c r="F8" s="83"/>
      <c r="G8" s="83"/>
      <c r="H8" s="83"/>
      <c r="I8" s="84"/>
      <c r="J8" s="82" t="s">
        <v>4</v>
      </c>
      <c r="K8" s="83"/>
      <c r="L8" s="83"/>
      <c r="M8" s="83"/>
      <c r="N8" s="83"/>
      <c r="O8" s="83"/>
      <c r="P8" s="83"/>
      <c r="Q8" s="84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6:H6"/>
    <mergeCell ref="I6:O6"/>
    <mergeCell ref="B7:H7"/>
    <mergeCell ref="I7:O7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2145-260D-4A56-B862-0FCD9BBE5C35}">
  <sheetPr codeName="Sheet23"/>
  <dimension ref="A1:Q20"/>
  <sheetViews>
    <sheetView workbookViewId="0">
      <selection activeCell="K11" sqref="K11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5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85" t="s">
        <v>23</v>
      </c>
      <c r="C8" s="86"/>
      <c r="D8" s="86"/>
      <c r="E8" s="86"/>
      <c r="F8" s="86"/>
      <c r="G8" s="86"/>
      <c r="H8" s="87"/>
      <c r="I8" s="85" t="s">
        <v>23</v>
      </c>
      <c r="J8" s="86"/>
      <c r="K8" s="86"/>
      <c r="L8" s="86"/>
      <c r="M8" s="86"/>
      <c r="N8" s="86"/>
      <c r="O8" s="87"/>
      <c r="P8" s="15"/>
      <c r="Q8" s="15"/>
    </row>
    <row r="9" spans="1:17" ht="14.7" thickBot="1" x14ac:dyDescent="0.6">
      <c r="A9" t="s">
        <v>25</v>
      </c>
      <c r="B9" s="91" t="s">
        <v>7</v>
      </c>
      <c r="C9" s="92"/>
      <c r="D9" s="92"/>
      <c r="E9" s="92"/>
      <c r="F9" s="92"/>
      <c r="G9" s="93"/>
      <c r="H9" s="91" t="s">
        <v>7</v>
      </c>
      <c r="I9" s="92"/>
      <c r="J9" s="92"/>
      <c r="K9" s="92"/>
      <c r="L9" s="92"/>
      <c r="M9" s="93"/>
      <c r="N9" s="15"/>
      <c r="O9" s="15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2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8:H8"/>
    <mergeCell ref="B9:G9"/>
    <mergeCell ref="H9:M9"/>
    <mergeCell ref="B14:I14"/>
    <mergeCell ref="B15:I15"/>
    <mergeCell ref="I8:O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2CF7-476D-4357-ACC2-B156A6E430A9}">
  <sheetPr codeName="Sheet24"/>
  <dimension ref="A1:Q20"/>
  <sheetViews>
    <sheetView workbookViewId="0">
      <selection activeCell="B7" sqref="B7:G7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88" t="s">
        <v>19</v>
      </c>
      <c r="I6" s="89"/>
      <c r="J6" s="89"/>
      <c r="K6" s="89"/>
      <c r="L6" s="89"/>
      <c r="M6" s="89"/>
      <c r="N6" s="90"/>
      <c r="O6" s="15"/>
      <c r="P6" s="15"/>
      <c r="Q6" s="14"/>
    </row>
    <row r="7" spans="1:17" ht="14.7" thickBot="1" x14ac:dyDescent="0.6">
      <c r="A7" t="s">
        <v>22</v>
      </c>
      <c r="B7" s="91" t="s">
        <v>7</v>
      </c>
      <c r="C7" s="92"/>
      <c r="D7" s="92"/>
      <c r="E7" s="92"/>
      <c r="F7" s="92"/>
      <c r="G7" s="93"/>
      <c r="H7" s="88" t="s">
        <v>19</v>
      </c>
      <c r="I7" s="89"/>
      <c r="J7" s="89"/>
      <c r="K7" s="89"/>
      <c r="L7" s="89"/>
      <c r="M7" s="89"/>
      <c r="N7" s="90"/>
      <c r="O7" s="15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2" t="s">
        <v>4</v>
      </c>
      <c r="C9" s="83"/>
      <c r="D9" s="83"/>
      <c r="E9" s="83"/>
      <c r="F9" s="83"/>
      <c r="G9" s="83"/>
      <c r="H9" s="83"/>
      <c r="I9" s="84"/>
      <c r="J9" s="82" t="s">
        <v>4</v>
      </c>
      <c r="K9" s="83"/>
      <c r="L9" s="83"/>
      <c r="M9" s="83"/>
      <c r="N9" s="83"/>
      <c r="O9" s="83"/>
      <c r="P9" s="83"/>
      <c r="Q9" s="84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0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B7:G7"/>
    <mergeCell ref="H6:N6"/>
    <mergeCell ref="H7:N7"/>
    <mergeCell ref="B8:I8"/>
    <mergeCell ref="J8:Q8"/>
    <mergeCell ref="B20:E20"/>
    <mergeCell ref="B9:I9"/>
    <mergeCell ref="B14:I14"/>
    <mergeCell ref="B15:I15"/>
    <mergeCell ref="J9:Q9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sheetPr codeName="Sheet3"/>
  <dimension ref="A1:L13"/>
  <sheetViews>
    <sheetView workbookViewId="0">
      <selection activeCell="G7" sqref="G7"/>
    </sheetView>
  </sheetViews>
  <sheetFormatPr defaultRowHeight="14.4" x14ac:dyDescent="0.55000000000000004"/>
  <cols>
    <col min="1" max="1" width="12.5234375" bestFit="1" customWidth="1"/>
    <col min="2" max="2" width="12.68359375" bestFit="1" customWidth="1"/>
  </cols>
  <sheetData>
    <row r="1" spans="1:12" x14ac:dyDescent="0.55000000000000004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 x14ac:dyDescent="0.55000000000000004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  <c r="L2" t="s">
        <v>58</v>
      </c>
    </row>
    <row r="3" spans="1:12" x14ac:dyDescent="0.55000000000000004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  <c r="L3" t="s">
        <v>57</v>
      </c>
    </row>
    <row r="4" spans="1:12" x14ac:dyDescent="0.55000000000000004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  <c r="L4" t="s">
        <v>54</v>
      </c>
    </row>
    <row r="5" spans="1:12" x14ac:dyDescent="0.55000000000000004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  <c r="L5" t="s">
        <v>56</v>
      </c>
    </row>
    <row r="6" spans="1:12" x14ac:dyDescent="0.55000000000000004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  <c r="L6" t="s">
        <v>59</v>
      </c>
    </row>
    <row r="7" spans="1:12" x14ac:dyDescent="0.55000000000000004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  <c r="L7" t="s">
        <v>55</v>
      </c>
    </row>
    <row r="8" spans="1:12" x14ac:dyDescent="0.55000000000000004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  <c r="L8" t="s">
        <v>53</v>
      </c>
    </row>
    <row r="9" spans="1:12" x14ac:dyDescent="0.55000000000000004">
      <c r="D9" t="s">
        <v>72</v>
      </c>
      <c r="F9" t="s">
        <v>59</v>
      </c>
      <c r="H9" t="s">
        <v>74</v>
      </c>
      <c r="I9" t="s">
        <v>64</v>
      </c>
      <c r="J9" t="s">
        <v>72</v>
      </c>
      <c r="L9" t="s">
        <v>60</v>
      </c>
    </row>
    <row r="10" spans="1:12" x14ac:dyDescent="0.55000000000000004">
      <c r="D10" t="s">
        <v>61</v>
      </c>
      <c r="F10" t="s">
        <v>60</v>
      </c>
      <c r="H10" t="s">
        <v>72</v>
      </c>
      <c r="I10" t="s">
        <v>60</v>
      </c>
      <c r="J10" t="s">
        <v>68</v>
      </c>
    </row>
    <row r="11" spans="1:12" x14ac:dyDescent="0.55000000000000004">
      <c r="D11" t="s">
        <v>53</v>
      </c>
      <c r="H11" t="s">
        <v>73</v>
      </c>
      <c r="J11" t="s">
        <v>61</v>
      </c>
    </row>
    <row r="12" spans="1:12" x14ac:dyDescent="0.55000000000000004">
      <c r="H12" t="s">
        <v>68</v>
      </c>
    </row>
    <row r="13" spans="1:12" x14ac:dyDescent="0.55000000000000004">
      <c r="H13" t="s">
        <v>53</v>
      </c>
    </row>
  </sheetData>
  <sortState xmlns:xlrd2="http://schemas.microsoft.com/office/spreadsheetml/2017/richdata2" ref="P2:P9">
    <sortCondition ref="P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4"/>
  <dimension ref="A1:Q20"/>
  <sheetViews>
    <sheetView workbookViewId="0">
      <selection activeCell="H5" sqref="H5:M5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4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2" t="s">
        <v>4</v>
      </c>
      <c r="C9" s="83"/>
      <c r="D9" s="83"/>
      <c r="E9" s="83"/>
      <c r="F9" s="83"/>
      <c r="G9" s="83"/>
      <c r="H9" s="83"/>
      <c r="I9" s="84"/>
      <c r="J9" s="82" t="s">
        <v>4</v>
      </c>
      <c r="K9" s="83"/>
      <c r="L9" s="83"/>
      <c r="M9" s="83"/>
      <c r="N9" s="83"/>
      <c r="O9" s="83"/>
      <c r="P9" s="83"/>
      <c r="Q9" s="84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2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5"/>
  <dimension ref="A1:Q20"/>
  <sheetViews>
    <sheetView workbookViewId="0">
      <selection activeCell="B8" sqref="B8:I8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  <c r="N5" s="14"/>
      <c r="O5" s="14"/>
      <c r="P5" s="14"/>
      <c r="Q5" s="14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  <c r="P6" s="14"/>
      <c r="Q6" s="14"/>
    </row>
    <row r="7" spans="1:17" ht="14.7" thickBot="1" x14ac:dyDescent="0.6">
      <c r="A7" t="s">
        <v>22</v>
      </c>
      <c r="B7" s="97" t="s">
        <v>23</v>
      </c>
      <c r="C7" s="98"/>
      <c r="D7" s="98"/>
      <c r="E7" s="98"/>
      <c r="F7" s="98"/>
      <c r="G7" s="98"/>
      <c r="H7" s="99"/>
      <c r="I7" s="97" t="s">
        <v>23</v>
      </c>
      <c r="J7" s="98"/>
      <c r="K7" s="98"/>
      <c r="L7" s="98"/>
      <c r="M7" s="98"/>
      <c r="N7" s="98"/>
      <c r="O7" s="99"/>
      <c r="P7" s="15"/>
      <c r="Q7" s="14"/>
    </row>
    <row r="8" spans="1:17" ht="14.7" thickBot="1" x14ac:dyDescent="0.6">
      <c r="A8" t="s">
        <v>24</v>
      </c>
      <c r="B8" s="82" t="s">
        <v>4</v>
      </c>
      <c r="C8" s="83"/>
      <c r="D8" s="83"/>
      <c r="E8" s="83"/>
      <c r="F8" s="83"/>
      <c r="G8" s="83"/>
      <c r="H8" s="83"/>
      <c r="I8" s="84"/>
      <c r="J8" s="82" t="s">
        <v>4</v>
      </c>
      <c r="K8" s="83"/>
      <c r="L8" s="83"/>
      <c r="M8" s="83"/>
      <c r="N8" s="83"/>
      <c r="O8" s="83"/>
      <c r="P8" s="83"/>
      <c r="Q8" s="84"/>
    </row>
    <row r="9" spans="1:17" ht="14.7" thickBot="1" x14ac:dyDescent="0.6">
      <c r="A9" t="s">
        <v>25</v>
      </c>
      <c r="B9" s="85" t="s">
        <v>23</v>
      </c>
      <c r="C9" s="86"/>
      <c r="D9" s="86"/>
      <c r="E9" s="86"/>
      <c r="F9" s="86"/>
      <c r="G9" s="86"/>
      <c r="H9" s="87"/>
      <c r="I9" s="85" t="s">
        <v>23</v>
      </c>
      <c r="J9" s="86"/>
      <c r="K9" s="86"/>
      <c r="L9" s="86"/>
      <c r="M9" s="86"/>
      <c r="N9" s="86"/>
      <c r="O9" s="87"/>
      <c r="P9" s="15"/>
      <c r="Q9" s="15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4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4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2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6"/>
  <dimension ref="A1:Q20"/>
  <sheetViews>
    <sheetView workbookViewId="0">
      <selection activeCell="K19" sqref="K1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  <c r="P4" s="14"/>
      <c r="Q4" s="14"/>
    </row>
    <row r="5" spans="1:17" ht="14.7" thickBot="1" x14ac:dyDescent="0.6">
      <c r="A5" t="s">
        <v>20</v>
      </c>
      <c r="B5" s="100" t="s">
        <v>7</v>
      </c>
      <c r="C5" s="101"/>
      <c r="D5" s="101"/>
      <c r="E5" s="101"/>
      <c r="F5" s="101"/>
      <c r="G5" s="102"/>
      <c r="H5" s="100" t="s">
        <v>7</v>
      </c>
      <c r="I5" s="101"/>
      <c r="J5" s="101"/>
      <c r="K5" s="101"/>
      <c r="L5" s="101"/>
      <c r="M5" s="102"/>
      <c r="N5" s="14"/>
      <c r="O5" s="14"/>
      <c r="P5" s="14"/>
      <c r="Q5" s="14"/>
    </row>
    <row r="6" spans="1:17" ht="14.7" thickBot="1" x14ac:dyDescent="0.6">
      <c r="A6" t="s">
        <v>21</v>
      </c>
      <c r="B6" s="91" t="s">
        <v>7</v>
      </c>
      <c r="C6" s="92"/>
      <c r="D6" s="92"/>
      <c r="E6" s="92"/>
      <c r="F6" s="92"/>
      <c r="G6" s="93"/>
      <c r="H6" s="88" t="s">
        <v>19</v>
      </c>
      <c r="I6" s="106"/>
      <c r="J6" s="106"/>
      <c r="K6" s="106"/>
      <c r="L6" s="106"/>
      <c r="M6" s="106"/>
      <c r="N6" s="107"/>
      <c r="O6" s="15"/>
      <c r="P6" s="14"/>
      <c r="Q6" s="14"/>
    </row>
    <row r="7" spans="1:17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103" t="s">
        <v>23</v>
      </c>
      <c r="J7" s="104"/>
      <c r="K7" s="104"/>
      <c r="L7" s="104"/>
      <c r="M7" s="104"/>
      <c r="N7" s="104"/>
      <c r="O7" s="105"/>
      <c r="P7" s="15"/>
      <c r="Q7" s="14"/>
    </row>
    <row r="8" spans="1:17" ht="14.7" thickBot="1" x14ac:dyDescent="0.6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79" t="s">
        <v>3</v>
      </c>
      <c r="K8" s="80"/>
      <c r="L8" s="80"/>
      <c r="M8" s="80"/>
      <c r="N8" s="80"/>
      <c r="O8" s="80"/>
      <c r="P8" s="80"/>
      <c r="Q8" s="81"/>
    </row>
    <row r="9" spans="1:17" ht="14.7" thickBot="1" x14ac:dyDescent="0.6">
      <c r="A9" t="s">
        <v>25</v>
      </c>
      <c r="B9" s="82" t="s">
        <v>4</v>
      </c>
      <c r="C9" s="83"/>
      <c r="D9" s="83"/>
      <c r="E9" s="83"/>
      <c r="F9" s="83"/>
      <c r="G9" s="83"/>
      <c r="H9" s="83"/>
      <c r="I9" s="84"/>
      <c r="J9" s="82" t="s">
        <v>4</v>
      </c>
      <c r="K9" s="83"/>
      <c r="L9" s="83"/>
      <c r="M9" s="83"/>
      <c r="N9" s="83"/>
      <c r="O9" s="83"/>
      <c r="P9" s="83"/>
      <c r="Q9" s="84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4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4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2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3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3</v>
      </c>
    </row>
    <row r="19" spans="2:11" ht="14.7" thickBot="1" x14ac:dyDescent="0.6">
      <c r="B19" s="94" t="s">
        <v>8</v>
      </c>
      <c r="C19" s="95"/>
      <c r="D19" s="95"/>
      <c r="E19" s="96"/>
      <c r="K19">
        <v>0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7"/>
  <dimension ref="A1:AK21"/>
  <sheetViews>
    <sheetView workbookViewId="0">
      <selection activeCell="N6" sqref="N6"/>
    </sheetView>
  </sheetViews>
  <sheetFormatPr defaultRowHeight="14.4" x14ac:dyDescent="0.55000000000000004"/>
  <cols>
    <col min="1" max="1" width="14.3125" bestFit="1" customWidth="1"/>
  </cols>
  <sheetData>
    <row r="1" spans="1:37" ht="14.7" thickBot="1" x14ac:dyDescent="0.6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</row>
    <row r="2" spans="1:37" ht="14.7" thickBot="1" x14ac:dyDescent="0.6">
      <c r="A2" t="s">
        <v>35</v>
      </c>
      <c r="B2" s="19"/>
      <c r="C2" s="19"/>
      <c r="D2" s="19"/>
      <c r="E2" s="19"/>
      <c r="F2" s="124" t="s">
        <v>36</v>
      </c>
      <c r="G2" s="125"/>
      <c r="H2" s="125"/>
      <c r="I2" s="126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x14ac:dyDescent="0.55000000000000004">
      <c r="A3" t="s">
        <v>3</v>
      </c>
    </row>
    <row r="4" spans="1:37" ht="14.7" thickBot="1" x14ac:dyDescent="0.6">
      <c r="A4" t="s">
        <v>4</v>
      </c>
    </row>
    <row r="5" spans="1:37" ht="14.7" thickBot="1" x14ac:dyDescent="0.6">
      <c r="A5" t="s">
        <v>19</v>
      </c>
      <c r="J5" s="94" t="s">
        <v>8</v>
      </c>
      <c r="K5" s="95"/>
      <c r="L5" s="95"/>
      <c r="M5" s="96"/>
      <c r="N5" s="88" t="s">
        <v>19</v>
      </c>
      <c r="O5" s="89"/>
      <c r="P5" s="89"/>
      <c r="Q5" s="89"/>
      <c r="R5" s="89"/>
      <c r="S5" s="89"/>
      <c r="T5" s="90"/>
      <c r="U5" s="88" t="s">
        <v>19</v>
      </c>
      <c r="V5" s="89"/>
      <c r="W5" s="89"/>
      <c r="X5" s="89"/>
      <c r="Y5" s="89"/>
      <c r="Z5" s="89"/>
      <c r="AA5" s="90"/>
      <c r="AB5" s="88" t="s">
        <v>19</v>
      </c>
      <c r="AC5" s="89"/>
      <c r="AD5" s="89"/>
      <c r="AE5" s="89"/>
      <c r="AF5" s="89"/>
      <c r="AG5" s="89"/>
      <c r="AH5" s="90"/>
    </row>
    <row r="6" spans="1:37" ht="14.7" thickBot="1" x14ac:dyDescent="0.6">
      <c r="A6" t="s">
        <v>20</v>
      </c>
      <c r="J6" s="76" t="s">
        <v>27</v>
      </c>
      <c r="K6" s="77"/>
      <c r="L6" s="77"/>
      <c r="M6" s="78"/>
      <c r="N6" s="20"/>
      <c r="O6" s="21"/>
      <c r="P6" s="91" t="s">
        <v>7</v>
      </c>
      <c r="Q6" s="92"/>
      <c r="R6" s="92"/>
      <c r="S6" s="92"/>
      <c r="T6" s="92"/>
      <c r="U6" s="93"/>
      <c r="V6" s="91" t="s">
        <v>7</v>
      </c>
      <c r="W6" s="92"/>
      <c r="X6" s="92"/>
      <c r="Y6" s="92"/>
      <c r="Z6" s="92"/>
      <c r="AA6" s="93"/>
      <c r="AB6" s="91" t="s">
        <v>7</v>
      </c>
      <c r="AC6" s="92"/>
      <c r="AD6" s="92"/>
      <c r="AE6" s="92"/>
      <c r="AF6" s="92"/>
      <c r="AG6" s="93"/>
      <c r="AH6" s="21"/>
      <c r="AI6" s="21"/>
      <c r="AJ6" s="21"/>
      <c r="AK6" s="22"/>
    </row>
    <row r="7" spans="1:37" ht="14.7" thickBot="1" x14ac:dyDescent="0.6">
      <c r="A7" t="s">
        <v>21</v>
      </c>
      <c r="J7" s="94" t="s">
        <v>8</v>
      </c>
      <c r="K7" s="95"/>
      <c r="L7" s="95"/>
      <c r="M7" s="96"/>
      <c r="N7" s="88" t="s">
        <v>19</v>
      </c>
      <c r="O7" s="89"/>
      <c r="P7" s="89"/>
      <c r="Q7" s="89"/>
      <c r="R7" s="89"/>
      <c r="S7" s="89"/>
      <c r="T7" s="90"/>
      <c r="U7" s="88" t="s">
        <v>19</v>
      </c>
      <c r="V7" s="89"/>
      <c r="W7" s="89"/>
      <c r="X7" s="89"/>
      <c r="Y7" s="89"/>
      <c r="Z7" s="89"/>
      <c r="AA7" s="90"/>
      <c r="AB7" s="88" t="s">
        <v>19</v>
      </c>
      <c r="AC7" s="89"/>
      <c r="AD7" s="89"/>
      <c r="AE7" s="89"/>
      <c r="AF7" s="89"/>
      <c r="AG7" s="89"/>
      <c r="AH7" s="90"/>
    </row>
    <row r="8" spans="1:37" ht="14.7" thickBot="1" x14ac:dyDescent="0.6">
      <c r="A8" t="s">
        <v>22</v>
      </c>
      <c r="J8" s="120" t="s">
        <v>8</v>
      </c>
      <c r="K8" s="121"/>
      <c r="L8" s="121"/>
      <c r="M8" s="122"/>
      <c r="N8" s="100" t="s">
        <v>7</v>
      </c>
      <c r="O8" s="101"/>
      <c r="P8" s="101"/>
      <c r="Q8" s="101"/>
      <c r="R8" s="101"/>
      <c r="S8" s="102"/>
      <c r="T8" s="100" t="s">
        <v>7</v>
      </c>
      <c r="U8" s="101"/>
      <c r="V8" s="101"/>
      <c r="W8" s="101"/>
      <c r="X8" s="101"/>
      <c r="Y8" s="102"/>
      <c r="Z8" s="123" t="s">
        <v>19</v>
      </c>
      <c r="AA8" s="106"/>
      <c r="AB8" s="106"/>
      <c r="AC8" s="106"/>
      <c r="AD8" s="106"/>
      <c r="AE8" s="106"/>
      <c r="AF8" s="107"/>
    </row>
    <row r="9" spans="1:37" ht="14.7" thickBot="1" x14ac:dyDescent="0.6">
      <c r="A9" t="s">
        <v>24</v>
      </c>
      <c r="J9" s="108" t="s">
        <v>37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10"/>
    </row>
    <row r="10" spans="1:37" ht="14.7" thickBot="1" x14ac:dyDescent="0.6">
      <c r="A10" t="s">
        <v>25</v>
      </c>
      <c r="J10" s="111" t="s">
        <v>8</v>
      </c>
      <c r="K10" s="112"/>
      <c r="L10" s="112"/>
      <c r="M10" s="113"/>
      <c r="N10" s="114" t="s">
        <v>7</v>
      </c>
      <c r="O10" s="115"/>
      <c r="P10" s="115"/>
      <c r="Q10" s="115"/>
      <c r="R10" s="115"/>
      <c r="S10" s="116"/>
      <c r="T10" s="114" t="s">
        <v>7</v>
      </c>
      <c r="U10" s="115"/>
      <c r="V10" s="115"/>
      <c r="W10" s="115"/>
      <c r="X10" s="115"/>
      <c r="Y10" s="116"/>
      <c r="Z10" s="117" t="s">
        <v>19</v>
      </c>
      <c r="AA10" s="118"/>
      <c r="AB10" s="118"/>
      <c r="AC10" s="118"/>
      <c r="AD10" s="118"/>
      <c r="AE10" s="118"/>
      <c r="AF10" s="119"/>
    </row>
    <row r="11" spans="1:37" x14ac:dyDescent="0.55000000000000004">
      <c r="A11" t="s">
        <v>38</v>
      </c>
    </row>
    <row r="13" spans="1:37" ht="14.7" thickBot="1" x14ac:dyDescent="0.6"/>
    <row r="14" spans="1:3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0</v>
      </c>
    </row>
    <row r="15" spans="1:3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0</v>
      </c>
    </row>
    <row r="16" spans="1:3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0</v>
      </c>
    </row>
    <row r="17" spans="2:32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8</v>
      </c>
    </row>
    <row r="18" spans="2:32" ht="14.7" thickBot="1" x14ac:dyDescent="0.6">
      <c r="B18" s="91" t="s">
        <v>7</v>
      </c>
      <c r="C18" s="92"/>
      <c r="D18" s="92"/>
      <c r="E18" s="92"/>
      <c r="F18" s="92"/>
      <c r="G18" s="93"/>
      <c r="K18">
        <v>8</v>
      </c>
    </row>
    <row r="19" spans="2:32" ht="14.7" thickBot="1" x14ac:dyDescent="0.6">
      <c r="B19" s="94" t="s">
        <v>8</v>
      </c>
      <c r="C19" s="95"/>
      <c r="D19" s="95"/>
      <c r="E19" s="96"/>
      <c r="K19">
        <v>4</v>
      </c>
    </row>
    <row r="20" spans="2:32" ht="14.7" thickBot="1" x14ac:dyDescent="0.6">
      <c r="B20" s="76" t="s">
        <v>27</v>
      </c>
      <c r="C20" s="77"/>
      <c r="D20" s="77"/>
      <c r="E20" s="78"/>
      <c r="K20">
        <v>1</v>
      </c>
    </row>
    <row r="21" spans="2:32" x14ac:dyDescent="0.55000000000000004"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</sheetData>
  <mergeCells count="29">
    <mergeCell ref="Z8:AF8"/>
    <mergeCell ref="F2:I2"/>
    <mergeCell ref="J5:M5"/>
    <mergeCell ref="N5:T5"/>
    <mergeCell ref="U5:AA5"/>
    <mergeCell ref="AB5:AH5"/>
    <mergeCell ref="P6:U6"/>
    <mergeCell ref="V6:AA6"/>
    <mergeCell ref="AB6:AG6"/>
    <mergeCell ref="J7:M7"/>
    <mergeCell ref="J6:M6"/>
    <mergeCell ref="N7:T7"/>
    <mergeCell ref="U7:AA7"/>
    <mergeCell ref="AB7:AH7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J8:M8"/>
    <mergeCell ref="N8:S8"/>
    <mergeCell ref="T8:Y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8"/>
  <dimension ref="A1:Q20"/>
  <sheetViews>
    <sheetView workbookViewId="0">
      <selection activeCell="A20" sqref="A20"/>
    </sheetView>
  </sheetViews>
  <sheetFormatPr defaultRowHeight="14.4" x14ac:dyDescent="0.55000000000000004"/>
  <sheetData>
    <row r="1" spans="1:17" ht="14.7" thickBot="1" x14ac:dyDescent="0.6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</row>
    <row r="3" spans="1:17" ht="14.7" thickBot="1" x14ac:dyDescent="0.6">
      <c r="A3" t="s">
        <v>4</v>
      </c>
      <c r="B3" s="82" t="s">
        <v>4</v>
      </c>
      <c r="C3" s="83"/>
      <c r="D3" s="83"/>
      <c r="E3" s="83"/>
      <c r="F3" s="83"/>
      <c r="G3" s="83"/>
      <c r="H3" s="83"/>
      <c r="I3" s="84"/>
      <c r="J3" s="82" t="s">
        <v>4</v>
      </c>
      <c r="K3" s="83"/>
      <c r="L3" s="83"/>
      <c r="M3" s="83"/>
      <c r="N3" s="83"/>
      <c r="O3" s="83"/>
      <c r="P3" s="83"/>
      <c r="Q3" s="84"/>
    </row>
    <row r="4" spans="1:17" ht="14.7" thickBot="1" x14ac:dyDescent="0.6">
      <c r="A4" t="s">
        <v>19</v>
      </c>
      <c r="B4" s="88" t="s">
        <v>19</v>
      </c>
      <c r="C4" s="89"/>
      <c r="D4" s="89"/>
      <c r="E4" s="89"/>
      <c r="F4" s="89"/>
      <c r="G4" s="89"/>
      <c r="H4" s="90"/>
      <c r="I4" s="88" t="s">
        <v>19</v>
      </c>
      <c r="J4" s="89"/>
      <c r="K4" s="89"/>
      <c r="L4" s="89"/>
      <c r="M4" s="89"/>
      <c r="N4" s="89"/>
      <c r="O4" s="90"/>
    </row>
    <row r="5" spans="1:17" ht="14.7" thickBot="1" x14ac:dyDescent="0.6">
      <c r="A5" t="s">
        <v>20</v>
      </c>
      <c r="B5" s="91" t="s">
        <v>7</v>
      </c>
      <c r="C5" s="92"/>
      <c r="D5" s="92"/>
      <c r="E5" s="92"/>
      <c r="F5" s="92"/>
      <c r="G5" s="93"/>
      <c r="H5" s="91" t="s">
        <v>7</v>
      </c>
      <c r="I5" s="92"/>
      <c r="J5" s="92"/>
      <c r="K5" s="92"/>
      <c r="L5" s="92"/>
      <c r="M5" s="93"/>
    </row>
    <row r="6" spans="1:17" ht="14.7" thickBot="1" x14ac:dyDescent="0.6">
      <c r="A6" t="s">
        <v>21</v>
      </c>
      <c r="B6" s="88" t="s">
        <v>19</v>
      </c>
      <c r="C6" s="89"/>
      <c r="D6" s="89"/>
      <c r="E6" s="89"/>
      <c r="F6" s="89"/>
      <c r="G6" s="89"/>
      <c r="H6" s="90"/>
      <c r="I6" s="88" t="s">
        <v>19</v>
      </c>
      <c r="J6" s="89"/>
      <c r="K6" s="89"/>
      <c r="L6" s="89"/>
      <c r="M6" s="89"/>
      <c r="N6" s="89"/>
      <c r="O6" s="90"/>
    </row>
    <row r="7" spans="1:17" ht="14.7" thickBot="1" x14ac:dyDescent="0.6">
      <c r="A7" t="s">
        <v>22</v>
      </c>
      <c r="B7" s="94" t="s">
        <v>8</v>
      </c>
      <c r="C7" s="95"/>
      <c r="D7" s="95"/>
      <c r="E7" s="96"/>
      <c r="F7" s="94" t="s">
        <v>8</v>
      </c>
      <c r="G7" s="95"/>
      <c r="H7" s="95"/>
      <c r="I7" s="96"/>
      <c r="J7" s="88" t="s">
        <v>19</v>
      </c>
      <c r="K7" s="89"/>
      <c r="L7" s="89"/>
      <c r="M7" s="89"/>
      <c r="N7" s="89"/>
      <c r="O7" s="89"/>
      <c r="P7" s="90"/>
    </row>
    <row r="8" spans="1:17" ht="14.7" thickBot="1" x14ac:dyDescent="0.6">
      <c r="A8" t="s">
        <v>24</v>
      </c>
      <c r="B8" s="91" t="s">
        <v>7</v>
      </c>
      <c r="C8" s="92"/>
      <c r="D8" s="92"/>
      <c r="E8" s="92"/>
      <c r="F8" s="92"/>
      <c r="G8" s="93"/>
      <c r="H8" s="91" t="s">
        <v>7</v>
      </c>
      <c r="I8" s="92"/>
      <c r="J8" s="92"/>
      <c r="K8" s="92"/>
      <c r="L8" s="92"/>
      <c r="M8" s="93"/>
    </row>
    <row r="9" spans="1:17" ht="14.7" thickBot="1" x14ac:dyDescent="0.6">
      <c r="A9" t="s">
        <v>25</v>
      </c>
      <c r="B9" s="94" t="s">
        <v>8</v>
      </c>
      <c r="C9" s="95"/>
      <c r="D9" s="95"/>
      <c r="E9" s="96"/>
      <c r="F9" s="94" t="s">
        <v>8</v>
      </c>
      <c r="G9" s="95"/>
      <c r="H9" s="95"/>
      <c r="I9" s="96"/>
      <c r="J9" s="88" t="s">
        <v>19</v>
      </c>
      <c r="K9" s="89"/>
      <c r="L9" s="89"/>
      <c r="M9" s="89"/>
      <c r="N9" s="89"/>
      <c r="O9" s="89"/>
      <c r="P9" s="90"/>
    </row>
    <row r="13" spans="1:17" ht="14.7" thickBot="1" x14ac:dyDescent="0.6"/>
    <row r="14" spans="1:17" ht="14.7" thickBot="1" x14ac:dyDescent="0.6">
      <c r="A14" t="s">
        <v>26</v>
      </c>
      <c r="B14" s="79" t="s">
        <v>3</v>
      </c>
      <c r="C14" s="80"/>
      <c r="D14" s="80"/>
      <c r="E14" s="80"/>
      <c r="F14" s="80"/>
      <c r="G14" s="80"/>
      <c r="H14" s="80"/>
      <c r="I14" s="81"/>
      <c r="K14">
        <v>2</v>
      </c>
    </row>
    <row r="15" spans="1:17" ht="14.7" thickBot="1" x14ac:dyDescent="0.6">
      <c r="B15" s="82" t="s">
        <v>4</v>
      </c>
      <c r="C15" s="83"/>
      <c r="D15" s="83"/>
      <c r="E15" s="83"/>
      <c r="F15" s="83"/>
      <c r="G15" s="83"/>
      <c r="H15" s="83"/>
      <c r="I15" s="84"/>
      <c r="K15">
        <v>2</v>
      </c>
    </row>
    <row r="16" spans="1:17" ht="14.7" thickBot="1" x14ac:dyDescent="0.6">
      <c r="B16" s="85" t="s">
        <v>23</v>
      </c>
      <c r="C16" s="86"/>
      <c r="D16" s="86"/>
      <c r="E16" s="86"/>
      <c r="F16" s="86"/>
      <c r="G16" s="86"/>
      <c r="H16" s="87"/>
      <c r="K16">
        <v>0</v>
      </c>
    </row>
    <row r="17" spans="2:11" ht="14.7" thickBot="1" x14ac:dyDescent="0.6">
      <c r="B17" s="88" t="s">
        <v>19</v>
      </c>
      <c r="C17" s="89"/>
      <c r="D17" s="89"/>
      <c r="E17" s="89"/>
      <c r="F17" s="89"/>
      <c r="G17" s="89"/>
      <c r="H17" s="90"/>
      <c r="K17">
        <v>6</v>
      </c>
    </row>
    <row r="18" spans="2:11" ht="14.7" thickBot="1" x14ac:dyDescent="0.6">
      <c r="B18" s="91" t="s">
        <v>7</v>
      </c>
      <c r="C18" s="92"/>
      <c r="D18" s="92"/>
      <c r="E18" s="92"/>
      <c r="F18" s="92"/>
      <c r="G18" s="93"/>
      <c r="K18">
        <v>4</v>
      </c>
    </row>
    <row r="19" spans="2:11" ht="14.7" thickBot="1" x14ac:dyDescent="0.6">
      <c r="B19" s="94" t="s">
        <v>8</v>
      </c>
      <c r="C19" s="95"/>
      <c r="D19" s="95"/>
      <c r="E19" s="96"/>
      <c r="K19">
        <v>4</v>
      </c>
    </row>
    <row r="20" spans="2:11" ht="14.7" thickBot="1" x14ac:dyDescent="0.6">
      <c r="B20" s="76" t="s">
        <v>27</v>
      </c>
      <c r="C20" s="77"/>
      <c r="D20" s="77"/>
      <c r="E20" s="78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9"/>
  <dimension ref="A1:AQ24"/>
  <sheetViews>
    <sheetView topLeftCell="G1" workbookViewId="0">
      <selection activeCell="AD5" sqref="AD5:AI5"/>
    </sheetView>
  </sheetViews>
  <sheetFormatPr defaultRowHeight="14.4" x14ac:dyDescent="0.55000000000000004"/>
  <cols>
    <col min="1" max="1" width="14.3125" bestFit="1" customWidth="1"/>
  </cols>
  <sheetData>
    <row r="1" spans="1:41" ht="14.7" thickBot="1" x14ac:dyDescent="0.6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41" ht="14.7" thickBot="1" x14ac:dyDescent="0.6">
      <c r="A2" t="s">
        <v>3</v>
      </c>
      <c r="B2" s="79" t="s">
        <v>3</v>
      </c>
      <c r="C2" s="80"/>
      <c r="D2" s="80"/>
      <c r="E2" s="80"/>
      <c r="F2" s="80"/>
      <c r="G2" s="80"/>
      <c r="H2" s="80"/>
      <c r="I2" s="81"/>
      <c r="J2" s="79" t="s">
        <v>3</v>
      </c>
      <c r="K2" s="80"/>
      <c r="L2" s="80"/>
      <c r="M2" s="80"/>
      <c r="N2" s="80"/>
      <c r="O2" s="80"/>
      <c r="P2" s="80"/>
      <c r="Q2" s="81"/>
      <c r="R2" s="79" t="s">
        <v>3</v>
      </c>
      <c r="S2" s="80"/>
      <c r="T2" s="80"/>
      <c r="U2" s="80"/>
      <c r="V2" s="80"/>
      <c r="W2" s="80"/>
      <c r="X2" s="80"/>
      <c r="Y2" s="81"/>
      <c r="Z2" s="79" t="s">
        <v>3</v>
      </c>
      <c r="AA2" s="80"/>
      <c r="AB2" s="80"/>
      <c r="AC2" s="80"/>
      <c r="AD2" s="80"/>
      <c r="AE2" s="80"/>
      <c r="AF2" s="80"/>
      <c r="AG2" s="81"/>
      <c r="AH2" s="79" t="s">
        <v>3</v>
      </c>
      <c r="AI2" s="80"/>
      <c r="AJ2" s="80"/>
      <c r="AK2" s="80"/>
      <c r="AL2" s="80"/>
      <c r="AM2" s="80"/>
      <c r="AN2" s="80"/>
      <c r="AO2" s="81"/>
    </row>
    <row r="3" spans="1:41" ht="14.7" thickBot="1" x14ac:dyDescent="0.6">
      <c r="A3" t="s">
        <v>4</v>
      </c>
      <c r="B3" s="130" t="s">
        <v>4</v>
      </c>
      <c r="C3" s="131"/>
      <c r="D3" s="131"/>
      <c r="E3" s="131"/>
      <c r="F3" s="131"/>
      <c r="G3" s="131"/>
      <c r="H3" s="131"/>
      <c r="I3" s="132"/>
      <c r="J3" s="130" t="s">
        <v>4</v>
      </c>
      <c r="K3" s="131"/>
      <c r="L3" s="131"/>
      <c r="M3" s="131"/>
      <c r="N3" s="131"/>
      <c r="O3" s="131"/>
      <c r="P3" s="131"/>
      <c r="Q3" s="132"/>
      <c r="R3" s="130" t="s">
        <v>4</v>
      </c>
      <c r="S3" s="131"/>
      <c r="T3" s="131"/>
      <c r="U3" s="131"/>
      <c r="V3" s="131"/>
      <c r="W3" s="131"/>
      <c r="X3" s="131"/>
      <c r="Y3" s="132"/>
      <c r="Z3" s="130" t="s">
        <v>4</v>
      </c>
      <c r="AA3" s="131"/>
      <c r="AB3" s="131"/>
      <c r="AC3" s="131"/>
      <c r="AD3" s="131"/>
      <c r="AE3" s="131"/>
      <c r="AF3" s="131"/>
      <c r="AG3" s="132"/>
      <c r="AH3" s="130" t="s">
        <v>4</v>
      </c>
      <c r="AI3" s="131"/>
      <c r="AJ3" s="131"/>
      <c r="AK3" s="131"/>
      <c r="AL3" s="83"/>
      <c r="AM3" s="83"/>
      <c r="AN3" s="83"/>
      <c r="AO3" s="84"/>
    </row>
    <row r="4" spans="1:41" ht="14.7" thickBot="1" x14ac:dyDescent="0.6">
      <c r="A4" t="s">
        <v>19</v>
      </c>
      <c r="B4" s="88" t="s">
        <v>19</v>
      </c>
      <c r="C4" s="89"/>
      <c r="D4" s="89"/>
      <c r="E4" s="89"/>
      <c r="F4" s="106"/>
      <c r="G4" s="106"/>
      <c r="H4" s="107"/>
      <c r="I4" s="123" t="s">
        <v>19</v>
      </c>
      <c r="J4" s="106"/>
      <c r="K4" s="106"/>
      <c r="L4" s="106"/>
      <c r="M4" s="106"/>
      <c r="N4" s="106"/>
      <c r="O4" s="107"/>
      <c r="P4" s="15"/>
      <c r="Q4" s="15"/>
      <c r="R4" s="88" t="s">
        <v>19</v>
      </c>
      <c r="S4" s="89"/>
      <c r="T4" s="89"/>
      <c r="U4" s="89"/>
      <c r="V4" s="89"/>
      <c r="W4" s="89"/>
      <c r="X4" s="107"/>
      <c r="Y4" s="123" t="s">
        <v>19</v>
      </c>
      <c r="Z4" s="106"/>
      <c r="AA4" s="106"/>
      <c r="AB4" s="106"/>
      <c r="AC4" s="106"/>
      <c r="AD4" s="106"/>
      <c r="AE4" s="107"/>
      <c r="AF4" s="88" t="s">
        <v>19</v>
      </c>
      <c r="AG4" s="89"/>
      <c r="AH4" s="89"/>
      <c r="AI4" s="89"/>
      <c r="AJ4" s="106"/>
      <c r="AK4" s="106"/>
      <c r="AL4" s="107"/>
    </row>
    <row r="5" spans="1:41" ht="14.7" thickBot="1" x14ac:dyDescent="0.6">
      <c r="A5" t="s">
        <v>20</v>
      </c>
      <c r="B5" s="133" t="s">
        <v>27</v>
      </c>
      <c r="C5" s="134"/>
      <c r="D5" s="134"/>
      <c r="E5" s="134"/>
      <c r="F5" s="20"/>
      <c r="G5" s="21"/>
      <c r="H5" s="21"/>
      <c r="I5" s="21"/>
      <c r="J5" s="91" t="s">
        <v>7</v>
      </c>
      <c r="K5" s="92"/>
      <c r="L5" s="92"/>
      <c r="M5" s="92"/>
      <c r="N5" s="92"/>
      <c r="O5" s="93"/>
      <c r="P5" s="91" t="s">
        <v>7</v>
      </c>
      <c r="Q5" s="92"/>
      <c r="R5" s="92"/>
      <c r="S5" s="92"/>
      <c r="T5" s="92"/>
      <c r="U5" s="93"/>
      <c r="V5" s="15"/>
      <c r="W5" s="15"/>
      <c r="X5" s="91" t="s">
        <v>7</v>
      </c>
      <c r="Y5" s="92"/>
      <c r="Z5" s="92"/>
      <c r="AA5" s="92"/>
      <c r="AB5" s="92"/>
      <c r="AC5" s="93"/>
      <c r="AD5" s="91" t="s">
        <v>7</v>
      </c>
      <c r="AE5" s="92"/>
      <c r="AF5" s="92"/>
      <c r="AG5" s="92"/>
      <c r="AH5" s="92"/>
      <c r="AI5" s="93"/>
      <c r="AJ5" s="91" t="s">
        <v>7</v>
      </c>
      <c r="AK5" s="92"/>
      <c r="AL5" s="92"/>
      <c r="AM5" s="92"/>
      <c r="AN5" s="92"/>
      <c r="AO5" s="93"/>
    </row>
    <row r="6" spans="1:41" ht="14.7" thickBot="1" x14ac:dyDescent="0.6">
      <c r="A6" t="s">
        <v>21</v>
      </c>
      <c r="B6" s="88" t="s">
        <v>19</v>
      </c>
      <c r="C6" s="89"/>
      <c r="D6" s="89"/>
      <c r="E6" s="89"/>
      <c r="F6" s="118"/>
      <c r="G6" s="118"/>
      <c r="H6" s="119"/>
      <c r="I6" s="117" t="s">
        <v>19</v>
      </c>
      <c r="J6" s="118"/>
      <c r="K6" s="118"/>
      <c r="L6" s="118"/>
      <c r="M6" s="118"/>
      <c r="N6" s="118"/>
      <c r="O6" s="119"/>
      <c r="P6" s="15"/>
      <c r="Q6" s="15"/>
      <c r="R6" s="88" t="s">
        <v>19</v>
      </c>
      <c r="S6" s="89"/>
      <c r="T6" s="89"/>
      <c r="U6" s="89"/>
      <c r="V6" s="89"/>
      <c r="W6" s="89"/>
      <c r="X6" s="119"/>
      <c r="Y6" s="117" t="s">
        <v>19</v>
      </c>
      <c r="Z6" s="118"/>
      <c r="AA6" s="118"/>
      <c r="AB6" s="118"/>
      <c r="AC6" s="118"/>
      <c r="AD6" s="118"/>
      <c r="AE6" s="119"/>
      <c r="AF6" s="88" t="s">
        <v>19</v>
      </c>
      <c r="AG6" s="89"/>
      <c r="AH6" s="89"/>
      <c r="AI6" s="89"/>
      <c r="AJ6" s="118"/>
      <c r="AK6" s="118"/>
      <c r="AL6" s="119"/>
    </row>
    <row r="7" spans="1:41" ht="14.7" thickBot="1" x14ac:dyDescent="0.6">
      <c r="A7" t="s">
        <v>22</v>
      </c>
      <c r="B7" s="85" t="s">
        <v>23</v>
      </c>
      <c r="C7" s="86"/>
      <c r="D7" s="86"/>
      <c r="E7" s="86"/>
      <c r="F7" s="86"/>
      <c r="G7" s="86"/>
      <c r="H7" s="87"/>
      <c r="I7" s="85" t="s">
        <v>23</v>
      </c>
      <c r="J7" s="86"/>
      <c r="K7" s="86"/>
      <c r="L7" s="86"/>
      <c r="M7" s="86"/>
      <c r="N7" s="86"/>
      <c r="O7" s="87"/>
      <c r="P7" s="23"/>
      <c r="Q7" s="24"/>
      <c r="R7" s="85" t="s">
        <v>23</v>
      </c>
      <c r="S7" s="86"/>
      <c r="T7" s="86"/>
      <c r="U7" s="86"/>
      <c r="V7" s="86"/>
      <c r="W7" s="86"/>
      <c r="X7" s="87"/>
      <c r="Y7" s="85" t="s">
        <v>23</v>
      </c>
      <c r="Z7" s="86"/>
      <c r="AA7" s="86"/>
      <c r="AB7" s="86"/>
      <c r="AC7" s="86"/>
      <c r="AD7" s="86"/>
      <c r="AE7" s="87"/>
      <c r="AF7" s="85" t="s">
        <v>23</v>
      </c>
      <c r="AG7" s="86"/>
      <c r="AH7" s="98"/>
      <c r="AI7" s="98"/>
      <c r="AJ7" s="98"/>
      <c r="AK7" s="98"/>
      <c r="AL7" s="99"/>
    </row>
    <row r="8" spans="1:41" ht="14.7" thickBot="1" x14ac:dyDescent="0.6">
      <c r="A8" t="s">
        <v>24</v>
      </c>
      <c r="B8" s="127" t="s">
        <v>3</v>
      </c>
      <c r="C8" s="128"/>
      <c r="D8" s="128"/>
      <c r="E8" s="128"/>
      <c r="F8" s="128"/>
      <c r="G8" s="128"/>
      <c r="H8" s="128"/>
      <c r="I8" s="129"/>
      <c r="J8" s="130" t="s">
        <v>4</v>
      </c>
      <c r="K8" s="131"/>
      <c r="L8" s="131"/>
      <c r="M8" s="131"/>
      <c r="N8" s="131"/>
      <c r="O8" s="131"/>
      <c r="P8" s="131"/>
      <c r="Q8" s="132"/>
      <c r="R8" s="26"/>
      <c r="S8" s="27"/>
      <c r="T8" s="85" t="s">
        <v>23</v>
      </c>
      <c r="U8" s="86"/>
      <c r="V8" s="86"/>
      <c r="W8" s="86"/>
      <c r="X8" s="86"/>
      <c r="Y8" s="86"/>
      <c r="Z8" s="87"/>
      <c r="AA8" s="85" t="s">
        <v>23</v>
      </c>
      <c r="AB8" s="86"/>
      <c r="AC8" s="86"/>
      <c r="AD8" s="86"/>
      <c r="AE8" s="86"/>
      <c r="AF8" s="86"/>
      <c r="AG8" s="87"/>
      <c r="AH8" s="103" t="s">
        <v>23</v>
      </c>
      <c r="AI8" s="104"/>
      <c r="AJ8" s="104"/>
      <c r="AK8" s="104"/>
      <c r="AL8" s="104"/>
      <c r="AM8" s="104"/>
      <c r="AN8" s="105"/>
    </row>
    <row r="9" spans="1:41" ht="14.7" thickBot="1" x14ac:dyDescent="0.6">
      <c r="A9" t="s">
        <v>25</v>
      </c>
      <c r="B9" s="91" t="s">
        <v>7</v>
      </c>
      <c r="C9" s="92"/>
      <c r="D9" s="92"/>
      <c r="E9" s="92"/>
      <c r="F9" s="92"/>
      <c r="G9" s="93"/>
      <c r="H9" s="91" t="s">
        <v>7</v>
      </c>
      <c r="I9" s="92"/>
      <c r="J9" s="92"/>
      <c r="K9" s="92"/>
      <c r="L9" s="92"/>
      <c r="M9" s="93"/>
      <c r="N9" s="91" t="s">
        <v>7</v>
      </c>
      <c r="O9" s="92"/>
      <c r="P9" s="92"/>
      <c r="Q9" s="92"/>
      <c r="R9" s="92"/>
      <c r="S9" s="93"/>
      <c r="T9" s="15"/>
      <c r="U9" s="23"/>
      <c r="V9" s="82" t="s">
        <v>4</v>
      </c>
      <c r="W9" s="83"/>
      <c r="X9" s="83"/>
      <c r="Y9" s="83"/>
      <c r="Z9" s="83"/>
      <c r="AA9" s="83"/>
      <c r="AB9" s="83"/>
      <c r="AC9" s="84"/>
      <c r="AD9" s="82" t="s">
        <v>4</v>
      </c>
      <c r="AE9" s="83"/>
      <c r="AF9" s="83"/>
      <c r="AG9" s="83"/>
      <c r="AH9" s="83"/>
      <c r="AI9" s="83"/>
      <c r="AJ9" s="83"/>
      <c r="AK9" s="84"/>
      <c r="AL9" s="24"/>
      <c r="AM9" s="24"/>
      <c r="AN9" s="24"/>
      <c r="AO9" s="25"/>
    </row>
    <row r="11" spans="1:41" ht="14.7" thickBot="1" x14ac:dyDescent="0.6"/>
    <row r="12" spans="1:41" ht="14.7" thickBot="1" x14ac:dyDescent="0.6">
      <c r="A12" t="s">
        <v>26</v>
      </c>
      <c r="B12" s="79" t="s">
        <v>3</v>
      </c>
      <c r="C12" s="80"/>
      <c r="D12" s="80"/>
      <c r="E12" s="80"/>
      <c r="F12" s="80"/>
      <c r="G12" s="80"/>
      <c r="H12" s="80"/>
      <c r="I12" s="81"/>
      <c r="K12">
        <v>6</v>
      </c>
    </row>
    <row r="13" spans="1:41" ht="14.7" thickBot="1" x14ac:dyDescent="0.6">
      <c r="B13" s="82" t="s">
        <v>4</v>
      </c>
      <c r="C13" s="83"/>
      <c r="D13" s="83"/>
      <c r="E13" s="83"/>
      <c r="F13" s="83"/>
      <c r="G13" s="83"/>
      <c r="H13" s="83"/>
      <c r="I13" s="84"/>
      <c r="K13">
        <v>8</v>
      </c>
    </row>
    <row r="14" spans="1:41" ht="14.7" thickBot="1" x14ac:dyDescent="0.6">
      <c r="B14" s="85" t="s">
        <v>23</v>
      </c>
      <c r="C14" s="86"/>
      <c r="D14" s="86"/>
      <c r="E14" s="86"/>
      <c r="F14" s="86"/>
      <c r="G14" s="86"/>
      <c r="H14" s="87"/>
      <c r="K14">
        <v>8</v>
      </c>
    </row>
    <row r="15" spans="1:41" ht="14.7" thickBot="1" x14ac:dyDescent="0.6">
      <c r="B15" s="88" t="s">
        <v>19</v>
      </c>
      <c r="C15" s="89"/>
      <c r="D15" s="89"/>
      <c r="E15" s="89"/>
      <c r="F15" s="89"/>
      <c r="G15" s="89"/>
      <c r="H15" s="90"/>
      <c r="K15">
        <v>10</v>
      </c>
    </row>
    <row r="16" spans="1:41" ht="14.7" thickBot="1" x14ac:dyDescent="0.6">
      <c r="B16" s="91" t="s">
        <v>7</v>
      </c>
      <c r="C16" s="92"/>
      <c r="D16" s="92"/>
      <c r="E16" s="92"/>
      <c r="F16" s="92"/>
      <c r="G16" s="93"/>
      <c r="K16">
        <v>8</v>
      </c>
    </row>
    <row r="17" spans="2:43" ht="14.7" thickBot="1" x14ac:dyDescent="0.6">
      <c r="B17" s="94" t="s">
        <v>8</v>
      </c>
      <c r="C17" s="95"/>
      <c r="D17" s="95"/>
      <c r="E17" s="96"/>
    </row>
    <row r="18" spans="2:43" ht="14.7" thickBot="1" x14ac:dyDescent="0.6">
      <c r="B18" s="76" t="s">
        <v>27</v>
      </c>
      <c r="C18" s="77"/>
      <c r="D18" s="77"/>
      <c r="E18" s="78"/>
      <c r="K18">
        <v>1</v>
      </c>
    </row>
    <row r="20" spans="2:43" x14ac:dyDescent="0.55000000000000004"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2:43" x14ac:dyDescent="0.55000000000000004"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2:43" x14ac:dyDescent="0.55000000000000004"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2:43" x14ac:dyDescent="0.55000000000000004"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2:43" x14ac:dyDescent="0.55000000000000004"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  <mergeCell ref="B5:E5"/>
    <mergeCell ref="B2:I2"/>
    <mergeCell ref="J2:Q2"/>
    <mergeCell ref="R2:Y2"/>
    <mergeCell ref="Z2:AG2"/>
    <mergeCell ref="B3:I3"/>
    <mergeCell ref="J3:Q3"/>
    <mergeCell ref="R3:Y3"/>
    <mergeCell ref="J5:O5"/>
    <mergeCell ref="AH2:AO2"/>
    <mergeCell ref="AH3:AO3"/>
    <mergeCell ref="B4:H4"/>
    <mergeCell ref="I4:O4"/>
    <mergeCell ref="Z3:AG3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V9:AC9"/>
    <mergeCell ref="AD9:AK9"/>
    <mergeCell ref="R4:X4"/>
    <mergeCell ref="Y4:AE4"/>
    <mergeCell ref="AF4:AL4"/>
    <mergeCell ref="P5:U5"/>
    <mergeCell ref="X5:AC5"/>
    <mergeCell ref="AD5:AI5"/>
    <mergeCell ref="AJ5:A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Rds</vt:lpstr>
      <vt:lpstr>Teams</vt:lpstr>
      <vt:lpstr>4.4.2.4.2.0</vt:lpstr>
      <vt:lpstr>2.4.4.4.2.0</vt:lpstr>
      <vt:lpstr>4.4.2.3.3.0</vt:lpstr>
      <vt:lpstr>Opening Day</vt:lpstr>
      <vt:lpstr>2.2.0.6.4.4</vt:lpstr>
      <vt:lpstr>6.8.8.10.8.0</vt:lpstr>
      <vt:lpstr>0.0.8.10.8.4</vt:lpstr>
      <vt:lpstr>6.8.8.10.8.4</vt:lpstr>
      <vt:lpstr>2.4.4.2.2.4</vt:lpstr>
      <vt:lpstr>2.2.0.5.3.4.CL</vt:lpstr>
      <vt:lpstr>2.4.4.2.4.0</vt:lpstr>
      <vt:lpstr>3.3.4.4.2.0</vt:lpstr>
      <vt:lpstr>3.3.4.2.4.0</vt:lpstr>
      <vt:lpstr>4.4.2.2.4.0</vt:lpstr>
      <vt:lpstr>4.2.4.2.4.0</vt:lpstr>
      <vt:lpstr>2.3.5.2.4.0</vt:lpstr>
      <vt:lpstr>4.3.3.2.4.0</vt:lpstr>
      <vt:lpstr>4.2.4.4.2.0</vt:lpstr>
      <vt:lpstr>2.4.4.2.2.0</vt:lpstr>
      <vt:lpstr>2.2.4.4.4.0</vt:lpstr>
      <vt:lpstr>4.4.0.4.4.0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2020-02-10T15:46:05Z</cp:lastPrinted>
  <dcterms:created xsi:type="dcterms:W3CDTF">2019-11-04T14:50:01Z</dcterms:created>
  <dcterms:modified xsi:type="dcterms:W3CDTF">2020-02-16T15:17:48Z</dcterms:modified>
</cp:coreProperties>
</file>