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5ED9E72E-AFA8-4887-A3B3-30D9BFC2B9D3}" xr6:coauthVersionLast="45" xr6:coauthVersionMax="45" xr10:uidLastSave="{00000000-0000-0000-0000-000000000000}"/>
  <bookViews>
    <workbookView xWindow="-108" yWindow="-108" windowWidth="23256" windowHeight="14016" xr2:uid="{243EB7F9-5FB2-4AD3-9704-D37C877D3051}"/>
  </bookViews>
  <sheets>
    <sheet name="Template" sheetId="1" r:id="rId1"/>
    <sheet name="PreScheduled Games" sheetId="80" r:id="rId2"/>
    <sheet name="Rds" sheetId="72" r:id="rId3"/>
    <sheet name="Teams" sheetId="58" r:id="rId4"/>
    <sheet name="4.4.2.4.2.0" sheetId="36" r:id="rId5"/>
    <sheet name="2.4.4.4.2.0" sheetId="37" r:id="rId6"/>
    <sheet name="4.4.2.3.3.0" sheetId="39" r:id="rId7"/>
    <sheet name="0.0.0.8.7.4" sheetId="34" r:id="rId8"/>
    <sheet name="2.2.0.6.4.4" sheetId="35" r:id="rId9"/>
    <sheet name="6.8.8.10.8.0" sheetId="45" r:id="rId10"/>
    <sheet name="0.0.8.10.8.4" sheetId="49" r:id="rId11"/>
    <sheet name="6.8.8.10.8.4" sheetId="54" r:id="rId12"/>
    <sheet name="2.4.4.2.2.4" sheetId="57" r:id="rId13"/>
    <sheet name="0.4.0.4.0.4.CL" sheetId="59" r:id="rId14"/>
    <sheet name="2.4.4.2.4.0" sheetId="61" r:id="rId15"/>
    <sheet name="3.3.4.4.2.0" sheetId="62" r:id="rId16"/>
    <sheet name="3.3.4.2.4.0" sheetId="63" r:id="rId17"/>
    <sheet name="4.4.2.2.4.0" sheetId="64" r:id="rId18"/>
    <sheet name="4.2.4.2.4.0" sheetId="65" r:id="rId19"/>
    <sheet name="2.3.5.2.4.0" sheetId="66" r:id="rId20"/>
    <sheet name="4.3.3.2.4.0" sheetId="67" r:id="rId21"/>
    <sheet name="4.2.4.4.2.0" sheetId="68" r:id="rId22"/>
    <sheet name="2.4.4.2.2.0" sheetId="69" r:id="rId23"/>
    <sheet name="2.2.4.4.4.0" sheetId="70" r:id="rId24"/>
    <sheet name="4.4.0.4.4.0" sheetId="71" r:id="rId25"/>
    <sheet name="2.4.4.3.3.0" sheetId="73" r:id="rId26"/>
    <sheet name="3.3.2.4.2.4" sheetId="74" r:id="rId27"/>
    <sheet name="4.6.0.3.3.0" sheetId="75" r:id="rId28"/>
    <sheet name="4.2.2.4.4.0" sheetId="76" r:id="rId29"/>
    <sheet name="2.2.6.3.3.0" sheetId="7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75" i="1" s="1"/>
  <c r="E15" i="1"/>
  <c r="E75" i="1" s="1"/>
  <c r="I15" i="1"/>
  <c r="I75" i="1" s="1"/>
  <c r="H15" i="1"/>
  <c r="H75" i="1" s="1"/>
  <c r="G15" i="1"/>
  <c r="G75" i="1" s="1"/>
  <c r="F15" i="1"/>
  <c r="F75" i="1" s="1"/>
  <c r="O60" i="1" l="1"/>
  <c r="O57" i="1"/>
  <c r="O55" i="1"/>
  <c r="O53" i="1"/>
  <c r="O52" i="1"/>
  <c r="O49" i="1"/>
  <c r="O48" i="1"/>
  <c r="O45" i="1"/>
  <c r="O44" i="1"/>
  <c r="O42" i="1"/>
  <c r="O41" i="1"/>
  <c r="O40" i="1"/>
  <c r="O37" i="1"/>
  <c r="O36" i="1"/>
  <c r="O35" i="1"/>
  <c r="O34" i="1"/>
  <c r="O33" i="1"/>
  <c r="O32" i="1"/>
  <c r="O28" i="1"/>
  <c r="O27" i="1"/>
  <c r="O22" i="1"/>
  <c r="O21" i="1"/>
  <c r="O19" i="1"/>
  <c r="O18" i="1"/>
  <c r="O14" i="1"/>
  <c r="O13" i="1"/>
  <c r="O11" i="1"/>
  <c r="O10" i="1"/>
  <c r="O9" i="1"/>
  <c r="O7" i="1"/>
  <c r="O3" i="1"/>
  <c r="O4" i="1"/>
  <c r="O5" i="1"/>
  <c r="O2" i="1"/>
  <c r="P60" i="1"/>
  <c r="P57" i="1"/>
  <c r="P55" i="1"/>
  <c r="P53" i="1"/>
  <c r="P52" i="1"/>
  <c r="P49" i="1"/>
  <c r="P48" i="1"/>
  <c r="P45" i="1"/>
  <c r="P44" i="1"/>
  <c r="P42" i="1"/>
  <c r="P41" i="1"/>
  <c r="P40" i="1"/>
  <c r="P37" i="1"/>
  <c r="P36" i="1"/>
  <c r="P35" i="1"/>
  <c r="P34" i="1"/>
  <c r="P33" i="1"/>
  <c r="P32" i="1"/>
  <c r="P28" i="1"/>
  <c r="P27" i="1"/>
  <c r="P22" i="1"/>
  <c r="P21" i="1"/>
  <c r="P19" i="1"/>
  <c r="P18" i="1"/>
  <c r="P14" i="1"/>
  <c r="P13" i="1"/>
  <c r="P11" i="1"/>
  <c r="P10" i="1"/>
  <c r="P9" i="1"/>
  <c r="P7" i="1"/>
  <c r="P5" i="1"/>
  <c r="P4" i="1"/>
  <c r="P3" i="1"/>
  <c r="P2" i="1"/>
  <c r="I61" i="1"/>
  <c r="H61" i="1"/>
  <c r="G61" i="1"/>
  <c r="F61" i="1"/>
  <c r="E61" i="1"/>
  <c r="D61" i="1"/>
  <c r="I50" i="1"/>
  <c r="H50" i="1"/>
  <c r="G50" i="1"/>
  <c r="F50" i="1"/>
  <c r="E50" i="1"/>
  <c r="D50" i="1"/>
  <c r="I38" i="1"/>
  <c r="H38" i="1"/>
  <c r="G38" i="1"/>
  <c r="F38" i="1"/>
  <c r="E38" i="1"/>
  <c r="D38" i="1"/>
  <c r="I23" i="1"/>
  <c r="H23" i="1"/>
  <c r="G23" i="1"/>
  <c r="F23" i="1"/>
  <c r="E23" i="1"/>
  <c r="D23" i="1"/>
  <c r="S7" i="72" l="1"/>
  <c r="Q7" i="72"/>
  <c r="P7" i="72"/>
  <c r="N7" i="72"/>
  <c r="L7" i="72"/>
  <c r="J7" i="72"/>
  <c r="H7" i="72"/>
  <c r="R7" i="72" s="1"/>
  <c r="T7" i="72" s="1"/>
  <c r="E7" i="72"/>
  <c r="Q6" i="72"/>
  <c r="S6" i="72" s="1"/>
  <c r="P6" i="72"/>
  <c r="N6" i="72"/>
  <c r="L6" i="72"/>
  <c r="J6" i="72"/>
  <c r="H6" i="72"/>
  <c r="R6" i="72" s="1"/>
  <c r="T6" i="72" s="1"/>
  <c r="E6" i="72"/>
  <c r="Q5" i="72"/>
  <c r="S5" i="72" s="1"/>
  <c r="N5" i="72"/>
  <c r="L5" i="72"/>
  <c r="R5" i="72" s="1"/>
  <c r="T5" i="72" s="1"/>
  <c r="J5" i="72"/>
  <c r="H5" i="72"/>
  <c r="E5" i="72"/>
  <c r="S4" i="72"/>
  <c r="Q4" i="72"/>
  <c r="P4" i="72"/>
  <c r="N4" i="72"/>
  <c r="L4" i="72"/>
  <c r="J4" i="72"/>
  <c r="H4" i="72"/>
  <c r="R4" i="72" s="1"/>
  <c r="T4" i="72" s="1"/>
  <c r="E4" i="72"/>
  <c r="Q3" i="72"/>
  <c r="S3" i="72" s="1"/>
  <c r="P3" i="72"/>
  <c r="N3" i="72"/>
  <c r="L3" i="72"/>
  <c r="J3" i="72"/>
  <c r="H3" i="72"/>
  <c r="R3" i="72" s="1"/>
  <c r="T3" i="72" s="1"/>
  <c r="E3" i="72"/>
  <c r="Q2" i="72"/>
  <c r="S2" i="72" s="1"/>
  <c r="N2" i="72"/>
  <c r="L2" i="72"/>
  <c r="J2" i="72"/>
  <c r="H2" i="72"/>
  <c r="R2" i="72" s="1"/>
  <c r="T2" i="72" s="1"/>
  <c r="E2" i="72"/>
  <c r="C48" i="1"/>
  <c r="C42" i="1"/>
  <c r="J43" i="1" l="1"/>
  <c r="C36" i="1"/>
  <c r="C37" i="1"/>
  <c r="C44" i="1" l="1"/>
  <c r="C35" i="1"/>
  <c r="C40" i="1"/>
  <c r="C45" i="1"/>
  <c r="C32" i="1" l="1"/>
  <c r="C13" i="1"/>
  <c r="C21" i="1"/>
  <c r="C52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C22" i="1" l="1"/>
  <c r="C18" i="1"/>
  <c r="C19" i="1"/>
  <c r="C27" i="1"/>
  <c r="C28" i="1"/>
  <c r="C33" i="1"/>
  <c r="C34" i="1"/>
  <c r="C41" i="1"/>
  <c r="C49" i="1"/>
  <c r="C53" i="1"/>
  <c r="C55" i="1"/>
  <c r="C57" i="1"/>
  <c r="C60" i="1"/>
  <c r="F91" i="1"/>
  <c r="F92" i="1"/>
  <c r="F93" i="1"/>
  <c r="F94" i="1"/>
  <c r="F95" i="1"/>
  <c r="F90" i="1"/>
  <c r="A79" i="1" l="1"/>
  <c r="F87" i="1"/>
  <c r="F86" i="1"/>
  <c r="F85" i="1"/>
  <c r="F84" i="1"/>
  <c r="F83" i="1"/>
  <c r="I77" i="1"/>
  <c r="H77" i="1"/>
  <c r="G77" i="1"/>
  <c r="F77" i="1"/>
  <c r="E77" i="1"/>
  <c r="C73" i="1"/>
  <c r="C72" i="1"/>
  <c r="C71" i="1"/>
  <c r="C70" i="1"/>
  <c r="C69" i="1"/>
  <c r="C68" i="1"/>
  <c r="C14" i="1"/>
  <c r="C11" i="1"/>
  <c r="C10" i="1"/>
  <c r="C9" i="1"/>
  <c r="C7" i="1"/>
  <c r="C5" i="1"/>
  <c r="C4" i="1"/>
  <c r="C3" i="1"/>
  <c r="C2" i="1"/>
  <c r="D77" i="1" l="1"/>
  <c r="J75" i="1"/>
</calcChain>
</file>

<file path=xl/sharedStrings.xml><?xml version="1.0" encoding="utf-8"?>
<sst xmlns="http://schemas.openxmlformats.org/spreadsheetml/2006/main" count="1728" uniqueCount="189">
  <si>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</si>
  <si>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</si>
  <si>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</si>
  <si>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</si>
  <si>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</si>
  <si>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</si>
  <si>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</si>
  <si>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</si>
  <si>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</si>
  <si>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</si>
  <si>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</si>
  <si>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</si>
  <si>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</si>
  <si>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</si>
  <si>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</si>
  <si>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</si>
  <si>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</si>
  <si>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</si>
  <si>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</si>
  <si>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</si>
  <si>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</si>
  <si>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</si>
  <si>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</si>
  <si>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</si>
  <si>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</si>
  <si>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</si>
  <si>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</si>
  <si>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</si>
  <si>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</si>
  <si>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</si>
  <si>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</si>
  <si>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</si>
  <si>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</si>
  <si>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</si>
  <si>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</si>
  <si>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</si>
  <si>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</si>
  <si>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</si>
  <si>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</si>
  <si>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</si>
  <si>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</si>
  <si>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</si>
  <si>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</si>
  <si>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</si>
  <si>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</si>
  <si>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</si>
  <si>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</si>
  <si>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</si>
  <si>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</si>
  <si>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</si>
  <si>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</si>
  <si>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</si>
  <si>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</si>
  <si>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</si>
  <si>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</si>
  <si>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</si>
  <si>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</si>
  <si>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</si>
  <si>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</si>
  <si>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</si>
  <si>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</si>
  <si>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</si>
  <si>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</si>
  <si>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</si>
  <si>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</si>
  <si>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</si>
  <si>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</si>
  <si>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</si>
  <si>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</si>
  <si>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</si>
  <si>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</si>
  <si>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</si>
  <si>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</si>
  <si>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</si>
  <si>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</si>
  <si>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</si>
  <si>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>CL Friday Night</t>
  </si>
  <si>
    <t>Games Per Round</t>
  </si>
  <si>
    <t>Total Games</t>
  </si>
  <si>
    <t>Rounds</t>
  </si>
  <si>
    <t>RoundedUp</t>
  </si>
  <si>
    <t>Round 1</t>
  </si>
  <si>
    <t>Round 2</t>
  </si>
  <si>
    <t>Round 3</t>
  </si>
  <si>
    <t>Round 4</t>
  </si>
  <si>
    <t>Round 5</t>
  </si>
  <si>
    <t>Remaining</t>
  </si>
  <si>
    <t>Team 1</t>
  </si>
  <si>
    <t>Team 2</t>
  </si>
  <si>
    <t>Time</t>
  </si>
  <si>
    <t xml:space="preserve">Field </t>
  </si>
  <si>
    <t>PW Nationals AL</t>
  </si>
  <si>
    <t>PW D'Backs NL</t>
  </si>
  <si>
    <t>Field 6</t>
  </si>
  <si>
    <t>Minor Yankees AL</t>
  </si>
  <si>
    <t>Minor Nationals AL</t>
  </si>
  <si>
    <t>TB Cubs NL</t>
  </si>
  <si>
    <t>TB Rangers AL</t>
  </si>
  <si>
    <t>CP Astros AL</t>
  </si>
  <si>
    <t>CP Orioles NL</t>
  </si>
  <si>
    <t>CP Field</t>
  </si>
  <si>
    <t>Major Nationals AL</t>
  </si>
  <si>
    <t>Major Indians NL</t>
  </si>
  <si>
    <t>CP Giants NL</t>
  </si>
  <si>
    <t>PW Cubs AL</t>
  </si>
  <si>
    <t>PW Cardinals NL</t>
  </si>
  <si>
    <t>PW Mets NL</t>
  </si>
  <si>
    <t>PW Yankees NL</t>
  </si>
  <si>
    <t>PW Giants NL</t>
  </si>
  <si>
    <t>PW Red Sox AL</t>
  </si>
  <si>
    <t>Major Cubs NL</t>
  </si>
  <si>
    <t>Minor D'Backs AL</t>
  </si>
  <si>
    <t>ITB Rangers</t>
  </si>
  <si>
    <t>ITB Cubs</t>
  </si>
  <si>
    <t>ITB Astros</t>
  </si>
  <si>
    <t>ITB Blue Jays</t>
  </si>
  <si>
    <t>ITB Marlins</t>
  </si>
  <si>
    <t>ITB Mets</t>
  </si>
  <si>
    <t>ITB Tigers</t>
  </si>
  <si>
    <t>ITB Yankees</t>
  </si>
  <si>
    <t>CP A's AL</t>
  </si>
  <si>
    <t>CP Indians AL</t>
  </si>
  <si>
    <t xml:space="preserve">CP Field </t>
  </si>
  <si>
    <t>CP Dodgers NL</t>
  </si>
  <si>
    <t>CP Braves NL</t>
  </si>
  <si>
    <t>TB A's NL</t>
  </si>
  <si>
    <t>TB Dodgers NL</t>
  </si>
  <si>
    <t>TB Nationals NL</t>
  </si>
  <si>
    <t>TB Tigers AL</t>
  </si>
  <si>
    <t>TB D'Backs NL</t>
  </si>
  <si>
    <t>TB Phillies NL</t>
  </si>
  <si>
    <t>TB Astros NL</t>
  </si>
  <si>
    <t>TB Giants NL</t>
  </si>
  <si>
    <t>CP Nationals AL</t>
  </si>
  <si>
    <t>CP Mets AL</t>
  </si>
  <si>
    <t>CP Brewers NL</t>
  </si>
  <si>
    <t>TB Blue Jays AL</t>
  </si>
  <si>
    <t>TB Cardinals AL</t>
  </si>
  <si>
    <t>CP Reds NL</t>
  </si>
  <si>
    <t>CP Cardinals NL</t>
  </si>
  <si>
    <t>CP Phillies NL</t>
  </si>
  <si>
    <t>CP Marlins NL</t>
  </si>
  <si>
    <t>CP D'Backs AL</t>
  </si>
  <si>
    <t>CP Red Sox AL</t>
  </si>
  <si>
    <t>CP Rangers AL</t>
  </si>
  <si>
    <t>CP Yankees AL</t>
  </si>
  <si>
    <t>TB Marlins AL</t>
  </si>
  <si>
    <t>TB Orioles AL</t>
  </si>
  <si>
    <t>Major Tigers NL</t>
  </si>
  <si>
    <t>Minor Dodgers NL</t>
  </si>
  <si>
    <t>TB Royals NL</t>
  </si>
  <si>
    <t>Minor Royals NL</t>
  </si>
  <si>
    <t>PW Braves NL</t>
  </si>
  <si>
    <t>Major Astros NL</t>
  </si>
  <si>
    <t>Minor Astros NL</t>
  </si>
  <si>
    <t>CP Tigers NL</t>
  </si>
  <si>
    <t>Minor Cardinals NL</t>
  </si>
  <si>
    <t>PW Royals AL</t>
  </si>
  <si>
    <t>PW Astros NL</t>
  </si>
  <si>
    <t>PW Dodgers NL</t>
  </si>
  <si>
    <t>Major Royals NL</t>
  </si>
  <si>
    <t>Minor Tigers NL</t>
  </si>
  <si>
    <t>Major Rangers AL</t>
  </si>
  <si>
    <t>CP Rockies NL</t>
  </si>
  <si>
    <t>Major Dodgers NL</t>
  </si>
  <si>
    <t>Major Mets NL</t>
  </si>
  <si>
    <t>Major Cardinals AL</t>
  </si>
  <si>
    <t>Major Giants AL</t>
  </si>
  <si>
    <t>Major Red Sox AL</t>
  </si>
  <si>
    <t>Major Yankees NL</t>
  </si>
  <si>
    <t>Minor Braves AL</t>
  </si>
  <si>
    <t>CP Cubs NL</t>
  </si>
  <si>
    <t>CP D'Backs NL</t>
  </si>
  <si>
    <t>CP A's</t>
  </si>
  <si>
    <t>PW Rangers AL</t>
  </si>
  <si>
    <t>Minor Rangers AL</t>
  </si>
  <si>
    <t>PW Tigers AL</t>
  </si>
  <si>
    <t>Minor Giants NL</t>
  </si>
  <si>
    <t>Minor Marlins AL</t>
  </si>
  <si>
    <t>PW Indians NL</t>
  </si>
  <si>
    <t>Minor Indians NL</t>
  </si>
  <si>
    <t>Minor Mets NL</t>
  </si>
  <si>
    <t>PW Dodgers AL</t>
  </si>
  <si>
    <t>TB Rockies NL</t>
  </si>
  <si>
    <t>PW Marlins AL</t>
  </si>
  <si>
    <t>Minor Cubs NL</t>
  </si>
  <si>
    <t>Minor Phillies NL</t>
  </si>
  <si>
    <t>PW Tigers NL</t>
  </si>
  <si>
    <t>ITB Royals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</si>
</sst>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Border="1"/>
    <xf numFmtId="0" fontId="0" fillId="0" borderId="11" xfId="0" applyBorder="1"/>
    <xf numFmtId="164" fontId="0" fillId="0" borderId="10" xfId="0" applyNumberFormat="1" applyFill="1" applyBorder="1"/>
    <xf numFmtId="0" fontId="0" fillId="3" borderId="0" xfId="0" applyFill="1" applyBorder="1"/>
    <xf numFmtId="164" fontId="0" fillId="2" borderId="10" xfId="0" applyNumberFormat="1" applyFill="1" applyBorder="1"/>
    <xf numFmtId="0" fontId="0" fillId="2" borderId="0" xfId="0" applyFill="1" applyBorder="1"/>
    <xf numFmtId="164" fontId="0" fillId="4" borderId="10" xfId="0" applyNumberFormat="1" applyFill="1" applyBorder="1"/>
    <xf numFmtId="0" fontId="0" fillId="4" borderId="0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11" xfId="0" applyFill="1" applyBorder="1" applyAlignment="1"/>
    <xf numFmtId="164" fontId="0" fillId="3" borderId="10" xfId="0" applyNumberFormat="1" applyFill="1" applyBorder="1"/>
    <xf numFmtId="164" fontId="0" fillId="3" borderId="4" xfId="0" applyNumberFormat="1" applyFill="1" applyBorder="1"/>
    <xf numFmtId="0" fontId="0" fillId="3" borderId="5" xfId="0" applyFill="1" applyBorder="1"/>
    <xf numFmtId="164" fontId="3" fillId="0" borderId="1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0" borderId="11" xfId="0" applyFont="1" applyFill="1" applyBorder="1" applyAlignment="1"/>
    <xf numFmtId="164" fontId="3" fillId="0" borderId="4" xfId="0" applyNumberFormat="1" applyFont="1" applyFill="1" applyBorder="1"/>
    <xf numFmtId="0" fontId="3" fillId="0" borderId="5" xfId="0" applyFont="1" applyFill="1" applyBorder="1"/>
    <xf numFmtId="0" fontId="0" fillId="0" borderId="9" xfId="0" applyFill="1" applyBorder="1" applyAlignment="1"/>
    <xf numFmtId="0" fontId="0" fillId="0" borderId="11" xfId="0" applyFill="1" applyBorder="1"/>
    <xf numFmtId="164" fontId="0" fillId="0" borderId="0" xfId="0" applyNumberFormat="1" applyBorder="1"/>
    <xf numFmtId="164" fontId="0" fillId="0" borderId="4" xfId="0" applyNumberFormat="1" applyFill="1" applyBorder="1"/>
    <xf numFmtId="164" fontId="0" fillId="9" borderId="7" xfId="0" applyNumberFormat="1" applyFill="1" applyBorder="1"/>
    <xf numFmtId="0" fontId="0" fillId="9" borderId="8" xfId="0" applyFill="1" applyBorder="1"/>
    <xf numFmtId="0" fontId="0" fillId="0" borderId="10" xfId="0" applyBorder="1"/>
    <xf numFmtId="0" fontId="0" fillId="0" borderId="4" xfId="0" applyBorder="1"/>
    <xf numFmtId="167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13" borderId="0" xfId="0" applyNumberFormat="1" applyFill="1" applyBorder="1"/>
    <xf numFmtId="0" fontId="0" fillId="13" borderId="0" xfId="0" applyFill="1" applyBorder="1"/>
    <xf numFmtId="0" fontId="0" fillId="13" borderId="0" xfId="0" applyFill="1"/>
    <xf numFmtId="167" fontId="0" fillId="13" borderId="0" xfId="0" applyNumberFormat="1" applyFill="1"/>
    <xf numFmtId="0" fontId="0" fillId="13" borderId="0" xfId="0" applyFill="1" applyAlignment="1">
      <alignment horizontal="center"/>
    </xf>
    <xf numFmtId="165" fontId="0" fillId="13" borderId="0" xfId="0" applyNumberFormat="1" applyFill="1" applyAlignment="1">
      <alignment horizontal="center"/>
    </xf>
    <xf numFmtId="164" fontId="3" fillId="13" borderId="0" xfId="0" applyNumberFormat="1" applyFont="1" applyFill="1" applyBorder="1"/>
    <xf numFmtId="0" fontId="3" fillId="13" borderId="0" xfId="0" applyFont="1" applyFill="1" applyBorder="1"/>
    <xf numFmtId="10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A95"/>
  <sheetViews>
    <sheetView tabSelected="1" topLeftCell="A52" workbookViewId="0">
      <selection activeCell="O72" sqref="O72"/>
    </sheetView>
  </sheetViews>
  <sheetFormatPr defaultRowHeight="14.4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5" max="15" width="24.21875" bestFit="1" customWidth="1"/>
    <col min="17" max="17" width="17.33203125" bestFit="1" customWidth="1"/>
    <col min="18" max="18" width="10.33203125" bestFit="1" customWidth="1"/>
  </cols>
  <sheetData>
    <row r="1" spans="1:27" ht="15" thickBo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 t="s">
        <v>41</v>
      </c>
      <c r="M1" s="1" t="s">
        <v>42</v>
      </c>
      <c r="N1" s="3"/>
      <c r="O1" s="1"/>
      <c r="P1" s="1"/>
      <c r="Q1" s="3"/>
      <c r="R1" s="3"/>
      <c r="T1" s="1"/>
      <c r="U1" s="1"/>
      <c r="V1" s="1"/>
      <c r="W1" s="1"/>
      <c r="X1" s="1"/>
      <c r="Y1" s="1"/>
      <c r="Z1" s="1"/>
      <c r="AA1" s="1"/>
    </row>
    <row r="2" spans="1:27">
      <c r="A2" s="29">
        <v>43906</v>
      </c>
      <c r="B2" s="30"/>
      <c r="C2" s="30">
        <f t="shared" ref="C2:C14" si="0">D2+E2+F2</f>
        <v>10</v>
      </c>
      <c r="D2" s="30">
        <v>4</v>
      </c>
      <c r="E2" s="30">
        <v>4</v>
      </c>
      <c r="F2" s="30">
        <v>2</v>
      </c>
      <c r="G2" s="30">
        <v>4</v>
      </c>
      <c r="H2" s="30">
        <v>2</v>
      </c>
      <c r="I2" s="31">
        <v>0</v>
      </c>
      <c r="J2">
        <f>SUM(D2:I2)</f>
        <v>16</v>
      </c>
      <c r="L2" s="28">
        <v>0.75</v>
      </c>
      <c r="M2" s="28">
        <v>0.91666666666666663</v>
      </c>
      <c r="O2" s="4">
        <f>A2</f>
        <v>43906</v>
      </c>
      <c r="P2" s="5" t="str">
        <f>_xlfn.CONCAT("_",D2:I2)</f>
        <v>_442420</v>
      </c>
      <c r="Q2" s="6"/>
      <c r="R2" s="6"/>
      <c r="T2" s="6"/>
      <c r="U2" s="7"/>
      <c r="V2" s="6"/>
      <c r="W2" s="7"/>
      <c r="X2" s="6"/>
      <c r="Y2" s="7"/>
      <c r="Z2" s="6"/>
      <c r="AA2" s="7"/>
    </row>
    <row r="3" spans="1:27">
      <c r="A3" s="32">
        <v>43907</v>
      </c>
      <c r="B3" s="33"/>
      <c r="C3" s="33">
        <f t="shared" si="0"/>
        <v>10</v>
      </c>
      <c r="D3" s="33">
        <v>4</v>
      </c>
      <c r="E3" s="33">
        <v>4</v>
      </c>
      <c r="F3" s="33">
        <v>2</v>
      </c>
      <c r="G3" s="33">
        <v>4</v>
      </c>
      <c r="H3" s="33">
        <v>2</v>
      </c>
      <c r="I3" s="34">
        <v>0</v>
      </c>
      <c r="J3">
        <f t="shared" ref="J3:J71" si="1">SUM(D3:I3)</f>
        <v>16</v>
      </c>
      <c r="L3" s="28">
        <v>0.75</v>
      </c>
      <c r="M3" s="28">
        <v>0.91666666666666663</v>
      </c>
      <c r="O3" s="4">
        <f t="shared" ref="O3:O14" si="2">A3</f>
        <v>43907</v>
      </c>
      <c r="P3" s="5" t="str">
        <f t="shared" ref="P3:P60" si="3">_xlfn.CONCAT("_",D3:I3)</f>
        <v>_442420</v>
      </c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>
      <c r="A4" s="35">
        <v>43908</v>
      </c>
      <c r="B4" s="33"/>
      <c r="C4" s="33">
        <f t="shared" si="0"/>
        <v>10</v>
      </c>
      <c r="D4" s="33">
        <v>2</v>
      </c>
      <c r="E4" s="33">
        <v>4</v>
      </c>
      <c r="F4" s="33">
        <v>4</v>
      </c>
      <c r="G4" s="33">
        <v>4</v>
      </c>
      <c r="H4" s="33">
        <v>2</v>
      </c>
      <c r="I4" s="34">
        <v>0</v>
      </c>
      <c r="J4">
        <f t="shared" si="1"/>
        <v>16</v>
      </c>
      <c r="L4" s="28">
        <v>0.75</v>
      </c>
      <c r="M4" s="28">
        <v>0.91666666666666663</v>
      </c>
      <c r="O4" s="4">
        <f t="shared" si="2"/>
        <v>43908</v>
      </c>
      <c r="P4" s="5" t="str">
        <f t="shared" si="3"/>
        <v>_244420</v>
      </c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>
      <c r="A5" s="32">
        <v>43909</v>
      </c>
      <c r="B5" s="33"/>
      <c r="C5" s="33">
        <f t="shared" si="0"/>
        <v>10</v>
      </c>
      <c r="D5" s="33">
        <v>2</v>
      </c>
      <c r="E5" s="33">
        <v>4</v>
      </c>
      <c r="F5" s="33">
        <v>4</v>
      </c>
      <c r="G5" s="33">
        <v>3</v>
      </c>
      <c r="H5" s="33">
        <v>3</v>
      </c>
      <c r="I5" s="34">
        <v>0</v>
      </c>
      <c r="J5">
        <f t="shared" si="1"/>
        <v>16</v>
      </c>
      <c r="L5" s="28">
        <v>0.75</v>
      </c>
      <c r="M5" s="28">
        <v>0.91666666666666663</v>
      </c>
      <c r="O5" s="4">
        <f t="shared" si="2"/>
        <v>43909</v>
      </c>
      <c r="P5" s="5" t="str">
        <f t="shared" si="3"/>
        <v>_244330</v>
      </c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>
      <c r="A6" s="32">
        <v>43910</v>
      </c>
      <c r="B6" s="33"/>
      <c r="C6" s="33">
        <v>0</v>
      </c>
      <c r="D6" s="66" t="s">
        <v>32</v>
      </c>
      <c r="E6" s="66"/>
      <c r="F6" s="66"/>
      <c r="G6" s="66"/>
      <c r="H6" s="66"/>
      <c r="I6" s="67"/>
      <c r="J6">
        <f t="shared" si="1"/>
        <v>0</v>
      </c>
      <c r="L6" s="28"/>
      <c r="M6" s="28"/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>
      <c r="A7" s="35">
        <v>43911</v>
      </c>
      <c r="B7" s="36" t="s">
        <v>10</v>
      </c>
      <c r="C7" s="33">
        <f t="shared" si="0"/>
        <v>0</v>
      </c>
      <c r="D7" s="33">
        <v>0</v>
      </c>
      <c r="E7" s="33">
        <v>0</v>
      </c>
      <c r="F7" s="33">
        <v>0</v>
      </c>
      <c r="G7" s="33">
        <v>8</v>
      </c>
      <c r="H7" s="33">
        <v>7</v>
      </c>
      <c r="I7" s="34">
        <v>4</v>
      </c>
      <c r="J7">
        <f t="shared" si="1"/>
        <v>19</v>
      </c>
      <c r="L7" s="28">
        <v>0.45833333333333331</v>
      </c>
      <c r="M7" s="28">
        <v>0.75</v>
      </c>
      <c r="O7" s="4">
        <f t="shared" si="2"/>
        <v>43911</v>
      </c>
      <c r="P7" s="5" t="str">
        <f t="shared" si="3"/>
        <v>_000874</v>
      </c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>
      <c r="A8" s="37">
        <v>43912</v>
      </c>
      <c r="B8" s="38"/>
      <c r="C8" s="66" t="s">
        <v>31</v>
      </c>
      <c r="D8" s="66"/>
      <c r="E8" s="66"/>
      <c r="F8" s="66"/>
      <c r="G8" s="66"/>
      <c r="H8" s="66"/>
      <c r="I8" s="67"/>
      <c r="J8">
        <f t="shared" si="1"/>
        <v>0</v>
      </c>
      <c r="L8" s="28"/>
      <c r="M8" s="28"/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>
      <c r="A9" s="32">
        <v>43913</v>
      </c>
      <c r="B9" s="33"/>
      <c r="C9" s="33">
        <f t="shared" si="0"/>
        <v>10</v>
      </c>
      <c r="D9" s="33">
        <v>2</v>
      </c>
      <c r="E9" s="33">
        <v>4</v>
      </c>
      <c r="F9" s="33">
        <v>4</v>
      </c>
      <c r="G9" s="33">
        <v>3</v>
      </c>
      <c r="H9" s="33">
        <v>3</v>
      </c>
      <c r="I9" s="34">
        <v>0</v>
      </c>
      <c r="J9">
        <f t="shared" si="1"/>
        <v>16</v>
      </c>
      <c r="L9" s="28">
        <v>0.75</v>
      </c>
      <c r="M9" s="28">
        <v>0.91666666666666663</v>
      </c>
      <c r="O9" s="4">
        <f t="shared" si="2"/>
        <v>43913</v>
      </c>
      <c r="P9" s="5" t="str">
        <f t="shared" si="3"/>
        <v>_244330</v>
      </c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>
      <c r="A10" s="32">
        <v>43914</v>
      </c>
      <c r="B10" s="33"/>
      <c r="C10" s="33">
        <f t="shared" si="0"/>
        <v>10</v>
      </c>
      <c r="D10" s="33">
        <v>2</v>
      </c>
      <c r="E10" s="33">
        <v>4</v>
      </c>
      <c r="F10" s="33">
        <v>4</v>
      </c>
      <c r="G10" s="33">
        <v>3</v>
      </c>
      <c r="H10" s="33">
        <v>3</v>
      </c>
      <c r="I10" s="34">
        <v>0</v>
      </c>
      <c r="J10">
        <f t="shared" si="1"/>
        <v>16</v>
      </c>
      <c r="L10" s="28">
        <v>0.75</v>
      </c>
      <c r="M10" s="28">
        <v>0.91666666666666663</v>
      </c>
      <c r="O10" s="4">
        <f t="shared" si="2"/>
        <v>43914</v>
      </c>
      <c r="P10" s="5" t="str">
        <f t="shared" si="3"/>
        <v>_244330</v>
      </c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>
      <c r="A11" s="35">
        <v>43915</v>
      </c>
      <c r="B11" s="33"/>
      <c r="C11" s="33">
        <f t="shared" si="0"/>
        <v>10</v>
      </c>
      <c r="D11" s="33">
        <v>4</v>
      </c>
      <c r="E11" s="33">
        <v>4</v>
      </c>
      <c r="F11" s="33">
        <v>2</v>
      </c>
      <c r="G11" s="33">
        <v>3</v>
      </c>
      <c r="H11" s="33">
        <v>3</v>
      </c>
      <c r="I11" s="34">
        <v>0</v>
      </c>
      <c r="J11">
        <f t="shared" si="1"/>
        <v>16</v>
      </c>
      <c r="L11" s="28">
        <v>0.75</v>
      </c>
      <c r="M11" s="28">
        <v>0.91666666666666663</v>
      </c>
      <c r="O11" s="4">
        <f t="shared" si="2"/>
        <v>43915</v>
      </c>
      <c r="P11" s="5" t="str">
        <f t="shared" si="3"/>
        <v>_442330</v>
      </c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>
      <c r="A12" s="39">
        <v>43916</v>
      </c>
      <c r="B12" s="40" t="s">
        <v>11</v>
      </c>
      <c r="C12" s="72" t="s">
        <v>11</v>
      </c>
      <c r="D12" s="72"/>
      <c r="E12" s="72"/>
      <c r="F12" s="72"/>
      <c r="G12" s="72"/>
      <c r="H12" s="72"/>
      <c r="I12" s="73"/>
      <c r="J12">
        <f t="shared" si="1"/>
        <v>0</v>
      </c>
      <c r="L12" s="28"/>
      <c r="M12" s="28"/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>
      <c r="A13" s="32">
        <v>43917</v>
      </c>
      <c r="B13" s="33"/>
      <c r="C13" s="33">
        <f t="shared" ref="C13" si="4">D13+E13+F13</f>
        <v>10</v>
      </c>
      <c r="D13" s="15">
        <v>4</v>
      </c>
      <c r="E13" s="15">
        <v>4</v>
      </c>
      <c r="F13" s="15">
        <v>2</v>
      </c>
      <c r="G13" s="33">
        <v>2</v>
      </c>
      <c r="H13" s="33">
        <v>4</v>
      </c>
      <c r="I13" s="34">
        <v>0</v>
      </c>
      <c r="J13">
        <f t="shared" si="1"/>
        <v>16</v>
      </c>
      <c r="L13" s="28">
        <v>0.75</v>
      </c>
      <c r="M13" s="28">
        <v>0.91666666666666663</v>
      </c>
      <c r="O13" s="4">
        <f t="shared" si="2"/>
        <v>43917</v>
      </c>
      <c r="P13" s="5" t="str">
        <f t="shared" si="3"/>
        <v>_442240</v>
      </c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 ht="15" thickBot="1">
      <c r="A14" s="41">
        <v>43918</v>
      </c>
      <c r="B14" s="42"/>
      <c r="C14" s="43">
        <f t="shared" si="0"/>
        <v>8</v>
      </c>
      <c r="D14" s="42">
        <v>0</v>
      </c>
      <c r="E14" s="42">
        <v>0</v>
      </c>
      <c r="F14" s="44">
        <v>8</v>
      </c>
      <c r="G14" s="44">
        <v>10</v>
      </c>
      <c r="H14" s="44">
        <v>8</v>
      </c>
      <c r="I14" s="45">
        <v>4</v>
      </c>
      <c r="J14">
        <f t="shared" si="1"/>
        <v>30</v>
      </c>
      <c r="L14" s="28">
        <v>0.375</v>
      </c>
      <c r="M14" s="28">
        <v>0.66666666666666663</v>
      </c>
      <c r="O14" s="4">
        <f t="shared" si="2"/>
        <v>43918</v>
      </c>
      <c r="P14" s="5" t="str">
        <f t="shared" si="3"/>
        <v>_0081084</v>
      </c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 s="141" customFormat="1">
      <c r="A15" s="139"/>
      <c r="B15" s="140"/>
      <c r="C15" s="140"/>
      <c r="D15" s="140">
        <f>SUM(D2:D5,D7,D9:D11,D13,D14)</f>
        <v>24</v>
      </c>
      <c r="E15" s="140">
        <f>SUM(E2:E5,E7,E9:E11,E13,E14)</f>
        <v>32</v>
      </c>
      <c r="F15" s="140">
        <f>SUM(F2:F5,F7,F9:F11,F13,F14)</f>
        <v>32</v>
      </c>
      <c r="G15" s="140">
        <f>SUM(G2:G5,G7,G9:G11,G13,G14)</f>
        <v>44</v>
      </c>
      <c r="H15" s="140">
        <f>SUM(H2:H5,H7,H9:H11,H13,H14)</f>
        <v>37</v>
      </c>
      <c r="I15" s="140">
        <f>SUM(I2:I5,I7,I9:I11,I13,I14)</f>
        <v>8</v>
      </c>
      <c r="L15" s="142"/>
      <c r="M15" s="142"/>
      <c r="P15" s="147"/>
      <c r="Q15" s="143"/>
      <c r="R15" s="143"/>
      <c r="T15" s="143"/>
      <c r="U15" s="144"/>
      <c r="V15" s="143"/>
      <c r="W15" s="144"/>
      <c r="X15" s="143"/>
      <c r="Y15" s="144"/>
      <c r="Z15" s="143"/>
      <c r="AA15" s="144"/>
    </row>
    <row r="16" spans="1:27">
      <c r="A16" s="8">
        <v>43919</v>
      </c>
      <c r="B16" s="16"/>
      <c r="C16" s="68" t="s">
        <v>31</v>
      </c>
      <c r="D16" s="68"/>
      <c r="E16" s="68"/>
      <c r="F16" s="68"/>
      <c r="G16" s="68"/>
      <c r="H16" s="68"/>
      <c r="I16" s="68"/>
      <c r="J16">
        <f t="shared" si="1"/>
        <v>0</v>
      </c>
      <c r="L16" s="28"/>
      <c r="M16" s="28"/>
      <c r="P16" s="5"/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 ht="15" thickBot="1">
      <c r="A17" s="4">
        <v>43920</v>
      </c>
      <c r="C17" s="71" t="s">
        <v>30</v>
      </c>
      <c r="D17" s="71"/>
      <c r="E17" s="71"/>
      <c r="F17" s="71"/>
      <c r="G17" s="71"/>
      <c r="H17" s="71"/>
      <c r="I17" s="71"/>
      <c r="J17">
        <f t="shared" si="1"/>
        <v>0</v>
      </c>
      <c r="L17" s="28">
        <v>0.75</v>
      </c>
      <c r="M17" s="28">
        <v>0.91666666666666663</v>
      </c>
      <c r="P17" s="5"/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>
      <c r="A18" s="29">
        <v>43921</v>
      </c>
      <c r="B18" s="30"/>
      <c r="C18" s="30">
        <f t="shared" ref="C18" si="5">D18+E18+F18</f>
        <v>10</v>
      </c>
      <c r="D18" s="27">
        <v>2</v>
      </c>
      <c r="E18" s="27">
        <v>4</v>
      </c>
      <c r="F18" s="27">
        <v>4</v>
      </c>
      <c r="G18" s="27">
        <v>2</v>
      </c>
      <c r="H18" s="27">
        <v>4</v>
      </c>
      <c r="I18" s="31">
        <v>0</v>
      </c>
      <c r="J18">
        <f t="shared" si="1"/>
        <v>16</v>
      </c>
      <c r="L18" s="28">
        <v>0.75</v>
      </c>
      <c r="M18" s="28">
        <v>0.91666666666666663</v>
      </c>
      <c r="O18" s="4">
        <f t="shared" ref="O18:O19" si="6">A18</f>
        <v>43921</v>
      </c>
      <c r="P18" s="5" t="str">
        <f t="shared" si="3"/>
        <v>_244240</v>
      </c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>
      <c r="A19" s="35">
        <v>43922</v>
      </c>
      <c r="B19" s="33"/>
      <c r="C19" s="33">
        <f t="shared" ref="C19:C21" si="7">D19+E19+F19</f>
        <v>10</v>
      </c>
      <c r="D19" s="15">
        <v>4</v>
      </c>
      <c r="E19" s="15">
        <v>2</v>
      </c>
      <c r="F19" s="15">
        <v>4</v>
      </c>
      <c r="G19" s="15">
        <v>4</v>
      </c>
      <c r="H19" s="15">
        <v>2</v>
      </c>
      <c r="I19" s="34">
        <v>0</v>
      </c>
      <c r="J19">
        <f t="shared" si="1"/>
        <v>16</v>
      </c>
      <c r="L19" s="28">
        <v>0.75</v>
      </c>
      <c r="M19" s="28">
        <v>0.91666666666666663</v>
      </c>
      <c r="O19" s="4">
        <f t="shared" si="6"/>
        <v>43922</v>
      </c>
      <c r="P19" s="5" t="str">
        <f t="shared" si="3"/>
        <v>_424420</v>
      </c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>
      <c r="A20" s="32">
        <v>43923</v>
      </c>
      <c r="B20" s="33"/>
      <c r="C20" s="69" t="s">
        <v>30</v>
      </c>
      <c r="D20" s="69"/>
      <c r="E20" s="69"/>
      <c r="F20" s="69"/>
      <c r="G20" s="69"/>
      <c r="H20" s="69"/>
      <c r="I20" s="70"/>
      <c r="J20">
        <f t="shared" si="1"/>
        <v>0</v>
      </c>
      <c r="L20" s="28"/>
      <c r="M20" s="28"/>
      <c r="P20" s="5"/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>
      <c r="A21" s="32">
        <v>43924</v>
      </c>
      <c r="B21" s="33"/>
      <c r="C21" s="33">
        <f t="shared" si="7"/>
        <v>4</v>
      </c>
      <c r="D21" s="15">
        <v>2</v>
      </c>
      <c r="E21" s="15">
        <v>2</v>
      </c>
      <c r="F21" s="15">
        <v>0</v>
      </c>
      <c r="G21" s="15">
        <v>6</v>
      </c>
      <c r="H21" s="15">
        <v>4</v>
      </c>
      <c r="I21" s="46">
        <v>4</v>
      </c>
      <c r="J21">
        <f t="shared" si="1"/>
        <v>18</v>
      </c>
      <c r="L21" s="28">
        <v>0.75</v>
      </c>
      <c r="M21" s="28">
        <v>0.91666666666666663</v>
      </c>
      <c r="O21" s="4">
        <f t="shared" ref="O21:O22" si="8">A21</f>
        <v>43924</v>
      </c>
      <c r="P21" s="5" t="str">
        <f t="shared" si="3"/>
        <v>_220644</v>
      </c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 ht="15" thickBot="1">
      <c r="A22" s="48">
        <v>43925</v>
      </c>
      <c r="B22" s="49"/>
      <c r="C22" s="43">
        <f t="shared" ref="C22" si="9">D22+E22+F22</f>
        <v>22</v>
      </c>
      <c r="D22" s="43">
        <v>6</v>
      </c>
      <c r="E22" s="43">
        <v>8</v>
      </c>
      <c r="F22" s="43">
        <v>8</v>
      </c>
      <c r="G22" s="43">
        <v>10</v>
      </c>
      <c r="H22" s="43">
        <v>8</v>
      </c>
      <c r="I22" s="45">
        <v>0</v>
      </c>
      <c r="J22">
        <f t="shared" si="1"/>
        <v>40</v>
      </c>
      <c r="L22" s="28">
        <v>0.375</v>
      </c>
      <c r="M22" s="28">
        <v>0.79166666666666663</v>
      </c>
      <c r="O22" s="4">
        <f t="shared" si="8"/>
        <v>43925</v>
      </c>
      <c r="P22" s="5" t="str">
        <f t="shared" si="3"/>
        <v>_6881080</v>
      </c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 s="141" customFormat="1">
      <c r="A23" s="139"/>
      <c r="B23" s="140"/>
      <c r="C23" s="140"/>
      <c r="D23" s="140">
        <f>SUM(D18,D19,D21,D22)</f>
        <v>14</v>
      </c>
      <c r="E23" s="140">
        <f>SUM(E18,E19,E21,E22)</f>
        <v>16</v>
      </c>
      <c r="F23" s="140">
        <f>SUM(F18,F19,F21,F22)</f>
        <v>16</v>
      </c>
      <c r="G23" s="140">
        <f>SUM(G18,G19,G21,G22)</f>
        <v>22</v>
      </c>
      <c r="H23" s="140">
        <f>SUM(H18,H19,H21,H22)</f>
        <v>18</v>
      </c>
      <c r="I23" s="140">
        <f>SUM(I18,I19,I21,I22)</f>
        <v>4</v>
      </c>
      <c r="L23" s="142"/>
      <c r="M23" s="142"/>
      <c r="P23" s="147"/>
      <c r="Q23" s="143"/>
      <c r="R23" s="143"/>
      <c r="T23" s="143"/>
      <c r="U23" s="144"/>
      <c r="V23" s="143"/>
      <c r="W23" s="144"/>
      <c r="X23" s="143"/>
      <c r="Y23" s="144"/>
      <c r="Z23" s="143"/>
      <c r="AA23" s="144"/>
    </row>
    <row r="24" spans="1:27">
      <c r="A24" s="17">
        <v>43926</v>
      </c>
      <c r="B24" s="9"/>
      <c r="C24" s="71" t="s">
        <v>30</v>
      </c>
      <c r="D24" s="71"/>
      <c r="E24" s="71"/>
      <c r="F24" s="71"/>
      <c r="G24" s="71"/>
      <c r="H24" s="71"/>
      <c r="I24" s="71"/>
      <c r="J24">
        <f t="shared" si="1"/>
        <v>0</v>
      </c>
      <c r="L24" s="28"/>
      <c r="M24" s="28"/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>
      <c r="A25" s="10">
        <v>43927</v>
      </c>
      <c r="B25" s="11" t="s">
        <v>12</v>
      </c>
      <c r="C25" s="74" t="s">
        <v>39</v>
      </c>
      <c r="D25" s="74"/>
      <c r="E25" s="74"/>
      <c r="F25" s="74"/>
      <c r="G25" s="74"/>
      <c r="H25" s="74"/>
      <c r="I25" s="74"/>
      <c r="J25">
        <f t="shared" si="1"/>
        <v>0</v>
      </c>
      <c r="L25" s="28"/>
      <c r="M25" s="28"/>
      <c r="P25" s="5"/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 ht="15" thickBot="1">
      <c r="A26" s="10">
        <v>43928</v>
      </c>
      <c r="B26" s="11" t="s">
        <v>12</v>
      </c>
      <c r="C26" s="74" t="s">
        <v>39</v>
      </c>
      <c r="D26" s="74"/>
      <c r="E26" s="74"/>
      <c r="F26" s="74"/>
      <c r="G26" s="74"/>
      <c r="H26" s="74"/>
      <c r="I26" s="74"/>
      <c r="J26">
        <f t="shared" si="1"/>
        <v>0</v>
      </c>
      <c r="L26" s="28"/>
      <c r="M26" s="28"/>
      <c r="P26" s="5"/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>
      <c r="A27" s="29">
        <v>43929</v>
      </c>
      <c r="B27" s="30"/>
      <c r="C27" s="30">
        <f t="shared" ref="C27" si="10">D27+E27+F27</f>
        <v>10</v>
      </c>
      <c r="D27" s="30">
        <v>3</v>
      </c>
      <c r="E27" s="30">
        <v>3</v>
      </c>
      <c r="F27" s="30">
        <v>4</v>
      </c>
      <c r="G27" s="30">
        <v>4</v>
      </c>
      <c r="H27" s="30">
        <v>2</v>
      </c>
      <c r="I27" s="31">
        <v>0</v>
      </c>
      <c r="J27">
        <f t="shared" si="1"/>
        <v>16</v>
      </c>
      <c r="L27" s="28">
        <v>0.75</v>
      </c>
      <c r="M27" s="28">
        <v>0.91666666666666663</v>
      </c>
      <c r="O27" s="4">
        <f t="shared" ref="O27:O28" si="11">A27</f>
        <v>43929</v>
      </c>
      <c r="P27" s="5" t="str">
        <f t="shared" si="3"/>
        <v>_334420</v>
      </c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>
      <c r="A28" s="35">
        <v>43930</v>
      </c>
      <c r="B28" s="33"/>
      <c r="C28" s="33">
        <f t="shared" ref="C28" si="12">D28+E28+F28</f>
        <v>8</v>
      </c>
      <c r="D28" s="33">
        <v>3</v>
      </c>
      <c r="E28" s="33">
        <v>3</v>
      </c>
      <c r="F28" s="33">
        <v>2</v>
      </c>
      <c r="G28" s="33">
        <v>4</v>
      </c>
      <c r="H28" s="33">
        <v>2</v>
      </c>
      <c r="I28" s="34">
        <v>4</v>
      </c>
      <c r="J28">
        <f t="shared" si="1"/>
        <v>18</v>
      </c>
      <c r="L28" s="28">
        <v>0.75</v>
      </c>
      <c r="M28" s="28">
        <v>0.91666666666666663</v>
      </c>
      <c r="O28" s="4">
        <f t="shared" si="11"/>
        <v>43930</v>
      </c>
      <c r="P28" s="5" t="str">
        <f t="shared" si="3"/>
        <v>_332424</v>
      </c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>
      <c r="A29" s="37">
        <v>43931</v>
      </c>
      <c r="B29" s="33" t="s">
        <v>13</v>
      </c>
      <c r="C29" s="66" t="s">
        <v>31</v>
      </c>
      <c r="D29" s="66"/>
      <c r="E29" s="66"/>
      <c r="F29" s="66"/>
      <c r="G29" s="66"/>
      <c r="H29" s="66"/>
      <c r="I29" s="67"/>
      <c r="J29">
        <f t="shared" si="1"/>
        <v>0</v>
      </c>
      <c r="L29" s="28"/>
      <c r="M29" s="28"/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>
      <c r="A30" s="37">
        <v>43932</v>
      </c>
      <c r="B30" s="33"/>
      <c r="C30" s="66" t="s">
        <v>31</v>
      </c>
      <c r="D30" s="66"/>
      <c r="E30" s="66"/>
      <c r="F30" s="66"/>
      <c r="G30" s="66"/>
      <c r="H30" s="66"/>
      <c r="I30" s="67"/>
      <c r="J30">
        <f t="shared" si="1"/>
        <v>0</v>
      </c>
      <c r="L30" s="28"/>
      <c r="M30" s="28"/>
      <c r="P30" s="5"/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>
      <c r="A31" s="37">
        <v>43933</v>
      </c>
      <c r="B31" s="33" t="s">
        <v>14</v>
      </c>
      <c r="C31" s="66" t="s">
        <v>31</v>
      </c>
      <c r="D31" s="66"/>
      <c r="E31" s="66"/>
      <c r="F31" s="66"/>
      <c r="G31" s="66"/>
      <c r="H31" s="66"/>
      <c r="I31" s="67"/>
      <c r="J31">
        <f t="shared" si="1"/>
        <v>0</v>
      </c>
      <c r="L31" s="28"/>
      <c r="M31" s="28"/>
      <c r="P31" s="5"/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>
      <c r="A32" s="32">
        <v>43934</v>
      </c>
      <c r="B32" s="33"/>
      <c r="C32" s="33">
        <f t="shared" ref="C32" si="13">D32+E32+F32</f>
        <v>8</v>
      </c>
      <c r="D32" s="33">
        <v>2</v>
      </c>
      <c r="E32" s="33">
        <v>2</v>
      </c>
      <c r="F32" s="14">
        <v>4</v>
      </c>
      <c r="G32" s="33">
        <v>4</v>
      </c>
      <c r="H32" s="33">
        <v>4</v>
      </c>
      <c r="I32" s="34">
        <v>0</v>
      </c>
      <c r="J32">
        <f t="shared" si="1"/>
        <v>16</v>
      </c>
      <c r="L32" s="28">
        <v>0.75</v>
      </c>
      <c r="M32" s="28">
        <v>0.91666666666666663</v>
      </c>
      <c r="O32" s="4">
        <f t="shared" ref="O32:O37" si="14">A32</f>
        <v>43934</v>
      </c>
      <c r="P32" s="5" t="str">
        <f t="shared" si="3"/>
        <v>_224440</v>
      </c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>
      <c r="A33" s="32">
        <v>43935</v>
      </c>
      <c r="B33" s="33"/>
      <c r="C33" s="33">
        <f t="shared" ref="C33" si="15">D33+E33+F33</f>
        <v>10</v>
      </c>
      <c r="D33" s="33">
        <v>4</v>
      </c>
      <c r="E33" s="33">
        <v>4</v>
      </c>
      <c r="F33" s="33">
        <v>2</v>
      </c>
      <c r="G33" s="33">
        <v>3</v>
      </c>
      <c r="H33" s="33">
        <v>3</v>
      </c>
      <c r="I33" s="34">
        <v>0</v>
      </c>
      <c r="J33">
        <f t="shared" si="1"/>
        <v>16</v>
      </c>
      <c r="L33" s="28">
        <v>0.75</v>
      </c>
      <c r="M33" s="28">
        <v>0.91666666666666663</v>
      </c>
      <c r="O33" s="4">
        <f t="shared" si="14"/>
        <v>43935</v>
      </c>
      <c r="P33" s="5" t="str">
        <f t="shared" si="3"/>
        <v>_442330</v>
      </c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>
      <c r="A34" s="35">
        <v>43936</v>
      </c>
      <c r="B34" s="33"/>
      <c r="C34" s="33">
        <f t="shared" ref="C34" si="16">D34+E34+F34</f>
        <v>10</v>
      </c>
      <c r="D34" s="33">
        <v>4</v>
      </c>
      <c r="E34" s="33">
        <v>4</v>
      </c>
      <c r="F34" s="33">
        <v>2</v>
      </c>
      <c r="G34" s="33">
        <v>3</v>
      </c>
      <c r="H34" s="33">
        <v>3</v>
      </c>
      <c r="I34" s="34">
        <v>0</v>
      </c>
      <c r="J34">
        <f t="shared" si="1"/>
        <v>16</v>
      </c>
      <c r="L34" s="28">
        <v>0.75</v>
      </c>
      <c r="M34" s="28">
        <v>0.91666666666666663</v>
      </c>
      <c r="O34" s="4">
        <f t="shared" si="14"/>
        <v>43936</v>
      </c>
      <c r="P34" s="5" t="str">
        <f t="shared" si="3"/>
        <v>_442330</v>
      </c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>
      <c r="A35" s="35">
        <v>43937</v>
      </c>
      <c r="B35" s="33"/>
      <c r="C35" s="33">
        <f t="shared" ref="C35:C36" si="17">D35+E35+F35</f>
        <v>10</v>
      </c>
      <c r="D35" s="33">
        <v>4</v>
      </c>
      <c r="E35" s="33">
        <v>4</v>
      </c>
      <c r="F35" s="33">
        <v>2</v>
      </c>
      <c r="G35" s="33">
        <v>4</v>
      </c>
      <c r="H35" s="33">
        <v>2</v>
      </c>
      <c r="I35" s="46">
        <v>0</v>
      </c>
      <c r="J35">
        <f t="shared" si="1"/>
        <v>16</v>
      </c>
      <c r="L35" s="28">
        <v>0.75</v>
      </c>
      <c r="M35" s="28">
        <v>0.91666666666666663</v>
      </c>
      <c r="O35" s="4">
        <f t="shared" si="14"/>
        <v>43937</v>
      </c>
      <c r="P35" s="5" t="str">
        <f t="shared" si="3"/>
        <v>_442420</v>
      </c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>
      <c r="A36" s="50">
        <v>43938</v>
      </c>
      <c r="B36" s="51"/>
      <c r="C36" s="33">
        <f t="shared" si="17"/>
        <v>10</v>
      </c>
      <c r="D36" s="52">
        <v>4</v>
      </c>
      <c r="E36" s="52">
        <v>6</v>
      </c>
      <c r="F36" s="52">
        <v>0</v>
      </c>
      <c r="G36" s="52">
        <v>3</v>
      </c>
      <c r="H36" s="52">
        <v>3</v>
      </c>
      <c r="I36" s="53">
        <v>0</v>
      </c>
      <c r="J36">
        <f t="shared" si="1"/>
        <v>16</v>
      </c>
      <c r="L36" s="28"/>
      <c r="M36" s="28"/>
      <c r="O36" s="4">
        <f t="shared" si="14"/>
        <v>43938</v>
      </c>
      <c r="P36" s="5" t="str">
        <f t="shared" si="3"/>
        <v>_460330</v>
      </c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 ht="15" thickBot="1">
      <c r="A37" s="54">
        <v>43939</v>
      </c>
      <c r="B37" s="55"/>
      <c r="C37" s="43">
        <f t="shared" ref="C37" si="18">D37+E37+F37</f>
        <v>8</v>
      </c>
      <c r="D37" s="42">
        <v>0</v>
      </c>
      <c r="E37" s="42">
        <v>0</v>
      </c>
      <c r="F37" s="44">
        <v>8</v>
      </c>
      <c r="G37" s="44">
        <v>10</v>
      </c>
      <c r="H37" s="44">
        <v>8</v>
      </c>
      <c r="I37" s="45">
        <v>4</v>
      </c>
      <c r="J37">
        <f t="shared" si="1"/>
        <v>30</v>
      </c>
      <c r="L37" s="28"/>
      <c r="M37" s="28"/>
      <c r="O37" s="4">
        <f t="shared" si="14"/>
        <v>43939</v>
      </c>
      <c r="P37" s="5" t="str">
        <f t="shared" si="3"/>
        <v>_0081084</v>
      </c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 s="141" customFormat="1">
      <c r="A38" s="145"/>
      <c r="B38" s="146"/>
      <c r="C38" s="140"/>
      <c r="D38" s="140">
        <f>SUM(D32:D37,D27,D28)</f>
        <v>24</v>
      </c>
      <c r="E38" s="140">
        <f>SUM(E32:E37,E27,E28)</f>
        <v>26</v>
      </c>
      <c r="F38" s="140">
        <f>SUM(F32:F37,F27,F28)</f>
        <v>24</v>
      </c>
      <c r="G38" s="140">
        <f>SUM(G32:G37,G27,G28)</f>
        <v>35</v>
      </c>
      <c r="H38" s="140">
        <f>SUM(H32:H37,H27,H28)</f>
        <v>27</v>
      </c>
      <c r="I38" s="140">
        <f>SUM(I32:I37,I27,I28)</f>
        <v>8</v>
      </c>
      <c r="L38" s="142"/>
      <c r="M38" s="142"/>
      <c r="P38" s="147"/>
      <c r="Q38" s="143"/>
      <c r="R38" s="143"/>
      <c r="T38" s="143"/>
      <c r="U38" s="144"/>
      <c r="V38" s="143"/>
      <c r="W38" s="144"/>
      <c r="X38" s="143"/>
      <c r="Y38" s="144"/>
      <c r="Z38" s="143"/>
      <c r="AA38" s="144"/>
    </row>
    <row r="39" spans="1:27" ht="15" thickBot="1">
      <c r="A39" s="8">
        <v>43940</v>
      </c>
      <c r="B39" s="16"/>
      <c r="C39" s="68" t="s">
        <v>31</v>
      </c>
      <c r="D39" s="68"/>
      <c r="E39" s="68"/>
      <c r="F39" s="68"/>
      <c r="G39" s="68"/>
      <c r="H39" s="68"/>
      <c r="I39" s="68"/>
      <c r="J39">
        <f t="shared" si="1"/>
        <v>0</v>
      </c>
      <c r="L39" s="28"/>
      <c r="M39" s="28"/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>
      <c r="A40" s="29">
        <v>43941</v>
      </c>
      <c r="B40" s="30"/>
      <c r="C40" s="30">
        <f t="shared" ref="C40:C42" si="19">D40+E40+F40</f>
        <v>10</v>
      </c>
      <c r="D40" s="27">
        <v>4</v>
      </c>
      <c r="E40" s="27">
        <v>4</v>
      </c>
      <c r="F40" s="27">
        <v>2</v>
      </c>
      <c r="G40" s="27">
        <v>4</v>
      </c>
      <c r="H40" s="27">
        <v>2</v>
      </c>
      <c r="I40" s="56">
        <v>0</v>
      </c>
      <c r="J40">
        <f t="shared" si="1"/>
        <v>16</v>
      </c>
      <c r="L40" s="28">
        <v>0.75</v>
      </c>
      <c r="M40" s="28">
        <v>0.91666666666666663</v>
      </c>
      <c r="O40" s="4">
        <f t="shared" ref="O40:O42" si="20">A40</f>
        <v>43941</v>
      </c>
      <c r="P40" s="5" t="str">
        <f t="shared" si="3"/>
        <v>_442420</v>
      </c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>
      <c r="A41" s="32">
        <v>43942</v>
      </c>
      <c r="B41" s="33"/>
      <c r="C41" s="33">
        <f t="shared" si="19"/>
        <v>10</v>
      </c>
      <c r="D41" s="33">
        <v>4</v>
      </c>
      <c r="E41" s="33">
        <v>2</v>
      </c>
      <c r="F41" s="15">
        <v>4</v>
      </c>
      <c r="G41" s="15">
        <v>2</v>
      </c>
      <c r="H41" s="15">
        <v>4</v>
      </c>
      <c r="I41" s="34">
        <v>0</v>
      </c>
      <c r="J41">
        <f t="shared" si="1"/>
        <v>16</v>
      </c>
      <c r="L41" s="28">
        <v>0.75</v>
      </c>
      <c r="M41" s="28">
        <v>0.91666666666666663</v>
      </c>
      <c r="O41" s="4">
        <f t="shared" si="20"/>
        <v>43942</v>
      </c>
      <c r="P41" s="5" t="str">
        <f t="shared" si="3"/>
        <v>_424240</v>
      </c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>
      <c r="A42" s="32">
        <v>43943</v>
      </c>
      <c r="B42" s="33"/>
      <c r="C42" s="33">
        <f t="shared" si="19"/>
        <v>8</v>
      </c>
      <c r="D42" s="33">
        <v>4</v>
      </c>
      <c r="E42" s="33">
        <v>2</v>
      </c>
      <c r="F42" s="33">
        <v>2</v>
      </c>
      <c r="G42" s="14">
        <v>4</v>
      </c>
      <c r="H42" s="14">
        <v>4</v>
      </c>
      <c r="I42" s="34">
        <v>0</v>
      </c>
      <c r="J42">
        <f t="shared" si="1"/>
        <v>16</v>
      </c>
      <c r="L42" s="28"/>
      <c r="M42" s="28"/>
      <c r="O42" s="4">
        <f t="shared" si="20"/>
        <v>43943</v>
      </c>
      <c r="P42" s="5" t="str">
        <f t="shared" si="3"/>
        <v>_422440</v>
      </c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>
      <c r="A43" s="35">
        <v>43944</v>
      </c>
      <c r="B43" s="33"/>
      <c r="C43" s="69" t="s">
        <v>30</v>
      </c>
      <c r="D43" s="69"/>
      <c r="E43" s="69"/>
      <c r="F43" s="69"/>
      <c r="G43" s="69"/>
      <c r="H43" s="69"/>
      <c r="I43" s="70"/>
      <c r="J43">
        <f t="shared" si="1"/>
        <v>0</v>
      </c>
      <c r="L43" s="28">
        <v>0.75</v>
      </c>
      <c r="M43" s="28">
        <v>0.91666666666666663</v>
      </c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>
      <c r="A44" s="32">
        <v>43945</v>
      </c>
      <c r="B44" s="33"/>
      <c r="C44" s="14">
        <f t="shared" ref="C44" si="21">D44+E44+F44</f>
        <v>10</v>
      </c>
      <c r="D44" s="14">
        <v>2</v>
      </c>
      <c r="E44" s="14">
        <v>4</v>
      </c>
      <c r="F44" s="14">
        <v>4</v>
      </c>
      <c r="G44" s="14">
        <v>2</v>
      </c>
      <c r="H44" s="14">
        <v>2</v>
      </c>
      <c r="I44" s="57">
        <v>4</v>
      </c>
      <c r="J44">
        <f t="shared" si="1"/>
        <v>18</v>
      </c>
      <c r="L44" s="28">
        <v>0.75</v>
      </c>
      <c r="M44" s="28">
        <v>0.91666666666666663</v>
      </c>
      <c r="O44" s="4">
        <f t="shared" ref="O44:O45" si="22">A44</f>
        <v>43945</v>
      </c>
      <c r="P44" s="5" t="str">
        <f t="shared" si="3"/>
        <v>_244224</v>
      </c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>
      <c r="A45" s="47">
        <v>43946</v>
      </c>
      <c r="B45" s="36"/>
      <c r="C45" s="33">
        <f t="shared" ref="C45" si="23">D45+E45+F45</f>
        <v>22</v>
      </c>
      <c r="D45" s="33">
        <v>6</v>
      </c>
      <c r="E45" s="33">
        <v>8</v>
      </c>
      <c r="F45" s="33">
        <v>8</v>
      </c>
      <c r="G45" s="33">
        <v>10</v>
      </c>
      <c r="H45" s="33">
        <v>8</v>
      </c>
      <c r="I45" s="34">
        <v>0</v>
      </c>
      <c r="J45">
        <f t="shared" si="1"/>
        <v>40</v>
      </c>
      <c r="L45" s="28">
        <v>0.375</v>
      </c>
      <c r="M45" s="28">
        <v>0.79166666666666663</v>
      </c>
      <c r="O45" s="4">
        <f t="shared" si="22"/>
        <v>43946</v>
      </c>
      <c r="P45" s="5" t="str">
        <f t="shared" si="3"/>
        <v>_6881080</v>
      </c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>
      <c r="A46" s="47">
        <v>43947</v>
      </c>
      <c r="B46" s="36"/>
      <c r="C46" s="69" t="s">
        <v>30</v>
      </c>
      <c r="D46" s="69"/>
      <c r="E46" s="69"/>
      <c r="F46" s="69"/>
      <c r="G46" s="69"/>
      <c r="H46" s="69"/>
      <c r="I46" s="70"/>
      <c r="J46">
        <f t="shared" si="1"/>
        <v>0</v>
      </c>
      <c r="L46" s="28"/>
      <c r="M46" s="28"/>
      <c r="P46" s="5"/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>
      <c r="A47" s="32">
        <v>43948</v>
      </c>
      <c r="B47" s="33"/>
      <c r="C47" s="69" t="s">
        <v>30</v>
      </c>
      <c r="D47" s="69"/>
      <c r="E47" s="69"/>
      <c r="F47" s="69"/>
      <c r="G47" s="69"/>
      <c r="H47" s="69"/>
      <c r="I47" s="70"/>
      <c r="J47">
        <f t="shared" si="1"/>
        <v>0</v>
      </c>
      <c r="L47" s="28">
        <v>0.75</v>
      </c>
      <c r="M47" s="28">
        <v>0.91666666666666663</v>
      </c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>
      <c r="A48" s="32">
        <v>43949</v>
      </c>
      <c r="B48" s="33"/>
      <c r="C48" s="33">
        <f t="shared" ref="C48" si="24">D48+E48+F48</f>
        <v>10</v>
      </c>
      <c r="D48" s="33">
        <v>2</v>
      </c>
      <c r="E48" s="33">
        <v>4</v>
      </c>
      <c r="F48" s="14">
        <v>4</v>
      </c>
      <c r="G48" s="14">
        <v>4</v>
      </c>
      <c r="H48" s="14">
        <v>2</v>
      </c>
      <c r="I48" s="34">
        <v>0</v>
      </c>
      <c r="J48">
        <f t="shared" si="1"/>
        <v>16</v>
      </c>
      <c r="L48" s="28">
        <v>0.75</v>
      </c>
      <c r="M48" s="28">
        <v>0.91666666666666663</v>
      </c>
      <c r="O48" s="4">
        <f t="shared" ref="O48:O49" si="25">A48</f>
        <v>43949</v>
      </c>
      <c r="P48" s="5" t="str">
        <f t="shared" si="3"/>
        <v>_244420</v>
      </c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 ht="15" thickBot="1">
      <c r="A49" s="59">
        <v>43950</v>
      </c>
      <c r="B49" s="43"/>
      <c r="C49" s="43">
        <f t="shared" ref="C49:C73" si="26">D49+E49+F49</f>
        <v>10</v>
      </c>
      <c r="D49" s="43">
        <v>4</v>
      </c>
      <c r="E49" s="43">
        <v>4</v>
      </c>
      <c r="F49" s="43">
        <v>2</v>
      </c>
      <c r="G49" s="44">
        <v>4</v>
      </c>
      <c r="H49" s="44">
        <v>2</v>
      </c>
      <c r="I49" s="45">
        <v>0</v>
      </c>
      <c r="J49">
        <f t="shared" si="1"/>
        <v>16</v>
      </c>
      <c r="L49" s="28">
        <v>0.75</v>
      </c>
      <c r="M49" s="28">
        <v>0.91666666666666663</v>
      </c>
      <c r="O49" s="4">
        <f t="shared" si="25"/>
        <v>43950</v>
      </c>
      <c r="P49" s="5" t="str">
        <f t="shared" si="3"/>
        <v>_442420</v>
      </c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 s="141" customFormat="1">
      <c r="A50" s="139"/>
      <c r="B50" s="140"/>
      <c r="C50" s="140"/>
      <c r="D50" s="140">
        <f>SUM(D40:D42,D44:D45,D48:D49)</f>
        <v>26</v>
      </c>
      <c r="E50" s="140">
        <f>SUM(E40:E42,E44:E45,E48:E49)</f>
        <v>28</v>
      </c>
      <c r="F50" s="140">
        <f>SUM(F40:F42,F44:F45,F48:F49)</f>
        <v>26</v>
      </c>
      <c r="G50" s="140">
        <f>SUM(G40:G42,G44:G45,G48:G49)</f>
        <v>30</v>
      </c>
      <c r="H50" s="140">
        <f>SUM(H40:H42,H44:H45,H48:H49)</f>
        <v>24</v>
      </c>
      <c r="I50" s="140">
        <f>SUM(I40:I42,I44:I45,I48:I49)</f>
        <v>4</v>
      </c>
      <c r="L50" s="142"/>
      <c r="M50" s="142"/>
      <c r="P50" s="147"/>
      <c r="Q50" s="143"/>
      <c r="R50" s="143"/>
      <c r="T50" s="143"/>
      <c r="U50" s="144"/>
      <c r="V50" s="143"/>
      <c r="W50" s="144"/>
      <c r="X50" s="143"/>
      <c r="Y50" s="144"/>
      <c r="Z50" s="143"/>
      <c r="AA50" s="144"/>
    </row>
    <row r="51" spans="1:27" ht="15" thickBot="1">
      <c r="A51" s="58">
        <v>43951</v>
      </c>
      <c r="B51" s="33"/>
      <c r="C51" s="69" t="s">
        <v>30</v>
      </c>
      <c r="D51" s="69"/>
      <c r="E51" s="69"/>
      <c r="F51" s="69"/>
      <c r="G51" s="69"/>
      <c r="H51" s="69"/>
      <c r="I51" s="69"/>
      <c r="J51">
        <f t="shared" si="1"/>
        <v>0</v>
      </c>
      <c r="L51" s="28"/>
      <c r="M51" s="28"/>
      <c r="P51" s="5"/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>
      <c r="A52" s="60">
        <v>43952</v>
      </c>
      <c r="B52" s="61" t="s">
        <v>76</v>
      </c>
      <c r="C52" s="30">
        <f t="shared" si="26"/>
        <v>4</v>
      </c>
      <c r="D52" s="27">
        <v>0</v>
      </c>
      <c r="E52" s="27">
        <v>4</v>
      </c>
      <c r="F52" s="27">
        <v>0</v>
      </c>
      <c r="G52" s="27">
        <v>4</v>
      </c>
      <c r="H52" s="27">
        <v>2</v>
      </c>
      <c r="I52" s="56">
        <v>4</v>
      </c>
      <c r="J52">
        <f t="shared" si="1"/>
        <v>14</v>
      </c>
      <c r="L52" s="28">
        <v>0.75</v>
      </c>
      <c r="M52" s="28">
        <v>0.91666666666666663</v>
      </c>
      <c r="O52" s="4">
        <f t="shared" ref="O52:O53" si="27">A52</f>
        <v>43952</v>
      </c>
      <c r="P52" s="5" t="str">
        <f t="shared" si="3"/>
        <v>_040424</v>
      </c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>
      <c r="A53" s="47">
        <v>43953</v>
      </c>
      <c r="B53" s="36"/>
      <c r="C53" s="33">
        <f t="shared" si="26"/>
        <v>22</v>
      </c>
      <c r="D53" s="33">
        <v>6</v>
      </c>
      <c r="E53" s="33">
        <v>8</v>
      </c>
      <c r="F53" s="33">
        <v>8</v>
      </c>
      <c r="G53" s="33">
        <v>10</v>
      </c>
      <c r="H53" s="33">
        <v>8</v>
      </c>
      <c r="I53" s="34">
        <v>4</v>
      </c>
      <c r="J53">
        <f t="shared" si="1"/>
        <v>44</v>
      </c>
      <c r="L53" s="28">
        <v>0.375</v>
      </c>
      <c r="M53" s="28">
        <v>0.79166666666666663</v>
      </c>
      <c r="O53" s="4">
        <f t="shared" si="27"/>
        <v>43953</v>
      </c>
      <c r="P53" s="5" t="str">
        <f t="shared" si="3"/>
        <v>_6881084</v>
      </c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>
      <c r="A54" s="47">
        <v>43954</v>
      </c>
      <c r="B54" s="36"/>
      <c r="C54" s="69" t="s">
        <v>30</v>
      </c>
      <c r="D54" s="69"/>
      <c r="E54" s="69"/>
      <c r="F54" s="69"/>
      <c r="G54" s="69"/>
      <c r="H54" s="69"/>
      <c r="I54" s="70"/>
      <c r="J54">
        <f t="shared" si="1"/>
        <v>0</v>
      </c>
      <c r="L54" s="28"/>
      <c r="M54" s="28"/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>
      <c r="A55" s="35">
        <v>43955</v>
      </c>
      <c r="B55" s="33"/>
      <c r="C55" s="33">
        <f t="shared" si="26"/>
        <v>10</v>
      </c>
      <c r="D55" s="33">
        <v>4</v>
      </c>
      <c r="E55" s="33">
        <v>4</v>
      </c>
      <c r="F55" s="33">
        <v>2</v>
      </c>
      <c r="G55" s="14">
        <v>3</v>
      </c>
      <c r="H55" s="33">
        <v>3</v>
      </c>
      <c r="I55" s="46">
        <v>0</v>
      </c>
      <c r="J55">
        <f t="shared" si="1"/>
        <v>16</v>
      </c>
      <c r="L55" s="28">
        <v>0.75</v>
      </c>
      <c r="M55" s="28">
        <v>0.91666666666666663</v>
      </c>
      <c r="O55" s="4">
        <f t="shared" ref="O55" si="28">A55</f>
        <v>43955</v>
      </c>
      <c r="P55" s="5" t="str">
        <f t="shared" si="3"/>
        <v>_442330</v>
      </c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>
      <c r="A56" s="32">
        <v>43956</v>
      </c>
      <c r="B56" s="33"/>
      <c r="C56" s="69" t="s">
        <v>30</v>
      </c>
      <c r="D56" s="69"/>
      <c r="E56" s="69"/>
      <c r="F56" s="69"/>
      <c r="G56" s="69"/>
      <c r="H56" s="69"/>
      <c r="I56" s="70"/>
      <c r="J56">
        <f t="shared" si="1"/>
        <v>0</v>
      </c>
      <c r="L56" s="28">
        <v>0.75</v>
      </c>
      <c r="M56" s="28">
        <v>0.91666666666666663</v>
      </c>
      <c r="P56" s="5"/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>
      <c r="A57" s="35">
        <v>43957</v>
      </c>
      <c r="B57" s="33"/>
      <c r="C57" s="33">
        <f t="shared" si="26"/>
        <v>10</v>
      </c>
      <c r="D57" s="33">
        <v>2</v>
      </c>
      <c r="E57" s="33">
        <v>2</v>
      </c>
      <c r="F57" s="33">
        <v>6</v>
      </c>
      <c r="G57" s="33">
        <v>3</v>
      </c>
      <c r="H57" s="33">
        <v>3</v>
      </c>
      <c r="I57" s="34">
        <v>0</v>
      </c>
      <c r="J57">
        <f t="shared" si="1"/>
        <v>16</v>
      </c>
      <c r="L57" s="28">
        <v>0.75</v>
      </c>
      <c r="M57" s="28">
        <v>0.91666666666666663</v>
      </c>
      <c r="O57" s="4">
        <f t="shared" ref="O57" si="29">A57</f>
        <v>43957</v>
      </c>
      <c r="P57" s="5" t="str">
        <f t="shared" si="3"/>
        <v>_226330</v>
      </c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>
      <c r="A58" s="32">
        <v>43958</v>
      </c>
      <c r="B58" s="33"/>
      <c r="C58" s="69" t="s">
        <v>30</v>
      </c>
      <c r="D58" s="69"/>
      <c r="E58" s="69"/>
      <c r="F58" s="69"/>
      <c r="G58" s="69"/>
      <c r="H58" s="69"/>
      <c r="I58" s="70"/>
      <c r="J58">
        <f t="shared" si="1"/>
        <v>0</v>
      </c>
      <c r="L58" s="28"/>
      <c r="M58" s="28"/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>
      <c r="A59" s="32">
        <v>43959</v>
      </c>
      <c r="B59" s="33"/>
      <c r="C59" s="69" t="s">
        <v>30</v>
      </c>
      <c r="D59" s="69"/>
      <c r="E59" s="69"/>
      <c r="F59" s="69"/>
      <c r="G59" s="69"/>
      <c r="H59" s="69"/>
      <c r="I59" s="70"/>
      <c r="J59">
        <f t="shared" si="1"/>
        <v>0</v>
      </c>
      <c r="L59" s="28"/>
      <c r="M59" s="28"/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 ht="15" thickBot="1">
      <c r="A60" s="48">
        <v>43960</v>
      </c>
      <c r="B60" s="49"/>
      <c r="C60" s="43">
        <f t="shared" si="26"/>
        <v>22</v>
      </c>
      <c r="D60" s="43">
        <v>6</v>
      </c>
      <c r="E60" s="43">
        <v>8</v>
      </c>
      <c r="F60" s="43">
        <v>8</v>
      </c>
      <c r="G60" s="43">
        <v>10</v>
      </c>
      <c r="H60" s="43">
        <v>8</v>
      </c>
      <c r="I60" s="45">
        <v>4</v>
      </c>
      <c r="J60">
        <f t="shared" si="1"/>
        <v>44</v>
      </c>
      <c r="L60" s="28">
        <v>0.375</v>
      </c>
      <c r="M60" s="28">
        <v>0.79166666666666663</v>
      </c>
      <c r="O60" s="4">
        <f t="shared" ref="O60" si="30">A60</f>
        <v>43960</v>
      </c>
      <c r="P60" s="5" t="str">
        <f t="shared" si="3"/>
        <v>_6881084</v>
      </c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 s="141" customFormat="1">
      <c r="A61" s="139"/>
      <c r="B61" s="140"/>
      <c r="C61" s="140"/>
      <c r="D61" s="140">
        <f>SUM(D52:D53,D55,D57,D60)</f>
        <v>18</v>
      </c>
      <c r="E61" s="140">
        <f>SUM(E52:E53,E55,E57,E60)</f>
        <v>26</v>
      </c>
      <c r="F61" s="140">
        <f>SUM(F52:F53,F55,F57,F60)</f>
        <v>24</v>
      </c>
      <c r="G61" s="140">
        <f>SUM(G52:G53,G55,G57,G60)</f>
        <v>30</v>
      </c>
      <c r="H61" s="140">
        <f>SUM(H52:H53,H55,H57,H60)</f>
        <v>24</v>
      </c>
      <c r="I61" s="140">
        <f>SUM(I52:I53,I55,I57,I60)</f>
        <v>12</v>
      </c>
      <c r="L61" s="142"/>
      <c r="M61" s="142"/>
      <c r="P61" s="147"/>
      <c r="Q61" s="143"/>
      <c r="R61" s="143"/>
      <c r="T61" s="143"/>
      <c r="U61" s="144"/>
      <c r="V61" s="143"/>
      <c r="W61" s="144"/>
      <c r="X61" s="143"/>
      <c r="Y61" s="144"/>
      <c r="Z61" s="143"/>
      <c r="AA61" s="144"/>
    </row>
    <row r="62" spans="1:27">
      <c r="A62" s="17">
        <v>43961</v>
      </c>
      <c r="B62" s="9"/>
      <c r="C62" s="71" t="s">
        <v>30</v>
      </c>
      <c r="D62" s="71"/>
      <c r="E62" s="71"/>
      <c r="F62" s="71"/>
      <c r="G62" s="71"/>
      <c r="H62" s="71"/>
      <c r="I62" s="71"/>
      <c r="J62">
        <f t="shared" si="1"/>
        <v>0</v>
      </c>
      <c r="L62" s="28"/>
      <c r="M62" s="28"/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>
      <c r="A63" s="10">
        <v>43962</v>
      </c>
      <c r="B63" s="11" t="s">
        <v>12</v>
      </c>
      <c r="C63" s="74" t="s">
        <v>39</v>
      </c>
      <c r="D63" s="74"/>
      <c r="E63" s="74"/>
      <c r="F63" s="74"/>
      <c r="G63" s="74"/>
      <c r="H63" s="74"/>
      <c r="I63" s="74"/>
      <c r="J63">
        <f t="shared" si="1"/>
        <v>0</v>
      </c>
      <c r="L63" s="28"/>
      <c r="M63" s="28"/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>
      <c r="A64" s="10">
        <v>43963</v>
      </c>
      <c r="B64" s="11" t="s">
        <v>12</v>
      </c>
      <c r="C64" s="74" t="s">
        <v>39</v>
      </c>
      <c r="D64" s="74"/>
      <c r="E64" s="74"/>
      <c r="F64" s="74"/>
      <c r="G64" s="74"/>
      <c r="H64" s="74"/>
      <c r="I64" s="74"/>
      <c r="J64">
        <f t="shared" si="1"/>
        <v>0</v>
      </c>
      <c r="L64" s="28"/>
      <c r="M64" s="28"/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>
      <c r="A65" s="10">
        <v>43964</v>
      </c>
      <c r="B65" s="11" t="s">
        <v>12</v>
      </c>
      <c r="C65" s="74" t="s">
        <v>39</v>
      </c>
      <c r="D65" s="74"/>
      <c r="E65" s="74"/>
      <c r="F65" s="74"/>
      <c r="G65" s="74"/>
      <c r="H65" s="74"/>
      <c r="I65" s="74"/>
      <c r="J65">
        <f t="shared" si="1"/>
        <v>0</v>
      </c>
      <c r="L65" s="28"/>
      <c r="M65" s="28"/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>
      <c r="A66" s="4">
        <v>43965</v>
      </c>
      <c r="C66" s="71" t="s">
        <v>30</v>
      </c>
      <c r="D66" s="71"/>
      <c r="E66" s="71"/>
      <c r="F66" s="71"/>
      <c r="G66" s="71"/>
      <c r="H66" s="71"/>
      <c r="I66" s="71"/>
      <c r="J66">
        <f t="shared" si="1"/>
        <v>0</v>
      </c>
      <c r="L66" s="28"/>
      <c r="M66" s="28"/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>
      <c r="A67" s="4">
        <v>43966</v>
      </c>
      <c r="B67" s="9" t="s">
        <v>40</v>
      </c>
      <c r="C67" s="71" t="s">
        <v>30</v>
      </c>
      <c r="D67" s="71"/>
      <c r="E67" s="71"/>
      <c r="F67" s="71"/>
      <c r="G67" s="71"/>
      <c r="H67" s="71"/>
      <c r="I67" s="71"/>
      <c r="J67">
        <f t="shared" si="1"/>
        <v>0</v>
      </c>
      <c r="L67" s="28"/>
      <c r="M67" s="28"/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>
      <c r="A68" s="4">
        <v>43967</v>
      </c>
      <c r="B68" s="18"/>
      <c r="C68">
        <f t="shared" si="26"/>
        <v>0</v>
      </c>
      <c r="J68">
        <f t="shared" si="1"/>
        <v>0</v>
      </c>
      <c r="L68" s="28"/>
      <c r="M68" s="28"/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>
      <c r="A69" s="4">
        <v>43968</v>
      </c>
      <c r="C69">
        <f t="shared" si="26"/>
        <v>0</v>
      </c>
      <c r="J69">
        <f t="shared" si="1"/>
        <v>0</v>
      </c>
      <c r="L69" s="28"/>
      <c r="M69" s="28"/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>
      <c r="A70" s="4">
        <v>43969</v>
      </c>
      <c r="C70">
        <f t="shared" si="26"/>
        <v>0</v>
      </c>
      <c r="J70">
        <f t="shared" si="1"/>
        <v>0</v>
      </c>
      <c r="L70" s="28"/>
      <c r="M70" s="28"/>
      <c r="P70" s="5"/>
      <c r="Q70" s="6"/>
      <c r="R70" s="6"/>
      <c r="T70" s="6"/>
      <c r="U70" s="7"/>
      <c r="V70" s="6"/>
      <c r="W70" s="7"/>
      <c r="X70" s="6"/>
      <c r="Y70" s="7"/>
      <c r="Z70" s="6"/>
      <c r="AA70" s="7"/>
    </row>
    <row r="71" spans="1:27">
      <c r="A71" s="4">
        <v>43970</v>
      </c>
      <c r="C71">
        <f t="shared" si="26"/>
        <v>0</v>
      </c>
      <c r="J71">
        <f t="shared" si="1"/>
        <v>0</v>
      </c>
      <c r="L71" s="28"/>
      <c r="M71" s="28"/>
      <c r="P71" s="5"/>
      <c r="Q71" s="6"/>
      <c r="R71" s="6"/>
      <c r="T71" s="6"/>
      <c r="U71" s="7"/>
      <c r="V71" s="6"/>
      <c r="W71" s="7"/>
      <c r="X71" s="6"/>
      <c r="Y71" s="7"/>
      <c r="Z71" s="6"/>
      <c r="AA71" s="7"/>
    </row>
    <row r="72" spans="1:27">
      <c r="A72" s="4">
        <v>43971</v>
      </c>
      <c r="C72">
        <f t="shared" si="26"/>
        <v>0</v>
      </c>
      <c r="J72">
        <f t="shared" ref="J72:J75" si="31">SUM(D72:I72)</f>
        <v>0</v>
      </c>
      <c r="L72" s="28"/>
      <c r="M72" s="28"/>
      <c r="P72" s="5"/>
      <c r="Q72" s="6"/>
      <c r="R72" s="6"/>
      <c r="T72" s="6"/>
      <c r="U72" s="7"/>
      <c r="V72" s="6"/>
      <c r="W72" s="7"/>
      <c r="X72" s="6"/>
      <c r="Y72" s="7"/>
      <c r="Z72" s="6"/>
      <c r="AA72" s="7"/>
    </row>
    <row r="73" spans="1:27">
      <c r="A73" s="4">
        <v>43972</v>
      </c>
      <c r="C73">
        <f t="shared" si="26"/>
        <v>0</v>
      </c>
      <c r="J73">
        <f t="shared" si="31"/>
        <v>0</v>
      </c>
      <c r="L73" s="28"/>
      <c r="M73" s="28"/>
      <c r="P73" s="5"/>
      <c r="Q73" s="6"/>
      <c r="R73" s="6"/>
      <c r="T73" s="6"/>
      <c r="U73" s="7"/>
      <c r="V73" s="6"/>
      <c r="W73" s="7"/>
      <c r="X73" s="6"/>
      <c r="Y73" s="7"/>
      <c r="Z73" s="6"/>
      <c r="AA73" s="7"/>
    </row>
    <row r="74" spans="1:27">
      <c r="J74">
        <f t="shared" si="31"/>
        <v>0</v>
      </c>
      <c r="L74" s="5"/>
      <c r="M74" s="5"/>
      <c r="P74" s="5"/>
      <c r="Q74" s="6"/>
      <c r="R74" s="6"/>
      <c r="T74" s="6"/>
      <c r="U74" s="7"/>
      <c r="V74" s="6"/>
      <c r="W74" s="7"/>
      <c r="X74" s="6"/>
      <c r="Y74" s="7"/>
      <c r="Z74" s="6"/>
      <c r="AA74" s="7"/>
    </row>
    <row r="75" spans="1:27">
      <c r="A75" t="s">
        <v>9</v>
      </c>
      <c r="D75" s="6">
        <f>SUM(D15,D23,D38,D50,D61)</f>
        <v>106</v>
      </c>
      <c r="E75" s="6">
        <f>SUM(E15,E23,E38,E50,E61)</f>
        <v>128</v>
      </c>
      <c r="F75" s="6">
        <f>SUM(F15,F23,F38,F50,F61)</f>
        <v>122</v>
      </c>
      <c r="G75" s="6">
        <f>SUM(G15,G23,G38,G50,G61)</f>
        <v>161</v>
      </c>
      <c r="H75" s="6">
        <f>SUM(H15,H23,H38,H50,H61)</f>
        <v>130</v>
      </c>
      <c r="I75" s="6">
        <f>SUM(I15,I23,I38,I50,I61)</f>
        <v>36</v>
      </c>
      <c r="J75">
        <f t="shared" si="31"/>
        <v>683</v>
      </c>
      <c r="L75" s="5"/>
      <c r="Q75" s="6"/>
      <c r="R75" s="6"/>
      <c r="T75" s="6"/>
      <c r="U75" s="6"/>
      <c r="V75" s="6"/>
      <c r="W75" s="6"/>
      <c r="X75" s="6"/>
      <c r="Y75" s="6"/>
      <c r="Z75" s="6"/>
      <c r="AA75" s="6"/>
    </row>
    <row r="76" spans="1:27">
      <c r="D76" s="6">
        <v>100</v>
      </c>
      <c r="E76" s="6">
        <v>120</v>
      </c>
      <c r="F76" s="6">
        <v>120</v>
      </c>
      <c r="G76" s="6">
        <v>147</v>
      </c>
      <c r="H76" s="6">
        <v>120</v>
      </c>
      <c r="I76" s="6">
        <v>36</v>
      </c>
      <c r="Q76" s="6"/>
      <c r="R76" s="6"/>
      <c r="T76" s="6"/>
      <c r="U76" s="6"/>
      <c r="V76" s="6"/>
      <c r="W76" s="6"/>
      <c r="X76" s="6"/>
      <c r="Y76" s="6"/>
      <c r="Z76" s="6"/>
      <c r="AA76" s="6"/>
    </row>
    <row r="77" spans="1:27">
      <c r="D77" s="12">
        <f t="shared" ref="D77:I77" si="32">D76-D75</f>
        <v>-6</v>
      </c>
      <c r="E77" s="12">
        <f t="shared" si="32"/>
        <v>-8</v>
      </c>
      <c r="F77" s="12">
        <f t="shared" si="32"/>
        <v>-2</v>
      </c>
      <c r="G77" s="12">
        <f t="shared" si="32"/>
        <v>-14</v>
      </c>
      <c r="H77" s="12">
        <f t="shared" si="32"/>
        <v>-10</v>
      </c>
      <c r="I77" s="12">
        <f t="shared" si="32"/>
        <v>0</v>
      </c>
      <c r="Q77" s="6"/>
      <c r="R77" s="6"/>
      <c r="T77" s="6"/>
      <c r="U77" s="6"/>
      <c r="V77" s="6"/>
      <c r="W77" s="6"/>
      <c r="X77" s="6"/>
      <c r="Y77" s="6"/>
      <c r="Z77" s="6"/>
      <c r="AA77" s="6"/>
    </row>
    <row r="78" spans="1:27">
      <c r="A78" s="4"/>
    </row>
    <row r="79" spans="1:27">
      <c r="A79">
        <f>COUNT(A2:A73)</f>
        <v>67</v>
      </c>
    </row>
    <row r="81" spans="3:10">
      <c r="D81" t="s">
        <v>15</v>
      </c>
      <c r="E81" t="s">
        <v>16</v>
      </c>
    </row>
    <row r="82" spans="3:10">
      <c r="C82" t="s">
        <v>3</v>
      </c>
      <c r="D82">
        <v>13</v>
      </c>
      <c r="E82">
        <v>16</v>
      </c>
      <c r="F82">
        <v>100</v>
      </c>
      <c r="I82" t="s">
        <v>28</v>
      </c>
      <c r="J82">
        <v>15</v>
      </c>
    </row>
    <row r="83" spans="3:10">
      <c r="C83" t="s">
        <v>4</v>
      </c>
      <c r="D83">
        <v>16</v>
      </c>
      <c r="E83">
        <v>15</v>
      </c>
      <c r="F83">
        <f t="shared" ref="F83:F87" si="33">(D83*E83)/2</f>
        <v>120</v>
      </c>
      <c r="I83" t="s">
        <v>29</v>
      </c>
      <c r="J83">
        <v>16</v>
      </c>
    </row>
    <row r="84" spans="3:10">
      <c r="C84" t="s">
        <v>17</v>
      </c>
      <c r="D84">
        <v>16</v>
      </c>
      <c r="E84">
        <v>15</v>
      </c>
      <c r="F84">
        <f t="shared" si="33"/>
        <v>120</v>
      </c>
    </row>
    <row r="85" spans="3:10">
      <c r="C85" t="s">
        <v>18</v>
      </c>
      <c r="D85">
        <v>21</v>
      </c>
      <c r="E85">
        <v>14</v>
      </c>
      <c r="F85">
        <f t="shared" si="33"/>
        <v>147</v>
      </c>
    </row>
    <row r="86" spans="3:10">
      <c r="C86" t="s">
        <v>7</v>
      </c>
      <c r="D86">
        <v>16</v>
      </c>
      <c r="E86">
        <v>15</v>
      </c>
      <c r="F86">
        <f t="shared" si="33"/>
        <v>120</v>
      </c>
    </row>
    <row r="87" spans="3:10">
      <c r="C87" t="s">
        <v>8</v>
      </c>
      <c r="D87">
        <v>9</v>
      </c>
      <c r="E87">
        <v>8</v>
      </c>
      <c r="F87">
        <f t="shared" si="33"/>
        <v>36</v>
      </c>
    </row>
    <row r="89" spans="3:10">
      <c r="D89" t="s">
        <v>33</v>
      </c>
      <c r="E89" t="s">
        <v>34</v>
      </c>
      <c r="F89" t="s">
        <v>9</v>
      </c>
    </row>
    <row r="90" spans="3:10">
      <c r="C90" t="s">
        <v>3</v>
      </c>
      <c r="D90">
        <v>8</v>
      </c>
      <c r="E90">
        <v>5</v>
      </c>
      <c r="F90">
        <f>D90+E90</f>
        <v>13</v>
      </c>
    </row>
    <row r="91" spans="3:10">
      <c r="C91" t="s">
        <v>4</v>
      </c>
      <c r="D91">
        <v>10</v>
      </c>
      <c r="E91">
        <v>6</v>
      </c>
      <c r="F91">
        <f t="shared" ref="F91:F95" si="34">D91+E91</f>
        <v>16</v>
      </c>
    </row>
    <row r="92" spans="3:10">
      <c r="C92" t="s">
        <v>17</v>
      </c>
      <c r="D92">
        <v>9</v>
      </c>
      <c r="E92">
        <v>7</v>
      </c>
      <c r="F92">
        <f t="shared" si="34"/>
        <v>16</v>
      </c>
    </row>
    <row r="93" spans="3:10">
      <c r="C93" t="s">
        <v>18</v>
      </c>
      <c r="D93">
        <v>12</v>
      </c>
      <c r="E93">
        <v>9</v>
      </c>
      <c r="F93">
        <f t="shared" si="34"/>
        <v>21</v>
      </c>
    </row>
    <row r="94" spans="3:10">
      <c r="C94" t="s">
        <v>7</v>
      </c>
      <c r="D94">
        <v>10</v>
      </c>
      <c r="E94">
        <v>6</v>
      </c>
      <c r="F94">
        <f t="shared" si="34"/>
        <v>16</v>
      </c>
    </row>
    <row r="95" spans="3:10">
      <c r="C95" t="s">
        <v>8</v>
      </c>
      <c r="E95">
        <v>9</v>
      </c>
      <c r="F95">
        <f t="shared" si="34"/>
        <v>9</v>
      </c>
    </row>
  </sheetData>
  <mergeCells count="27">
    <mergeCell ref="C39:I39"/>
    <mergeCell ref="C62:I62"/>
    <mergeCell ref="C59:I59"/>
    <mergeCell ref="C46:I46"/>
    <mergeCell ref="C51:I51"/>
    <mergeCell ref="C54:I54"/>
    <mergeCell ref="C58:I58"/>
    <mergeCell ref="C56:I56"/>
    <mergeCell ref="C47:I47"/>
    <mergeCell ref="C43:I43"/>
    <mergeCell ref="C66:I66"/>
    <mergeCell ref="C67:I67"/>
    <mergeCell ref="C65:I65"/>
    <mergeCell ref="C63:I63"/>
    <mergeCell ref="C64:I64"/>
    <mergeCell ref="D6:I6"/>
    <mergeCell ref="C8:I8"/>
    <mergeCell ref="C31:I31"/>
    <mergeCell ref="C30:I30"/>
    <mergeCell ref="C29:I29"/>
    <mergeCell ref="C16:I16"/>
    <mergeCell ref="C20:I20"/>
    <mergeCell ref="C24:I24"/>
    <mergeCell ref="C12:I12"/>
    <mergeCell ref="C25:I25"/>
    <mergeCell ref="C26:I26"/>
    <mergeCell ref="C17:I17"/>
  </mergeCells>
  <pageMargins left="0.7" right="0.7" top="0.75" bottom="0.75" header="0.3" footer="0.3"/>
  <pageSetup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10"/>
  <dimension ref="A1:AQ24"/>
  <sheetViews>
    <sheetView topLeftCell="V1" workbookViewId="0">
      <selection activeCell="AF4" sqref="AF4:AL4"/>
    </sheetView>
  </sheetViews>
  <sheetFormatPr defaultRowHeight="14.4"/>
  <cols>
    <col min="1" max="1" width="14.33203125" bestFit="1" customWidth="1"/>
  </cols>
  <sheetData>
    <row r="1" spans="1:41" ht="15" thickBot="1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41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  <c r="R2" s="81" t="s">
        <v>3</v>
      </c>
      <c r="S2" s="82"/>
      <c r="T2" s="82"/>
      <c r="U2" s="82"/>
      <c r="V2" s="82"/>
      <c r="W2" s="82"/>
      <c r="X2" s="82"/>
      <c r="Y2" s="83"/>
      <c r="Z2" s="81" t="s">
        <v>3</v>
      </c>
      <c r="AA2" s="82"/>
      <c r="AB2" s="82"/>
      <c r="AC2" s="82"/>
      <c r="AD2" s="82"/>
      <c r="AE2" s="82"/>
      <c r="AF2" s="82"/>
      <c r="AG2" s="83"/>
      <c r="AH2" s="81" t="s">
        <v>3</v>
      </c>
      <c r="AI2" s="82"/>
      <c r="AJ2" s="82"/>
      <c r="AK2" s="82"/>
      <c r="AL2" s="82"/>
      <c r="AM2" s="82"/>
      <c r="AN2" s="82"/>
      <c r="AO2" s="83"/>
    </row>
    <row r="3" spans="1:41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134"/>
      <c r="R3" s="132" t="s">
        <v>4</v>
      </c>
      <c r="S3" s="133"/>
      <c r="T3" s="133"/>
      <c r="U3" s="133"/>
      <c r="V3" s="133"/>
      <c r="W3" s="133"/>
      <c r="X3" s="133"/>
      <c r="Y3" s="134"/>
      <c r="Z3" s="132" t="s">
        <v>4</v>
      </c>
      <c r="AA3" s="133"/>
      <c r="AB3" s="133"/>
      <c r="AC3" s="133"/>
      <c r="AD3" s="133"/>
      <c r="AE3" s="133"/>
      <c r="AF3" s="133"/>
      <c r="AG3" s="134"/>
      <c r="AH3" s="132" t="s">
        <v>4</v>
      </c>
      <c r="AI3" s="133"/>
      <c r="AJ3" s="133"/>
      <c r="AK3" s="133"/>
      <c r="AL3" s="85"/>
      <c r="AM3" s="85"/>
      <c r="AN3" s="85"/>
      <c r="AO3" s="86"/>
    </row>
    <row r="4" spans="1:41" ht="15" thickBot="1">
      <c r="A4" t="s">
        <v>19</v>
      </c>
      <c r="B4" s="90" t="s">
        <v>19</v>
      </c>
      <c r="C4" s="91"/>
      <c r="D4" s="91"/>
      <c r="E4" s="91"/>
      <c r="F4" s="108"/>
      <c r="G4" s="108"/>
      <c r="H4" s="109"/>
      <c r="I4" s="122" t="s">
        <v>19</v>
      </c>
      <c r="J4" s="108"/>
      <c r="K4" s="108"/>
      <c r="L4" s="108"/>
      <c r="M4" s="108"/>
      <c r="N4" s="108"/>
      <c r="O4" s="109"/>
      <c r="P4" s="15"/>
      <c r="Q4" s="15"/>
      <c r="R4" s="90" t="s">
        <v>19</v>
      </c>
      <c r="S4" s="91"/>
      <c r="T4" s="91"/>
      <c r="U4" s="91"/>
      <c r="V4" s="91"/>
      <c r="W4" s="91"/>
      <c r="X4" s="109"/>
      <c r="Y4" s="122" t="s">
        <v>19</v>
      </c>
      <c r="Z4" s="108"/>
      <c r="AA4" s="108"/>
      <c r="AB4" s="108"/>
      <c r="AC4" s="108"/>
      <c r="AD4" s="108"/>
      <c r="AE4" s="109"/>
      <c r="AF4" s="90" t="s">
        <v>19</v>
      </c>
      <c r="AG4" s="91"/>
      <c r="AH4" s="91"/>
      <c r="AI4" s="91"/>
      <c r="AJ4" s="108"/>
      <c r="AK4" s="108"/>
      <c r="AL4" s="109"/>
    </row>
    <row r="5" spans="1:41" ht="15" thickBot="1">
      <c r="A5" t="s">
        <v>20</v>
      </c>
      <c r="B5" s="135" t="s">
        <v>27</v>
      </c>
      <c r="C5" s="136"/>
      <c r="D5" s="136"/>
      <c r="E5" s="136"/>
      <c r="F5" s="20"/>
      <c r="G5" s="21"/>
      <c r="H5" s="21"/>
      <c r="I5" s="21"/>
      <c r="J5" s="93" t="s">
        <v>7</v>
      </c>
      <c r="K5" s="94"/>
      <c r="L5" s="94"/>
      <c r="M5" s="94"/>
      <c r="N5" s="94"/>
      <c r="O5" s="95"/>
      <c r="P5" s="93" t="s">
        <v>7</v>
      </c>
      <c r="Q5" s="94"/>
      <c r="R5" s="94"/>
      <c r="S5" s="94"/>
      <c r="T5" s="94"/>
      <c r="U5" s="95"/>
      <c r="V5" s="15"/>
      <c r="W5" s="15"/>
      <c r="X5" s="93" t="s">
        <v>7</v>
      </c>
      <c r="Y5" s="94"/>
      <c r="Z5" s="94"/>
      <c r="AA5" s="94"/>
      <c r="AB5" s="94"/>
      <c r="AC5" s="95"/>
      <c r="AD5" s="93" t="s">
        <v>7</v>
      </c>
      <c r="AE5" s="94"/>
      <c r="AF5" s="94"/>
      <c r="AG5" s="94"/>
      <c r="AH5" s="94"/>
      <c r="AI5" s="95"/>
      <c r="AJ5" s="93" t="s">
        <v>7</v>
      </c>
      <c r="AK5" s="94"/>
      <c r="AL5" s="94"/>
      <c r="AM5" s="94"/>
      <c r="AN5" s="94"/>
      <c r="AO5" s="95"/>
    </row>
    <row r="6" spans="1:41" ht="15" thickBot="1">
      <c r="A6" t="s">
        <v>21</v>
      </c>
      <c r="B6" s="90" t="s">
        <v>19</v>
      </c>
      <c r="C6" s="91"/>
      <c r="D6" s="91"/>
      <c r="E6" s="91"/>
      <c r="F6" s="120"/>
      <c r="G6" s="120"/>
      <c r="H6" s="121"/>
      <c r="I6" s="119" t="s">
        <v>19</v>
      </c>
      <c r="J6" s="120"/>
      <c r="K6" s="120"/>
      <c r="L6" s="120"/>
      <c r="M6" s="120"/>
      <c r="N6" s="120"/>
      <c r="O6" s="121"/>
      <c r="P6" s="15"/>
      <c r="Q6" s="15"/>
      <c r="R6" s="90" t="s">
        <v>19</v>
      </c>
      <c r="S6" s="91"/>
      <c r="T6" s="91"/>
      <c r="U6" s="91"/>
      <c r="V6" s="91"/>
      <c r="W6" s="91"/>
      <c r="X6" s="121"/>
      <c r="Y6" s="119" t="s">
        <v>19</v>
      </c>
      <c r="Z6" s="120"/>
      <c r="AA6" s="120"/>
      <c r="AB6" s="120"/>
      <c r="AC6" s="120"/>
      <c r="AD6" s="120"/>
      <c r="AE6" s="121"/>
      <c r="AF6" s="90" t="s">
        <v>19</v>
      </c>
      <c r="AG6" s="91"/>
      <c r="AH6" s="91"/>
      <c r="AI6" s="91"/>
      <c r="AJ6" s="120"/>
      <c r="AK6" s="120"/>
      <c r="AL6" s="121"/>
    </row>
    <row r="7" spans="1:41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23"/>
      <c r="Q7" s="24"/>
      <c r="R7" s="87" t="s">
        <v>23</v>
      </c>
      <c r="S7" s="88"/>
      <c r="T7" s="88"/>
      <c r="U7" s="88"/>
      <c r="V7" s="88"/>
      <c r="W7" s="88"/>
      <c r="X7" s="89"/>
      <c r="Y7" s="87" t="s">
        <v>23</v>
      </c>
      <c r="Z7" s="88"/>
      <c r="AA7" s="88"/>
      <c r="AB7" s="88"/>
      <c r="AC7" s="88"/>
      <c r="AD7" s="88"/>
      <c r="AE7" s="89"/>
      <c r="AF7" s="87" t="s">
        <v>23</v>
      </c>
      <c r="AG7" s="88"/>
      <c r="AH7" s="100"/>
      <c r="AI7" s="100"/>
      <c r="AJ7" s="100"/>
      <c r="AK7" s="100"/>
      <c r="AL7" s="101"/>
    </row>
    <row r="8" spans="1:41" ht="15" thickBot="1">
      <c r="A8" t="s">
        <v>24</v>
      </c>
      <c r="B8" s="129" t="s">
        <v>3</v>
      </c>
      <c r="C8" s="130"/>
      <c r="D8" s="130"/>
      <c r="E8" s="130"/>
      <c r="F8" s="130"/>
      <c r="G8" s="130"/>
      <c r="H8" s="130"/>
      <c r="I8" s="131"/>
      <c r="J8" s="132" t="s">
        <v>4</v>
      </c>
      <c r="K8" s="133"/>
      <c r="L8" s="133"/>
      <c r="M8" s="133"/>
      <c r="N8" s="133"/>
      <c r="O8" s="133"/>
      <c r="P8" s="133"/>
      <c r="Q8" s="134"/>
      <c r="R8" s="26"/>
      <c r="S8" s="27"/>
      <c r="T8" s="87" t="s">
        <v>23</v>
      </c>
      <c r="U8" s="88"/>
      <c r="V8" s="88"/>
      <c r="W8" s="88"/>
      <c r="X8" s="88"/>
      <c r="Y8" s="88"/>
      <c r="Z8" s="89"/>
      <c r="AA8" s="87" t="s">
        <v>23</v>
      </c>
      <c r="AB8" s="88"/>
      <c r="AC8" s="88"/>
      <c r="AD8" s="88"/>
      <c r="AE8" s="88"/>
      <c r="AF8" s="88"/>
      <c r="AG8" s="89"/>
      <c r="AH8" s="105" t="s">
        <v>23</v>
      </c>
      <c r="AI8" s="106"/>
      <c r="AJ8" s="106"/>
      <c r="AK8" s="106"/>
      <c r="AL8" s="106"/>
      <c r="AM8" s="106"/>
      <c r="AN8" s="107"/>
    </row>
    <row r="9" spans="1:41" ht="15" thickBot="1">
      <c r="A9" t="s">
        <v>25</v>
      </c>
      <c r="B9" s="93" t="s">
        <v>7</v>
      </c>
      <c r="C9" s="94"/>
      <c r="D9" s="94"/>
      <c r="E9" s="94"/>
      <c r="F9" s="94"/>
      <c r="G9" s="95"/>
      <c r="H9" s="93" t="s">
        <v>7</v>
      </c>
      <c r="I9" s="94"/>
      <c r="J9" s="94"/>
      <c r="K9" s="94"/>
      <c r="L9" s="94"/>
      <c r="M9" s="95"/>
      <c r="N9" s="93" t="s">
        <v>7</v>
      </c>
      <c r="O9" s="94"/>
      <c r="P9" s="94"/>
      <c r="Q9" s="94"/>
      <c r="R9" s="94"/>
      <c r="S9" s="95"/>
      <c r="T9" s="15"/>
      <c r="U9" s="23"/>
      <c r="V9" s="84" t="s">
        <v>4</v>
      </c>
      <c r="W9" s="85"/>
      <c r="X9" s="85"/>
      <c r="Y9" s="85"/>
      <c r="Z9" s="85"/>
      <c r="AA9" s="85"/>
      <c r="AB9" s="85"/>
      <c r="AC9" s="86"/>
      <c r="AD9" s="84" t="s">
        <v>4</v>
      </c>
      <c r="AE9" s="85"/>
      <c r="AF9" s="85"/>
      <c r="AG9" s="85"/>
      <c r="AH9" s="85"/>
      <c r="AI9" s="85"/>
      <c r="AJ9" s="85"/>
      <c r="AK9" s="86"/>
      <c r="AL9" s="24"/>
      <c r="AM9" s="24"/>
      <c r="AN9" s="24"/>
      <c r="AO9" s="25"/>
    </row>
    <row r="11" spans="1:41" ht="15" thickBot="1"/>
    <row r="12" spans="1:41" ht="15" thickBot="1">
      <c r="A12" t="s">
        <v>26</v>
      </c>
      <c r="B12" s="81" t="s">
        <v>3</v>
      </c>
      <c r="C12" s="82"/>
      <c r="D12" s="82"/>
      <c r="E12" s="82"/>
      <c r="F12" s="82"/>
      <c r="G12" s="82"/>
      <c r="H12" s="82"/>
      <c r="I12" s="83"/>
      <c r="K12">
        <v>6</v>
      </c>
    </row>
    <row r="13" spans="1:41" ht="15" thickBot="1">
      <c r="B13" s="84" t="s">
        <v>4</v>
      </c>
      <c r="C13" s="85"/>
      <c r="D13" s="85"/>
      <c r="E13" s="85"/>
      <c r="F13" s="85"/>
      <c r="G13" s="85"/>
      <c r="H13" s="85"/>
      <c r="I13" s="86"/>
      <c r="K13">
        <v>8</v>
      </c>
    </row>
    <row r="14" spans="1:41" ht="15" thickBot="1">
      <c r="B14" s="87" t="s">
        <v>23</v>
      </c>
      <c r="C14" s="88"/>
      <c r="D14" s="88"/>
      <c r="E14" s="88"/>
      <c r="F14" s="88"/>
      <c r="G14" s="88"/>
      <c r="H14" s="89"/>
      <c r="K14">
        <v>8</v>
      </c>
    </row>
    <row r="15" spans="1:41" ht="15" thickBot="1">
      <c r="B15" s="90" t="s">
        <v>19</v>
      </c>
      <c r="C15" s="91"/>
      <c r="D15" s="91"/>
      <c r="E15" s="91"/>
      <c r="F15" s="91"/>
      <c r="G15" s="91"/>
      <c r="H15" s="92"/>
      <c r="K15">
        <v>10</v>
      </c>
    </row>
    <row r="16" spans="1:41" ht="15" thickBot="1">
      <c r="B16" s="93" t="s">
        <v>7</v>
      </c>
      <c r="C16" s="94"/>
      <c r="D16" s="94"/>
      <c r="E16" s="94"/>
      <c r="F16" s="94"/>
      <c r="G16" s="95"/>
      <c r="K16">
        <v>8</v>
      </c>
    </row>
    <row r="17" spans="2:43" ht="15" thickBot="1">
      <c r="B17" s="96" t="s">
        <v>8</v>
      </c>
      <c r="C17" s="97"/>
      <c r="D17" s="97"/>
      <c r="E17" s="98"/>
    </row>
    <row r="18" spans="2:43" ht="15" thickBot="1">
      <c r="B18" s="78" t="s">
        <v>27</v>
      </c>
      <c r="C18" s="79"/>
      <c r="D18" s="79"/>
      <c r="E18" s="80"/>
      <c r="K18">
        <v>1</v>
      </c>
    </row>
    <row r="20" spans="2:43"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2:43"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2:43"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2:43"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2:43"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  <mergeCell ref="B5:E5"/>
    <mergeCell ref="B2:I2"/>
    <mergeCell ref="J2:Q2"/>
    <mergeCell ref="R2:Y2"/>
    <mergeCell ref="Z2:AG2"/>
    <mergeCell ref="B3:I3"/>
    <mergeCell ref="J3:Q3"/>
    <mergeCell ref="R3:Y3"/>
    <mergeCell ref="J5:O5"/>
    <mergeCell ref="AH2:AO2"/>
    <mergeCell ref="AH3:AO3"/>
    <mergeCell ref="B4:H4"/>
    <mergeCell ref="I4:O4"/>
    <mergeCell ref="Z3:AG3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V9:AC9"/>
    <mergeCell ref="AD9:AK9"/>
    <mergeCell ref="R4:X4"/>
    <mergeCell ref="Y4:AE4"/>
    <mergeCell ref="AF4:AL4"/>
    <mergeCell ref="P5:U5"/>
    <mergeCell ref="X5:AC5"/>
    <mergeCell ref="AD5:AI5"/>
    <mergeCell ref="AJ5:A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1"/>
  <dimension ref="A1:AO24"/>
  <sheetViews>
    <sheetView topLeftCell="P1" workbookViewId="0">
      <selection activeCell="W4" sqref="W4:AC4"/>
    </sheetView>
  </sheetViews>
  <sheetFormatPr defaultRowHeight="14.4"/>
  <cols>
    <col min="1" max="1" width="14.33203125" bestFit="1" customWidth="1"/>
  </cols>
  <sheetData>
    <row r="1" spans="1:41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41" ht="15" thickBot="1">
      <c r="A2" t="s">
        <v>3</v>
      </c>
      <c r="B2" s="87" t="s">
        <v>23</v>
      </c>
      <c r="C2" s="88"/>
      <c r="D2" s="88"/>
      <c r="E2" s="88"/>
      <c r="F2" s="88"/>
      <c r="G2" s="88"/>
      <c r="H2" s="89"/>
      <c r="I2" s="87" t="s">
        <v>23</v>
      </c>
      <c r="J2" s="88"/>
      <c r="K2" s="88"/>
      <c r="L2" s="88"/>
      <c r="M2" s="88"/>
      <c r="N2" s="88"/>
      <c r="O2" s="89"/>
      <c r="P2" s="87" t="s">
        <v>23</v>
      </c>
      <c r="Q2" s="88"/>
      <c r="R2" s="88"/>
      <c r="S2" s="88"/>
      <c r="T2" s="88"/>
      <c r="U2" s="88"/>
      <c r="V2" s="89"/>
      <c r="W2" s="87" t="s">
        <v>23</v>
      </c>
      <c r="X2" s="88"/>
      <c r="Y2" s="88"/>
      <c r="Z2" s="88"/>
      <c r="AA2" s="88"/>
      <c r="AB2" s="88"/>
      <c r="AC2" s="89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</row>
    <row r="3" spans="1:41" ht="15" thickBot="1">
      <c r="A3" t="s">
        <v>4</v>
      </c>
      <c r="B3" s="87" t="s">
        <v>23</v>
      </c>
      <c r="C3" s="88"/>
      <c r="D3" s="88"/>
      <c r="E3" s="88"/>
      <c r="F3" s="88"/>
      <c r="G3" s="88"/>
      <c r="H3" s="89"/>
      <c r="I3" s="87" t="s">
        <v>23</v>
      </c>
      <c r="J3" s="88"/>
      <c r="K3" s="88"/>
      <c r="L3" s="88"/>
      <c r="M3" s="88"/>
      <c r="N3" s="88"/>
      <c r="O3" s="89"/>
      <c r="P3" s="87" t="s">
        <v>23</v>
      </c>
      <c r="Q3" s="88"/>
      <c r="R3" s="88"/>
      <c r="S3" s="88"/>
      <c r="T3" s="88"/>
      <c r="U3" s="88"/>
      <c r="V3" s="89"/>
      <c r="W3" s="87" t="s">
        <v>23</v>
      </c>
      <c r="X3" s="88"/>
      <c r="Y3" s="88"/>
      <c r="Z3" s="88"/>
      <c r="AA3" s="88"/>
      <c r="AB3" s="88"/>
      <c r="AC3" s="89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90" t="s">
        <v>19</v>
      </c>
      <c r="Q4" s="91"/>
      <c r="R4" s="91"/>
      <c r="S4" s="91"/>
      <c r="T4" s="91"/>
      <c r="U4" s="91"/>
      <c r="V4" s="92"/>
      <c r="W4" s="90" t="s">
        <v>19</v>
      </c>
      <c r="X4" s="91"/>
      <c r="Y4" s="91"/>
      <c r="Z4" s="91"/>
      <c r="AA4" s="91"/>
      <c r="AB4" s="91"/>
      <c r="AC4" s="92"/>
      <c r="AD4" s="15"/>
      <c r="AE4" s="15"/>
      <c r="AF4" s="15"/>
      <c r="AG4" s="15"/>
      <c r="AH4" s="15"/>
      <c r="AI4" s="15"/>
      <c r="AJ4" s="15"/>
      <c r="AK4" s="15"/>
      <c r="AL4" s="15"/>
      <c r="AM4" s="14"/>
      <c r="AN4" s="14"/>
      <c r="AO4" s="14"/>
    </row>
    <row r="5" spans="1:41" ht="15" thickBot="1">
      <c r="A5" t="s">
        <v>20</v>
      </c>
      <c r="B5" s="78" t="s">
        <v>27</v>
      </c>
      <c r="C5" s="79"/>
      <c r="D5" s="79"/>
      <c r="E5" s="80"/>
      <c r="F5" s="20"/>
      <c r="G5" s="21"/>
      <c r="H5" s="21"/>
      <c r="I5" s="22"/>
      <c r="J5" s="20"/>
      <c r="K5" s="21"/>
      <c r="L5" s="93" t="s">
        <v>7</v>
      </c>
      <c r="M5" s="94"/>
      <c r="N5" s="94"/>
      <c r="O5" s="94"/>
      <c r="P5" s="94"/>
      <c r="Q5" s="95"/>
      <c r="R5" s="93" t="s">
        <v>7</v>
      </c>
      <c r="S5" s="94"/>
      <c r="T5" s="94"/>
      <c r="U5" s="94"/>
      <c r="V5" s="94"/>
      <c r="W5" s="95"/>
      <c r="X5" s="93" t="s">
        <v>7</v>
      </c>
      <c r="Y5" s="94"/>
      <c r="Z5" s="94"/>
      <c r="AA5" s="94"/>
      <c r="AB5" s="94"/>
      <c r="AC5" s="9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ht="15" thickBot="1">
      <c r="A6" t="s">
        <v>21</v>
      </c>
      <c r="B6" s="96" t="s">
        <v>8</v>
      </c>
      <c r="C6" s="97"/>
      <c r="D6" s="97"/>
      <c r="E6" s="98"/>
      <c r="F6" s="90" t="s">
        <v>19</v>
      </c>
      <c r="G6" s="91"/>
      <c r="H6" s="91"/>
      <c r="I6" s="91"/>
      <c r="J6" s="91"/>
      <c r="K6" s="91"/>
      <c r="L6" s="92"/>
      <c r="M6" s="90" t="s">
        <v>19</v>
      </c>
      <c r="N6" s="91"/>
      <c r="O6" s="91"/>
      <c r="P6" s="91"/>
      <c r="Q6" s="91"/>
      <c r="R6" s="91"/>
      <c r="S6" s="92"/>
      <c r="T6" s="90" t="s">
        <v>19</v>
      </c>
      <c r="U6" s="91"/>
      <c r="V6" s="91"/>
      <c r="W6" s="91"/>
      <c r="X6" s="91"/>
      <c r="Y6" s="91"/>
      <c r="Z6" s="92"/>
      <c r="AA6" s="22"/>
      <c r="AB6" s="21"/>
      <c r="AC6" s="22"/>
      <c r="AD6" s="15"/>
      <c r="AE6" s="15"/>
      <c r="AF6" s="15"/>
      <c r="AG6" s="15"/>
      <c r="AH6" s="15"/>
      <c r="AI6" s="15"/>
      <c r="AJ6" s="15"/>
      <c r="AK6" s="15"/>
      <c r="AL6" s="15"/>
      <c r="AM6" s="14"/>
      <c r="AN6" s="14"/>
      <c r="AO6" s="14"/>
    </row>
    <row r="7" spans="1:41" ht="15" thickBot="1">
      <c r="A7" t="s">
        <v>22</v>
      </c>
      <c r="B7" s="96" t="s">
        <v>8</v>
      </c>
      <c r="C7" s="97"/>
      <c r="D7" s="97"/>
      <c r="E7" s="98"/>
      <c r="F7" s="90" t="s">
        <v>19</v>
      </c>
      <c r="G7" s="91"/>
      <c r="H7" s="91"/>
      <c r="I7" s="91"/>
      <c r="J7" s="91"/>
      <c r="K7" s="91"/>
      <c r="L7" s="92"/>
      <c r="M7" s="90" t="s">
        <v>19</v>
      </c>
      <c r="N7" s="91"/>
      <c r="O7" s="91"/>
      <c r="P7" s="91"/>
      <c r="Q7" s="91"/>
      <c r="R7" s="91"/>
      <c r="S7" s="92"/>
      <c r="T7" s="90" t="s">
        <v>19</v>
      </c>
      <c r="U7" s="91"/>
      <c r="V7" s="91"/>
      <c r="W7" s="91"/>
      <c r="X7" s="91"/>
      <c r="Y7" s="91"/>
      <c r="Z7" s="92"/>
      <c r="AA7" s="22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4"/>
      <c r="AN7" s="14"/>
      <c r="AO7" s="14"/>
    </row>
    <row r="8" spans="1:41" ht="15" thickBot="1">
      <c r="A8" t="s">
        <v>24</v>
      </c>
      <c r="B8" s="96" t="s">
        <v>8</v>
      </c>
      <c r="C8" s="97"/>
      <c r="D8" s="97"/>
      <c r="E8" s="98"/>
      <c r="F8" s="96" t="s">
        <v>8</v>
      </c>
      <c r="G8" s="97"/>
      <c r="H8" s="97"/>
      <c r="I8" s="98"/>
      <c r="J8" s="93" t="s">
        <v>7</v>
      </c>
      <c r="K8" s="94"/>
      <c r="L8" s="94"/>
      <c r="M8" s="94"/>
      <c r="N8" s="94"/>
      <c r="O8" s="95"/>
      <c r="P8" s="93" t="s">
        <v>7</v>
      </c>
      <c r="Q8" s="94"/>
      <c r="R8" s="94"/>
      <c r="S8" s="94"/>
      <c r="T8" s="94"/>
      <c r="U8" s="95"/>
      <c r="V8" s="21"/>
      <c r="W8" s="21"/>
      <c r="X8" s="21"/>
      <c r="Y8" s="21"/>
      <c r="Z8" s="22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</row>
    <row r="9" spans="1:41" ht="15" thickBot="1">
      <c r="A9" t="s">
        <v>25</v>
      </c>
      <c r="B9" s="93" t="s">
        <v>7</v>
      </c>
      <c r="C9" s="94"/>
      <c r="D9" s="94"/>
      <c r="E9" s="94"/>
      <c r="F9" s="94"/>
      <c r="G9" s="95"/>
      <c r="H9" s="93" t="s">
        <v>7</v>
      </c>
      <c r="I9" s="94"/>
      <c r="J9" s="94"/>
      <c r="K9" s="94"/>
      <c r="L9" s="94"/>
      <c r="M9" s="95"/>
      <c r="N9" s="93" t="s">
        <v>7</v>
      </c>
      <c r="O9" s="94"/>
      <c r="P9" s="94"/>
      <c r="Q9" s="94"/>
      <c r="R9" s="94"/>
      <c r="S9" s="95"/>
      <c r="T9" s="21"/>
      <c r="U9" s="21"/>
      <c r="V9" s="22"/>
      <c r="W9" s="21"/>
      <c r="X9" s="22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1" spans="1:41" ht="15" thickBot="1"/>
    <row r="12" spans="1:41" ht="15" thickBot="1">
      <c r="A12" t="s">
        <v>26</v>
      </c>
      <c r="B12" s="81" t="s">
        <v>3</v>
      </c>
      <c r="C12" s="82"/>
      <c r="D12" s="82"/>
      <c r="E12" s="82"/>
      <c r="F12" s="82"/>
      <c r="G12" s="82"/>
      <c r="H12" s="82"/>
      <c r="I12" s="83"/>
      <c r="K12">
        <v>0</v>
      </c>
    </row>
    <row r="13" spans="1:41" ht="15" thickBot="1">
      <c r="B13" s="84" t="s">
        <v>4</v>
      </c>
      <c r="C13" s="85"/>
      <c r="D13" s="85"/>
      <c r="E13" s="85"/>
      <c r="F13" s="85"/>
      <c r="G13" s="85"/>
      <c r="H13" s="85"/>
      <c r="I13" s="86"/>
      <c r="K13">
        <v>0</v>
      </c>
    </row>
    <row r="14" spans="1:41" ht="15" thickBot="1">
      <c r="B14" s="87" t="s">
        <v>23</v>
      </c>
      <c r="C14" s="88"/>
      <c r="D14" s="88"/>
      <c r="E14" s="88"/>
      <c r="F14" s="88"/>
      <c r="G14" s="88"/>
      <c r="H14" s="89"/>
      <c r="K14">
        <v>8</v>
      </c>
    </row>
    <row r="15" spans="1:41" ht="15" thickBot="1">
      <c r="B15" s="90" t="s">
        <v>19</v>
      </c>
      <c r="C15" s="91"/>
      <c r="D15" s="91"/>
      <c r="E15" s="91"/>
      <c r="F15" s="91"/>
      <c r="G15" s="91"/>
      <c r="H15" s="92"/>
      <c r="K15">
        <v>10</v>
      </c>
    </row>
    <row r="16" spans="1:41" ht="15" thickBot="1">
      <c r="B16" s="93" t="s">
        <v>7</v>
      </c>
      <c r="C16" s="94"/>
      <c r="D16" s="94"/>
      <c r="E16" s="94"/>
      <c r="F16" s="94"/>
      <c r="G16" s="95"/>
      <c r="K16">
        <v>8</v>
      </c>
    </row>
    <row r="17" spans="2:28" ht="15" thickBot="1">
      <c r="B17" s="96" t="s">
        <v>8</v>
      </c>
      <c r="C17" s="97"/>
      <c r="D17" s="97"/>
      <c r="E17" s="98"/>
      <c r="K17">
        <v>4</v>
      </c>
    </row>
    <row r="18" spans="2:28" ht="15" thickBot="1">
      <c r="B18" s="78" t="s">
        <v>27</v>
      </c>
      <c r="C18" s="79"/>
      <c r="D18" s="79"/>
      <c r="E18" s="80"/>
      <c r="K18">
        <v>1</v>
      </c>
    </row>
    <row r="24" spans="2:28"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</sheetData>
  <mergeCells count="38">
    <mergeCell ref="B5:E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H9:M9"/>
    <mergeCell ref="F7:L7"/>
    <mergeCell ref="M7:S7"/>
    <mergeCell ref="L5:Q5"/>
    <mergeCell ref="B2:H2"/>
    <mergeCell ref="I2:O2"/>
    <mergeCell ref="B3:H3"/>
    <mergeCell ref="I3:O3"/>
    <mergeCell ref="B4:H4"/>
    <mergeCell ref="I4:O4"/>
    <mergeCell ref="W2:AC2"/>
    <mergeCell ref="W3:AC3"/>
    <mergeCell ref="W4:AC4"/>
    <mergeCell ref="P2:V2"/>
    <mergeCell ref="P3:V3"/>
    <mergeCell ref="P4:V4"/>
    <mergeCell ref="T7:Z7"/>
    <mergeCell ref="N9:S9"/>
    <mergeCell ref="F8:I8"/>
    <mergeCell ref="J8:O8"/>
    <mergeCell ref="P8:U8"/>
    <mergeCell ref="R5:W5"/>
    <mergeCell ref="X5:AC5"/>
    <mergeCell ref="F6:L6"/>
    <mergeCell ref="M6:S6"/>
    <mergeCell ref="T6:Z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12"/>
  <dimension ref="A1:AX18"/>
  <sheetViews>
    <sheetView topLeftCell="Z1" workbookViewId="0">
      <selection activeCell="AA8" sqref="AA8:AH8"/>
    </sheetView>
  </sheetViews>
  <sheetFormatPr defaultRowHeight="14.4"/>
  <cols>
    <col min="1" max="1" width="14.33203125" bestFit="1" customWidth="1"/>
  </cols>
  <sheetData>
    <row r="1" spans="1:50" ht="15" thickBot="1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  <c r="AL1" s="13">
        <v>0.74999999999999989</v>
      </c>
      <c r="AM1" s="13">
        <v>0.76041666666666663</v>
      </c>
      <c r="AN1" s="13">
        <v>0.77083333333333326</v>
      </c>
      <c r="AO1" s="13">
        <v>0.78124999999999989</v>
      </c>
    </row>
    <row r="2" spans="1:50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  <c r="R2" s="81" t="s">
        <v>3</v>
      </c>
      <c r="S2" s="82"/>
      <c r="T2" s="82"/>
      <c r="U2" s="82"/>
      <c r="V2" s="82"/>
      <c r="W2" s="82"/>
      <c r="X2" s="82"/>
      <c r="Y2" s="83"/>
      <c r="Z2" s="81" t="s">
        <v>3</v>
      </c>
      <c r="AA2" s="82"/>
      <c r="AB2" s="82"/>
      <c r="AC2" s="82"/>
      <c r="AD2" s="82"/>
      <c r="AE2" s="82"/>
      <c r="AF2" s="82"/>
      <c r="AG2" s="83"/>
      <c r="AH2" s="81" t="s">
        <v>3</v>
      </c>
      <c r="AI2" s="82"/>
      <c r="AJ2" s="82"/>
      <c r="AK2" s="82"/>
      <c r="AL2" s="82"/>
      <c r="AM2" s="82"/>
      <c r="AN2" s="82"/>
      <c r="AO2" s="83"/>
    </row>
    <row r="3" spans="1:50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134"/>
      <c r="R3" s="132" t="s">
        <v>4</v>
      </c>
      <c r="S3" s="133"/>
      <c r="T3" s="133"/>
      <c r="U3" s="133"/>
      <c r="V3" s="133"/>
      <c r="W3" s="133"/>
      <c r="X3" s="133"/>
      <c r="Y3" s="134"/>
      <c r="Z3" s="132" t="s">
        <v>4</v>
      </c>
      <c r="AA3" s="133"/>
      <c r="AB3" s="133"/>
      <c r="AC3" s="133"/>
      <c r="AD3" s="133"/>
      <c r="AE3" s="133"/>
      <c r="AF3" s="133"/>
      <c r="AG3" s="134"/>
      <c r="AH3" s="132" t="s">
        <v>4</v>
      </c>
      <c r="AI3" s="133"/>
      <c r="AJ3" s="133"/>
      <c r="AK3" s="133"/>
      <c r="AL3" s="133"/>
      <c r="AM3" s="133"/>
      <c r="AN3" s="133"/>
      <c r="AO3" s="86"/>
    </row>
    <row r="4" spans="1:50" ht="15" thickBot="1">
      <c r="A4" t="s">
        <v>19</v>
      </c>
      <c r="B4" s="96" t="s">
        <v>8</v>
      </c>
      <c r="C4" s="97"/>
      <c r="D4" s="97"/>
      <c r="E4" s="98"/>
      <c r="F4" s="90" t="s">
        <v>19</v>
      </c>
      <c r="G4" s="91"/>
      <c r="H4" s="91"/>
      <c r="I4" s="91"/>
      <c r="J4" s="91"/>
      <c r="K4" s="91"/>
      <c r="L4" s="92"/>
      <c r="M4" s="90" t="s">
        <v>19</v>
      </c>
      <c r="N4" s="91"/>
      <c r="O4" s="91"/>
      <c r="P4" s="91"/>
      <c r="Q4" s="91"/>
      <c r="R4" s="91"/>
      <c r="S4" s="92"/>
      <c r="T4" s="15"/>
      <c r="U4" s="90" t="s">
        <v>19</v>
      </c>
      <c r="V4" s="91"/>
      <c r="W4" s="91"/>
      <c r="X4" s="91"/>
      <c r="Y4" s="91"/>
      <c r="Z4" s="91"/>
      <c r="AA4" s="92"/>
      <c r="AB4" s="90" t="s">
        <v>19</v>
      </c>
      <c r="AC4" s="91"/>
      <c r="AD4" s="91"/>
      <c r="AE4" s="91"/>
      <c r="AF4" s="91"/>
      <c r="AG4" s="91"/>
      <c r="AH4" s="92"/>
      <c r="AI4" s="90" t="s">
        <v>19</v>
      </c>
      <c r="AJ4" s="91"/>
      <c r="AK4" s="91"/>
      <c r="AL4" s="91"/>
      <c r="AM4" s="91"/>
      <c r="AN4" s="91"/>
      <c r="AO4" s="92"/>
    </row>
    <row r="5" spans="1:50" ht="15" thickBot="1">
      <c r="A5" t="s">
        <v>20</v>
      </c>
      <c r="B5" s="78" t="s">
        <v>27</v>
      </c>
      <c r="C5" s="79"/>
      <c r="D5" s="79"/>
      <c r="E5" s="80"/>
      <c r="F5" s="20"/>
      <c r="G5" s="21"/>
      <c r="H5" s="21"/>
      <c r="I5" s="21"/>
      <c r="J5" s="93" t="s">
        <v>7</v>
      </c>
      <c r="K5" s="94"/>
      <c r="L5" s="94"/>
      <c r="M5" s="94"/>
      <c r="N5" s="94"/>
      <c r="O5" s="95"/>
      <c r="P5" s="93" t="s">
        <v>7</v>
      </c>
      <c r="Q5" s="94"/>
      <c r="R5" s="94"/>
      <c r="S5" s="94"/>
      <c r="T5" s="94"/>
      <c r="U5" s="95"/>
      <c r="V5" s="93" t="s">
        <v>7</v>
      </c>
      <c r="W5" s="94"/>
      <c r="X5" s="94"/>
      <c r="Y5" s="94"/>
      <c r="Z5" s="94"/>
      <c r="AA5" s="95"/>
      <c r="AB5" s="20"/>
      <c r="AC5" s="21"/>
      <c r="AD5" s="93" t="s">
        <v>7</v>
      </c>
      <c r="AE5" s="94"/>
      <c r="AF5" s="94"/>
      <c r="AG5" s="94"/>
      <c r="AH5" s="94"/>
      <c r="AI5" s="95"/>
      <c r="AJ5" s="93" t="s">
        <v>7</v>
      </c>
      <c r="AK5" s="94"/>
      <c r="AL5" s="94"/>
      <c r="AM5" s="94"/>
      <c r="AN5" s="94"/>
      <c r="AO5" s="95"/>
    </row>
    <row r="6" spans="1:50" ht="15" thickBot="1">
      <c r="A6" t="s">
        <v>21</v>
      </c>
      <c r="B6" s="96" t="s">
        <v>8</v>
      </c>
      <c r="C6" s="97"/>
      <c r="D6" s="97"/>
      <c r="E6" s="98"/>
      <c r="F6" s="90" t="s">
        <v>19</v>
      </c>
      <c r="G6" s="91"/>
      <c r="H6" s="91"/>
      <c r="I6" s="91"/>
      <c r="J6" s="91"/>
      <c r="K6" s="91"/>
      <c r="L6" s="92"/>
      <c r="M6" s="90" t="s">
        <v>19</v>
      </c>
      <c r="N6" s="91"/>
      <c r="O6" s="91"/>
      <c r="P6" s="91"/>
      <c r="Q6" s="91"/>
      <c r="R6" s="91"/>
      <c r="S6" s="92"/>
      <c r="T6" s="15"/>
      <c r="U6" s="90" t="s">
        <v>19</v>
      </c>
      <c r="V6" s="91"/>
      <c r="W6" s="91"/>
      <c r="X6" s="91"/>
      <c r="Y6" s="91"/>
      <c r="Z6" s="91"/>
      <c r="AA6" s="92"/>
      <c r="AB6" s="90" t="s">
        <v>19</v>
      </c>
      <c r="AC6" s="91"/>
      <c r="AD6" s="91"/>
      <c r="AE6" s="91"/>
      <c r="AF6" s="91"/>
      <c r="AG6" s="91"/>
      <c r="AH6" s="92"/>
      <c r="AI6" s="90" t="s">
        <v>19</v>
      </c>
      <c r="AJ6" s="91"/>
      <c r="AK6" s="91"/>
      <c r="AL6" s="91"/>
      <c r="AM6" s="91"/>
      <c r="AN6" s="91"/>
      <c r="AO6" s="92"/>
    </row>
    <row r="7" spans="1:50" ht="15" thickBot="1">
      <c r="A7" t="s">
        <v>22</v>
      </c>
      <c r="B7" s="96" t="s">
        <v>8</v>
      </c>
      <c r="C7" s="97"/>
      <c r="D7" s="97"/>
      <c r="E7" s="98"/>
      <c r="F7" s="96" t="s">
        <v>8</v>
      </c>
      <c r="G7" s="97"/>
      <c r="H7" s="97"/>
      <c r="I7" s="98"/>
      <c r="J7" s="93" t="s">
        <v>7</v>
      </c>
      <c r="K7" s="94"/>
      <c r="L7" s="94"/>
      <c r="M7" s="94"/>
      <c r="N7" s="94"/>
      <c r="O7" s="95"/>
      <c r="P7" s="93" t="s">
        <v>7</v>
      </c>
      <c r="Q7" s="94"/>
      <c r="R7" s="94"/>
      <c r="S7" s="94"/>
      <c r="T7" s="94"/>
      <c r="U7" s="95"/>
      <c r="V7" s="93" t="s">
        <v>7</v>
      </c>
      <c r="W7" s="94"/>
      <c r="X7" s="94"/>
      <c r="Y7" s="94"/>
      <c r="Z7" s="94"/>
      <c r="AA7" s="95"/>
      <c r="AB7" s="87" t="s">
        <v>23</v>
      </c>
      <c r="AC7" s="88"/>
      <c r="AD7" s="88"/>
      <c r="AE7" s="88"/>
      <c r="AF7" s="88"/>
      <c r="AG7" s="88"/>
      <c r="AH7" s="89"/>
      <c r="AI7" s="87" t="s">
        <v>23</v>
      </c>
      <c r="AJ7" s="88"/>
      <c r="AK7" s="88"/>
      <c r="AL7" s="88"/>
      <c r="AM7" s="88"/>
      <c r="AN7" s="88"/>
      <c r="AO7" s="89"/>
    </row>
    <row r="8" spans="1:50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4" t="s">
        <v>4</v>
      </c>
      <c r="K8" s="85"/>
      <c r="L8" s="85"/>
      <c r="M8" s="85"/>
      <c r="N8" s="85"/>
      <c r="O8" s="85"/>
      <c r="P8" s="85"/>
      <c r="Q8" s="86"/>
      <c r="R8" s="84" t="s">
        <v>4</v>
      </c>
      <c r="S8" s="85"/>
      <c r="T8" s="85"/>
      <c r="U8" s="85"/>
      <c r="V8" s="85"/>
      <c r="W8" s="85"/>
      <c r="X8" s="85"/>
      <c r="Y8" s="86"/>
      <c r="Z8" s="20"/>
      <c r="AA8" s="84" t="s">
        <v>4</v>
      </c>
      <c r="AB8" s="85"/>
      <c r="AC8" s="85"/>
      <c r="AD8" s="85"/>
      <c r="AE8" s="85"/>
      <c r="AF8" s="85"/>
      <c r="AG8" s="85"/>
      <c r="AH8" s="86"/>
      <c r="AI8" s="87" t="s">
        <v>23</v>
      </c>
      <c r="AJ8" s="88"/>
      <c r="AK8" s="88"/>
      <c r="AL8" s="88"/>
      <c r="AM8" s="88"/>
      <c r="AN8" s="88"/>
      <c r="AO8" s="89"/>
    </row>
    <row r="9" spans="1:50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87" t="s">
        <v>23</v>
      </c>
      <c r="Q9" s="88"/>
      <c r="R9" s="88"/>
      <c r="S9" s="88"/>
      <c r="T9" s="88"/>
      <c r="U9" s="88"/>
      <c r="V9" s="89"/>
      <c r="W9" s="24"/>
      <c r="X9" s="24"/>
      <c r="Y9" s="87" t="s">
        <v>23</v>
      </c>
      <c r="Z9" s="88"/>
      <c r="AA9" s="88"/>
      <c r="AB9" s="88"/>
      <c r="AC9" s="88"/>
      <c r="AD9" s="88"/>
      <c r="AE9" s="89"/>
      <c r="AF9" s="87" t="s">
        <v>23</v>
      </c>
      <c r="AG9" s="88"/>
      <c r="AH9" s="88"/>
      <c r="AI9" s="88"/>
      <c r="AJ9" s="88"/>
      <c r="AK9" s="88"/>
      <c r="AL9" s="89"/>
      <c r="AM9" s="15"/>
      <c r="AN9" s="15"/>
      <c r="AO9" s="25"/>
    </row>
    <row r="11" spans="1:50" ht="15" thickBot="1"/>
    <row r="12" spans="1:50" ht="15" thickBot="1">
      <c r="A12" t="s">
        <v>26</v>
      </c>
      <c r="B12" s="81" t="s">
        <v>3</v>
      </c>
      <c r="C12" s="82"/>
      <c r="D12" s="82"/>
      <c r="E12" s="82"/>
      <c r="F12" s="82"/>
      <c r="G12" s="82"/>
      <c r="H12" s="82"/>
      <c r="I12" s="83"/>
      <c r="K12">
        <v>6</v>
      </c>
    </row>
    <row r="13" spans="1:50" ht="15" thickBot="1">
      <c r="B13" s="84" t="s">
        <v>4</v>
      </c>
      <c r="C13" s="85"/>
      <c r="D13" s="85"/>
      <c r="E13" s="85"/>
      <c r="F13" s="85"/>
      <c r="G13" s="85"/>
      <c r="H13" s="85"/>
      <c r="I13" s="86"/>
      <c r="K13">
        <v>8</v>
      </c>
    </row>
    <row r="14" spans="1:50" ht="15" thickBot="1">
      <c r="B14" s="87" t="s">
        <v>23</v>
      </c>
      <c r="C14" s="88"/>
      <c r="D14" s="88"/>
      <c r="E14" s="88"/>
      <c r="F14" s="88"/>
      <c r="G14" s="88"/>
      <c r="H14" s="89"/>
      <c r="K14">
        <v>8</v>
      </c>
    </row>
    <row r="15" spans="1:50" ht="15" thickBot="1">
      <c r="B15" s="90" t="s">
        <v>19</v>
      </c>
      <c r="C15" s="91"/>
      <c r="D15" s="91"/>
      <c r="E15" s="91"/>
      <c r="F15" s="91"/>
      <c r="G15" s="91"/>
      <c r="H15" s="92"/>
      <c r="K15">
        <v>10</v>
      </c>
    </row>
    <row r="16" spans="1:50" ht="15" thickBot="1">
      <c r="B16" s="93" t="s">
        <v>7</v>
      </c>
      <c r="C16" s="94"/>
      <c r="D16" s="94"/>
      <c r="E16" s="94"/>
      <c r="F16" s="94"/>
      <c r="G16" s="95"/>
      <c r="K16">
        <v>8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2:11" ht="15" thickBot="1">
      <c r="B17" s="96" t="s">
        <v>8</v>
      </c>
      <c r="C17" s="97"/>
      <c r="D17" s="97"/>
      <c r="E17" s="98"/>
    </row>
    <row r="18" spans="2:11" ht="15" thickBot="1">
      <c r="B18" s="78" t="s">
        <v>27</v>
      </c>
      <c r="C18" s="79"/>
      <c r="D18" s="79"/>
      <c r="E18" s="80"/>
      <c r="K18">
        <v>1</v>
      </c>
    </row>
  </sheetData>
  <mergeCells count="52"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  <mergeCell ref="Z3:AG3"/>
    <mergeCell ref="B18:E18"/>
    <mergeCell ref="B12:I12"/>
    <mergeCell ref="B8:I8"/>
    <mergeCell ref="J8:Q8"/>
    <mergeCell ref="B5:E5"/>
    <mergeCell ref="B13:I13"/>
    <mergeCell ref="B14:H14"/>
    <mergeCell ref="B15:H15"/>
    <mergeCell ref="B16:G16"/>
    <mergeCell ref="B17:E17"/>
    <mergeCell ref="F7:I7"/>
    <mergeCell ref="B6:E6"/>
    <mergeCell ref="F6:L6"/>
    <mergeCell ref="AI4:AO4"/>
    <mergeCell ref="AI6:AO6"/>
    <mergeCell ref="P7:U7"/>
    <mergeCell ref="V7:AA7"/>
    <mergeCell ref="AB7:AH7"/>
    <mergeCell ref="AI7:AO7"/>
    <mergeCell ref="M6:S6"/>
    <mergeCell ref="U4:AA4"/>
    <mergeCell ref="AB4:AH4"/>
    <mergeCell ref="J5:O5"/>
    <mergeCell ref="P5:U5"/>
    <mergeCell ref="V5:AA5"/>
    <mergeCell ref="AD5:AI5"/>
    <mergeCell ref="AJ5:AO5"/>
    <mergeCell ref="B9:H9"/>
    <mergeCell ref="I9:O9"/>
    <mergeCell ref="Y9:AE9"/>
    <mergeCell ref="AF9:AL9"/>
    <mergeCell ref="P9:V9"/>
    <mergeCell ref="AI8:AO8"/>
    <mergeCell ref="R8:Y8"/>
    <mergeCell ref="AA8:A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13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6" t="s">
        <v>8</v>
      </c>
      <c r="C4" s="97"/>
      <c r="D4" s="97"/>
      <c r="E4" s="98"/>
      <c r="F4" s="96" t="s">
        <v>8</v>
      </c>
      <c r="G4" s="97"/>
      <c r="H4" s="97"/>
      <c r="I4" s="98"/>
      <c r="J4" s="90" t="s">
        <v>19</v>
      </c>
      <c r="K4" s="91"/>
      <c r="L4" s="91"/>
      <c r="M4" s="91"/>
      <c r="N4" s="91"/>
      <c r="O4" s="91"/>
      <c r="P4" s="92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6" t="s">
        <v>8</v>
      </c>
      <c r="C6" s="97"/>
      <c r="D6" s="97"/>
      <c r="E6" s="98"/>
      <c r="F6" s="96" t="s">
        <v>8</v>
      </c>
      <c r="G6" s="97"/>
      <c r="H6" s="97"/>
      <c r="I6" s="98"/>
      <c r="J6" s="90" t="s">
        <v>19</v>
      </c>
      <c r="K6" s="91"/>
      <c r="L6" s="91"/>
      <c r="M6" s="91"/>
      <c r="N6" s="91"/>
      <c r="O6" s="91"/>
      <c r="P6" s="92"/>
      <c r="Q6" s="14"/>
    </row>
    <row r="7" spans="1:17" ht="15" thickBot="1">
      <c r="A7" t="s">
        <v>22</v>
      </c>
      <c r="B7" s="105" t="s">
        <v>23</v>
      </c>
      <c r="C7" s="106"/>
      <c r="D7" s="106"/>
      <c r="E7" s="106"/>
      <c r="F7" s="106"/>
      <c r="G7" s="106"/>
      <c r="H7" s="107"/>
      <c r="I7" s="105" t="s">
        <v>23</v>
      </c>
      <c r="J7" s="106"/>
      <c r="K7" s="106"/>
      <c r="L7" s="106"/>
      <c r="M7" s="106"/>
      <c r="N7" s="106"/>
      <c r="O7" s="107"/>
      <c r="P7" s="15"/>
      <c r="Q7" s="14"/>
    </row>
    <row r="8" spans="1:17" ht="15" thickBot="1">
      <c r="A8" t="s">
        <v>24</v>
      </c>
      <c r="B8" s="137" t="s">
        <v>4</v>
      </c>
      <c r="C8" s="138"/>
      <c r="D8" s="138"/>
      <c r="E8" s="138"/>
      <c r="F8" s="138"/>
      <c r="G8" s="138"/>
      <c r="H8" s="138"/>
      <c r="I8" s="86"/>
      <c r="J8" s="84" t="s">
        <v>4</v>
      </c>
      <c r="K8" s="85"/>
      <c r="L8" s="85"/>
      <c r="M8" s="85"/>
      <c r="N8" s="85"/>
      <c r="O8" s="85"/>
      <c r="P8" s="85"/>
      <c r="Q8" s="86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4</v>
      </c>
    </row>
    <row r="20" spans="2:11" ht="15" thickBot="1">
      <c r="B20" s="78" t="s">
        <v>27</v>
      </c>
      <c r="C20" s="79"/>
      <c r="D20" s="79"/>
      <c r="E20" s="80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07D-710D-4A85-B654-D577B3E5033A}">
  <sheetPr codeName="Sheet14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4" t="s">
        <v>4</v>
      </c>
      <c r="C2" s="85"/>
      <c r="D2" s="85"/>
      <c r="E2" s="85"/>
      <c r="F2" s="85"/>
      <c r="G2" s="85"/>
      <c r="H2" s="85"/>
      <c r="I2" s="86"/>
      <c r="J2" s="84" t="s">
        <v>4</v>
      </c>
      <c r="K2" s="85"/>
      <c r="L2" s="85"/>
      <c r="M2" s="85"/>
      <c r="N2" s="85"/>
      <c r="O2" s="85"/>
      <c r="P2" s="85"/>
      <c r="Q2" s="86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</row>
    <row r="5" spans="1:17" ht="15" thickBot="1">
      <c r="A5" t="s">
        <v>20</v>
      </c>
      <c r="B5" s="20"/>
      <c r="C5" s="21"/>
      <c r="D5" s="21"/>
      <c r="E5" s="78" t="s">
        <v>27</v>
      </c>
      <c r="F5" s="79"/>
      <c r="G5" s="79"/>
      <c r="H5" s="80"/>
      <c r="I5" s="22"/>
      <c r="J5" s="15"/>
      <c r="K5" s="15"/>
      <c r="L5" s="15"/>
      <c r="M5" s="15"/>
      <c r="N5" s="14"/>
      <c r="O5" s="14"/>
      <c r="P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91"/>
      <c r="J6" s="91"/>
      <c r="K6" s="91"/>
      <c r="L6" s="91"/>
      <c r="M6" s="91"/>
      <c r="N6" s="92"/>
      <c r="O6" s="21"/>
      <c r="P6" s="22"/>
    </row>
    <row r="7" spans="1:17" ht="15" thickBot="1">
      <c r="A7" t="s">
        <v>22</v>
      </c>
      <c r="B7" s="96" t="s">
        <v>8</v>
      </c>
      <c r="C7" s="97"/>
      <c r="D7" s="97"/>
      <c r="E7" s="98"/>
      <c r="F7" s="96" t="s">
        <v>8</v>
      </c>
      <c r="G7" s="97"/>
      <c r="H7" s="97"/>
      <c r="I7" s="98"/>
      <c r="J7" s="20"/>
      <c r="K7" s="21"/>
      <c r="L7" s="21"/>
      <c r="M7" s="21"/>
      <c r="N7" s="21"/>
      <c r="O7" s="21"/>
      <c r="P7" s="22"/>
    </row>
    <row r="8" spans="1:17" ht="15" thickBot="1">
      <c r="A8" t="s">
        <v>24</v>
      </c>
      <c r="B8" s="93" t="s">
        <v>7</v>
      </c>
      <c r="C8" s="94"/>
      <c r="D8" s="94"/>
      <c r="E8" s="94"/>
      <c r="F8" s="94"/>
      <c r="G8" s="95"/>
      <c r="H8" s="90" t="s">
        <v>19</v>
      </c>
      <c r="I8" s="91"/>
      <c r="J8" s="91"/>
      <c r="K8" s="91"/>
      <c r="L8" s="91"/>
      <c r="M8" s="91"/>
      <c r="N8" s="92"/>
      <c r="O8" s="22"/>
      <c r="P8" s="14"/>
    </row>
    <row r="9" spans="1:17" ht="15" thickBot="1">
      <c r="A9" t="s">
        <v>25</v>
      </c>
      <c r="B9" s="96" t="s">
        <v>8</v>
      </c>
      <c r="C9" s="97"/>
      <c r="D9" s="97"/>
      <c r="E9" s="98"/>
      <c r="F9" s="96" t="s">
        <v>8</v>
      </c>
      <c r="G9" s="97"/>
      <c r="H9" s="97"/>
      <c r="I9" s="98"/>
      <c r="J9" s="20"/>
      <c r="K9" s="21"/>
      <c r="L9" s="21"/>
      <c r="M9" s="21"/>
      <c r="N9" s="21"/>
      <c r="O9" s="21"/>
      <c r="P9" s="22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0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0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4</v>
      </c>
    </row>
    <row r="20" spans="2:11" ht="15" thickBot="1">
      <c r="B20" s="78" t="s">
        <v>27</v>
      </c>
      <c r="C20" s="79"/>
      <c r="D20" s="79"/>
      <c r="E20" s="80"/>
    </row>
  </sheetData>
  <mergeCells count="22">
    <mergeCell ref="B20:E20"/>
    <mergeCell ref="B14:I14"/>
    <mergeCell ref="B7:E7"/>
    <mergeCell ref="B15:I15"/>
    <mergeCell ref="B16:H16"/>
    <mergeCell ref="B17:H17"/>
    <mergeCell ref="B18:G18"/>
    <mergeCell ref="B19:E19"/>
    <mergeCell ref="B9:E9"/>
    <mergeCell ref="F7:I7"/>
    <mergeCell ref="B8:G8"/>
    <mergeCell ref="H8:N8"/>
    <mergeCell ref="F9:I9"/>
    <mergeCell ref="B2:I2"/>
    <mergeCell ref="J2:Q2"/>
    <mergeCell ref="B3:I3"/>
    <mergeCell ref="J3:Q3"/>
    <mergeCell ref="B4:H4"/>
    <mergeCell ref="I4:O4"/>
    <mergeCell ref="E5:H5"/>
    <mergeCell ref="B6:G6"/>
    <mergeCell ref="H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9579-4F2C-4B26-B986-E105EA50EC85}">
  <sheetPr codeName="Sheet15"/>
  <dimension ref="A1:Q20"/>
  <sheetViews>
    <sheetView workbookViewId="0">
      <selection activeCell="H6" sqref="H6:M6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3" t="s">
        <v>7</v>
      </c>
      <c r="I6" s="94"/>
      <c r="J6" s="94"/>
      <c r="K6" s="94"/>
      <c r="L6" s="94"/>
      <c r="M6" s="95"/>
      <c r="N6" s="15"/>
      <c r="O6" s="15"/>
      <c r="P6" s="15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4" t="s">
        <v>4</v>
      </c>
      <c r="K8" s="85"/>
      <c r="L8" s="85"/>
      <c r="M8" s="85"/>
      <c r="N8" s="85"/>
      <c r="O8" s="85"/>
      <c r="P8" s="85"/>
      <c r="Q8" s="86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I8"/>
    <mergeCell ref="B9:H9"/>
    <mergeCell ref="I9:O9"/>
    <mergeCell ref="B14:I14"/>
    <mergeCell ref="B15:I15"/>
    <mergeCell ref="J8:Q8"/>
    <mergeCell ref="H5:M5"/>
    <mergeCell ref="B6:G6"/>
    <mergeCell ref="H6:M6"/>
    <mergeCell ref="B16:H16"/>
    <mergeCell ref="B17:H17"/>
    <mergeCell ref="B7:H7"/>
    <mergeCell ref="I7:O7"/>
    <mergeCell ref="B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4A4-8A5B-40AE-A3C9-E3ABAC4B9B2E}">
  <sheetPr codeName="Sheet16"/>
  <dimension ref="A1:Q20"/>
  <sheetViews>
    <sheetView workbookViewId="0">
      <selection activeCell="G11" sqref="G11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134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4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3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3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I6:O6"/>
    <mergeCell ref="B6:H6"/>
    <mergeCell ref="B8:I8"/>
    <mergeCell ref="J8:Q8"/>
    <mergeCell ref="B9:H9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B3F4-BB5C-40F9-971A-E5FC17EDEA7F}">
  <sheetPr codeName="Sheet17"/>
  <dimension ref="A1:Q20"/>
  <sheetViews>
    <sheetView workbookViewId="0">
      <selection activeCell="H6" sqref="H6:M6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134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3" t="s">
        <v>7</v>
      </c>
      <c r="I6" s="94"/>
      <c r="J6" s="94"/>
      <c r="K6" s="94"/>
      <c r="L6" s="94"/>
      <c r="M6" s="95"/>
      <c r="N6" s="15"/>
      <c r="O6" s="15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3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3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5A5-209B-4FA5-AE5D-0AD4786773C3}">
  <sheetPr codeName="Sheet18"/>
  <dimension ref="A1:Q20"/>
  <sheetViews>
    <sheetView workbookViewId="0">
      <selection activeCell="J8" sqref="J8:Q8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132" t="s">
        <v>4</v>
      </c>
      <c r="K3" s="133"/>
      <c r="L3" s="133"/>
      <c r="M3" s="133"/>
      <c r="N3" s="133"/>
      <c r="O3" s="133"/>
      <c r="P3" s="133"/>
      <c r="Q3" s="134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3" t="s">
        <v>7</v>
      </c>
      <c r="I6" s="94"/>
      <c r="J6" s="94"/>
      <c r="K6" s="94"/>
      <c r="L6" s="94"/>
      <c r="M6" s="95"/>
      <c r="N6" s="15"/>
      <c r="O6" s="15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4" t="s">
        <v>4</v>
      </c>
      <c r="C9" s="85"/>
      <c r="D9" s="85"/>
      <c r="E9" s="85"/>
      <c r="F9" s="85"/>
      <c r="G9" s="85"/>
      <c r="H9" s="85"/>
      <c r="I9" s="86"/>
      <c r="J9" s="84" t="s">
        <v>4</v>
      </c>
      <c r="K9" s="85"/>
      <c r="L9" s="85"/>
      <c r="M9" s="85"/>
      <c r="N9" s="85"/>
      <c r="O9" s="85"/>
      <c r="P9" s="85"/>
      <c r="Q9" s="86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2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I9"/>
    <mergeCell ref="B8:I8"/>
    <mergeCell ref="J8:Q8"/>
    <mergeCell ref="B14:I14"/>
    <mergeCell ref="B15:I15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A82-9614-489F-9090-E0D1051D127C}">
  <sheetPr codeName="Sheet19"/>
  <dimension ref="A1:Q20"/>
  <sheetViews>
    <sheetView workbookViewId="0">
      <selection activeCell="P5" sqref="P5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3" t="s">
        <v>7</v>
      </c>
      <c r="I6" s="94"/>
      <c r="J6" s="94"/>
      <c r="K6" s="94"/>
      <c r="L6" s="94"/>
      <c r="M6" s="95"/>
      <c r="N6" s="15"/>
      <c r="O6" s="15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129" t="s">
        <v>3</v>
      </c>
      <c r="C8" s="130"/>
      <c r="D8" s="130"/>
      <c r="E8" s="130"/>
      <c r="F8" s="130"/>
      <c r="G8" s="130"/>
      <c r="H8" s="130"/>
      <c r="I8" s="131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105" t="s">
        <v>23</v>
      </c>
      <c r="C9" s="106"/>
      <c r="D9" s="106"/>
      <c r="E9" s="106"/>
      <c r="F9" s="106"/>
      <c r="G9" s="106"/>
      <c r="H9" s="107"/>
      <c r="I9" s="105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D5C0-D8B2-4EE2-9D05-D8E41D880F3C}">
  <sheetPr codeName="Sheet2"/>
  <dimension ref="A1:E207"/>
  <sheetViews>
    <sheetView topLeftCell="A176" workbookViewId="0">
      <selection activeCell="E2" sqref="E2:E207"/>
    </sheetView>
  </sheetViews>
  <sheetFormatPr defaultRowHeight="14.4"/>
  <cols>
    <col min="3" max="3" width="25.88671875" bestFit="1" customWidth="1"/>
  </cols>
  <sheetData>
    <row r="1" spans="1:5">
      <c r="A1" s="2" t="s">
        <v>87</v>
      </c>
      <c r="B1" s="2" t="s">
        <v>88</v>
      </c>
      <c r="C1" s="2" t="s">
        <v>0</v>
      </c>
      <c r="D1" s="2" t="s">
        <v>89</v>
      </c>
      <c r="E1" s="2" t="s">
        <v>90</v>
      </c>
    </row>
    <row r="2" spans="1:5">
      <c r="A2" t="s">
        <v>91</v>
      </c>
      <c r="B2" t="s">
        <v>92</v>
      </c>
      <c r="C2" s="4">
        <v>43906</v>
      </c>
      <c r="D2" s="28">
        <v>0.75</v>
      </c>
      <c r="E2" s="6" t="s">
        <v>93</v>
      </c>
    </row>
    <row r="3" spans="1:5">
      <c r="A3" t="s">
        <v>94</v>
      </c>
      <c r="B3" t="s">
        <v>95</v>
      </c>
      <c r="C3" s="4">
        <v>43906</v>
      </c>
      <c r="D3" s="28">
        <v>0.75</v>
      </c>
      <c r="E3" s="6" t="s">
        <v>4</v>
      </c>
    </row>
    <row r="4" spans="1:5">
      <c r="A4" t="s">
        <v>96</v>
      </c>
      <c r="B4" t="s">
        <v>97</v>
      </c>
      <c r="C4" s="4">
        <v>43906</v>
      </c>
      <c r="D4" s="28">
        <v>0.75</v>
      </c>
      <c r="E4" s="6" t="s">
        <v>20</v>
      </c>
    </row>
    <row r="5" spans="1:5">
      <c r="A5" t="s">
        <v>98</v>
      </c>
      <c r="B5" t="s">
        <v>99</v>
      </c>
      <c r="C5" s="4">
        <v>43906</v>
      </c>
      <c r="D5" s="28">
        <v>0.82291666666666663</v>
      </c>
      <c r="E5" s="6" t="s">
        <v>100</v>
      </c>
    </row>
    <row r="6" spans="1:5">
      <c r="A6" t="s">
        <v>101</v>
      </c>
      <c r="B6" t="s">
        <v>102</v>
      </c>
      <c r="C6" s="4">
        <v>43906</v>
      </c>
      <c r="D6" s="28">
        <v>0.83333333333333337</v>
      </c>
      <c r="E6" s="6" t="s">
        <v>3</v>
      </c>
    </row>
    <row r="7" spans="1:5">
      <c r="A7" t="s">
        <v>98</v>
      </c>
      <c r="B7" t="s">
        <v>103</v>
      </c>
      <c r="C7" s="4">
        <v>43908</v>
      </c>
      <c r="D7" s="28">
        <v>0.75</v>
      </c>
      <c r="E7" s="6" t="s">
        <v>100</v>
      </c>
    </row>
    <row r="8" spans="1:5">
      <c r="A8" t="s">
        <v>104</v>
      </c>
      <c r="B8" t="s">
        <v>105</v>
      </c>
      <c r="C8" s="4">
        <v>43908</v>
      </c>
      <c r="D8" s="28">
        <v>0.75</v>
      </c>
      <c r="E8" s="6" t="s">
        <v>93</v>
      </c>
    </row>
    <row r="9" spans="1:5">
      <c r="A9" t="s">
        <v>106</v>
      </c>
      <c r="B9" t="s">
        <v>91</v>
      </c>
      <c r="C9" s="4">
        <v>43908</v>
      </c>
      <c r="D9" s="28">
        <v>0.75</v>
      </c>
      <c r="E9" s="6" t="s">
        <v>25</v>
      </c>
    </row>
    <row r="10" spans="1:5">
      <c r="A10" t="s">
        <v>107</v>
      </c>
      <c r="B10" t="s">
        <v>108</v>
      </c>
      <c r="C10" s="4">
        <v>43908</v>
      </c>
      <c r="D10" s="28">
        <v>0.82291666666666663</v>
      </c>
      <c r="E10" s="6" t="s">
        <v>93</v>
      </c>
    </row>
    <row r="11" spans="1:5">
      <c r="A11" t="s">
        <v>92</v>
      </c>
      <c r="B11" t="s">
        <v>109</v>
      </c>
      <c r="C11" s="4">
        <v>43908</v>
      </c>
      <c r="D11" s="28">
        <v>0.82291666666666663</v>
      </c>
      <c r="E11" s="6" t="s">
        <v>25</v>
      </c>
    </row>
    <row r="12" spans="1:5">
      <c r="A12" t="s">
        <v>110</v>
      </c>
      <c r="B12" t="s">
        <v>101</v>
      </c>
      <c r="C12" s="4">
        <v>43908</v>
      </c>
      <c r="D12" s="28">
        <v>0.83333333333333337</v>
      </c>
      <c r="E12" s="6" t="s">
        <v>3</v>
      </c>
    </row>
    <row r="13" spans="1:5">
      <c r="A13" t="s">
        <v>111</v>
      </c>
      <c r="B13" t="s">
        <v>94</v>
      </c>
      <c r="C13" s="4">
        <v>43908</v>
      </c>
      <c r="D13" s="28">
        <v>0.83333333333333337</v>
      </c>
      <c r="E13" s="6" t="s">
        <v>4</v>
      </c>
    </row>
    <row r="14" spans="1:5">
      <c r="A14" t="s">
        <v>105</v>
      </c>
      <c r="B14" t="s">
        <v>92</v>
      </c>
      <c r="C14" s="4">
        <v>43909</v>
      </c>
      <c r="D14" s="28">
        <v>0.75</v>
      </c>
      <c r="E14" s="6" t="s">
        <v>93</v>
      </c>
    </row>
    <row r="15" spans="1:5">
      <c r="A15" t="s">
        <v>108</v>
      </c>
      <c r="B15" t="s">
        <v>104</v>
      </c>
      <c r="C15" s="4">
        <v>43909</v>
      </c>
      <c r="D15" s="28">
        <v>0.82291666666666663</v>
      </c>
      <c r="E15" s="6" t="s">
        <v>93</v>
      </c>
    </row>
    <row r="16" spans="1:5">
      <c r="A16" t="s">
        <v>112</v>
      </c>
      <c r="B16" t="s">
        <v>113</v>
      </c>
      <c r="C16" s="4">
        <v>43911</v>
      </c>
      <c r="D16" s="28">
        <v>0.45833333333333331</v>
      </c>
      <c r="E16" s="6" t="s">
        <v>100</v>
      </c>
    </row>
    <row r="17" spans="1:5">
      <c r="A17" t="s">
        <v>114</v>
      </c>
      <c r="B17" t="s">
        <v>115</v>
      </c>
      <c r="C17" s="4">
        <v>43911</v>
      </c>
      <c r="D17" s="64">
        <v>0.45833333333333331</v>
      </c>
      <c r="E17" t="s">
        <v>21</v>
      </c>
    </row>
    <row r="18" spans="1:5">
      <c r="A18" t="s">
        <v>116</v>
      </c>
      <c r="B18" t="s">
        <v>117</v>
      </c>
      <c r="C18" s="4">
        <v>43911</v>
      </c>
      <c r="D18" s="64">
        <v>0.45833333333333331</v>
      </c>
      <c r="E18" t="s">
        <v>93</v>
      </c>
    </row>
    <row r="19" spans="1:5">
      <c r="A19" t="s">
        <v>118</v>
      </c>
      <c r="B19" t="s">
        <v>119</v>
      </c>
      <c r="C19" s="4">
        <v>43911</v>
      </c>
      <c r="D19" s="64">
        <v>0.45833333333333331</v>
      </c>
      <c r="E19" t="s">
        <v>25</v>
      </c>
    </row>
    <row r="20" spans="1:5">
      <c r="A20" t="s">
        <v>120</v>
      </c>
      <c r="B20" t="s">
        <v>121</v>
      </c>
      <c r="C20" s="4">
        <v>43911</v>
      </c>
      <c r="D20" s="64">
        <v>0.5</v>
      </c>
      <c r="E20" t="s">
        <v>122</v>
      </c>
    </row>
    <row r="21" spans="1:5">
      <c r="A21" t="s">
        <v>123</v>
      </c>
      <c r="B21" t="s">
        <v>124</v>
      </c>
      <c r="C21" s="4">
        <v>43911</v>
      </c>
      <c r="D21" s="64">
        <v>0.5</v>
      </c>
      <c r="E21" t="s">
        <v>21</v>
      </c>
    </row>
    <row r="22" spans="1:5">
      <c r="A22" t="s">
        <v>125</v>
      </c>
      <c r="B22" t="s">
        <v>126</v>
      </c>
      <c r="C22" s="4">
        <v>43911</v>
      </c>
      <c r="D22" s="64">
        <v>0.5</v>
      </c>
      <c r="E22" t="s">
        <v>93</v>
      </c>
    </row>
    <row r="23" spans="1:5">
      <c r="A23" t="s">
        <v>96</v>
      </c>
      <c r="B23" t="s">
        <v>127</v>
      </c>
      <c r="C23" s="4">
        <v>43911</v>
      </c>
      <c r="D23" s="64">
        <v>0.5</v>
      </c>
      <c r="E23" t="s">
        <v>25</v>
      </c>
    </row>
    <row r="24" spans="1:5">
      <c r="A24" t="s">
        <v>97</v>
      </c>
      <c r="B24" t="s">
        <v>128</v>
      </c>
      <c r="C24" s="4">
        <v>43911</v>
      </c>
      <c r="D24" s="28">
        <v>0.52083333333333337</v>
      </c>
      <c r="E24" s="6" t="s">
        <v>20</v>
      </c>
    </row>
    <row r="25" spans="1:5">
      <c r="A25" t="s">
        <v>129</v>
      </c>
      <c r="B25" t="s">
        <v>130</v>
      </c>
      <c r="C25" s="4">
        <v>43911</v>
      </c>
      <c r="D25" s="64">
        <v>0.5625</v>
      </c>
      <c r="E25" t="s">
        <v>93</v>
      </c>
    </row>
    <row r="26" spans="1:5">
      <c r="A26" t="s">
        <v>131</v>
      </c>
      <c r="B26" t="s">
        <v>132</v>
      </c>
      <c r="C26" s="4">
        <v>43911</v>
      </c>
      <c r="D26" s="64">
        <v>0.5625</v>
      </c>
      <c r="E26" t="s">
        <v>25</v>
      </c>
    </row>
    <row r="27" spans="1:5">
      <c r="A27" t="s">
        <v>133</v>
      </c>
      <c r="B27" t="s">
        <v>134</v>
      </c>
      <c r="C27" s="4">
        <v>43911</v>
      </c>
      <c r="D27" s="64">
        <v>0.57291666666666663</v>
      </c>
      <c r="E27" t="s">
        <v>122</v>
      </c>
    </row>
    <row r="28" spans="1:5">
      <c r="A28" t="s">
        <v>135</v>
      </c>
      <c r="B28" t="s">
        <v>99</v>
      </c>
      <c r="C28" s="4">
        <v>43911</v>
      </c>
      <c r="D28" s="64">
        <v>0.57291666666666663</v>
      </c>
      <c r="E28" t="s">
        <v>21</v>
      </c>
    </row>
    <row r="29" spans="1:5">
      <c r="A29" t="s">
        <v>136</v>
      </c>
      <c r="B29" t="s">
        <v>137</v>
      </c>
      <c r="C29" s="4">
        <v>43911</v>
      </c>
      <c r="D29" s="64">
        <v>0.58333333333333337</v>
      </c>
      <c r="E29" t="s">
        <v>20</v>
      </c>
    </row>
    <row r="30" spans="1:5">
      <c r="A30" t="s">
        <v>138</v>
      </c>
      <c r="B30" t="s">
        <v>139</v>
      </c>
      <c r="C30" s="4">
        <v>43911</v>
      </c>
      <c r="D30" s="64">
        <v>0.625</v>
      </c>
      <c r="E30" t="s">
        <v>93</v>
      </c>
    </row>
    <row r="31" spans="1:5">
      <c r="A31" t="s">
        <v>140</v>
      </c>
      <c r="B31" t="s">
        <v>141</v>
      </c>
      <c r="C31" s="4">
        <v>43911</v>
      </c>
      <c r="D31" s="64">
        <v>0.625</v>
      </c>
      <c r="E31" t="s">
        <v>25</v>
      </c>
    </row>
    <row r="32" spans="1:5">
      <c r="A32" t="s">
        <v>142</v>
      </c>
      <c r="B32" t="s">
        <v>143</v>
      </c>
      <c r="C32" s="4">
        <v>43911</v>
      </c>
      <c r="D32" s="64">
        <v>0.64583333333333337</v>
      </c>
      <c r="E32" t="s">
        <v>122</v>
      </c>
    </row>
    <row r="33" spans="1:5">
      <c r="A33" t="s">
        <v>144</v>
      </c>
      <c r="B33" t="s">
        <v>145</v>
      </c>
      <c r="C33" s="4">
        <v>43911</v>
      </c>
      <c r="D33" s="64">
        <v>0.64583333333333337</v>
      </c>
      <c r="E33" t="s">
        <v>21</v>
      </c>
    </row>
    <row r="34" spans="1:5">
      <c r="A34" t="s">
        <v>146</v>
      </c>
      <c r="B34" t="s">
        <v>147</v>
      </c>
      <c r="C34" s="4">
        <v>43911</v>
      </c>
      <c r="D34" s="64">
        <v>0.64583333333333337</v>
      </c>
      <c r="E34" t="s">
        <v>20</v>
      </c>
    </row>
    <row r="35" spans="1:5">
      <c r="A35" t="s">
        <v>101</v>
      </c>
      <c r="B35" t="s">
        <v>148</v>
      </c>
      <c r="C35" s="4">
        <v>43913</v>
      </c>
      <c r="D35" s="28">
        <v>0.75</v>
      </c>
      <c r="E35" s="6" t="s">
        <v>3</v>
      </c>
    </row>
    <row r="36" spans="1:5">
      <c r="A36" t="s">
        <v>94</v>
      </c>
      <c r="B36" t="s">
        <v>149</v>
      </c>
      <c r="C36" s="4">
        <v>43913</v>
      </c>
      <c r="D36" s="28">
        <v>0.75</v>
      </c>
      <c r="E36" s="6" t="s">
        <v>4</v>
      </c>
    </row>
    <row r="37" spans="1:5">
      <c r="A37" t="s">
        <v>150</v>
      </c>
      <c r="B37" t="s">
        <v>97</v>
      </c>
      <c r="C37" s="4">
        <v>43913</v>
      </c>
      <c r="D37" s="28">
        <v>0.75</v>
      </c>
      <c r="E37" s="6" t="s">
        <v>20</v>
      </c>
    </row>
    <row r="38" spans="1:5">
      <c r="A38" t="s">
        <v>151</v>
      </c>
      <c r="B38" t="s">
        <v>111</v>
      </c>
      <c r="C38" s="4">
        <v>43913</v>
      </c>
      <c r="D38" s="28">
        <v>0.83333333333333337</v>
      </c>
      <c r="E38" s="6" t="s">
        <v>4</v>
      </c>
    </row>
    <row r="39" spans="1:5">
      <c r="A39" t="s">
        <v>91</v>
      </c>
      <c r="B39" t="s">
        <v>152</v>
      </c>
      <c r="C39" s="4">
        <v>43915</v>
      </c>
      <c r="D39" s="28">
        <v>0.75</v>
      </c>
      <c r="E39" s="6" t="s">
        <v>93</v>
      </c>
    </row>
    <row r="40" spans="1:5">
      <c r="A40" t="s">
        <v>104</v>
      </c>
      <c r="B40" t="s">
        <v>107</v>
      </c>
      <c r="C40" s="4">
        <v>43915</v>
      </c>
      <c r="D40" s="28">
        <v>0.75</v>
      </c>
      <c r="E40" s="6" t="s">
        <v>25</v>
      </c>
    </row>
    <row r="41" spans="1:5">
      <c r="A41" t="s">
        <v>111</v>
      </c>
      <c r="B41" t="s">
        <v>149</v>
      </c>
      <c r="C41" s="4">
        <v>43915</v>
      </c>
      <c r="D41" s="28">
        <v>0.75</v>
      </c>
      <c r="E41" s="6" t="s">
        <v>4</v>
      </c>
    </row>
    <row r="42" spans="1:5">
      <c r="A42" t="s">
        <v>153</v>
      </c>
      <c r="B42" t="s">
        <v>101</v>
      </c>
      <c r="C42" s="4">
        <v>43915</v>
      </c>
      <c r="D42" s="28">
        <v>0.83333333333333337</v>
      </c>
      <c r="E42" s="6" t="s">
        <v>3</v>
      </c>
    </row>
    <row r="43" spans="1:5">
      <c r="A43" t="s">
        <v>154</v>
      </c>
      <c r="B43" t="s">
        <v>111</v>
      </c>
      <c r="C43" s="4">
        <v>43917</v>
      </c>
      <c r="D43" s="28">
        <v>0.75</v>
      </c>
      <c r="E43" s="6" t="s">
        <v>4</v>
      </c>
    </row>
    <row r="44" spans="1:5">
      <c r="A44" t="s">
        <v>155</v>
      </c>
      <c r="B44" t="s">
        <v>98</v>
      </c>
      <c r="C44" s="4">
        <v>43917</v>
      </c>
      <c r="D44" s="28">
        <v>0.82291666666666663</v>
      </c>
      <c r="E44" s="6" t="s">
        <v>100</v>
      </c>
    </row>
    <row r="45" spans="1:5">
      <c r="A45" t="s">
        <v>156</v>
      </c>
      <c r="B45" t="s">
        <v>94</v>
      </c>
      <c r="C45" s="4">
        <v>43917</v>
      </c>
      <c r="D45" s="28">
        <v>0.83333333333333337</v>
      </c>
      <c r="E45" s="6" t="s">
        <v>4</v>
      </c>
    </row>
    <row r="46" spans="1:5">
      <c r="A46" t="s">
        <v>113</v>
      </c>
      <c r="B46" t="s">
        <v>117</v>
      </c>
      <c r="C46" s="4">
        <v>43918</v>
      </c>
      <c r="D46" s="28">
        <v>0.375</v>
      </c>
      <c r="E46" s="6" t="s">
        <v>21</v>
      </c>
    </row>
    <row r="47" spans="1:5">
      <c r="A47" t="s">
        <v>157</v>
      </c>
      <c r="B47" t="s">
        <v>91</v>
      </c>
      <c r="C47" s="4">
        <v>43918</v>
      </c>
      <c r="D47" s="28">
        <v>0.375</v>
      </c>
      <c r="E47" s="6" t="s">
        <v>3</v>
      </c>
    </row>
    <row r="48" spans="1:5">
      <c r="A48" t="s">
        <v>97</v>
      </c>
      <c r="B48" t="s">
        <v>125</v>
      </c>
      <c r="C48" s="4">
        <v>43918</v>
      </c>
      <c r="D48" s="28">
        <v>0.54166666666666663</v>
      </c>
      <c r="E48" s="6" t="s">
        <v>20</v>
      </c>
    </row>
    <row r="49" spans="1:5">
      <c r="A49" t="s">
        <v>142</v>
      </c>
      <c r="B49" t="s">
        <v>98</v>
      </c>
      <c r="C49" s="4">
        <v>43918</v>
      </c>
      <c r="D49" s="28">
        <v>0.59375</v>
      </c>
      <c r="E49" s="6" t="s">
        <v>100</v>
      </c>
    </row>
    <row r="50" spans="1:5">
      <c r="A50" t="s">
        <v>157</v>
      </c>
      <c r="B50" t="s">
        <v>104</v>
      </c>
      <c r="C50" s="4">
        <v>43918</v>
      </c>
      <c r="D50" s="28">
        <v>0.59375</v>
      </c>
      <c r="E50" s="6" t="s">
        <v>3</v>
      </c>
    </row>
    <row r="51" spans="1:5">
      <c r="A51" t="s">
        <v>98</v>
      </c>
      <c r="B51" t="s">
        <v>140</v>
      </c>
      <c r="C51" s="4">
        <v>43922</v>
      </c>
      <c r="D51" s="28">
        <v>0.75</v>
      </c>
      <c r="E51" s="6" t="s">
        <v>21</v>
      </c>
    </row>
    <row r="52" spans="1:5">
      <c r="A52" t="s">
        <v>104</v>
      </c>
      <c r="B52" t="s">
        <v>158</v>
      </c>
      <c r="C52" s="4">
        <v>43922</v>
      </c>
      <c r="D52" s="28">
        <v>0.75</v>
      </c>
      <c r="E52" s="6" t="s">
        <v>93</v>
      </c>
    </row>
    <row r="53" spans="1:5">
      <c r="A53" t="s">
        <v>108</v>
      </c>
      <c r="B53" t="s">
        <v>91</v>
      </c>
      <c r="C53" s="4">
        <v>43922</v>
      </c>
      <c r="D53" s="28">
        <v>0.75</v>
      </c>
      <c r="E53" s="6" t="s">
        <v>25</v>
      </c>
    </row>
    <row r="54" spans="1:5">
      <c r="A54" t="s">
        <v>131</v>
      </c>
      <c r="B54" t="s">
        <v>97</v>
      </c>
      <c r="C54" s="4">
        <v>43922</v>
      </c>
      <c r="D54" s="28">
        <v>0.8125</v>
      </c>
      <c r="E54" s="6" t="s">
        <v>20</v>
      </c>
    </row>
    <row r="55" spans="1:5">
      <c r="A55" t="s">
        <v>159</v>
      </c>
      <c r="B55" t="s">
        <v>109</v>
      </c>
      <c r="C55" s="4">
        <v>43922</v>
      </c>
      <c r="D55" s="28">
        <v>0.82291666666666663</v>
      </c>
      <c r="E55" s="6" t="s">
        <v>25</v>
      </c>
    </row>
    <row r="56" spans="1:5">
      <c r="A56" t="s">
        <v>101</v>
      </c>
      <c r="B56" t="s">
        <v>160</v>
      </c>
      <c r="C56" s="4">
        <v>43922</v>
      </c>
      <c r="D56" s="28">
        <v>0.83333333333333337</v>
      </c>
      <c r="E56" s="6" t="s">
        <v>3</v>
      </c>
    </row>
    <row r="57" spans="1:5">
      <c r="A57" t="s">
        <v>94</v>
      </c>
      <c r="B57" t="s">
        <v>151</v>
      </c>
      <c r="C57" s="4">
        <v>43922</v>
      </c>
      <c r="D57" s="28">
        <v>0.83333333333333337</v>
      </c>
      <c r="E57" s="6" t="s">
        <v>4</v>
      </c>
    </row>
    <row r="58" spans="1:5">
      <c r="A58" t="s">
        <v>111</v>
      </c>
      <c r="B58" t="s">
        <v>161</v>
      </c>
      <c r="C58" s="4">
        <v>43922</v>
      </c>
      <c r="D58" s="28">
        <v>0.83333333333333337</v>
      </c>
      <c r="E58" s="6" t="s">
        <v>4</v>
      </c>
    </row>
    <row r="59" spans="1:5">
      <c r="A59" t="s">
        <v>114</v>
      </c>
      <c r="B59" t="s">
        <v>113</v>
      </c>
      <c r="C59" s="4">
        <v>43924</v>
      </c>
      <c r="D59" s="28">
        <v>0.75</v>
      </c>
      <c r="E59" s="6" t="s">
        <v>25</v>
      </c>
    </row>
    <row r="60" spans="1:5">
      <c r="A60" t="s">
        <v>110</v>
      </c>
      <c r="B60" t="s">
        <v>162</v>
      </c>
      <c r="C60" s="4">
        <v>43924</v>
      </c>
      <c r="D60" s="28">
        <v>0.75</v>
      </c>
      <c r="E60" t="s">
        <v>3</v>
      </c>
    </row>
    <row r="61" spans="1:5">
      <c r="A61" t="s">
        <v>120</v>
      </c>
      <c r="B61" t="s">
        <v>143</v>
      </c>
      <c r="C61" s="4">
        <v>43924</v>
      </c>
      <c r="D61" s="28">
        <v>0.82291666666666663</v>
      </c>
      <c r="E61" s="6" t="s">
        <v>100</v>
      </c>
    </row>
    <row r="62" spans="1:5">
      <c r="A62" t="s">
        <v>102</v>
      </c>
      <c r="B62" t="s">
        <v>153</v>
      </c>
      <c r="C62" s="4">
        <v>43924</v>
      </c>
      <c r="D62" s="28">
        <v>0.83333333333333337</v>
      </c>
      <c r="E62" t="s">
        <v>3</v>
      </c>
    </row>
    <row r="63" spans="1:5">
      <c r="A63" t="s">
        <v>124</v>
      </c>
      <c r="B63" t="s">
        <v>141</v>
      </c>
      <c r="C63" s="4">
        <v>43925</v>
      </c>
      <c r="D63" s="28">
        <v>0.375</v>
      </c>
      <c r="E63" s="6" t="s">
        <v>100</v>
      </c>
    </row>
    <row r="64" spans="1:5">
      <c r="A64" t="s">
        <v>123</v>
      </c>
      <c r="B64" t="s">
        <v>163</v>
      </c>
      <c r="C64" s="4">
        <v>43925</v>
      </c>
      <c r="D64" s="28">
        <v>0.375</v>
      </c>
      <c r="E64" s="6" t="s">
        <v>21</v>
      </c>
    </row>
    <row r="65" spans="1:5">
      <c r="A65" t="s">
        <v>91</v>
      </c>
      <c r="B65" t="s">
        <v>105</v>
      </c>
      <c r="C65" s="4">
        <v>43925</v>
      </c>
      <c r="D65" s="28">
        <v>0.375</v>
      </c>
      <c r="E65" s="6" t="s">
        <v>93</v>
      </c>
    </row>
    <row r="66" spans="1:5">
      <c r="A66" t="s">
        <v>164</v>
      </c>
      <c r="B66" t="s">
        <v>165</v>
      </c>
      <c r="C66" s="4">
        <v>43925</v>
      </c>
      <c r="D66" s="28">
        <v>0.375</v>
      </c>
      <c r="E66" t="s">
        <v>24</v>
      </c>
    </row>
    <row r="67" spans="1:5">
      <c r="A67" t="s">
        <v>166</v>
      </c>
      <c r="B67" t="s">
        <v>167</v>
      </c>
      <c r="C67" s="4">
        <v>43925</v>
      </c>
      <c r="D67" s="28">
        <v>0.375</v>
      </c>
      <c r="E67" s="6" t="s">
        <v>3</v>
      </c>
    </row>
    <row r="68" spans="1:5">
      <c r="A68" t="s">
        <v>139</v>
      </c>
      <c r="B68" t="s">
        <v>140</v>
      </c>
      <c r="C68" s="4">
        <v>43925</v>
      </c>
      <c r="D68" s="28">
        <v>0.44791666666666669</v>
      </c>
      <c r="E68" t="s">
        <v>100</v>
      </c>
    </row>
    <row r="69" spans="1:5">
      <c r="A69" t="s">
        <v>103</v>
      </c>
      <c r="B69" t="s">
        <v>155</v>
      </c>
      <c r="C69" s="4">
        <v>43925</v>
      </c>
      <c r="D69" s="28">
        <v>0.44791666666666669</v>
      </c>
      <c r="E69" s="6" t="s">
        <v>21</v>
      </c>
    </row>
    <row r="70" spans="1:5">
      <c r="A70" t="s">
        <v>168</v>
      </c>
      <c r="B70" t="s">
        <v>101</v>
      </c>
      <c r="C70" s="4">
        <v>43925</v>
      </c>
      <c r="D70" s="28">
        <v>0.45833333333333331</v>
      </c>
      <c r="E70" s="6" t="s">
        <v>3</v>
      </c>
    </row>
    <row r="71" spans="1:5">
      <c r="A71" t="s">
        <v>135</v>
      </c>
      <c r="B71" t="s">
        <v>99</v>
      </c>
      <c r="C71" s="4">
        <v>43925</v>
      </c>
      <c r="D71" s="28">
        <v>0.54166666666666663</v>
      </c>
      <c r="E71" s="6" t="s">
        <v>100</v>
      </c>
    </row>
    <row r="72" spans="1:5">
      <c r="A72" t="s">
        <v>134</v>
      </c>
      <c r="B72" t="s">
        <v>133</v>
      </c>
      <c r="C72" s="4">
        <v>43925</v>
      </c>
      <c r="D72" s="28">
        <v>0.54166666666666663</v>
      </c>
      <c r="E72" s="6" t="s">
        <v>21</v>
      </c>
    </row>
    <row r="73" spans="1:5">
      <c r="A73" t="s">
        <v>148</v>
      </c>
      <c r="B73" t="s">
        <v>169</v>
      </c>
      <c r="C73" s="4">
        <v>43925</v>
      </c>
      <c r="D73" s="28">
        <v>0.54166666666666663</v>
      </c>
      <c r="E73" s="6" t="s">
        <v>3</v>
      </c>
    </row>
    <row r="74" spans="1:5">
      <c r="A74" t="s">
        <v>156</v>
      </c>
      <c r="B74" t="s">
        <v>111</v>
      </c>
      <c r="C74" s="4">
        <v>43925</v>
      </c>
      <c r="D74" s="28">
        <v>0.54166666666666663</v>
      </c>
      <c r="E74" s="6" t="s">
        <v>4</v>
      </c>
    </row>
    <row r="75" spans="1:5">
      <c r="A75" t="s">
        <v>170</v>
      </c>
      <c r="B75" t="s">
        <v>94</v>
      </c>
      <c r="C75" s="4">
        <v>43925</v>
      </c>
      <c r="D75" s="28">
        <v>0.54166666666666663</v>
      </c>
      <c r="E75" s="6" t="s">
        <v>4</v>
      </c>
    </row>
    <row r="76" spans="1:5">
      <c r="A76" t="s">
        <v>171</v>
      </c>
      <c r="B76" t="s">
        <v>138</v>
      </c>
      <c r="C76" s="4">
        <v>43925</v>
      </c>
      <c r="D76" s="28">
        <v>0.61458333333333337</v>
      </c>
      <c r="E76" s="6" t="s">
        <v>100</v>
      </c>
    </row>
    <row r="77" spans="1:5">
      <c r="A77" t="s">
        <v>143</v>
      </c>
      <c r="B77" t="s">
        <v>98</v>
      </c>
      <c r="C77" s="4">
        <v>43925</v>
      </c>
      <c r="D77" s="28">
        <v>0.61458333333333337</v>
      </c>
      <c r="E77" s="6" t="s">
        <v>21</v>
      </c>
    </row>
    <row r="78" spans="1:5">
      <c r="A78" t="s">
        <v>109</v>
      </c>
      <c r="B78" t="s">
        <v>104</v>
      </c>
      <c r="C78" s="4">
        <v>43925</v>
      </c>
      <c r="D78" s="28">
        <v>0.61458333333333337</v>
      </c>
      <c r="E78" s="65" t="s">
        <v>93</v>
      </c>
    </row>
    <row r="79" spans="1:5">
      <c r="A79" t="s">
        <v>153</v>
      </c>
      <c r="B79" t="s">
        <v>110</v>
      </c>
      <c r="C79" s="4">
        <v>43925</v>
      </c>
      <c r="D79" s="28">
        <v>0.625</v>
      </c>
      <c r="E79" s="6" t="s">
        <v>3</v>
      </c>
    </row>
    <row r="80" spans="1:5">
      <c r="A80" t="s">
        <v>97</v>
      </c>
      <c r="B80" t="s">
        <v>129</v>
      </c>
      <c r="C80" s="4">
        <v>43925</v>
      </c>
      <c r="D80" s="28">
        <v>0.66666666666666663</v>
      </c>
      <c r="E80" s="6" t="s">
        <v>20</v>
      </c>
    </row>
    <row r="81" spans="1:5">
      <c r="A81" t="s">
        <v>143</v>
      </c>
      <c r="B81" t="s">
        <v>121</v>
      </c>
      <c r="C81" s="4">
        <v>43925</v>
      </c>
      <c r="D81" s="28">
        <v>0.6875</v>
      </c>
      <c r="E81" t="s">
        <v>100</v>
      </c>
    </row>
    <row r="82" spans="1:5">
      <c r="A82" t="s">
        <v>144</v>
      </c>
      <c r="B82" t="s">
        <v>172</v>
      </c>
      <c r="C82" s="4">
        <v>43925</v>
      </c>
      <c r="D82" s="28">
        <v>0.6875</v>
      </c>
      <c r="E82" s="6" t="s">
        <v>21</v>
      </c>
    </row>
    <row r="83" spans="1:5">
      <c r="A83" t="s">
        <v>102</v>
      </c>
      <c r="B83" t="s">
        <v>160</v>
      </c>
      <c r="C83" s="4">
        <v>43925</v>
      </c>
      <c r="D83" s="28">
        <v>0.70833333333333337</v>
      </c>
      <c r="E83" t="s">
        <v>3</v>
      </c>
    </row>
    <row r="84" spans="1:5">
      <c r="A84" t="s">
        <v>124</v>
      </c>
      <c r="B84" t="s">
        <v>155</v>
      </c>
      <c r="C84" s="4">
        <v>43929</v>
      </c>
      <c r="D84" s="28">
        <v>0.75</v>
      </c>
      <c r="E84" s="6" t="s">
        <v>100</v>
      </c>
    </row>
    <row r="85" spans="1:5">
      <c r="A85" t="s">
        <v>133</v>
      </c>
      <c r="B85" t="s">
        <v>173</v>
      </c>
      <c r="C85" s="4">
        <v>43929</v>
      </c>
      <c r="D85" s="28">
        <v>0.75</v>
      </c>
      <c r="E85" t="s">
        <v>21</v>
      </c>
    </row>
    <row r="86" spans="1:5">
      <c r="A86" t="s">
        <v>152</v>
      </c>
      <c r="B86" t="s">
        <v>174</v>
      </c>
      <c r="C86" s="4">
        <v>43929</v>
      </c>
      <c r="D86" s="28">
        <v>0.75</v>
      </c>
      <c r="E86" t="s">
        <v>93</v>
      </c>
    </row>
    <row r="87" spans="1:5">
      <c r="A87" t="s">
        <v>154</v>
      </c>
      <c r="B87" t="s">
        <v>156</v>
      </c>
      <c r="C87" s="4">
        <v>43929</v>
      </c>
      <c r="D87" s="28">
        <v>0.75</v>
      </c>
      <c r="E87" t="s">
        <v>24</v>
      </c>
    </row>
    <row r="88" spans="1:5">
      <c r="A88" t="s">
        <v>105</v>
      </c>
      <c r="B88" t="s">
        <v>157</v>
      </c>
      <c r="C88" s="4">
        <v>43929</v>
      </c>
      <c r="D88" s="28">
        <v>0.75</v>
      </c>
      <c r="E88" t="s">
        <v>25</v>
      </c>
    </row>
    <row r="89" spans="1:5">
      <c r="A89" t="s">
        <v>162</v>
      </c>
      <c r="B89" t="s">
        <v>168</v>
      </c>
      <c r="C89" s="4">
        <v>43929</v>
      </c>
      <c r="D89" s="28">
        <v>0.75</v>
      </c>
      <c r="E89" t="s">
        <v>3</v>
      </c>
    </row>
    <row r="90" spans="1:5">
      <c r="A90" t="s">
        <v>95</v>
      </c>
      <c r="B90" t="s">
        <v>175</v>
      </c>
      <c r="C90" s="4">
        <v>43929</v>
      </c>
      <c r="D90" s="28">
        <v>0.75</v>
      </c>
      <c r="E90" t="s">
        <v>4</v>
      </c>
    </row>
    <row r="91" spans="1:5">
      <c r="A91" t="s">
        <v>136</v>
      </c>
      <c r="B91" t="s">
        <v>96</v>
      </c>
      <c r="C91" s="4">
        <v>43929</v>
      </c>
      <c r="D91" s="28">
        <v>0.75</v>
      </c>
      <c r="E91" t="s">
        <v>20</v>
      </c>
    </row>
    <row r="92" spans="1:5">
      <c r="A92" t="s">
        <v>137</v>
      </c>
      <c r="B92" t="s">
        <v>129</v>
      </c>
      <c r="C92" s="4">
        <v>43929</v>
      </c>
      <c r="D92" s="28">
        <v>0.8125</v>
      </c>
      <c r="E92" t="s">
        <v>20</v>
      </c>
    </row>
    <row r="93" spans="1:5">
      <c r="A93" t="s">
        <v>135</v>
      </c>
      <c r="B93" t="s">
        <v>163</v>
      </c>
      <c r="C93" s="4">
        <v>43929</v>
      </c>
      <c r="D93" s="28">
        <v>0.82291666666666663</v>
      </c>
      <c r="E93" t="s">
        <v>100</v>
      </c>
    </row>
    <row r="94" spans="1:5">
      <c r="A94" t="s">
        <v>139</v>
      </c>
      <c r="B94" t="s">
        <v>138</v>
      </c>
      <c r="C94" s="4">
        <v>43929</v>
      </c>
      <c r="D94" s="28">
        <v>0.82291666666666663</v>
      </c>
      <c r="E94" s="6" t="s">
        <v>21</v>
      </c>
    </row>
    <row r="95" spans="1:5">
      <c r="A95" t="s">
        <v>158</v>
      </c>
      <c r="B95" t="s">
        <v>107</v>
      </c>
      <c r="C95" s="4">
        <v>43929</v>
      </c>
      <c r="D95" s="28">
        <v>0.82291666666666663</v>
      </c>
      <c r="E95" t="s">
        <v>93</v>
      </c>
    </row>
    <row r="96" spans="1:5">
      <c r="A96" t="s">
        <v>92</v>
      </c>
      <c r="B96" t="s">
        <v>176</v>
      </c>
      <c r="C96" s="4">
        <v>43929</v>
      </c>
      <c r="D96" s="28">
        <v>0.82291666666666663</v>
      </c>
      <c r="E96" t="s">
        <v>25</v>
      </c>
    </row>
    <row r="97" spans="1:5">
      <c r="A97" t="s">
        <v>148</v>
      </c>
      <c r="B97" t="s">
        <v>160</v>
      </c>
      <c r="C97" s="4">
        <v>43929</v>
      </c>
      <c r="D97" s="28">
        <v>0.83333333333333337</v>
      </c>
      <c r="E97" t="s">
        <v>24</v>
      </c>
    </row>
    <row r="98" spans="1:5">
      <c r="A98" t="s">
        <v>102</v>
      </c>
      <c r="B98" t="s">
        <v>169</v>
      </c>
      <c r="C98" s="4">
        <v>43929</v>
      </c>
      <c r="D98" s="28">
        <v>0.83333333333333337</v>
      </c>
      <c r="E98" t="s">
        <v>3</v>
      </c>
    </row>
    <row r="99" spans="1:5">
      <c r="A99" t="s">
        <v>149</v>
      </c>
      <c r="B99" t="s">
        <v>177</v>
      </c>
      <c r="C99" s="4">
        <v>43929</v>
      </c>
      <c r="D99" s="28">
        <v>0.83333333333333337</v>
      </c>
      <c r="E99" t="s">
        <v>4</v>
      </c>
    </row>
    <row r="100" spans="1:5">
      <c r="A100" t="s">
        <v>123</v>
      </c>
      <c r="B100" t="s">
        <v>141</v>
      </c>
      <c r="C100" s="4">
        <v>43930</v>
      </c>
      <c r="D100" s="28">
        <v>0.75</v>
      </c>
      <c r="E100" s="6" t="s">
        <v>100</v>
      </c>
    </row>
    <row r="101" spans="1:5">
      <c r="A101" t="s">
        <v>113</v>
      </c>
      <c r="B101" t="s">
        <v>115</v>
      </c>
      <c r="C101" s="4">
        <v>43930</v>
      </c>
      <c r="D101" s="28">
        <v>0.75</v>
      </c>
      <c r="E101" s="6" t="s">
        <v>21</v>
      </c>
    </row>
    <row r="102" spans="1:5">
      <c r="A102" t="s">
        <v>109</v>
      </c>
      <c r="B102" t="s">
        <v>91</v>
      </c>
      <c r="C102" s="4">
        <v>43930</v>
      </c>
      <c r="D102" s="28">
        <v>0.75</v>
      </c>
      <c r="E102" s="6" t="s">
        <v>93</v>
      </c>
    </row>
    <row r="103" spans="1:5">
      <c r="A103" t="s">
        <v>94</v>
      </c>
      <c r="B103" t="s">
        <v>178</v>
      </c>
      <c r="C103" s="4">
        <v>43930</v>
      </c>
      <c r="D103" s="28">
        <v>0.75</v>
      </c>
      <c r="E103" s="6" t="s">
        <v>24</v>
      </c>
    </row>
    <row r="104" spans="1:5">
      <c r="A104" t="s">
        <v>164</v>
      </c>
      <c r="B104" t="s">
        <v>110</v>
      </c>
      <c r="C104" s="4">
        <v>43930</v>
      </c>
      <c r="D104" s="28">
        <v>0.75</v>
      </c>
      <c r="E104" s="6" t="s">
        <v>3</v>
      </c>
    </row>
    <row r="105" spans="1:5">
      <c r="A105" t="s">
        <v>111</v>
      </c>
      <c r="B105" t="s">
        <v>170</v>
      </c>
      <c r="C105" s="4">
        <v>43930</v>
      </c>
      <c r="D105" s="28">
        <v>0.75</v>
      </c>
      <c r="E105" s="6" t="s">
        <v>4</v>
      </c>
    </row>
    <row r="106" spans="1:5">
      <c r="A106" t="s">
        <v>126</v>
      </c>
      <c r="B106" t="s">
        <v>97</v>
      </c>
      <c r="C106" s="4">
        <v>43930</v>
      </c>
      <c r="D106" s="28">
        <v>0.75</v>
      </c>
      <c r="E106" s="6" t="s">
        <v>20</v>
      </c>
    </row>
    <row r="107" spans="1:5">
      <c r="A107" t="s">
        <v>147</v>
      </c>
      <c r="B107" t="s">
        <v>132</v>
      </c>
      <c r="C107" s="4">
        <v>43930</v>
      </c>
      <c r="D107" s="28">
        <v>0.8125</v>
      </c>
      <c r="E107" s="6" t="s">
        <v>20</v>
      </c>
    </row>
    <row r="108" spans="1:5">
      <c r="A108" t="s">
        <v>103</v>
      </c>
      <c r="B108" t="s">
        <v>99</v>
      </c>
      <c r="C108" s="4">
        <v>43930</v>
      </c>
      <c r="D108" s="28">
        <v>0.82291666666666663</v>
      </c>
      <c r="E108" s="6" t="s">
        <v>100</v>
      </c>
    </row>
    <row r="109" spans="1:5">
      <c r="A109" t="s">
        <v>179</v>
      </c>
      <c r="B109" t="s">
        <v>104</v>
      </c>
      <c r="C109" s="4">
        <v>43930</v>
      </c>
      <c r="D109" s="28">
        <v>0.82291666666666663</v>
      </c>
      <c r="E109" s="6" t="s">
        <v>93</v>
      </c>
    </row>
    <row r="110" spans="1:5">
      <c r="A110" t="s">
        <v>171</v>
      </c>
      <c r="B110" t="s">
        <v>140</v>
      </c>
      <c r="C110" s="4">
        <v>43930</v>
      </c>
      <c r="D110" s="28">
        <v>0.83333333333333337</v>
      </c>
      <c r="E110" s="6" t="s">
        <v>21</v>
      </c>
    </row>
    <row r="111" spans="1:5">
      <c r="A111" t="s">
        <v>153</v>
      </c>
      <c r="B111" t="s">
        <v>165</v>
      </c>
      <c r="C111" s="4">
        <v>43930</v>
      </c>
      <c r="D111" s="28">
        <v>0.83333333333333337</v>
      </c>
      <c r="E111" s="6" t="s">
        <v>24</v>
      </c>
    </row>
    <row r="112" spans="1:5">
      <c r="A112" t="s">
        <v>134</v>
      </c>
      <c r="B112" t="s">
        <v>98</v>
      </c>
      <c r="C112" s="4">
        <v>43930</v>
      </c>
      <c r="D112" s="28">
        <v>0.83333333333333337</v>
      </c>
      <c r="E112" s="6" t="s">
        <v>25</v>
      </c>
    </row>
    <row r="113" spans="1:5">
      <c r="A113" t="s">
        <v>101</v>
      </c>
      <c r="B113" t="s">
        <v>166</v>
      </c>
      <c r="C113" s="4">
        <v>43930</v>
      </c>
      <c r="D113" s="28">
        <v>0.83333333333333337</v>
      </c>
      <c r="E113" s="6" t="s">
        <v>3</v>
      </c>
    </row>
    <row r="114" spans="1:5">
      <c r="A114" t="s">
        <v>180</v>
      </c>
      <c r="B114" t="s">
        <v>181</v>
      </c>
      <c r="C114" s="4">
        <v>43930</v>
      </c>
      <c r="D114" s="28">
        <v>0.83333333333333337</v>
      </c>
      <c r="E114" s="6" t="s">
        <v>4</v>
      </c>
    </row>
    <row r="115" spans="1:5">
      <c r="A115" t="s">
        <v>98</v>
      </c>
      <c r="B115" t="s">
        <v>145</v>
      </c>
      <c r="C115" s="4">
        <v>43934</v>
      </c>
      <c r="D115" s="28">
        <v>0.75</v>
      </c>
      <c r="E115" s="6" t="s">
        <v>100</v>
      </c>
    </row>
    <row r="116" spans="1:5">
      <c r="A116" t="s">
        <v>135</v>
      </c>
      <c r="B116" t="s">
        <v>172</v>
      </c>
      <c r="C116" s="4">
        <v>43934</v>
      </c>
      <c r="D116" s="28">
        <v>0.75</v>
      </c>
      <c r="E116" s="6" t="s">
        <v>21</v>
      </c>
    </row>
    <row r="117" spans="1:5">
      <c r="A117" t="s">
        <v>182</v>
      </c>
      <c r="B117" t="s">
        <v>174</v>
      </c>
      <c r="C117" s="4">
        <v>43934</v>
      </c>
      <c r="D117" s="28">
        <v>0.75</v>
      </c>
      <c r="E117" s="6" t="s">
        <v>93</v>
      </c>
    </row>
    <row r="118" spans="1:5">
      <c r="A118" t="s">
        <v>108</v>
      </c>
      <c r="B118" t="s">
        <v>176</v>
      </c>
      <c r="C118" s="4">
        <v>43934</v>
      </c>
      <c r="D118" s="28">
        <v>0.75</v>
      </c>
      <c r="E118" s="6" t="s">
        <v>24</v>
      </c>
    </row>
    <row r="119" spans="1:5">
      <c r="A119" t="s">
        <v>125</v>
      </c>
      <c r="B119" t="s">
        <v>183</v>
      </c>
      <c r="C119" s="4">
        <v>43934</v>
      </c>
      <c r="D119" s="28">
        <v>0.75</v>
      </c>
      <c r="E119" t="s">
        <v>25</v>
      </c>
    </row>
    <row r="120" spans="1:5">
      <c r="A120" t="s">
        <v>164</v>
      </c>
      <c r="B120" t="s">
        <v>101</v>
      </c>
      <c r="C120" s="4">
        <v>43934</v>
      </c>
      <c r="D120" s="28">
        <v>0.75</v>
      </c>
      <c r="E120" s="6" t="s">
        <v>3</v>
      </c>
    </row>
    <row r="121" spans="1:5">
      <c r="A121" t="s">
        <v>97</v>
      </c>
      <c r="B121" t="s">
        <v>127</v>
      </c>
      <c r="C121" s="4">
        <v>43934</v>
      </c>
      <c r="D121" s="28">
        <v>0.75</v>
      </c>
      <c r="E121" t="s">
        <v>20</v>
      </c>
    </row>
    <row r="122" spans="1:5">
      <c r="A122" t="s">
        <v>131</v>
      </c>
      <c r="B122" t="s">
        <v>150</v>
      </c>
      <c r="C122" s="4">
        <v>43934</v>
      </c>
      <c r="D122" s="28">
        <v>0.8125</v>
      </c>
      <c r="E122" t="s">
        <v>25</v>
      </c>
    </row>
    <row r="123" spans="1:5">
      <c r="A123" t="s">
        <v>128</v>
      </c>
      <c r="B123" t="s">
        <v>130</v>
      </c>
      <c r="C123" s="4">
        <v>43934</v>
      </c>
      <c r="D123" s="28">
        <v>0.8125</v>
      </c>
      <c r="E123" t="s">
        <v>20</v>
      </c>
    </row>
    <row r="124" spans="1:5">
      <c r="A124" t="s">
        <v>124</v>
      </c>
      <c r="B124" t="s">
        <v>144</v>
      </c>
      <c r="C124" s="4">
        <v>43934</v>
      </c>
      <c r="D124" s="28">
        <v>0.82291666666666663</v>
      </c>
      <c r="E124" s="6" t="s">
        <v>100</v>
      </c>
    </row>
    <row r="125" spans="1:5">
      <c r="A125" t="s">
        <v>139</v>
      </c>
      <c r="B125" t="s">
        <v>121</v>
      </c>
      <c r="C125" s="4">
        <v>43934</v>
      </c>
      <c r="D125" s="28">
        <v>0.82291666666666663</v>
      </c>
      <c r="E125" s="6" t="s">
        <v>21</v>
      </c>
    </row>
    <row r="126" spans="1:5">
      <c r="A126" t="s">
        <v>179</v>
      </c>
      <c r="B126" t="s">
        <v>184</v>
      </c>
      <c r="C126" s="4">
        <v>43934</v>
      </c>
      <c r="D126" s="28">
        <v>0.82291666666666663</v>
      </c>
      <c r="E126" s="6" t="s">
        <v>93</v>
      </c>
    </row>
    <row r="127" spans="1:5">
      <c r="A127" t="s">
        <v>106</v>
      </c>
      <c r="B127" t="s">
        <v>157</v>
      </c>
      <c r="C127" s="4">
        <v>43934</v>
      </c>
      <c r="D127" s="28">
        <v>0.82291666666666663</v>
      </c>
      <c r="E127" s="6" t="s">
        <v>25</v>
      </c>
    </row>
    <row r="128" spans="1:5">
      <c r="A128" t="s">
        <v>167</v>
      </c>
      <c r="B128" t="s">
        <v>110</v>
      </c>
      <c r="C128" s="4">
        <v>43934</v>
      </c>
      <c r="D128" s="28">
        <v>0.83333333333333337</v>
      </c>
      <c r="E128" t="s">
        <v>3</v>
      </c>
    </row>
    <row r="129" spans="1:5">
      <c r="A129" t="s">
        <v>185</v>
      </c>
      <c r="B129" t="s">
        <v>94</v>
      </c>
      <c r="C129" s="4">
        <v>43934</v>
      </c>
      <c r="D129" s="28">
        <v>0.83333333333333337</v>
      </c>
      <c r="E129" s="6" t="s">
        <v>4</v>
      </c>
    </row>
    <row r="130" spans="1:5">
      <c r="A130" t="s">
        <v>186</v>
      </c>
      <c r="B130" t="s">
        <v>151</v>
      </c>
      <c r="C130" s="4">
        <v>43935</v>
      </c>
      <c r="D130" s="28">
        <v>0.75</v>
      </c>
      <c r="E130" t="s">
        <v>4</v>
      </c>
    </row>
    <row r="131" spans="1:5">
      <c r="A131" t="s">
        <v>161</v>
      </c>
      <c r="B131" t="s">
        <v>154</v>
      </c>
      <c r="C131" s="4">
        <v>43935</v>
      </c>
      <c r="D131" s="28">
        <v>0.83333333333333337</v>
      </c>
      <c r="E131" t="s">
        <v>4</v>
      </c>
    </row>
    <row r="132" spans="1:5">
      <c r="A132" t="s">
        <v>107</v>
      </c>
      <c r="B132" t="s">
        <v>91</v>
      </c>
      <c r="C132" s="4">
        <v>43936</v>
      </c>
      <c r="D132" s="28">
        <v>0.75</v>
      </c>
      <c r="E132" s="6" t="s">
        <v>93</v>
      </c>
    </row>
    <row r="133" spans="1:5">
      <c r="A133" t="s">
        <v>104</v>
      </c>
      <c r="B133" t="s">
        <v>184</v>
      </c>
      <c r="C133" s="4">
        <v>43936</v>
      </c>
      <c r="D133" s="28">
        <v>0.82291666666666663</v>
      </c>
      <c r="E133" s="6" t="s">
        <v>93</v>
      </c>
    </row>
    <row r="134" spans="1:5">
      <c r="A134" t="s">
        <v>101</v>
      </c>
      <c r="B134" t="s">
        <v>167</v>
      </c>
      <c r="C134" s="4">
        <v>43936</v>
      </c>
      <c r="D134" s="28">
        <v>0.83333333333333337</v>
      </c>
      <c r="E134" s="6" t="s">
        <v>3</v>
      </c>
    </row>
    <row r="135" spans="1:5">
      <c r="A135" t="s">
        <v>94</v>
      </c>
      <c r="B135" t="s">
        <v>177</v>
      </c>
      <c r="C135" s="4">
        <v>43937</v>
      </c>
      <c r="D135" s="28">
        <v>0.75</v>
      </c>
      <c r="E135" s="6" t="s">
        <v>25</v>
      </c>
    </row>
    <row r="136" spans="1:5">
      <c r="A136" t="s">
        <v>169</v>
      </c>
      <c r="B136" t="s">
        <v>101</v>
      </c>
      <c r="C136" s="4">
        <v>43937</v>
      </c>
      <c r="D136" s="28">
        <v>0.75</v>
      </c>
      <c r="E136" s="6" t="s">
        <v>3</v>
      </c>
    </row>
    <row r="137" spans="1:5">
      <c r="A137" t="s">
        <v>111</v>
      </c>
      <c r="B137" t="s">
        <v>185</v>
      </c>
      <c r="C137" s="4">
        <v>43937</v>
      </c>
      <c r="D137" s="28">
        <v>0.75</v>
      </c>
      <c r="E137" s="6" t="s">
        <v>4</v>
      </c>
    </row>
    <row r="138" spans="1:5">
      <c r="A138" t="s">
        <v>97</v>
      </c>
      <c r="B138" t="s">
        <v>132</v>
      </c>
      <c r="C138" s="4">
        <v>43937</v>
      </c>
      <c r="D138" s="28">
        <v>0.8125</v>
      </c>
      <c r="E138" s="6" t="s">
        <v>20</v>
      </c>
    </row>
    <row r="139" spans="1:5">
      <c r="A139" t="s">
        <v>116</v>
      </c>
      <c r="B139" t="s">
        <v>113</v>
      </c>
      <c r="C139" s="4">
        <v>43939</v>
      </c>
      <c r="D139" s="28">
        <v>0.375</v>
      </c>
      <c r="E139" s="6" t="s">
        <v>21</v>
      </c>
    </row>
    <row r="140" spans="1:5">
      <c r="A140" t="s">
        <v>91</v>
      </c>
      <c r="B140" t="s">
        <v>187</v>
      </c>
      <c r="C140" s="4">
        <v>43939</v>
      </c>
      <c r="D140" s="28">
        <v>0.375</v>
      </c>
      <c r="E140" s="6" t="s">
        <v>3</v>
      </c>
    </row>
    <row r="141" spans="1:5">
      <c r="A141" t="s">
        <v>97</v>
      </c>
      <c r="B141" t="s">
        <v>146</v>
      </c>
      <c r="C141" s="4">
        <v>43939</v>
      </c>
      <c r="D141" s="28">
        <v>0.52083333333333337</v>
      </c>
      <c r="E141" s="6" t="s">
        <v>24</v>
      </c>
    </row>
    <row r="142" spans="1:5">
      <c r="A142" t="s">
        <v>98</v>
      </c>
      <c r="B142" t="s">
        <v>121</v>
      </c>
      <c r="C142" s="4">
        <v>43939</v>
      </c>
      <c r="D142" s="28">
        <v>0.59375</v>
      </c>
      <c r="E142" s="6" t="s">
        <v>100</v>
      </c>
    </row>
    <row r="143" spans="1:5">
      <c r="A143" t="s">
        <v>104</v>
      </c>
      <c r="B143" t="s">
        <v>152</v>
      </c>
      <c r="C143" s="4">
        <v>43939</v>
      </c>
      <c r="D143" s="28">
        <v>0.59375</v>
      </c>
      <c r="E143" s="6" t="s">
        <v>3</v>
      </c>
    </row>
    <row r="144" spans="1:5">
      <c r="A144" t="s">
        <v>161</v>
      </c>
      <c r="B144" t="s">
        <v>94</v>
      </c>
      <c r="C144" s="4">
        <v>43941</v>
      </c>
      <c r="D144" s="28">
        <v>0.75</v>
      </c>
      <c r="E144" s="6" t="s">
        <v>4</v>
      </c>
    </row>
    <row r="145" spans="1:5">
      <c r="A145" t="s">
        <v>182</v>
      </c>
      <c r="B145" t="s">
        <v>91</v>
      </c>
      <c r="C145" s="4">
        <v>43942</v>
      </c>
      <c r="D145" s="28">
        <v>0.75</v>
      </c>
      <c r="E145" s="6" t="s">
        <v>93</v>
      </c>
    </row>
    <row r="146" spans="1:5">
      <c r="A146" t="s">
        <v>104</v>
      </c>
      <c r="B146" t="s">
        <v>92</v>
      </c>
      <c r="C146" s="4">
        <v>43942</v>
      </c>
      <c r="D146" s="28">
        <v>0.75</v>
      </c>
      <c r="E146" s="6" t="s">
        <v>24</v>
      </c>
    </row>
    <row r="147" spans="1:5">
      <c r="A147" t="s">
        <v>177</v>
      </c>
      <c r="B147" t="s">
        <v>111</v>
      </c>
      <c r="C147" s="4">
        <v>43942</v>
      </c>
      <c r="D147" s="28">
        <v>0.75</v>
      </c>
      <c r="E147" s="6" t="s">
        <v>4</v>
      </c>
    </row>
    <row r="148" spans="1:5">
      <c r="A148" t="s">
        <v>127</v>
      </c>
      <c r="B148" t="s">
        <v>97</v>
      </c>
      <c r="C148" s="4">
        <v>43942</v>
      </c>
      <c r="D148" s="28">
        <v>0.8125</v>
      </c>
      <c r="E148" s="6" t="s">
        <v>20</v>
      </c>
    </row>
    <row r="149" spans="1:5">
      <c r="A149" t="s">
        <v>139</v>
      </c>
      <c r="B149" t="s">
        <v>98</v>
      </c>
      <c r="C149" s="4">
        <v>43942</v>
      </c>
      <c r="D149" s="28">
        <v>0.82291666666666663</v>
      </c>
      <c r="E149" s="6" t="s">
        <v>100</v>
      </c>
    </row>
    <row r="150" spans="1:5">
      <c r="A150" t="s">
        <v>101</v>
      </c>
      <c r="B150" t="s">
        <v>165</v>
      </c>
      <c r="C150" s="4">
        <v>43942</v>
      </c>
      <c r="D150" s="28">
        <v>0.83333333333333337</v>
      </c>
      <c r="E150" s="6" t="s">
        <v>3</v>
      </c>
    </row>
    <row r="151" spans="1:5">
      <c r="A151" t="s">
        <v>113</v>
      </c>
      <c r="B151" t="s">
        <v>118</v>
      </c>
      <c r="C151" s="4">
        <v>43945</v>
      </c>
      <c r="D151" s="28">
        <v>0.75</v>
      </c>
      <c r="E151" s="6" t="s">
        <v>21</v>
      </c>
    </row>
    <row r="152" spans="1:5">
      <c r="A152" t="s">
        <v>91</v>
      </c>
      <c r="B152" t="s">
        <v>104</v>
      </c>
      <c r="C152" s="4">
        <v>43945</v>
      </c>
      <c r="D152" s="28">
        <v>0.82291666666666663</v>
      </c>
      <c r="E152" s="6" t="s">
        <v>93</v>
      </c>
    </row>
    <row r="153" spans="1:5">
      <c r="A153" t="s">
        <v>103</v>
      </c>
      <c r="B153" t="s">
        <v>140</v>
      </c>
      <c r="C153" s="4">
        <v>43946</v>
      </c>
      <c r="D153" s="28">
        <v>0.375</v>
      </c>
      <c r="E153" s="6" t="s">
        <v>100</v>
      </c>
    </row>
    <row r="154" spans="1:5">
      <c r="A154" t="s">
        <v>123</v>
      </c>
      <c r="B154" t="s">
        <v>171</v>
      </c>
      <c r="C154" s="4">
        <v>43946</v>
      </c>
      <c r="D154" s="28">
        <v>0.44791666666666669</v>
      </c>
      <c r="E154" s="6" t="s">
        <v>100</v>
      </c>
    </row>
    <row r="155" spans="1:5">
      <c r="A155" t="s">
        <v>179</v>
      </c>
      <c r="B155" t="s">
        <v>91</v>
      </c>
      <c r="C155" s="4">
        <v>43946</v>
      </c>
      <c r="D155" s="28">
        <v>0.44791666666666669</v>
      </c>
      <c r="E155" s="6" t="s">
        <v>93</v>
      </c>
    </row>
    <row r="156" spans="1:5">
      <c r="A156" t="s">
        <v>94</v>
      </c>
      <c r="B156" t="s">
        <v>180</v>
      </c>
      <c r="C156" s="4">
        <v>43946</v>
      </c>
      <c r="D156" s="28">
        <v>0.45833333333333331</v>
      </c>
      <c r="E156" s="6" t="s">
        <v>4</v>
      </c>
    </row>
    <row r="157" spans="1:5">
      <c r="A157" t="s">
        <v>167</v>
      </c>
      <c r="B157" t="s">
        <v>101</v>
      </c>
      <c r="C157" s="4">
        <v>43946</v>
      </c>
      <c r="D157" s="28">
        <v>0.54166666666666663</v>
      </c>
      <c r="E157" s="6" t="s">
        <v>3</v>
      </c>
    </row>
    <row r="158" spans="1:5">
      <c r="A158" t="s">
        <v>147</v>
      </c>
      <c r="B158" t="s">
        <v>97</v>
      </c>
      <c r="C158" s="4">
        <v>43946</v>
      </c>
      <c r="D158" s="28">
        <v>0.58333333333333337</v>
      </c>
      <c r="E158" s="6" t="s">
        <v>20</v>
      </c>
    </row>
    <row r="159" spans="1:5">
      <c r="A159" t="s">
        <v>133</v>
      </c>
      <c r="B159" t="s">
        <v>120</v>
      </c>
      <c r="C159" s="4">
        <v>43946</v>
      </c>
      <c r="D159" s="28">
        <v>0.61458333333333337</v>
      </c>
      <c r="E159" s="6" t="s">
        <v>100</v>
      </c>
    </row>
    <row r="160" spans="1:5">
      <c r="A160" t="s">
        <v>151</v>
      </c>
      <c r="B160" t="s">
        <v>149</v>
      </c>
      <c r="C160" s="4">
        <v>43946</v>
      </c>
      <c r="D160" s="28">
        <v>0.625</v>
      </c>
      <c r="E160" s="6" t="s">
        <v>4</v>
      </c>
    </row>
    <row r="161" spans="1:5">
      <c r="A161" t="s">
        <v>98</v>
      </c>
      <c r="B161" t="s">
        <v>144</v>
      </c>
      <c r="C161" s="4">
        <v>43946</v>
      </c>
      <c r="D161" s="28">
        <v>0.6875</v>
      </c>
      <c r="E161" s="6" t="s">
        <v>21</v>
      </c>
    </row>
    <row r="162" spans="1:5">
      <c r="A162" t="s">
        <v>111</v>
      </c>
      <c r="B162" t="s">
        <v>175</v>
      </c>
      <c r="C162" s="4">
        <v>43946</v>
      </c>
      <c r="D162" s="28">
        <v>0.70833333333333337</v>
      </c>
      <c r="E162" s="6" t="s">
        <v>4</v>
      </c>
    </row>
    <row r="163" spans="1:5">
      <c r="A163" t="s">
        <v>101</v>
      </c>
      <c r="B163" t="s">
        <v>162</v>
      </c>
      <c r="C163" s="4">
        <v>43949</v>
      </c>
      <c r="D163" s="28">
        <v>0.83333333333333337</v>
      </c>
      <c r="E163" s="6" t="s">
        <v>3</v>
      </c>
    </row>
    <row r="164" spans="1:5">
      <c r="A164" t="s">
        <v>124</v>
      </c>
      <c r="B164" t="s">
        <v>98</v>
      </c>
      <c r="C164" s="4">
        <v>43950</v>
      </c>
      <c r="D164" s="28">
        <v>0.75</v>
      </c>
      <c r="E164" s="6" t="s">
        <v>100</v>
      </c>
    </row>
    <row r="165" spans="1:5">
      <c r="A165" t="s">
        <v>104</v>
      </c>
      <c r="B165" t="s">
        <v>106</v>
      </c>
      <c r="C165" s="4">
        <v>43950</v>
      </c>
      <c r="D165" s="28">
        <v>0.75</v>
      </c>
      <c r="E165" s="6" t="s">
        <v>93</v>
      </c>
    </row>
    <row r="166" spans="1:5">
      <c r="A166" t="s">
        <v>97</v>
      </c>
      <c r="B166" t="s">
        <v>130</v>
      </c>
      <c r="C166" s="4">
        <v>43950</v>
      </c>
      <c r="D166" s="28">
        <v>0.75</v>
      </c>
      <c r="E166" s="6" t="s">
        <v>20</v>
      </c>
    </row>
    <row r="167" spans="1:5">
      <c r="A167" t="s">
        <v>181</v>
      </c>
      <c r="B167" t="s">
        <v>94</v>
      </c>
      <c r="C167" s="4">
        <v>43950</v>
      </c>
      <c r="D167" s="28">
        <v>0.83333333333333337</v>
      </c>
      <c r="E167" s="6" t="s">
        <v>25</v>
      </c>
    </row>
    <row r="168" spans="1:5">
      <c r="A168" t="s">
        <v>180</v>
      </c>
      <c r="B168" t="s">
        <v>111</v>
      </c>
      <c r="C168" s="4">
        <v>43950</v>
      </c>
      <c r="D168" s="28">
        <v>0.83333333333333337</v>
      </c>
      <c r="E168" s="6" t="s">
        <v>4</v>
      </c>
    </row>
    <row r="169" spans="1:5">
      <c r="A169" t="s">
        <v>119</v>
      </c>
      <c r="B169" t="s">
        <v>113</v>
      </c>
      <c r="C169" s="4">
        <v>43952</v>
      </c>
      <c r="D169" s="28">
        <v>0.75</v>
      </c>
      <c r="E169" s="6" t="s">
        <v>21</v>
      </c>
    </row>
    <row r="170" spans="1:5">
      <c r="A170" t="s">
        <v>184</v>
      </c>
      <c r="B170" t="s">
        <v>91</v>
      </c>
      <c r="C170" s="4">
        <v>43953</v>
      </c>
      <c r="D170" s="28">
        <v>0.44791666666666669</v>
      </c>
      <c r="E170" s="6" t="s">
        <v>93</v>
      </c>
    </row>
    <row r="171" spans="1:5">
      <c r="A171" t="s">
        <v>110</v>
      </c>
      <c r="B171" t="s">
        <v>153</v>
      </c>
      <c r="C171" s="4">
        <v>43953</v>
      </c>
      <c r="D171" s="28">
        <v>0.45833333333333331</v>
      </c>
      <c r="E171" s="6" t="s">
        <v>3</v>
      </c>
    </row>
    <row r="172" spans="1:5">
      <c r="A172" t="s">
        <v>123</v>
      </c>
      <c r="B172" t="s">
        <v>140</v>
      </c>
      <c r="C172" s="4">
        <v>43953</v>
      </c>
      <c r="D172" s="28">
        <v>0.48958333333333331</v>
      </c>
      <c r="E172" s="6" t="s">
        <v>100</v>
      </c>
    </row>
    <row r="173" spans="1:5">
      <c r="A173" t="s">
        <v>166</v>
      </c>
      <c r="B173" t="s">
        <v>101</v>
      </c>
      <c r="C173" s="4">
        <v>43953</v>
      </c>
      <c r="D173" s="28">
        <v>0.54166666666666663</v>
      </c>
      <c r="E173" s="6" t="s">
        <v>3</v>
      </c>
    </row>
    <row r="174" spans="1:5">
      <c r="A174" t="s">
        <v>94</v>
      </c>
      <c r="B174" t="s">
        <v>175</v>
      </c>
      <c r="C174" s="4">
        <v>43953</v>
      </c>
      <c r="D174" s="28">
        <v>0.54166666666666663</v>
      </c>
      <c r="E174" s="6" t="s">
        <v>4</v>
      </c>
    </row>
    <row r="175" spans="1:5">
      <c r="A175" t="s">
        <v>137</v>
      </c>
      <c r="B175" t="s">
        <v>97</v>
      </c>
      <c r="C175" s="4">
        <v>43953</v>
      </c>
      <c r="D175" s="28">
        <v>0.58333333333333337</v>
      </c>
      <c r="E175" s="6" t="s">
        <v>20</v>
      </c>
    </row>
    <row r="176" spans="1:5">
      <c r="A176" t="s">
        <v>174</v>
      </c>
      <c r="B176" t="s">
        <v>104</v>
      </c>
      <c r="C176" s="4">
        <v>43953</v>
      </c>
      <c r="D176" s="28">
        <v>0.61458333333333337</v>
      </c>
      <c r="E176" s="6" t="s">
        <v>25</v>
      </c>
    </row>
    <row r="177" spans="1:5">
      <c r="A177" t="s">
        <v>102</v>
      </c>
      <c r="B177" t="s">
        <v>148</v>
      </c>
      <c r="C177" s="4">
        <v>43953</v>
      </c>
      <c r="D177" s="28">
        <v>0.625</v>
      </c>
      <c r="E177" t="s">
        <v>3</v>
      </c>
    </row>
    <row r="178" spans="1:5">
      <c r="A178" t="s">
        <v>111</v>
      </c>
      <c r="B178" t="s">
        <v>181</v>
      </c>
      <c r="C178" s="4">
        <v>43953</v>
      </c>
      <c r="D178" s="28">
        <v>0.63541666666666663</v>
      </c>
      <c r="E178" s="6" t="s">
        <v>4</v>
      </c>
    </row>
    <row r="179" spans="1:5">
      <c r="A179" t="s">
        <v>103</v>
      </c>
      <c r="B179" t="s">
        <v>138</v>
      </c>
      <c r="C179" s="4">
        <v>43953</v>
      </c>
      <c r="D179" s="28">
        <v>0.64583333333333337</v>
      </c>
      <c r="E179" s="6" t="s">
        <v>100</v>
      </c>
    </row>
    <row r="180" spans="1:5">
      <c r="A180" t="s">
        <v>152</v>
      </c>
      <c r="B180" t="s">
        <v>179</v>
      </c>
      <c r="C180" s="4">
        <v>43953</v>
      </c>
      <c r="D180" s="28">
        <v>0.64583333333333337</v>
      </c>
      <c r="E180" s="6" t="s">
        <v>93</v>
      </c>
    </row>
    <row r="181" spans="1:5">
      <c r="A181" t="s">
        <v>159</v>
      </c>
      <c r="B181" t="s">
        <v>106</v>
      </c>
      <c r="C181" s="4">
        <v>43953</v>
      </c>
      <c r="D181" s="28">
        <v>0.6875</v>
      </c>
      <c r="E181" s="6" t="s">
        <v>25</v>
      </c>
    </row>
    <row r="182" spans="1:5">
      <c r="A182" t="s">
        <v>162</v>
      </c>
      <c r="B182" t="s">
        <v>168</v>
      </c>
      <c r="C182" s="4">
        <v>43953</v>
      </c>
      <c r="D182" s="28">
        <v>0.70833333333333337</v>
      </c>
      <c r="E182" s="6" t="s">
        <v>3</v>
      </c>
    </row>
    <row r="183" spans="1:5">
      <c r="A183" t="s">
        <v>161</v>
      </c>
      <c r="B183" t="s">
        <v>151</v>
      </c>
      <c r="C183" s="4">
        <v>43953</v>
      </c>
      <c r="D183" s="28">
        <v>0.70833333333333337</v>
      </c>
      <c r="E183" s="6" t="s">
        <v>4</v>
      </c>
    </row>
    <row r="184" spans="1:5">
      <c r="A184" t="s">
        <v>133</v>
      </c>
      <c r="B184" t="s">
        <v>98</v>
      </c>
      <c r="C184" s="4">
        <v>43953</v>
      </c>
      <c r="D184" s="28">
        <v>0.71875</v>
      </c>
      <c r="E184" s="6" t="s">
        <v>100</v>
      </c>
    </row>
    <row r="185" spans="1:5">
      <c r="A185" t="s">
        <v>91</v>
      </c>
      <c r="B185" t="s">
        <v>158</v>
      </c>
      <c r="C185" s="4">
        <v>43955</v>
      </c>
      <c r="D185" s="28">
        <v>0.75</v>
      </c>
      <c r="E185" s="6" t="s">
        <v>93</v>
      </c>
    </row>
    <row r="186" spans="1:5">
      <c r="A186" t="s">
        <v>186</v>
      </c>
      <c r="B186" t="s">
        <v>111</v>
      </c>
      <c r="C186" s="4">
        <v>43955</v>
      </c>
      <c r="D186" s="28">
        <v>0.75</v>
      </c>
      <c r="E186" s="6" t="s">
        <v>4</v>
      </c>
    </row>
    <row r="187" spans="1:5">
      <c r="A187" t="s">
        <v>101</v>
      </c>
      <c r="B187" t="s">
        <v>168</v>
      </c>
      <c r="C187" s="4">
        <v>43955</v>
      </c>
      <c r="D187" s="28">
        <v>0.83333333333333337</v>
      </c>
      <c r="E187" s="6" t="s">
        <v>3</v>
      </c>
    </row>
    <row r="188" spans="1:5">
      <c r="A188" t="s">
        <v>154</v>
      </c>
      <c r="B188" t="s">
        <v>94</v>
      </c>
      <c r="C188" s="4">
        <v>43955</v>
      </c>
      <c r="D188" s="28">
        <v>0.83333333333333337</v>
      </c>
      <c r="E188" s="6" t="s">
        <v>4</v>
      </c>
    </row>
    <row r="189" spans="1:5">
      <c r="A189" t="s">
        <v>104</v>
      </c>
      <c r="B189" t="s">
        <v>159</v>
      </c>
      <c r="C189" s="4">
        <v>43957</v>
      </c>
      <c r="D189" s="28">
        <v>0.75</v>
      </c>
      <c r="E189" s="6" t="s">
        <v>24</v>
      </c>
    </row>
    <row r="190" spans="1:5">
      <c r="A190" t="s">
        <v>183</v>
      </c>
      <c r="B190" t="s">
        <v>97</v>
      </c>
      <c r="C190" s="4">
        <v>43957</v>
      </c>
      <c r="D190" s="28">
        <v>0.75</v>
      </c>
      <c r="E190" s="6" t="s">
        <v>20</v>
      </c>
    </row>
    <row r="191" spans="1:5">
      <c r="A191" t="s">
        <v>113</v>
      </c>
      <c r="B191" t="s">
        <v>188</v>
      </c>
      <c r="C191" s="4">
        <v>43960</v>
      </c>
      <c r="D191" s="28">
        <v>0.375</v>
      </c>
      <c r="E191" s="6" t="s">
        <v>21</v>
      </c>
    </row>
    <row r="192" spans="1:5">
      <c r="A192" t="s">
        <v>162</v>
      </c>
      <c r="B192" t="s">
        <v>101</v>
      </c>
      <c r="C192" s="4">
        <v>43960</v>
      </c>
      <c r="D192" s="28">
        <v>0.45833333333333331</v>
      </c>
      <c r="E192" s="6" t="s">
        <v>3</v>
      </c>
    </row>
    <row r="193" spans="1:5">
      <c r="A193" t="s">
        <v>161</v>
      </c>
      <c r="B193" t="s">
        <v>151</v>
      </c>
      <c r="C193" s="4">
        <v>43960</v>
      </c>
      <c r="D193" s="28">
        <v>0.54166666666666663</v>
      </c>
      <c r="E193" s="6" t="s">
        <v>4</v>
      </c>
    </row>
    <row r="194" spans="1:5">
      <c r="A194" t="s">
        <v>123</v>
      </c>
      <c r="B194" t="s">
        <v>138</v>
      </c>
      <c r="C194" s="4">
        <v>43960</v>
      </c>
      <c r="D194" s="28">
        <v>0.57291666666666663</v>
      </c>
      <c r="E194" s="6" t="s">
        <v>100</v>
      </c>
    </row>
    <row r="195" spans="1:5">
      <c r="A195" t="s">
        <v>97</v>
      </c>
      <c r="B195" t="s">
        <v>136</v>
      </c>
      <c r="C195" s="4">
        <v>43960</v>
      </c>
      <c r="D195" s="28">
        <v>0.58333333333333337</v>
      </c>
      <c r="E195" s="6" t="s">
        <v>20</v>
      </c>
    </row>
    <row r="196" spans="1:5">
      <c r="A196" t="s">
        <v>91</v>
      </c>
      <c r="B196" t="s">
        <v>174</v>
      </c>
      <c r="C196" s="4">
        <v>43960</v>
      </c>
      <c r="D196" s="28">
        <v>0.61458333333333337</v>
      </c>
      <c r="E196" s="6" t="s">
        <v>25</v>
      </c>
    </row>
    <row r="197" spans="1:5">
      <c r="A197" t="s">
        <v>170</v>
      </c>
      <c r="B197" t="s">
        <v>178</v>
      </c>
      <c r="C197" s="4">
        <v>43960</v>
      </c>
      <c r="D197" s="28">
        <v>0.625</v>
      </c>
      <c r="E197" t="s">
        <v>4</v>
      </c>
    </row>
    <row r="198" spans="1:5">
      <c r="A198" t="s">
        <v>94</v>
      </c>
      <c r="B198" t="s">
        <v>186</v>
      </c>
      <c r="C198" s="4">
        <v>43960</v>
      </c>
      <c r="D198" s="28">
        <v>0.63541666666666663</v>
      </c>
      <c r="E198" s="6" t="s">
        <v>24</v>
      </c>
    </row>
    <row r="199" spans="1:5">
      <c r="A199" t="s">
        <v>98</v>
      </c>
      <c r="B199" t="s">
        <v>120</v>
      </c>
      <c r="C199" s="4">
        <v>43960</v>
      </c>
      <c r="D199" s="28">
        <v>0.64583333333333337</v>
      </c>
      <c r="E199" s="6" t="s">
        <v>100</v>
      </c>
    </row>
    <row r="200" spans="1:5">
      <c r="A200" t="s">
        <v>140</v>
      </c>
      <c r="B200" t="s">
        <v>171</v>
      </c>
      <c r="C200" s="4">
        <v>43960</v>
      </c>
      <c r="D200" s="28">
        <v>0.64583333333333337</v>
      </c>
      <c r="E200" s="6" t="s">
        <v>21</v>
      </c>
    </row>
    <row r="201" spans="1:5">
      <c r="A201" t="s">
        <v>159</v>
      </c>
      <c r="B201" t="s">
        <v>179</v>
      </c>
      <c r="C201" s="4">
        <v>43960</v>
      </c>
      <c r="D201" s="28">
        <v>0.64583333333333337</v>
      </c>
      <c r="E201" t="s">
        <v>93</v>
      </c>
    </row>
    <row r="202" spans="1:5">
      <c r="A202" t="s">
        <v>96</v>
      </c>
      <c r="B202" t="s">
        <v>150</v>
      </c>
      <c r="C202" s="4">
        <v>43960</v>
      </c>
      <c r="D202" s="28">
        <v>0.66666666666666663</v>
      </c>
      <c r="E202" s="6" t="s">
        <v>20</v>
      </c>
    </row>
    <row r="203" spans="1:5">
      <c r="A203" t="s">
        <v>152</v>
      </c>
      <c r="B203" t="s">
        <v>106</v>
      </c>
      <c r="C203" s="4">
        <v>43960</v>
      </c>
      <c r="D203" s="28">
        <v>0.6875</v>
      </c>
      <c r="E203" s="6" t="s">
        <v>25</v>
      </c>
    </row>
    <row r="204" spans="1:5">
      <c r="A204" t="s">
        <v>110</v>
      </c>
      <c r="B204" t="s">
        <v>164</v>
      </c>
      <c r="C204" s="4">
        <v>43960</v>
      </c>
      <c r="D204" s="28">
        <v>0.70833333333333337</v>
      </c>
      <c r="E204" t="s">
        <v>3</v>
      </c>
    </row>
    <row r="205" spans="1:5">
      <c r="A205" t="s">
        <v>111</v>
      </c>
      <c r="B205" t="s">
        <v>95</v>
      </c>
      <c r="C205" s="4">
        <v>43960</v>
      </c>
      <c r="D205" s="28">
        <v>0.70833333333333337</v>
      </c>
      <c r="E205" s="6" t="s">
        <v>4</v>
      </c>
    </row>
    <row r="206" spans="1:5">
      <c r="A206" t="s">
        <v>133</v>
      </c>
      <c r="B206" t="s">
        <v>103</v>
      </c>
      <c r="C206" s="4">
        <v>43960</v>
      </c>
      <c r="D206" s="28">
        <v>0.71875</v>
      </c>
      <c r="E206" s="6" t="s">
        <v>100</v>
      </c>
    </row>
    <row r="207" spans="1:5">
      <c r="A207" t="s">
        <v>176</v>
      </c>
      <c r="B207" t="s">
        <v>104</v>
      </c>
      <c r="C207" s="4">
        <v>43960</v>
      </c>
      <c r="D207" s="28">
        <v>0.71875</v>
      </c>
      <c r="E207" s="6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14B-672C-4364-9A6B-CFDEC46DF25A}">
  <sheetPr codeName="Sheet20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3" t="s">
        <v>7</v>
      </c>
      <c r="I6" s="103"/>
      <c r="J6" s="103"/>
      <c r="K6" s="103"/>
      <c r="L6" s="103"/>
      <c r="M6" s="104"/>
      <c r="N6" s="15"/>
      <c r="O6" s="15"/>
      <c r="P6" s="15"/>
      <c r="Q6" s="14"/>
    </row>
    <row r="7" spans="1:17" ht="15" thickBot="1">
      <c r="A7" t="s">
        <v>22</v>
      </c>
      <c r="B7" s="99" t="s">
        <v>23</v>
      </c>
      <c r="C7" s="100"/>
      <c r="D7" s="100"/>
      <c r="E7" s="100"/>
      <c r="F7" s="100"/>
      <c r="G7" s="100"/>
      <c r="H7" s="101"/>
      <c r="I7" s="105" t="s">
        <v>23</v>
      </c>
      <c r="J7" s="106"/>
      <c r="K7" s="106"/>
      <c r="L7" s="106"/>
      <c r="M7" s="106"/>
      <c r="N7" s="106"/>
      <c r="O7" s="107"/>
      <c r="P7" s="15"/>
      <c r="Q7" s="14"/>
    </row>
    <row r="8" spans="1:17" ht="15" thickBot="1">
      <c r="A8" t="s">
        <v>24</v>
      </c>
      <c r="B8" s="105" t="s">
        <v>23</v>
      </c>
      <c r="C8" s="106"/>
      <c r="D8" s="106"/>
      <c r="E8" s="106"/>
      <c r="F8" s="106"/>
      <c r="G8" s="106"/>
      <c r="H8" s="107"/>
      <c r="I8" s="84" t="s">
        <v>4</v>
      </c>
      <c r="J8" s="85"/>
      <c r="K8" s="85"/>
      <c r="L8" s="85"/>
      <c r="M8" s="85"/>
      <c r="N8" s="85"/>
      <c r="O8" s="85"/>
      <c r="P8" s="86"/>
      <c r="Q8" s="15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3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5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H8"/>
    <mergeCell ref="B9:H9"/>
    <mergeCell ref="I9:O9"/>
    <mergeCell ref="B14:I14"/>
    <mergeCell ref="B15:I15"/>
    <mergeCell ref="I8:P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004-0744-4D42-BE4B-7C3A0F55C521}">
  <sheetPr codeName="Sheet21"/>
  <dimension ref="A1:Q20"/>
  <sheetViews>
    <sheetView workbookViewId="0">
      <selection activeCell="L11" sqref="L11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102" t="s">
        <v>7</v>
      </c>
      <c r="C6" s="103"/>
      <c r="D6" s="103"/>
      <c r="E6" s="103"/>
      <c r="F6" s="103"/>
      <c r="G6" s="104"/>
      <c r="H6" s="102" t="s">
        <v>7</v>
      </c>
      <c r="I6" s="103"/>
      <c r="J6" s="103"/>
      <c r="K6" s="103"/>
      <c r="L6" s="103"/>
      <c r="M6" s="104"/>
      <c r="N6" s="15"/>
      <c r="O6" s="15"/>
      <c r="P6" s="15"/>
      <c r="Q6" s="14"/>
    </row>
    <row r="7" spans="1:17" ht="15" thickBot="1">
      <c r="A7" t="s">
        <v>22</v>
      </c>
      <c r="B7" s="105" t="s">
        <v>23</v>
      </c>
      <c r="C7" s="106"/>
      <c r="D7" s="106"/>
      <c r="E7" s="106"/>
      <c r="F7" s="106"/>
      <c r="G7" s="106"/>
      <c r="H7" s="107"/>
      <c r="I7" s="105" t="s">
        <v>23</v>
      </c>
      <c r="J7" s="106"/>
      <c r="K7" s="106"/>
      <c r="L7" s="106"/>
      <c r="M7" s="106"/>
      <c r="N7" s="106"/>
      <c r="O7" s="107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4" t="s">
        <v>4</v>
      </c>
      <c r="J9" s="85"/>
      <c r="K9" s="85"/>
      <c r="L9" s="85"/>
      <c r="M9" s="85"/>
      <c r="N9" s="85"/>
      <c r="O9" s="85"/>
      <c r="P9" s="86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3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3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2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I8"/>
    <mergeCell ref="I9:P9"/>
    <mergeCell ref="B9:H9"/>
    <mergeCell ref="B14:I14"/>
    <mergeCell ref="B15:I15"/>
    <mergeCell ref="J8:Q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0859-BBB1-444A-BE4E-ACE08CBB5FE6}">
  <sheetPr codeName="Sheet22"/>
  <dimension ref="A1:Q20"/>
  <sheetViews>
    <sheetView workbookViewId="0">
      <selection activeCell="B7" sqref="B7:H7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H6"/>
    <mergeCell ref="I6:O6"/>
    <mergeCell ref="I9:O9"/>
    <mergeCell ref="B8:I8"/>
    <mergeCell ref="J8:Q8"/>
    <mergeCell ref="B9:H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6B1-0065-4DDE-BA60-FA7852E743CB}">
  <sheetPr codeName="Sheet23"/>
  <dimension ref="A1:Q20"/>
  <sheetViews>
    <sheetView workbookViewId="0">
      <selection activeCell="J8" sqref="J8:Q8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132" t="s">
        <v>4</v>
      </c>
      <c r="C3" s="133"/>
      <c r="D3" s="133"/>
      <c r="E3" s="133"/>
      <c r="F3" s="133"/>
      <c r="G3" s="133"/>
      <c r="H3" s="133"/>
      <c r="I3" s="134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4" t="s">
        <v>4</v>
      </c>
      <c r="K8" s="85"/>
      <c r="L8" s="85"/>
      <c r="M8" s="85"/>
      <c r="N8" s="85"/>
      <c r="O8" s="85"/>
      <c r="P8" s="85"/>
      <c r="Q8" s="86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6:H6"/>
    <mergeCell ref="I6:O6"/>
    <mergeCell ref="B7:H7"/>
    <mergeCell ref="I7:O7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2145-260D-4A56-B862-0FCD9BBE5C35}">
  <sheetPr codeName="Sheet24"/>
  <dimension ref="A1:Q20"/>
  <sheetViews>
    <sheetView workbookViewId="0">
      <selection activeCell="K11" sqref="K11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7" t="s">
        <v>23</v>
      </c>
      <c r="C8" s="88"/>
      <c r="D8" s="88"/>
      <c r="E8" s="88"/>
      <c r="F8" s="88"/>
      <c r="G8" s="88"/>
      <c r="H8" s="89"/>
      <c r="I8" s="87" t="s">
        <v>23</v>
      </c>
      <c r="J8" s="88"/>
      <c r="K8" s="88"/>
      <c r="L8" s="88"/>
      <c r="M8" s="88"/>
      <c r="N8" s="88"/>
      <c r="O8" s="89"/>
      <c r="P8" s="15"/>
      <c r="Q8" s="15"/>
    </row>
    <row r="9" spans="1:17" ht="15" thickBot="1">
      <c r="A9" t="s">
        <v>25</v>
      </c>
      <c r="B9" s="93" t="s">
        <v>7</v>
      </c>
      <c r="C9" s="94"/>
      <c r="D9" s="94"/>
      <c r="E9" s="94"/>
      <c r="F9" s="94"/>
      <c r="G9" s="95"/>
      <c r="H9" s="93" t="s">
        <v>7</v>
      </c>
      <c r="I9" s="94"/>
      <c r="J9" s="94"/>
      <c r="K9" s="94"/>
      <c r="L9" s="94"/>
      <c r="M9" s="95"/>
      <c r="N9" s="15"/>
      <c r="O9" s="15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8:H8"/>
    <mergeCell ref="B9:G9"/>
    <mergeCell ref="H9:M9"/>
    <mergeCell ref="B14:I14"/>
    <mergeCell ref="B15:I15"/>
    <mergeCell ref="I8:O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2CF7-476D-4357-ACC2-B156A6E430A9}">
  <sheetPr codeName="Sheet25"/>
  <dimension ref="A1:Q20"/>
  <sheetViews>
    <sheetView workbookViewId="0">
      <selection activeCell="B7" sqref="B7:G7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91"/>
      <c r="J6" s="91"/>
      <c r="K6" s="91"/>
      <c r="L6" s="91"/>
      <c r="M6" s="91"/>
      <c r="N6" s="92"/>
      <c r="O6" s="15"/>
      <c r="P6" s="15"/>
      <c r="Q6" s="14"/>
    </row>
    <row r="7" spans="1:17" ht="15" thickBot="1">
      <c r="A7" t="s">
        <v>22</v>
      </c>
      <c r="B7" s="93" t="s">
        <v>7</v>
      </c>
      <c r="C7" s="94"/>
      <c r="D7" s="94"/>
      <c r="E7" s="94"/>
      <c r="F7" s="94"/>
      <c r="G7" s="95"/>
      <c r="H7" s="90" t="s">
        <v>19</v>
      </c>
      <c r="I7" s="91"/>
      <c r="J7" s="91"/>
      <c r="K7" s="91"/>
      <c r="L7" s="91"/>
      <c r="M7" s="91"/>
      <c r="N7" s="92"/>
      <c r="O7" s="15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4" t="s">
        <v>4</v>
      </c>
      <c r="C9" s="85"/>
      <c r="D9" s="85"/>
      <c r="E9" s="85"/>
      <c r="F9" s="85"/>
      <c r="G9" s="85"/>
      <c r="H9" s="85"/>
      <c r="I9" s="86"/>
      <c r="J9" s="84" t="s">
        <v>4</v>
      </c>
      <c r="K9" s="85"/>
      <c r="L9" s="85"/>
      <c r="M9" s="85"/>
      <c r="N9" s="85"/>
      <c r="O9" s="85"/>
      <c r="P9" s="85"/>
      <c r="Q9" s="86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0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B7:G7"/>
    <mergeCell ref="H6:N6"/>
    <mergeCell ref="H7:N7"/>
    <mergeCell ref="B8:I8"/>
    <mergeCell ref="J8:Q8"/>
    <mergeCell ref="B20:E20"/>
    <mergeCell ref="B9:I9"/>
    <mergeCell ref="B14:I14"/>
    <mergeCell ref="B15:I15"/>
    <mergeCell ref="J9:Q9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4A98-4FEF-4E31-99AD-F0D58B94468F}">
  <sheetPr codeName="Sheet26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108"/>
      <c r="J6" s="108"/>
      <c r="K6" s="108"/>
      <c r="L6" s="108"/>
      <c r="M6" s="108"/>
      <c r="N6" s="109"/>
      <c r="O6" s="15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105" t="s">
        <v>23</v>
      </c>
      <c r="J7" s="106"/>
      <c r="K7" s="106"/>
      <c r="L7" s="106"/>
      <c r="M7" s="106"/>
      <c r="N7" s="106"/>
      <c r="O7" s="107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4" t="s">
        <v>4</v>
      </c>
      <c r="K8" s="85"/>
      <c r="L8" s="85"/>
      <c r="M8" s="85"/>
      <c r="N8" s="85"/>
      <c r="O8" s="85"/>
      <c r="P8" s="85"/>
      <c r="Q8" s="86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3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3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I9:O9"/>
    <mergeCell ref="B5:G5"/>
    <mergeCell ref="H5:M5"/>
    <mergeCell ref="B6:G6"/>
    <mergeCell ref="H6:N6"/>
    <mergeCell ref="I7:O7"/>
    <mergeCell ref="B7:H7"/>
    <mergeCell ref="B9:H9"/>
    <mergeCell ref="B8:I8"/>
    <mergeCell ref="J8:Q8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0C55-82FE-4178-B40C-AFD47B546347}">
  <sheetPr codeName="Sheet27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6" t="s">
        <v>8</v>
      </c>
      <c r="C6" s="97"/>
      <c r="D6" s="97"/>
      <c r="E6" s="98"/>
      <c r="F6" s="96" t="s">
        <v>8</v>
      </c>
      <c r="G6" s="97"/>
      <c r="H6" s="97"/>
      <c r="I6" s="98"/>
      <c r="J6" s="90" t="s">
        <v>19</v>
      </c>
      <c r="K6" s="91"/>
      <c r="L6" s="91"/>
      <c r="M6" s="91"/>
      <c r="N6" s="91"/>
      <c r="O6" s="91"/>
      <c r="P6" s="92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96" t="s">
        <v>8</v>
      </c>
      <c r="C9" s="97"/>
      <c r="D9" s="97"/>
      <c r="E9" s="98"/>
      <c r="F9" s="96" t="s">
        <v>8</v>
      </c>
      <c r="G9" s="97"/>
      <c r="H9" s="97"/>
      <c r="I9" s="98"/>
      <c r="J9" s="90" t="s">
        <v>19</v>
      </c>
      <c r="K9" s="91"/>
      <c r="L9" s="91"/>
      <c r="M9" s="91"/>
      <c r="N9" s="91"/>
      <c r="O9" s="91"/>
      <c r="P9" s="92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3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3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2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4</v>
      </c>
    </row>
    <row r="20" spans="2:11" ht="15" thickBot="1">
      <c r="B20" s="78" t="s">
        <v>27</v>
      </c>
      <c r="C20" s="79"/>
      <c r="D20" s="79"/>
      <c r="E20" s="80"/>
    </row>
  </sheetData>
  <mergeCells count="25">
    <mergeCell ref="B2:I2"/>
    <mergeCell ref="J2:Q2"/>
    <mergeCell ref="B3:I3"/>
    <mergeCell ref="J3:Q3"/>
    <mergeCell ref="B4:H4"/>
    <mergeCell ref="I4:O4"/>
    <mergeCell ref="B15:I15"/>
    <mergeCell ref="J9:P9"/>
    <mergeCell ref="B5:G5"/>
    <mergeCell ref="H5:M5"/>
    <mergeCell ref="B7:H7"/>
    <mergeCell ref="I7:O7"/>
    <mergeCell ref="B6:E6"/>
    <mergeCell ref="F6:I6"/>
    <mergeCell ref="J6:P6"/>
    <mergeCell ref="B9:E9"/>
    <mergeCell ref="F9:I9"/>
    <mergeCell ref="B8:I8"/>
    <mergeCell ref="J8:Q8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2C09-E753-4988-858A-00D3DF115CE7}">
  <sheetPr codeName="Sheet28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5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93" t="s">
        <v>7</v>
      </c>
      <c r="C9" s="94"/>
      <c r="D9" s="94"/>
      <c r="E9" s="94"/>
      <c r="F9" s="94"/>
      <c r="G9" s="95"/>
      <c r="H9" s="93" t="s">
        <v>7</v>
      </c>
      <c r="I9" s="94"/>
      <c r="J9" s="94"/>
      <c r="K9" s="94"/>
      <c r="L9" s="94"/>
      <c r="M9" s="95"/>
      <c r="N9" s="15"/>
      <c r="O9" s="15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2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5:G5"/>
    <mergeCell ref="H5:M5"/>
    <mergeCell ref="B7:H7"/>
    <mergeCell ref="I7:O7"/>
    <mergeCell ref="B2:I2"/>
    <mergeCell ref="J2:Q2"/>
    <mergeCell ref="B3:I3"/>
    <mergeCell ref="J3:Q3"/>
    <mergeCell ref="B4:H4"/>
    <mergeCell ref="I4:O4"/>
    <mergeCell ref="B16:H16"/>
    <mergeCell ref="B17:H17"/>
    <mergeCell ref="B18:G18"/>
    <mergeCell ref="B19:E19"/>
    <mergeCell ref="B20:E20"/>
    <mergeCell ref="B9:G9"/>
    <mergeCell ref="H9:M9"/>
    <mergeCell ref="B6:H6"/>
    <mergeCell ref="I6:O6"/>
    <mergeCell ref="B15:I15"/>
    <mergeCell ref="B8:I8"/>
    <mergeCell ref="J8:Q8"/>
    <mergeCell ref="B14:I1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BE59-AFD9-4CB3-9A3A-24DC80B1A8A2}">
  <sheetPr codeName="Sheet29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91"/>
      <c r="J6" s="91"/>
      <c r="K6" s="91"/>
      <c r="L6" s="91"/>
      <c r="M6" s="91"/>
      <c r="N6" s="92"/>
      <c r="O6" s="15"/>
      <c r="P6" s="15"/>
      <c r="Q6" s="14"/>
    </row>
    <row r="7" spans="1:17" ht="15" thickBot="1">
      <c r="A7" t="s">
        <v>22</v>
      </c>
      <c r="B7" s="84" t="s">
        <v>4</v>
      </c>
      <c r="C7" s="85"/>
      <c r="D7" s="85"/>
      <c r="E7" s="85"/>
      <c r="F7" s="85"/>
      <c r="G7" s="85"/>
      <c r="H7" s="85"/>
      <c r="I7" s="86"/>
      <c r="J7" s="84" t="s">
        <v>4</v>
      </c>
      <c r="K7" s="85"/>
      <c r="L7" s="85"/>
      <c r="M7" s="85"/>
      <c r="N7" s="85"/>
      <c r="O7" s="85"/>
      <c r="P7" s="85"/>
      <c r="Q7" s="86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4" t="s">
        <v>4</v>
      </c>
      <c r="C9" s="85"/>
      <c r="D9" s="85"/>
      <c r="E9" s="85"/>
      <c r="F9" s="85"/>
      <c r="G9" s="85"/>
      <c r="H9" s="85"/>
      <c r="I9" s="86"/>
      <c r="J9" s="84" t="s">
        <v>4</v>
      </c>
      <c r="K9" s="85"/>
      <c r="L9" s="85"/>
      <c r="M9" s="85"/>
      <c r="N9" s="85"/>
      <c r="O9" s="85"/>
      <c r="P9" s="85"/>
      <c r="Q9" s="86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6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0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3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3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6:G6"/>
    <mergeCell ref="H6:N6"/>
    <mergeCell ref="B7:I7"/>
    <mergeCell ref="J7:Q7"/>
    <mergeCell ref="B8:I8"/>
    <mergeCell ref="J8:Q8"/>
    <mergeCell ref="B9:I9"/>
    <mergeCell ref="J9:Q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39EB-F3DA-4109-A337-701E8468E9D1}">
  <sheetPr codeName="Sheet3"/>
  <dimension ref="A1:T7"/>
  <sheetViews>
    <sheetView workbookViewId="0">
      <selection activeCell="D22" sqref="D22"/>
    </sheetView>
  </sheetViews>
  <sheetFormatPr defaultRowHeight="14.4"/>
  <sheetData>
    <row r="1" spans="1:20">
      <c r="B1" t="s">
        <v>15</v>
      </c>
      <c r="C1" t="s">
        <v>77</v>
      </c>
      <c r="D1" t="s">
        <v>78</v>
      </c>
      <c r="E1" t="s">
        <v>79</v>
      </c>
      <c r="F1" t="s">
        <v>80</v>
      </c>
      <c r="G1" s="77" t="s">
        <v>81</v>
      </c>
      <c r="H1" s="76"/>
      <c r="I1" s="77" t="s">
        <v>82</v>
      </c>
      <c r="J1" s="76"/>
      <c r="K1" s="77" t="s">
        <v>83</v>
      </c>
      <c r="L1" s="76"/>
      <c r="M1" s="77" t="s">
        <v>84</v>
      </c>
      <c r="N1" s="76"/>
      <c r="O1" s="77" t="s">
        <v>85</v>
      </c>
      <c r="P1" s="75"/>
      <c r="Q1" s="77" t="s">
        <v>9</v>
      </c>
      <c r="R1" s="76"/>
      <c r="S1" s="75" t="s">
        <v>86</v>
      </c>
      <c r="T1" s="76"/>
    </row>
    <row r="2" spans="1:20">
      <c r="A2" t="s">
        <v>3</v>
      </c>
      <c r="B2">
        <v>13</v>
      </c>
      <c r="C2">
        <v>6</v>
      </c>
      <c r="D2">
        <v>100</v>
      </c>
      <c r="E2">
        <f>D2/C2</f>
        <v>16.666666666666668</v>
      </c>
      <c r="F2">
        <v>17</v>
      </c>
      <c r="G2" s="62">
        <v>4</v>
      </c>
      <c r="H2" s="34">
        <f>$C2*G2</f>
        <v>24</v>
      </c>
      <c r="I2" s="62">
        <v>2</v>
      </c>
      <c r="J2" s="34">
        <f>$C2*I2</f>
        <v>12</v>
      </c>
      <c r="K2" s="62">
        <v>4</v>
      </c>
      <c r="L2" s="34">
        <f>$C2*K2</f>
        <v>24</v>
      </c>
      <c r="M2" s="62">
        <v>4</v>
      </c>
      <c r="N2" s="34">
        <f>$C2*M2</f>
        <v>24</v>
      </c>
      <c r="O2" s="62">
        <v>3</v>
      </c>
      <c r="P2">
        <v>16</v>
      </c>
      <c r="Q2" s="62">
        <f>G2+I2+K2+M2+O2</f>
        <v>17</v>
      </c>
      <c r="R2" s="34">
        <f>H2+J2+L2+N2+P2</f>
        <v>100</v>
      </c>
      <c r="S2">
        <f>F2-Q2</f>
        <v>0</v>
      </c>
      <c r="T2" s="34">
        <f>D2-R2</f>
        <v>0</v>
      </c>
    </row>
    <row r="3" spans="1:20">
      <c r="A3" t="s">
        <v>4</v>
      </c>
      <c r="B3">
        <v>16</v>
      </c>
      <c r="C3">
        <v>8</v>
      </c>
      <c r="D3">
        <v>120</v>
      </c>
      <c r="E3">
        <f t="shared" ref="E3:E7" si="0">D3/C3</f>
        <v>15</v>
      </c>
      <c r="F3">
        <v>15</v>
      </c>
      <c r="G3" s="62">
        <v>4</v>
      </c>
      <c r="H3" s="34">
        <f t="shared" ref="H3:J7" si="1">$C3*G3</f>
        <v>32</v>
      </c>
      <c r="I3" s="62">
        <v>2</v>
      </c>
      <c r="J3" s="34">
        <f t="shared" si="1"/>
        <v>16</v>
      </c>
      <c r="K3" s="62">
        <v>3</v>
      </c>
      <c r="L3" s="34">
        <f t="shared" ref="L3:L7" si="2">$C3*K3</f>
        <v>24</v>
      </c>
      <c r="M3" s="62">
        <v>3</v>
      </c>
      <c r="N3" s="34">
        <f t="shared" ref="N3:P7" si="3">$C3*M3</f>
        <v>24</v>
      </c>
      <c r="O3" s="62">
        <v>3</v>
      </c>
      <c r="P3">
        <f t="shared" si="3"/>
        <v>24</v>
      </c>
      <c r="Q3" s="62">
        <f t="shared" ref="Q3:R7" si="4">G3+I3+K3+M3+O3</f>
        <v>15</v>
      </c>
      <c r="R3" s="34">
        <f t="shared" si="4"/>
        <v>120</v>
      </c>
      <c r="S3">
        <f t="shared" ref="S3:S7" si="5">F3-Q3</f>
        <v>0</v>
      </c>
      <c r="T3" s="34">
        <f t="shared" ref="T3:T7" si="6">D3-R3</f>
        <v>0</v>
      </c>
    </row>
    <row r="4" spans="1:20">
      <c r="A4" t="s">
        <v>17</v>
      </c>
      <c r="B4">
        <v>16</v>
      </c>
      <c r="C4">
        <v>8</v>
      </c>
      <c r="D4">
        <v>120</v>
      </c>
      <c r="E4">
        <f t="shared" si="0"/>
        <v>15</v>
      </c>
      <c r="F4">
        <v>15</v>
      </c>
      <c r="G4" s="62">
        <v>4</v>
      </c>
      <c r="H4" s="34">
        <f t="shared" si="1"/>
        <v>32</v>
      </c>
      <c r="I4" s="62">
        <v>2</v>
      </c>
      <c r="J4" s="34">
        <f t="shared" si="1"/>
        <v>16</v>
      </c>
      <c r="K4" s="62">
        <v>3</v>
      </c>
      <c r="L4" s="34">
        <f t="shared" si="2"/>
        <v>24</v>
      </c>
      <c r="M4" s="62">
        <v>3</v>
      </c>
      <c r="N4" s="34">
        <f t="shared" si="3"/>
        <v>24</v>
      </c>
      <c r="O4" s="62">
        <v>3</v>
      </c>
      <c r="P4">
        <f t="shared" si="3"/>
        <v>24</v>
      </c>
      <c r="Q4" s="62">
        <f t="shared" si="4"/>
        <v>15</v>
      </c>
      <c r="R4" s="34">
        <f t="shared" si="4"/>
        <v>120</v>
      </c>
      <c r="S4">
        <f t="shared" si="5"/>
        <v>0</v>
      </c>
      <c r="T4" s="34">
        <f t="shared" si="6"/>
        <v>0</v>
      </c>
    </row>
    <row r="5" spans="1:20">
      <c r="A5" t="s">
        <v>18</v>
      </c>
      <c r="B5">
        <v>21</v>
      </c>
      <c r="C5">
        <v>10</v>
      </c>
      <c r="D5">
        <v>147</v>
      </c>
      <c r="E5">
        <f t="shared" si="0"/>
        <v>14.7</v>
      </c>
      <c r="F5">
        <v>15</v>
      </c>
      <c r="G5" s="62">
        <v>4</v>
      </c>
      <c r="H5" s="34">
        <f t="shared" si="1"/>
        <v>40</v>
      </c>
      <c r="I5" s="62">
        <v>2</v>
      </c>
      <c r="J5" s="34">
        <f t="shared" si="1"/>
        <v>20</v>
      </c>
      <c r="K5" s="62">
        <v>3</v>
      </c>
      <c r="L5" s="34">
        <f t="shared" si="2"/>
        <v>30</v>
      </c>
      <c r="M5" s="62">
        <v>3</v>
      </c>
      <c r="N5" s="34">
        <f t="shared" si="3"/>
        <v>30</v>
      </c>
      <c r="O5" s="62">
        <v>3</v>
      </c>
      <c r="P5">
        <v>27</v>
      </c>
      <c r="Q5" s="62">
        <f t="shared" si="4"/>
        <v>15</v>
      </c>
      <c r="R5" s="34">
        <f t="shared" si="4"/>
        <v>147</v>
      </c>
      <c r="S5">
        <f t="shared" si="5"/>
        <v>0</v>
      </c>
      <c r="T5" s="34">
        <f t="shared" si="6"/>
        <v>0</v>
      </c>
    </row>
    <row r="6" spans="1:20">
      <c r="A6" t="s">
        <v>7</v>
      </c>
      <c r="B6">
        <v>16</v>
      </c>
      <c r="C6">
        <v>8</v>
      </c>
      <c r="D6">
        <v>120</v>
      </c>
      <c r="E6">
        <f t="shared" si="0"/>
        <v>15</v>
      </c>
      <c r="F6">
        <v>15</v>
      </c>
      <c r="G6" s="62">
        <v>4</v>
      </c>
      <c r="H6" s="34">
        <f t="shared" si="1"/>
        <v>32</v>
      </c>
      <c r="I6" s="62">
        <v>2</v>
      </c>
      <c r="J6" s="34">
        <f t="shared" si="1"/>
        <v>16</v>
      </c>
      <c r="K6" s="62">
        <v>3</v>
      </c>
      <c r="L6" s="34">
        <f t="shared" si="2"/>
        <v>24</v>
      </c>
      <c r="M6" s="62">
        <v>3</v>
      </c>
      <c r="N6" s="34">
        <f t="shared" si="3"/>
        <v>24</v>
      </c>
      <c r="O6" s="62">
        <v>3</v>
      </c>
      <c r="P6">
        <f t="shared" si="3"/>
        <v>24</v>
      </c>
      <c r="Q6" s="62">
        <f t="shared" si="4"/>
        <v>15</v>
      </c>
      <c r="R6" s="34">
        <f t="shared" si="4"/>
        <v>120</v>
      </c>
      <c r="S6">
        <f t="shared" si="5"/>
        <v>0</v>
      </c>
      <c r="T6" s="34">
        <f t="shared" si="6"/>
        <v>0</v>
      </c>
    </row>
    <row r="7" spans="1:20" ht="15" thickBot="1">
      <c r="A7" t="s">
        <v>8</v>
      </c>
      <c r="B7">
        <v>9</v>
      </c>
      <c r="C7">
        <v>4</v>
      </c>
      <c r="D7">
        <v>36</v>
      </c>
      <c r="E7">
        <f t="shared" si="0"/>
        <v>9</v>
      </c>
      <c r="F7">
        <v>9</v>
      </c>
      <c r="G7" s="63">
        <v>2</v>
      </c>
      <c r="H7" s="45">
        <f t="shared" si="1"/>
        <v>8</v>
      </c>
      <c r="I7" s="63">
        <v>1</v>
      </c>
      <c r="J7" s="45">
        <f t="shared" si="1"/>
        <v>4</v>
      </c>
      <c r="K7" s="63">
        <v>2</v>
      </c>
      <c r="L7" s="45">
        <f t="shared" si="2"/>
        <v>8</v>
      </c>
      <c r="M7" s="63">
        <v>1</v>
      </c>
      <c r="N7" s="45">
        <f t="shared" si="3"/>
        <v>4</v>
      </c>
      <c r="O7" s="63">
        <v>3</v>
      </c>
      <c r="P7" s="43">
        <f t="shared" si="3"/>
        <v>12</v>
      </c>
      <c r="Q7" s="63">
        <f t="shared" si="4"/>
        <v>9</v>
      </c>
      <c r="R7" s="45">
        <f t="shared" si="4"/>
        <v>36</v>
      </c>
      <c r="S7" s="43">
        <f t="shared" si="5"/>
        <v>0</v>
      </c>
      <c r="T7" s="45">
        <f t="shared" si="6"/>
        <v>0</v>
      </c>
    </row>
  </sheetData>
  <mergeCells count="7">
    <mergeCell ref="S1:T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31DB-ADA4-426F-A4B0-0D30A01991AC}">
  <sheetPr codeName="Sheet30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120"/>
      <c r="K4" s="120"/>
      <c r="L4" s="120"/>
      <c r="M4" s="120"/>
      <c r="N4" s="120"/>
      <c r="O4" s="121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91"/>
      <c r="J6" s="91"/>
      <c r="K6" s="91"/>
      <c r="L6" s="91"/>
      <c r="M6" s="91"/>
      <c r="N6" s="92"/>
      <c r="O6" s="15"/>
      <c r="P6" s="15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5"/>
    </row>
    <row r="8" spans="1:17" ht="15" thickBot="1">
      <c r="A8" t="s">
        <v>24</v>
      </c>
      <c r="B8" s="87" t="s">
        <v>23</v>
      </c>
      <c r="C8" s="88"/>
      <c r="D8" s="88"/>
      <c r="E8" s="88"/>
      <c r="F8" s="88"/>
      <c r="G8" s="88"/>
      <c r="H8" s="89"/>
      <c r="I8" s="87" t="s">
        <v>23</v>
      </c>
      <c r="J8" s="88"/>
      <c r="K8" s="88"/>
      <c r="L8" s="88"/>
      <c r="M8" s="88"/>
      <c r="N8" s="88"/>
      <c r="O8" s="89"/>
      <c r="P8" s="15"/>
      <c r="Q8" s="15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6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3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3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N6"/>
    <mergeCell ref="I7:O7"/>
    <mergeCell ref="B7:H7"/>
    <mergeCell ref="B8:H8"/>
    <mergeCell ref="B9:H9"/>
    <mergeCell ref="B14:I14"/>
    <mergeCell ref="B15:I15"/>
    <mergeCell ref="I8:O8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sheetPr codeName="Sheet4"/>
  <dimension ref="A1:L13"/>
  <sheetViews>
    <sheetView workbookViewId="0">
      <selection activeCell="D14" sqref="D14"/>
    </sheetView>
  </sheetViews>
  <sheetFormatPr defaultRowHeight="14.4"/>
  <cols>
    <col min="1" max="1" width="12.5546875" bestFit="1" customWidth="1"/>
    <col min="2" max="2" width="12.6640625" bestFit="1" customWidth="1"/>
  </cols>
  <sheetData>
    <row r="1" spans="1:12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  <c r="L2" t="s">
        <v>58</v>
      </c>
    </row>
    <row r="3" spans="1:12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  <c r="L3" t="s">
        <v>57</v>
      </c>
    </row>
    <row r="4" spans="1:12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  <c r="L4" t="s">
        <v>54</v>
      </c>
    </row>
    <row r="5" spans="1:12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  <c r="L5" t="s">
        <v>56</v>
      </c>
    </row>
    <row r="6" spans="1:12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  <c r="L6" t="s">
        <v>59</v>
      </c>
    </row>
    <row r="7" spans="1:12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  <c r="L7" t="s">
        <v>55</v>
      </c>
    </row>
    <row r="8" spans="1:12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  <c r="L8" t="s">
        <v>53</v>
      </c>
    </row>
    <row r="9" spans="1:12">
      <c r="D9" t="s">
        <v>72</v>
      </c>
      <c r="F9" t="s">
        <v>59</v>
      </c>
      <c r="H9" t="s">
        <v>74</v>
      </c>
      <c r="I9" t="s">
        <v>64</v>
      </c>
      <c r="J9" t="s">
        <v>72</v>
      </c>
      <c r="L9" t="s">
        <v>60</v>
      </c>
    </row>
    <row r="10" spans="1:12">
      <c r="D10" t="s">
        <v>61</v>
      </c>
      <c r="F10" t="s">
        <v>60</v>
      </c>
      <c r="H10" t="s">
        <v>72</v>
      </c>
      <c r="I10" t="s">
        <v>60</v>
      </c>
      <c r="J10" t="s">
        <v>68</v>
      </c>
      <c r="L10" t="s">
        <v>61</v>
      </c>
    </row>
    <row r="11" spans="1:12">
      <c r="D11" t="s">
        <v>53</v>
      </c>
      <c r="H11" t="s">
        <v>73</v>
      </c>
      <c r="J11" t="s">
        <v>61</v>
      </c>
    </row>
    <row r="12" spans="1:12">
      <c r="H12" t="s">
        <v>68</v>
      </c>
    </row>
    <row r="13" spans="1:12">
      <c r="H13" t="s">
        <v>53</v>
      </c>
    </row>
  </sheetData>
  <sortState xmlns:xlrd2="http://schemas.microsoft.com/office/spreadsheetml/2017/richdata2" ref="P2:P9">
    <sortCondition ref="P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5"/>
  <dimension ref="A1:Q20"/>
  <sheetViews>
    <sheetView workbookViewId="0">
      <selection activeCell="H5" sqref="H5:M5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4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87" t="s">
        <v>23</v>
      </c>
      <c r="J7" s="88"/>
      <c r="K7" s="88"/>
      <c r="L7" s="88"/>
      <c r="M7" s="88"/>
      <c r="N7" s="88"/>
      <c r="O7" s="89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4" t="s">
        <v>4</v>
      </c>
      <c r="C9" s="85"/>
      <c r="D9" s="85"/>
      <c r="E9" s="85"/>
      <c r="F9" s="85"/>
      <c r="G9" s="85"/>
      <c r="H9" s="85"/>
      <c r="I9" s="86"/>
      <c r="J9" s="84" t="s">
        <v>4</v>
      </c>
      <c r="K9" s="85"/>
      <c r="L9" s="85"/>
      <c r="M9" s="85"/>
      <c r="N9" s="85"/>
      <c r="O9" s="85"/>
      <c r="P9" s="85"/>
      <c r="Q9" s="86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2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6"/>
  <dimension ref="A1:Q20"/>
  <sheetViews>
    <sheetView workbookViewId="0">
      <selection activeCell="B8" sqref="B8:I8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  <c r="N5" s="14"/>
      <c r="O5" s="14"/>
      <c r="P5" s="14"/>
      <c r="Q5" s="14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4"/>
      <c r="Q6" s="14"/>
    </row>
    <row r="7" spans="1:17" ht="15" thickBot="1">
      <c r="A7" t="s">
        <v>22</v>
      </c>
      <c r="B7" s="99" t="s">
        <v>23</v>
      </c>
      <c r="C7" s="100"/>
      <c r="D7" s="100"/>
      <c r="E7" s="100"/>
      <c r="F7" s="100"/>
      <c r="G7" s="100"/>
      <c r="H7" s="101"/>
      <c r="I7" s="99" t="s">
        <v>23</v>
      </c>
      <c r="J7" s="100"/>
      <c r="K7" s="100"/>
      <c r="L7" s="100"/>
      <c r="M7" s="100"/>
      <c r="N7" s="100"/>
      <c r="O7" s="101"/>
      <c r="P7" s="15"/>
      <c r="Q7" s="14"/>
    </row>
    <row r="8" spans="1:17" ht="15" thickBot="1">
      <c r="A8" t="s">
        <v>24</v>
      </c>
      <c r="B8" s="84" t="s">
        <v>4</v>
      </c>
      <c r="C8" s="85"/>
      <c r="D8" s="85"/>
      <c r="E8" s="85"/>
      <c r="F8" s="85"/>
      <c r="G8" s="85"/>
      <c r="H8" s="85"/>
      <c r="I8" s="86"/>
      <c r="J8" s="84" t="s">
        <v>4</v>
      </c>
      <c r="K8" s="85"/>
      <c r="L8" s="85"/>
      <c r="M8" s="85"/>
      <c r="N8" s="85"/>
      <c r="O8" s="85"/>
      <c r="P8" s="85"/>
      <c r="Q8" s="86"/>
    </row>
    <row r="9" spans="1:17" ht="15" thickBot="1">
      <c r="A9" t="s">
        <v>25</v>
      </c>
      <c r="B9" s="87" t="s">
        <v>23</v>
      </c>
      <c r="C9" s="88"/>
      <c r="D9" s="88"/>
      <c r="E9" s="88"/>
      <c r="F9" s="88"/>
      <c r="G9" s="88"/>
      <c r="H9" s="89"/>
      <c r="I9" s="87" t="s">
        <v>23</v>
      </c>
      <c r="J9" s="88"/>
      <c r="K9" s="88"/>
      <c r="L9" s="88"/>
      <c r="M9" s="88"/>
      <c r="N9" s="88"/>
      <c r="O9" s="89"/>
      <c r="P9" s="15"/>
      <c r="Q9" s="15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4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4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2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7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  <c r="P4" s="14"/>
      <c r="Q4" s="14"/>
    </row>
    <row r="5" spans="1:17" ht="15" thickBot="1">
      <c r="A5" t="s">
        <v>20</v>
      </c>
      <c r="B5" s="102" t="s">
        <v>7</v>
      </c>
      <c r="C5" s="103"/>
      <c r="D5" s="103"/>
      <c r="E5" s="103"/>
      <c r="F5" s="103"/>
      <c r="G5" s="104"/>
      <c r="H5" s="102" t="s">
        <v>7</v>
      </c>
      <c r="I5" s="103"/>
      <c r="J5" s="103"/>
      <c r="K5" s="103"/>
      <c r="L5" s="103"/>
      <c r="M5" s="104"/>
      <c r="N5" s="14"/>
      <c r="O5" s="14"/>
      <c r="P5" s="14"/>
      <c r="Q5" s="14"/>
    </row>
    <row r="6" spans="1:17" ht="15" thickBot="1">
      <c r="A6" t="s">
        <v>21</v>
      </c>
      <c r="B6" s="93" t="s">
        <v>7</v>
      </c>
      <c r="C6" s="94"/>
      <c r="D6" s="94"/>
      <c r="E6" s="94"/>
      <c r="F6" s="94"/>
      <c r="G6" s="95"/>
      <c r="H6" s="90" t="s">
        <v>19</v>
      </c>
      <c r="I6" s="108"/>
      <c r="J6" s="108"/>
      <c r="K6" s="108"/>
      <c r="L6" s="108"/>
      <c r="M6" s="108"/>
      <c r="N6" s="109"/>
      <c r="O6" s="15"/>
      <c r="P6" s="14"/>
      <c r="Q6" s="14"/>
    </row>
    <row r="7" spans="1:17" ht="15" thickBot="1">
      <c r="A7" t="s">
        <v>22</v>
      </c>
      <c r="B7" s="87" t="s">
        <v>23</v>
      </c>
      <c r="C7" s="88"/>
      <c r="D7" s="88"/>
      <c r="E7" s="88"/>
      <c r="F7" s="88"/>
      <c r="G7" s="88"/>
      <c r="H7" s="89"/>
      <c r="I7" s="105" t="s">
        <v>23</v>
      </c>
      <c r="J7" s="106"/>
      <c r="K7" s="106"/>
      <c r="L7" s="106"/>
      <c r="M7" s="106"/>
      <c r="N7" s="106"/>
      <c r="O7" s="107"/>
      <c r="P7" s="15"/>
      <c r="Q7" s="14"/>
    </row>
    <row r="8" spans="1:17" ht="15" thickBot="1">
      <c r="A8" t="s">
        <v>24</v>
      </c>
      <c r="B8" s="81" t="s">
        <v>3</v>
      </c>
      <c r="C8" s="82"/>
      <c r="D8" s="82"/>
      <c r="E8" s="82"/>
      <c r="F8" s="82"/>
      <c r="G8" s="82"/>
      <c r="H8" s="82"/>
      <c r="I8" s="83"/>
      <c r="J8" s="81" t="s">
        <v>3</v>
      </c>
      <c r="K8" s="82"/>
      <c r="L8" s="82"/>
      <c r="M8" s="82"/>
      <c r="N8" s="82"/>
      <c r="O8" s="82"/>
      <c r="P8" s="82"/>
      <c r="Q8" s="83"/>
    </row>
    <row r="9" spans="1:17" ht="15" thickBot="1">
      <c r="A9" t="s">
        <v>25</v>
      </c>
      <c r="B9" s="84" t="s">
        <v>4</v>
      </c>
      <c r="C9" s="85"/>
      <c r="D9" s="85"/>
      <c r="E9" s="85"/>
      <c r="F9" s="85"/>
      <c r="G9" s="85"/>
      <c r="H9" s="85"/>
      <c r="I9" s="86"/>
      <c r="J9" s="84" t="s">
        <v>4</v>
      </c>
      <c r="K9" s="85"/>
      <c r="L9" s="85"/>
      <c r="M9" s="85"/>
      <c r="N9" s="85"/>
      <c r="O9" s="85"/>
      <c r="P9" s="85"/>
      <c r="Q9" s="86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4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4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2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3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3</v>
      </c>
    </row>
    <row r="19" spans="2:11" ht="15" thickBot="1">
      <c r="B19" s="96" t="s">
        <v>8</v>
      </c>
      <c r="C19" s="97"/>
      <c r="D19" s="97"/>
      <c r="E19" s="98"/>
      <c r="K19">
        <v>0</v>
      </c>
    </row>
    <row r="20" spans="2:11" ht="15" thickBot="1">
      <c r="B20" s="78" t="s">
        <v>27</v>
      </c>
      <c r="C20" s="79"/>
      <c r="D20" s="79"/>
      <c r="E20" s="80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8"/>
  <dimension ref="A1:AK21"/>
  <sheetViews>
    <sheetView workbookViewId="0">
      <selection activeCell="A3" sqref="A3:XFD10"/>
    </sheetView>
  </sheetViews>
  <sheetFormatPr defaultRowHeight="14.4"/>
  <cols>
    <col min="1" max="1" width="14.33203125" bestFit="1" customWidth="1"/>
  </cols>
  <sheetData>
    <row r="1" spans="1:37" ht="15" thickBot="1">
      <c r="B1" s="13">
        <v>0.375</v>
      </c>
      <c r="C1" s="13">
        <v>0.38541666666666669</v>
      </c>
      <c r="D1" s="13">
        <v>0.39583333333333331</v>
      </c>
      <c r="E1" s="13">
        <v>0.40625</v>
      </c>
      <c r="F1" s="13">
        <v>0.41666666666666669</v>
      </c>
      <c r="G1" s="13">
        <v>0.42708333333333331</v>
      </c>
      <c r="H1" s="13">
        <v>0.4375</v>
      </c>
      <c r="I1" s="13">
        <v>0.44791666666666663</v>
      </c>
      <c r="J1" s="13">
        <v>0.45833333333333331</v>
      </c>
      <c r="K1" s="13">
        <v>0.46875</v>
      </c>
      <c r="L1" s="13">
        <v>0.47916666666666663</v>
      </c>
      <c r="M1" s="13">
        <v>0.48958333333333331</v>
      </c>
      <c r="N1" s="13">
        <v>0.5</v>
      </c>
      <c r="O1" s="13">
        <v>0.51041666666666663</v>
      </c>
      <c r="P1" s="13">
        <v>0.52083333333333326</v>
      </c>
      <c r="Q1" s="13">
        <v>0.53125</v>
      </c>
      <c r="R1" s="13">
        <v>0.54166666666666663</v>
      </c>
      <c r="S1" s="13">
        <v>0.55208333333333326</v>
      </c>
      <c r="T1" s="13">
        <v>0.5625</v>
      </c>
      <c r="U1" s="13">
        <v>0.57291666666666663</v>
      </c>
      <c r="V1" s="13">
        <v>0.58333333333333326</v>
      </c>
      <c r="W1" s="13">
        <v>0.59375</v>
      </c>
      <c r="X1" s="13">
        <v>0.60416666666666663</v>
      </c>
      <c r="Y1" s="13">
        <v>0.61458333333333326</v>
      </c>
      <c r="Z1" s="13">
        <v>0.625</v>
      </c>
      <c r="AA1" s="13">
        <v>0.63541666666666663</v>
      </c>
      <c r="AB1" s="13">
        <v>0.64583333333333326</v>
      </c>
      <c r="AC1" s="13">
        <v>0.65625</v>
      </c>
      <c r="AD1" s="13">
        <v>0.66666666666666663</v>
      </c>
      <c r="AE1" s="13">
        <v>0.67708333333333326</v>
      </c>
      <c r="AF1" s="13">
        <v>0.6875</v>
      </c>
      <c r="AG1" s="13">
        <v>0.69791666666666663</v>
      </c>
      <c r="AH1" s="13">
        <v>0.70833333333333326</v>
      </c>
      <c r="AI1" s="13">
        <v>0.71875</v>
      </c>
      <c r="AJ1" s="13">
        <v>0.72916666666666663</v>
      </c>
      <c r="AK1" s="13">
        <v>0.73958333333333326</v>
      </c>
    </row>
    <row r="2" spans="1:37" ht="15" thickBot="1">
      <c r="A2" t="s">
        <v>35</v>
      </c>
      <c r="B2" s="19"/>
      <c r="C2" s="19"/>
      <c r="D2" s="19"/>
      <c r="E2" s="19"/>
      <c r="F2" s="123" t="s">
        <v>36</v>
      </c>
      <c r="G2" s="124"/>
      <c r="H2" s="124"/>
      <c r="I2" s="125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>
      <c r="A3" t="s">
        <v>3</v>
      </c>
    </row>
    <row r="4" spans="1:37" ht="15" thickBot="1">
      <c r="A4" t="s">
        <v>4</v>
      </c>
    </row>
    <row r="5" spans="1:37" ht="15" thickBot="1">
      <c r="A5" t="s">
        <v>19</v>
      </c>
      <c r="J5" s="96" t="s">
        <v>8</v>
      </c>
      <c r="K5" s="97"/>
      <c r="L5" s="97"/>
      <c r="M5" s="98"/>
      <c r="N5" s="90" t="s">
        <v>19</v>
      </c>
      <c r="O5" s="91"/>
      <c r="P5" s="91"/>
      <c r="Q5" s="91"/>
      <c r="R5" s="91"/>
      <c r="S5" s="91"/>
      <c r="T5" s="92"/>
      <c r="U5" s="90" t="s">
        <v>19</v>
      </c>
      <c r="V5" s="91"/>
      <c r="W5" s="91"/>
      <c r="X5" s="91"/>
      <c r="Y5" s="91"/>
      <c r="Z5" s="91"/>
      <c r="AA5" s="92"/>
      <c r="AB5" s="90" t="s">
        <v>19</v>
      </c>
      <c r="AC5" s="91"/>
      <c r="AD5" s="91"/>
      <c r="AE5" s="91"/>
      <c r="AF5" s="91"/>
      <c r="AG5" s="91"/>
      <c r="AH5" s="92"/>
    </row>
    <row r="6" spans="1:37" ht="15" thickBot="1">
      <c r="A6" t="s">
        <v>20</v>
      </c>
      <c r="J6" s="78" t="s">
        <v>27</v>
      </c>
      <c r="K6" s="79"/>
      <c r="L6" s="79"/>
      <c r="M6" s="80"/>
      <c r="N6" s="20"/>
      <c r="O6" s="21"/>
      <c r="P6" s="93" t="s">
        <v>7</v>
      </c>
      <c r="Q6" s="94"/>
      <c r="R6" s="94"/>
      <c r="S6" s="94"/>
      <c r="T6" s="94"/>
      <c r="U6" s="95"/>
      <c r="V6" s="93" t="s">
        <v>7</v>
      </c>
      <c r="W6" s="94"/>
      <c r="X6" s="94"/>
      <c r="Y6" s="94"/>
      <c r="Z6" s="94"/>
      <c r="AA6" s="95"/>
      <c r="AB6" s="93" t="s">
        <v>7</v>
      </c>
      <c r="AC6" s="94"/>
      <c r="AD6" s="94"/>
      <c r="AE6" s="94"/>
      <c r="AF6" s="94"/>
      <c r="AG6" s="95"/>
      <c r="AH6" s="21"/>
      <c r="AI6" s="21"/>
      <c r="AJ6" s="21"/>
      <c r="AK6" s="22"/>
    </row>
    <row r="7" spans="1:37" ht="15" thickBot="1">
      <c r="A7" t="s">
        <v>21</v>
      </c>
      <c r="J7" s="96" t="s">
        <v>8</v>
      </c>
      <c r="K7" s="97"/>
      <c r="L7" s="97"/>
      <c r="M7" s="98"/>
      <c r="N7" s="90" t="s">
        <v>19</v>
      </c>
      <c r="O7" s="91"/>
      <c r="P7" s="91"/>
      <c r="Q7" s="91"/>
      <c r="R7" s="91"/>
      <c r="S7" s="91"/>
      <c r="T7" s="92"/>
      <c r="U7" s="90" t="s">
        <v>19</v>
      </c>
      <c r="V7" s="91"/>
      <c r="W7" s="91"/>
      <c r="X7" s="91"/>
      <c r="Y7" s="91"/>
      <c r="Z7" s="91"/>
      <c r="AA7" s="92"/>
      <c r="AB7" s="90" t="s">
        <v>19</v>
      </c>
      <c r="AC7" s="91"/>
      <c r="AD7" s="91"/>
      <c r="AE7" s="91"/>
      <c r="AF7" s="91"/>
      <c r="AG7" s="91"/>
      <c r="AH7" s="92"/>
    </row>
    <row r="8" spans="1:37" ht="15" thickBot="1">
      <c r="A8" t="s">
        <v>22</v>
      </c>
      <c r="J8" s="126" t="s">
        <v>8</v>
      </c>
      <c r="K8" s="127"/>
      <c r="L8" s="127"/>
      <c r="M8" s="128"/>
      <c r="N8" s="102" t="s">
        <v>7</v>
      </c>
      <c r="O8" s="103"/>
      <c r="P8" s="103"/>
      <c r="Q8" s="103"/>
      <c r="R8" s="103"/>
      <c r="S8" s="104"/>
      <c r="T8" s="102" t="s">
        <v>7</v>
      </c>
      <c r="U8" s="103"/>
      <c r="V8" s="103"/>
      <c r="W8" s="103"/>
      <c r="X8" s="103"/>
      <c r="Y8" s="104"/>
      <c r="Z8" s="122" t="s">
        <v>19</v>
      </c>
      <c r="AA8" s="108"/>
      <c r="AB8" s="108"/>
      <c r="AC8" s="108"/>
      <c r="AD8" s="108"/>
      <c r="AE8" s="108"/>
      <c r="AF8" s="109"/>
    </row>
    <row r="9" spans="1:37" ht="15" thickBot="1">
      <c r="A9" t="s">
        <v>24</v>
      </c>
      <c r="J9" s="110" t="s">
        <v>37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2"/>
    </row>
    <row r="10" spans="1:37" ht="15" thickBot="1">
      <c r="A10" t="s">
        <v>25</v>
      </c>
      <c r="J10" s="113" t="s">
        <v>8</v>
      </c>
      <c r="K10" s="114"/>
      <c r="L10" s="114"/>
      <c r="M10" s="115"/>
      <c r="N10" s="116" t="s">
        <v>7</v>
      </c>
      <c r="O10" s="117"/>
      <c r="P10" s="117"/>
      <c r="Q10" s="117"/>
      <c r="R10" s="117"/>
      <c r="S10" s="118"/>
      <c r="T10" s="116" t="s">
        <v>7</v>
      </c>
      <c r="U10" s="117"/>
      <c r="V10" s="117"/>
      <c r="W10" s="117"/>
      <c r="X10" s="117"/>
      <c r="Y10" s="118"/>
      <c r="Z10" s="119" t="s">
        <v>19</v>
      </c>
      <c r="AA10" s="120"/>
      <c r="AB10" s="120"/>
      <c r="AC10" s="120"/>
      <c r="AD10" s="120"/>
      <c r="AE10" s="120"/>
      <c r="AF10" s="121"/>
    </row>
    <row r="11" spans="1:37">
      <c r="A11" t="s">
        <v>38</v>
      </c>
    </row>
    <row r="13" spans="1:37" ht="15" thickBot="1"/>
    <row r="14" spans="1:3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0</v>
      </c>
    </row>
    <row r="15" spans="1:3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0</v>
      </c>
    </row>
    <row r="16" spans="1:37" ht="15" thickBot="1">
      <c r="B16" s="87" t="s">
        <v>23</v>
      </c>
      <c r="C16" s="88"/>
      <c r="D16" s="88"/>
      <c r="E16" s="88"/>
      <c r="F16" s="88"/>
      <c r="G16" s="88"/>
      <c r="H16" s="89"/>
      <c r="K16">
        <v>0</v>
      </c>
    </row>
    <row r="17" spans="2:32" ht="15" thickBot="1">
      <c r="B17" s="90" t="s">
        <v>19</v>
      </c>
      <c r="C17" s="91"/>
      <c r="D17" s="91"/>
      <c r="E17" s="91"/>
      <c r="F17" s="91"/>
      <c r="G17" s="91"/>
      <c r="H17" s="92"/>
      <c r="K17">
        <v>8</v>
      </c>
    </row>
    <row r="18" spans="2:32" ht="15" thickBot="1">
      <c r="B18" s="93" t="s">
        <v>7</v>
      </c>
      <c r="C18" s="94"/>
      <c r="D18" s="94"/>
      <c r="E18" s="94"/>
      <c r="F18" s="94"/>
      <c r="G18" s="95"/>
      <c r="K18">
        <v>7</v>
      </c>
    </row>
    <row r="19" spans="2:32" ht="15" thickBot="1">
      <c r="B19" s="96" t="s">
        <v>8</v>
      </c>
      <c r="C19" s="97"/>
      <c r="D19" s="97"/>
      <c r="E19" s="98"/>
      <c r="K19">
        <v>4</v>
      </c>
    </row>
    <row r="20" spans="2:32" ht="15" thickBot="1">
      <c r="B20" s="78" t="s">
        <v>27</v>
      </c>
      <c r="C20" s="79"/>
      <c r="D20" s="79"/>
      <c r="E20" s="80"/>
      <c r="K20">
        <v>1</v>
      </c>
    </row>
    <row r="21" spans="2:32"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</sheetData>
  <mergeCells count="29">
    <mergeCell ref="P6:U6"/>
    <mergeCell ref="V6:AA6"/>
    <mergeCell ref="AB6:AG6"/>
    <mergeCell ref="J7:M7"/>
    <mergeCell ref="J6:M6"/>
    <mergeCell ref="N7:T7"/>
    <mergeCell ref="U7:AA7"/>
    <mergeCell ref="AB7:AH7"/>
    <mergeCell ref="F2:I2"/>
    <mergeCell ref="J5:M5"/>
    <mergeCell ref="N5:T5"/>
    <mergeCell ref="U5:AA5"/>
    <mergeCell ref="AB5:AH5"/>
    <mergeCell ref="T8:Y8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Z8:AF8"/>
    <mergeCell ref="J8:M8"/>
    <mergeCell ref="N8:S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9"/>
  <dimension ref="A1:Q20"/>
  <sheetViews>
    <sheetView workbookViewId="0">
      <selection activeCell="A20" sqref="A20"/>
    </sheetView>
  </sheetViews>
  <sheetFormatPr defaultRowHeight="14.4"/>
  <sheetData>
    <row r="1" spans="1:17" ht="15" thickBot="1">
      <c r="B1" s="13">
        <v>0.75</v>
      </c>
      <c r="C1" s="13">
        <v>0.76041666666666663</v>
      </c>
      <c r="D1" s="13">
        <v>0.77083333333333337</v>
      </c>
      <c r="E1" s="13">
        <v>0.78125</v>
      </c>
      <c r="F1" s="13">
        <v>0.79166666666666663</v>
      </c>
      <c r="G1" s="13">
        <v>0.80208333333333337</v>
      </c>
      <c r="H1" s="13">
        <v>0.8125</v>
      </c>
      <c r="I1" s="13">
        <v>0.82291666666666663</v>
      </c>
      <c r="J1" s="13">
        <v>0.83333333333333337</v>
      </c>
      <c r="K1" s="13">
        <v>0.84375</v>
      </c>
      <c r="L1" s="13">
        <v>0.85416666666666663</v>
      </c>
      <c r="M1" s="13">
        <v>0.86458333333333337</v>
      </c>
      <c r="N1" s="13">
        <v>0.875</v>
      </c>
      <c r="O1" s="13">
        <v>0.88541666666666663</v>
      </c>
      <c r="P1" s="13">
        <v>0.89583333333333326</v>
      </c>
      <c r="Q1" s="13">
        <v>0.90625</v>
      </c>
    </row>
    <row r="2" spans="1:17" ht="15" thickBot="1">
      <c r="A2" t="s">
        <v>3</v>
      </c>
      <c r="B2" s="81" t="s">
        <v>3</v>
      </c>
      <c r="C2" s="82"/>
      <c r="D2" s="82"/>
      <c r="E2" s="82"/>
      <c r="F2" s="82"/>
      <c r="G2" s="82"/>
      <c r="H2" s="82"/>
      <c r="I2" s="83"/>
      <c r="J2" s="81" t="s">
        <v>3</v>
      </c>
      <c r="K2" s="82"/>
      <c r="L2" s="82"/>
      <c r="M2" s="82"/>
      <c r="N2" s="82"/>
      <c r="O2" s="82"/>
      <c r="P2" s="82"/>
      <c r="Q2" s="83"/>
    </row>
    <row r="3" spans="1:17" ht="15" thickBot="1">
      <c r="A3" t="s">
        <v>4</v>
      </c>
      <c r="B3" s="84" t="s">
        <v>4</v>
      </c>
      <c r="C3" s="85"/>
      <c r="D3" s="85"/>
      <c r="E3" s="85"/>
      <c r="F3" s="85"/>
      <c r="G3" s="85"/>
      <c r="H3" s="85"/>
      <c r="I3" s="86"/>
      <c r="J3" s="84" t="s">
        <v>4</v>
      </c>
      <c r="K3" s="85"/>
      <c r="L3" s="85"/>
      <c r="M3" s="85"/>
      <c r="N3" s="85"/>
      <c r="O3" s="85"/>
      <c r="P3" s="85"/>
      <c r="Q3" s="86"/>
    </row>
    <row r="4" spans="1:17" ht="15" thickBot="1">
      <c r="A4" t="s">
        <v>19</v>
      </c>
      <c r="B4" s="90" t="s">
        <v>19</v>
      </c>
      <c r="C4" s="91"/>
      <c r="D4" s="91"/>
      <c r="E4" s="91"/>
      <c r="F4" s="91"/>
      <c r="G4" s="91"/>
      <c r="H4" s="92"/>
      <c r="I4" s="90" t="s">
        <v>19</v>
      </c>
      <c r="J4" s="91"/>
      <c r="K4" s="91"/>
      <c r="L4" s="91"/>
      <c r="M4" s="91"/>
      <c r="N4" s="91"/>
      <c r="O4" s="92"/>
    </row>
    <row r="5" spans="1:17" ht="15" thickBot="1">
      <c r="A5" t="s">
        <v>20</v>
      </c>
      <c r="B5" s="93" t="s">
        <v>7</v>
      </c>
      <c r="C5" s="94"/>
      <c r="D5" s="94"/>
      <c r="E5" s="94"/>
      <c r="F5" s="94"/>
      <c r="G5" s="95"/>
      <c r="H5" s="93" t="s">
        <v>7</v>
      </c>
      <c r="I5" s="94"/>
      <c r="J5" s="94"/>
      <c r="K5" s="94"/>
      <c r="L5" s="94"/>
      <c r="M5" s="95"/>
    </row>
    <row r="6" spans="1:17" ht="15" thickBot="1">
      <c r="A6" t="s">
        <v>21</v>
      </c>
      <c r="B6" s="90" t="s">
        <v>19</v>
      </c>
      <c r="C6" s="91"/>
      <c r="D6" s="91"/>
      <c r="E6" s="91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</row>
    <row r="7" spans="1:17" ht="15" thickBot="1">
      <c r="A7" t="s">
        <v>22</v>
      </c>
      <c r="B7" s="96" t="s">
        <v>8</v>
      </c>
      <c r="C7" s="97"/>
      <c r="D7" s="97"/>
      <c r="E7" s="98"/>
      <c r="F7" s="96" t="s">
        <v>8</v>
      </c>
      <c r="G7" s="97"/>
      <c r="H7" s="97"/>
      <c r="I7" s="98"/>
      <c r="J7" s="90" t="s">
        <v>19</v>
      </c>
      <c r="K7" s="91"/>
      <c r="L7" s="91"/>
      <c r="M7" s="91"/>
      <c r="N7" s="91"/>
      <c r="O7" s="91"/>
      <c r="P7" s="92"/>
    </row>
    <row r="8" spans="1:17" ht="15" thickBot="1">
      <c r="A8" t="s">
        <v>24</v>
      </c>
      <c r="B8" s="93" t="s">
        <v>7</v>
      </c>
      <c r="C8" s="94"/>
      <c r="D8" s="94"/>
      <c r="E8" s="94"/>
      <c r="F8" s="94"/>
      <c r="G8" s="95"/>
      <c r="H8" s="93" t="s">
        <v>7</v>
      </c>
      <c r="I8" s="94"/>
      <c r="J8" s="94"/>
      <c r="K8" s="94"/>
      <c r="L8" s="94"/>
      <c r="M8" s="95"/>
    </row>
    <row r="9" spans="1:17" ht="15" thickBot="1">
      <c r="A9" t="s">
        <v>25</v>
      </c>
      <c r="B9" s="96" t="s">
        <v>8</v>
      </c>
      <c r="C9" s="97"/>
      <c r="D9" s="97"/>
      <c r="E9" s="98"/>
      <c r="F9" s="96" t="s">
        <v>8</v>
      </c>
      <c r="G9" s="97"/>
      <c r="H9" s="97"/>
      <c r="I9" s="98"/>
      <c r="J9" s="90" t="s">
        <v>19</v>
      </c>
      <c r="K9" s="91"/>
      <c r="L9" s="91"/>
      <c r="M9" s="91"/>
      <c r="N9" s="91"/>
      <c r="O9" s="91"/>
      <c r="P9" s="92"/>
    </row>
    <row r="13" spans="1:17" ht="15" thickBot="1"/>
    <row r="14" spans="1:17" ht="15" thickBot="1">
      <c r="A14" t="s">
        <v>26</v>
      </c>
      <c r="B14" s="81" t="s">
        <v>3</v>
      </c>
      <c r="C14" s="82"/>
      <c r="D14" s="82"/>
      <c r="E14" s="82"/>
      <c r="F14" s="82"/>
      <c r="G14" s="82"/>
      <c r="H14" s="82"/>
      <c r="I14" s="83"/>
      <c r="K14">
        <v>2</v>
      </c>
    </row>
    <row r="15" spans="1:17" ht="15" thickBot="1">
      <c r="B15" s="84" t="s">
        <v>4</v>
      </c>
      <c r="C15" s="85"/>
      <c r="D15" s="85"/>
      <c r="E15" s="85"/>
      <c r="F15" s="85"/>
      <c r="G15" s="85"/>
      <c r="H15" s="85"/>
      <c r="I15" s="86"/>
      <c r="K15">
        <v>2</v>
      </c>
    </row>
    <row r="16" spans="1:17" ht="15" thickBot="1">
      <c r="B16" s="87" t="s">
        <v>23</v>
      </c>
      <c r="C16" s="88"/>
      <c r="D16" s="88"/>
      <c r="E16" s="88"/>
      <c r="F16" s="88"/>
      <c r="G16" s="88"/>
      <c r="H16" s="89"/>
      <c r="K16">
        <v>0</v>
      </c>
    </row>
    <row r="17" spans="2:11" ht="15" thickBot="1">
      <c r="B17" s="90" t="s">
        <v>19</v>
      </c>
      <c r="C17" s="91"/>
      <c r="D17" s="91"/>
      <c r="E17" s="91"/>
      <c r="F17" s="91"/>
      <c r="G17" s="91"/>
      <c r="H17" s="92"/>
      <c r="K17">
        <v>6</v>
      </c>
    </row>
    <row r="18" spans="2:11" ht="15" thickBot="1">
      <c r="B18" s="93" t="s">
        <v>7</v>
      </c>
      <c r="C18" s="94"/>
      <c r="D18" s="94"/>
      <c r="E18" s="94"/>
      <c r="F18" s="94"/>
      <c r="G18" s="95"/>
      <c r="K18">
        <v>4</v>
      </c>
    </row>
    <row r="19" spans="2:11" ht="15" thickBot="1">
      <c r="B19" s="96" t="s">
        <v>8</v>
      </c>
      <c r="C19" s="97"/>
      <c r="D19" s="97"/>
      <c r="E19" s="98"/>
      <c r="K19">
        <v>4</v>
      </c>
    </row>
    <row r="20" spans="2:11" ht="15" thickBot="1">
      <c r="B20" s="78" t="s">
        <v>27</v>
      </c>
      <c r="C20" s="79"/>
      <c r="D20" s="79"/>
      <c r="E20" s="80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Template</vt:lpstr>
      <vt:lpstr>PreScheduled Games</vt:lpstr>
      <vt:lpstr>Rds</vt:lpstr>
      <vt:lpstr>Teams</vt:lpstr>
      <vt:lpstr>4.4.2.4.2.0</vt:lpstr>
      <vt:lpstr>2.4.4.4.2.0</vt:lpstr>
      <vt:lpstr>4.4.2.3.3.0</vt:lpstr>
      <vt:lpstr>0.0.0.8.7.4</vt:lpstr>
      <vt:lpstr>2.2.0.6.4.4</vt:lpstr>
      <vt:lpstr>6.8.8.10.8.0</vt:lpstr>
      <vt:lpstr>0.0.8.10.8.4</vt:lpstr>
      <vt:lpstr>6.8.8.10.8.4</vt:lpstr>
      <vt:lpstr>2.4.4.2.2.4</vt:lpstr>
      <vt:lpstr>0.4.0.4.0.4.CL</vt:lpstr>
      <vt:lpstr>2.4.4.2.4.0</vt:lpstr>
      <vt:lpstr>3.3.4.4.2.0</vt:lpstr>
      <vt:lpstr>3.3.4.2.4.0</vt:lpstr>
      <vt:lpstr>4.4.2.2.4.0</vt:lpstr>
      <vt:lpstr>4.2.4.2.4.0</vt:lpstr>
      <vt:lpstr>2.3.5.2.4.0</vt:lpstr>
      <vt:lpstr>4.3.3.2.4.0</vt:lpstr>
      <vt:lpstr>4.2.4.4.2.0</vt:lpstr>
      <vt:lpstr>2.4.4.2.2.0</vt:lpstr>
      <vt:lpstr>2.2.4.4.4.0</vt:lpstr>
      <vt:lpstr>4.4.0.4.4.0</vt:lpstr>
      <vt:lpstr>2.4.4.3.3.0</vt:lpstr>
      <vt:lpstr>3.3.2.4.2.4</vt:lpstr>
      <vt:lpstr>4.6.0.3.3.0</vt:lpstr>
      <vt:lpstr>4.2.2.4.4.0</vt:lpstr>
      <vt:lpstr>2.2.6.3.3.0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2020-02-17T15:47:46Z</cp:lastPrinted>
  <dcterms:created xsi:type="dcterms:W3CDTF">2019-11-04T14:50:01Z</dcterms:created>
  <dcterms:modified xsi:type="dcterms:W3CDTF">2020-02-17T21:05:12Z</dcterms:modified>
</cp:coreProperties>
</file>