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Joelito'sPC\Desktop\Chloe's Project\"/>
    </mc:Choice>
  </mc:AlternateContent>
  <xr:revisionPtr revIDLastSave="0" documentId="13_ncr:1_{C7A3B066-3E94-4BD6-B3C0-361BF675059C}" xr6:coauthVersionLast="43" xr6:coauthVersionMax="43" xr10:uidLastSave="{00000000-0000-0000-0000-000000000000}"/>
  <bookViews>
    <workbookView xWindow="-108" yWindow="-108" windowWidth="23256" windowHeight="12576" xr2:uid="{00000000-000D-0000-FFFF-FFFF00000000}"/>
  </bookViews>
  <sheets>
    <sheet name="Raw data" sheetId="1" r:id="rId1"/>
    <sheet name="Data Analytics" sheetId="2" r:id="rId2"/>
    <sheet name="Q2" sheetId="3" r:id="rId3"/>
    <sheet name="_temp" sheetId="13" r:id="rId4"/>
  </sheets>
  <definedNames>
    <definedName name="_xlnm._FilterDatabase" localSheetId="1" hidden="1">'Data Analytics'!$A$2:$AC$116</definedName>
    <definedName name="_xlnm._FilterDatabase" localSheetId="0" hidden="1">'Raw data'!$A$2:$AI$3</definedName>
  </definedNames>
  <calcPr calcId="191029" calcCompleted="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30" i="2" l="1"/>
  <c r="AA130" i="2"/>
  <c r="Z130" i="2"/>
  <c r="Y130" i="2"/>
  <c r="X130" i="2"/>
  <c r="F130" i="2"/>
  <c r="D121" i="2"/>
  <c r="I121" i="2"/>
  <c r="E120" i="2" l="1"/>
  <c r="E121" i="2" l="1"/>
  <c r="W123" i="13"/>
  <c r="O123" i="13"/>
  <c r="G123" i="13"/>
  <c r="C123" i="13"/>
  <c r="AC121" i="13"/>
  <c r="AB121" i="13"/>
  <c r="AA121" i="13"/>
  <c r="Z121" i="13"/>
  <c r="Y121" i="13"/>
  <c r="X121" i="13"/>
  <c r="W121" i="13"/>
  <c r="V121" i="13"/>
  <c r="U121" i="13"/>
  <c r="T121" i="13"/>
  <c r="S121" i="13"/>
  <c r="R121" i="13"/>
  <c r="Q121" i="13"/>
  <c r="P121" i="13"/>
  <c r="O121" i="13"/>
  <c r="M121" i="13"/>
  <c r="L121" i="13"/>
  <c r="K121" i="13"/>
  <c r="J121" i="13"/>
  <c r="I121" i="13"/>
  <c r="F121" i="13"/>
  <c r="E121" i="13"/>
  <c r="D121" i="13"/>
  <c r="B121" i="13"/>
  <c r="AC120" i="13"/>
  <c r="AC123" i="13" s="1"/>
  <c r="AB120" i="13"/>
  <c r="AB123" i="13" s="1"/>
  <c r="AA120" i="13"/>
  <c r="AA123" i="13" s="1"/>
  <c r="Z120" i="13"/>
  <c r="Z123" i="13" s="1"/>
  <c r="Y120" i="13"/>
  <c r="Y123" i="13" s="1"/>
  <c r="X120" i="13"/>
  <c r="X123" i="13" s="1"/>
  <c r="W120" i="13"/>
  <c r="V120" i="13"/>
  <c r="V123" i="13" s="1"/>
  <c r="U120" i="13"/>
  <c r="U123" i="13" s="1"/>
  <c r="T120" i="13"/>
  <c r="T123" i="13" s="1"/>
  <c r="S120" i="13"/>
  <c r="S123" i="13" s="1"/>
  <c r="R120" i="13"/>
  <c r="R123" i="13" s="1"/>
  <c r="Q120" i="13"/>
  <c r="Q123" i="13" s="1"/>
  <c r="P120" i="13"/>
  <c r="P123" i="13" s="1"/>
  <c r="N120" i="13"/>
  <c r="N123" i="13" s="1"/>
  <c r="M120" i="13"/>
  <c r="M123" i="13" s="1"/>
  <c r="L120" i="13"/>
  <c r="L123" i="13" s="1"/>
  <c r="K120" i="13"/>
  <c r="K123" i="13" s="1"/>
  <c r="J120" i="13"/>
  <c r="J123" i="13" s="1"/>
  <c r="I120" i="13"/>
  <c r="I123" i="13" s="1"/>
  <c r="H120" i="13"/>
  <c r="H123" i="13" s="1"/>
  <c r="F120" i="13"/>
  <c r="F123" i="13" s="1"/>
  <c r="E120" i="13"/>
  <c r="E123" i="13" s="1"/>
  <c r="D120" i="13"/>
  <c r="D123" i="13" s="1"/>
  <c r="B120" i="13"/>
  <c r="A132" i="13" s="1"/>
  <c r="B121" i="2"/>
  <c r="B120" i="2"/>
  <c r="C123" i="2"/>
  <c r="G123" i="2"/>
  <c r="AC120" i="2"/>
  <c r="AB121" i="2"/>
  <c r="AB120" i="2"/>
  <c r="AA121" i="2"/>
  <c r="AA120" i="2"/>
  <c r="Z121" i="2"/>
  <c r="Z120" i="2"/>
  <c r="Y121" i="2"/>
  <c r="Y120" i="2"/>
  <c r="X121" i="2"/>
  <c r="X120" i="2"/>
  <c r="W121" i="2"/>
  <c r="W120" i="2"/>
  <c r="V121" i="2"/>
  <c r="V120" i="2"/>
  <c r="U121" i="2"/>
  <c r="U120" i="2"/>
  <c r="T121" i="2"/>
  <c r="T120" i="2"/>
  <c r="S121" i="2"/>
  <c r="S120" i="2"/>
  <c r="R121" i="2"/>
  <c r="R120" i="2"/>
  <c r="Q121" i="2"/>
  <c r="P121" i="2"/>
  <c r="N120" i="2"/>
  <c r="N123" i="2" s="1"/>
  <c r="M120" i="2"/>
  <c r="L121" i="2"/>
  <c r="L120" i="2"/>
  <c r="K121" i="2"/>
  <c r="K120" i="2"/>
  <c r="J121" i="2"/>
  <c r="I120" i="2"/>
  <c r="H120" i="2"/>
  <c r="H123" i="2" s="1"/>
  <c r="D120" i="2"/>
  <c r="D123" i="2" s="1"/>
  <c r="J120" i="2"/>
  <c r="AC121" i="2"/>
  <c r="M121" i="2"/>
  <c r="O121" i="2"/>
  <c r="O123" i="2" s="1"/>
  <c r="F121" i="2"/>
  <c r="P120" i="2"/>
  <c r="Q120" i="2"/>
  <c r="F120" i="2"/>
  <c r="Q123" i="2" l="1"/>
  <c r="J123" i="2"/>
  <c r="U123" i="2"/>
  <c r="S123" i="2"/>
  <c r="W123" i="2"/>
  <c r="AA123" i="2"/>
  <c r="F123" i="2"/>
  <c r="L123" i="2"/>
  <c r="T123" i="2"/>
  <c r="X123" i="2"/>
  <c r="AB123" i="2"/>
  <c r="M123" i="2"/>
  <c r="P123" i="2"/>
  <c r="I123" i="2"/>
  <c r="AC123" i="2"/>
  <c r="V123" i="2"/>
  <c r="K123" i="2"/>
  <c r="R123" i="2"/>
  <c r="Z123" i="2"/>
  <c r="Y123" i="2"/>
  <c r="E123" i="2"/>
  <c r="B123" i="13"/>
  <c r="B123" i="2"/>
</calcChain>
</file>

<file path=xl/sharedStrings.xml><?xml version="1.0" encoding="utf-8"?>
<sst xmlns="http://schemas.openxmlformats.org/spreadsheetml/2006/main" count="4643" uniqueCount="396">
  <si>
    <t>Respondent ID</t>
  </si>
  <si>
    <t>Collector ID</t>
  </si>
  <si>
    <t>Start Date</t>
  </si>
  <si>
    <t>End Date</t>
  </si>
  <si>
    <t>IP Address</t>
  </si>
  <si>
    <t>Enter your unique MTurk Worker ID number </t>
  </si>
  <si>
    <t>Do you take nutritional supplements?</t>
  </si>
  <si>
    <t>Following up to the previous question, why do or don't you take nutritional supplements? </t>
  </si>
  <si>
    <t>What's the most likely avenue for you to learn about nutrition? </t>
  </si>
  <si>
    <t>Have you heard of Moringa Oleifera? </t>
  </si>
  <si>
    <t>Where do you normally search for your supplements? </t>
  </si>
  <si>
    <t>How likely are you to try a supplement if you read about it in the news? </t>
  </si>
  <si>
    <t>What do you look for in a nutritional supplement? (check all that apply)</t>
  </si>
  <si>
    <t>What is your gender?</t>
  </si>
  <si>
    <t>Worker ID number</t>
  </si>
  <si>
    <t>Yes</t>
  </si>
  <si>
    <t>No</t>
  </si>
  <si>
    <t>Open-Ended Response</t>
  </si>
  <si>
    <t>Word of mouth</t>
  </si>
  <si>
    <t>Social Media</t>
  </si>
  <si>
    <t>Searching Online</t>
  </si>
  <si>
    <t>TV</t>
  </si>
  <si>
    <t>Online news</t>
  </si>
  <si>
    <t>Your Doctor</t>
  </si>
  <si>
    <t>In-store</t>
  </si>
  <si>
    <t>Online</t>
  </si>
  <si>
    <t>I grow my nutrients myself</t>
  </si>
  <si>
    <t>Very likely</t>
  </si>
  <si>
    <t>Likely</t>
  </si>
  <si>
    <t>Somewhat likely</t>
  </si>
  <si>
    <t>Neither likely nor unlikely</t>
  </si>
  <si>
    <t>Somewhat unlikely</t>
  </si>
  <si>
    <t>Unlikely</t>
  </si>
  <si>
    <t>Very unlikely</t>
  </si>
  <si>
    <t>Organic certification</t>
  </si>
  <si>
    <t>Vegan capsule</t>
  </si>
  <si>
    <t>Dosage</t>
  </si>
  <si>
    <t>Brand</t>
  </si>
  <si>
    <t>Price</t>
  </si>
  <si>
    <t>Female</t>
  </si>
  <si>
    <t>Male</t>
  </si>
  <si>
    <t>73.12.210.136</t>
  </si>
  <si>
    <t>A3J9EHZQ9PERAX</t>
  </si>
  <si>
    <t>Because I want to be healthier and it seems to make me feel more mentally alert.</t>
  </si>
  <si>
    <t>71.120.222.197</t>
  </si>
  <si>
    <t>A1Z7DOVT6CYAL6</t>
  </si>
  <si>
    <t>I am vegan and certain nutrients are not attainable without supplementation.</t>
  </si>
  <si>
    <t>73.145.67.40</t>
  </si>
  <si>
    <t>A1K2E8ICV5LAJ2</t>
  </si>
  <si>
    <t xml:space="preserve">Since I'm busy, it's easier for me to take supplements </t>
  </si>
  <si>
    <t>72.223.24.90</t>
  </si>
  <si>
    <t>AY1CM9ZI774II</t>
  </si>
  <si>
    <t xml:space="preserve">I take nutritional supplements because my system had been compromised by depression. </t>
  </si>
  <si>
    <t>24.225.114.170</t>
  </si>
  <si>
    <t>A2YE7NBCK14VAQ</t>
  </si>
  <si>
    <t>i do not eat healthy so i get my vitamins from supplements</t>
  </si>
  <si>
    <t>173.31.201.186</t>
  </si>
  <si>
    <t>A1R8A1ZKR80MRA</t>
  </si>
  <si>
    <t>I don't want to take anything that might interfere with my cancer meds.</t>
  </si>
  <si>
    <t>108.39.198.21</t>
  </si>
  <si>
    <t>A2F0X4LN9N4O4C</t>
  </si>
  <si>
    <t>I don't think there is any nutritional value in taking supplements.</t>
  </si>
  <si>
    <t>24.198.188.151</t>
  </si>
  <si>
    <t>A36H3PO6JZD414</t>
  </si>
  <si>
    <t>never had the need for them</t>
  </si>
  <si>
    <t>208.107.149.53</t>
  </si>
  <si>
    <t>A6PPB69C6ZJHN</t>
  </si>
  <si>
    <t>I take them because I don't get enough vitamin D.</t>
  </si>
  <si>
    <t>69.125.205.37</t>
  </si>
  <si>
    <t>A16MDZ7O8KL9EC</t>
  </si>
  <si>
    <t>I take vitamins and some other supplements to help if there are any deficiencies in my diet.</t>
  </si>
  <si>
    <t>70.160.24.177</t>
  </si>
  <si>
    <t>A4E1UYPDHE8D8</t>
  </si>
  <si>
    <t>Taking supplements has a positive effect on maintaining my health.</t>
  </si>
  <si>
    <t>172.112.11.14</t>
  </si>
  <si>
    <t>AA7LA8WQNABDT</t>
  </si>
  <si>
    <t>I take them because food does not provide all the vitamins and minerals needed by the body.</t>
  </si>
  <si>
    <t>204.195.45.80</t>
  </si>
  <si>
    <t>A2UX7ZJEGGU5</t>
  </si>
  <si>
    <t>I do not think they are necessary if I eat a balanced diet. I also think there is not enough regulation for supplements.</t>
  </si>
  <si>
    <t>73.144.46.118</t>
  </si>
  <si>
    <t>A1XUZFDVKP95VC</t>
  </si>
  <si>
    <t>i currently dont have the spare money</t>
  </si>
  <si>
    <t>75.89.132.108</t>
  </si>
  <si>
    <t>A70L26UXLTGLC</t>
  </si>
  <si>
    <t>I take fiber supplements because I had diverticulitis a few years ago and spent almost a week in the hospital.</t>
  </si>
  <si>
    <t>138.210.94.210</t>
  </si>
  <si>
    <t>A3862RIFFUV141</t>
  </si>
  <si>
    <t>I don't take them regularly but occasionally I take them when my stomach is acting up.  It does seem to miidly help my gut health.</t>
  </si>
  <si>
    <t>67.246.76.92</t>
  </si>
  <si>
    <t>AOSLTO4W2A476</t>
  </si>
  <si>
    <t>To expensive for me.</t>
  </si>
  <si>
    <t>137.139.88.14</t>
  </si>
  <si>
    <t>AGYZ0GAAUIJZX</t>
  </si>
  <si>
    <t>To maintain and improve my overall health, appearance, vitality, athletic performance, and sex drive.</t>
  </si>
  <si>
    <t>99.157.102.8</t>
  </si>
  <si>
    <t>AVHZJ2HQJG3NB</t>
  </si>
  <si>
    <t>Because sometimes I need the extra nutrients that food lack.</t>
  </si>
  <si>
    <t>174.241.130.167</t>
  </si>
  <si>
    <t>A26CL8E3XJWH1W</t>
  </si>
  <si>
    <t>I'm not sure they're affective.</t>
  </si>
  <si>
    <t>73.149.110.105</t>
  </si>
  <si>
    <t>A1BQBQG2GNY8AY</t>
  </si>
  <si>
    <t>I want to be in optimum health.</t>
  </si>
  <si>
    <t>173.28.230.222</t>
  </si>
  <si>
    <t>A2JZQHB8N6LS7T</t>
  </si>
  <si>
    <t>I take them because my doctor has told me to.</t>
  </si>
  <si>
    <t>67.1.119.255</t>
  </si>
  <si>
    <t>A2WGW5Y3ZFBDEC</t>
  </si>
  <si>
    <t>For working out, having more energy, building muscle.</t>
  </si>
  <si>
    <t>173.18.14.27</t>
  </si>
  <si>
    <t>A1VI3SOIHT6Y0D</t>
  </si>
  <si>
    <t>To address specific health concerns (inflammation, primarily)</t>
  </si>
  <si>
    <t>71.81.201.53</t>
  </si>
  <si>
    <t>A0533430WOF7V9XR82TB</t>
  </si>
  <si>
    <t xml:space="preserve">To receive nutrients I am not able to intake due to my diet. </t>
  </si>
  <si>
    <t>76.243.100.210</t>
  </si>
  <si>
    <t>A1AYWUSULABAXL</t>
  </si>
  <si>
    <t>I take a vitamin at my doctor's recommendation to take in more vitamin D.</t>
  </si>
  <si>
    <t>108.214.191.161</t>
  </si>
  <si>
    <t>A1F991VPHVNIVC</t>
  </si>
  <si>
    <t>I want to live a long and healthy life.</t>
  </si>
  <si>
    <t>67.245.12.9</t>
  </si>
  <si>
    <t>A3SKEW89V5S0DI</t>
  </si>
  <si>
    <t>I don't feel as though I need them. My health is good.</t>
  </si>
  <si>
    <t>74.141.215.36</t>
  </si>
  <si>
    <t>A3CFNUD7VR2E1E</t>
  </si>
  <si>
    <t>just a daily multivitami</t>
  </si>
  <si>
    <t>137.52.20.242</t>
  </si>
  <si>
    <t>A1IZ4NX41GKU4X</t>
  </si>
  <si>
    <t>I TAKE THEM TO SUPPLEMENT ME NOT EATING BREAKFAST</t>
  </si>
  <si>
    <t>71.57.209.80</t>
  </si>
  <si>
    <t>ABLP1KUWW46S6</t>
  </si>
  <si>
    <t>to help with my diet</t>
  </si>
  <si>
    <t>198.245.254.124</t>
  </si>
  <si>
    <t>A2HHK2B1GUH9GX</t>
  </si>
  <si>
    <t>to help lose weight</t>
  </si>
  <si>
    <t>65.191.50.121</t>
  </si>
  <si>
    <t>A1Q2C5GJTB09WW</t>
  </si>
  <si>
    <t>I am tired of taking pills and try to eat the right foods to get the proper nutritents</t>
  </si>
  <si>
    <t>99.203.30.55</t>
  </si>
  <si>
    <t>A3S0INU046UTYK</t>
  </si>
  <si>
    <t>I take them for health benefits and extra benefits of nutritional aspects, like antioxidants; flavonols; etc. I believe a lot of things exist out there that many people don't bother incorporating in their diet for health boosts and pain and/or disease prevention/management/etc.</t>
  </si>
  <si>
    <t>65.60.158.37</t>
  </si>
  <si>
    <t>A37QFZ8I1TGH2C</t>
  </si>
  <si>
    <t>In the mouth and out the urine - literally, that has been my experience.</t>
  </si>
  <si>
    <t>141.126.132.106</t>
  </si>
  <si>
    <t>A1ONILGBGJ8Y5K</t>
  </si>
  <si>
    <t>I've read that they don't do anything for you</t>
  </si>
  <si>
    <t>107.77.205.155</t>
  </si>
  <si>
    <t>A2H18EYM79ZRCW</t>
  </si>
  <si>
    <t xml:space="preserve">to maintain a well balanced vitamin diet </t>
  </si>
  <si>
    <t>172.76.150.160</t>
  </si>
  <si>
    <t>A3DS5B06ZCD3E3</t>
  </si>
  <si>
    <t>To cover up for my poor eating habits mostly.</t>
  </si>
  <si>
    <t>174.97.198.32</t>
  </si>
  <si>
    <t>A1OQIXAU1SEJ4P</t>
  </si>
  <si>
    <t>I take a vitamin D supplement because my level has got dangerously low before and I want to make sure it's okay.</t>
  </si>
  <si>
    <t>71.69.90.53</t>
  </si>
  <si>
    <t>AUZBKS5UI3MXB</t>
  </si>
  <si>
    <t>I don't think I really need them</t>
  </si>
  <si>
    <t>173.169.135.144</t>
  </si>
  <si>
    <t>A9WGDBDXUNLOD</t>
  </si>
  <si>
    <t>I should, but never to remember to take them when I get them.</t>
  </si>
  <si>
    <t>136.179.21.80</t>
  </si>
  <si>
    <t>A3169N2SCN3ENK</t>
  </si>
  <si>
    <t>I take them to maintain my health and be proactive about my well-being.</t>
  </si>
  <si>
    <t>50.39.196.58</t>
  </si>
  <si>
    <t>ARJ6SPCZJVARE</t>
  </si>
  <si>
    <t>because i believe you can ingest things that will improve my performance.</t>
  </si>
  <si>
    <t>136.32.29.150</t>
  </si>
  <si>
    <t>A1G9ZIBMV5PLE2</t>
  </si>
  <si>
    <t xml:space="preserve">To get what I miss in vitamins daily. </t>
  </si>
  <si>
    <t>99.21.65.32</t>
  </si>
  <si>
    <t>A1CHC8M7CWC254</t>
  </si>
  <si>
    <t>to get sufficient nutrients</t>
  </si>
  <si>
    <t>67.149.225.96</t>
  </si>
  <si>
    <t>A2APPZDU0VS9LN</t>
  </si>
  <si>
    <t>I like to make sure I get vitamins</t>
  </si>
  <si>
    <t>98.4.167.250</t>
  </si>
  <si>
    <t>A1zo0XPK52VETL</t>
  </si>
  <si>
    <t>I think I need to educate myself more about them.</t>
  </si>
  <si>
    <t>96.32.30.254</t>
  </si>
  <si>
    <t>AUK4KGOJP9F0H</t>
  </si>
  <si>
    <t>I take B-12 because I eat a plant based diet.</t>
  </si>
  <si>
    <t>23.125.192.243</t>
  </si>
  <si>
    <t>ABQ65VUI4C9RK</t>
  </si>
  <si>
    <t>I take multi vitamins because I know I have poor eating habits and possibly they might help my health some.</t>
  </si>
  <si>
    <t>172.90.99.230</t>
  </si>
  <si>
    <t>A3B58QWMTBXVE0</t>
  </si>
  <si>
    <t>To make sure I have all nutrients and the best health possible.</t>
  </si>
  <si>
    <t>75.134.114.123</t>
  </si>
  <si>
    <t>A366JCV00ETS7V</t>
  </si>
  <si>
    <t>I know that I don't get enough nutrients and vitamins from my diet alone. It makes me feel like I am being healthy</t>
  </si>
  <si>
    <t>148.74.67.218</t>
  </si>
  <si>
    <t>A1V2M2C00I5SWW</t>
  </si>
  <si>
    <t>I used to when I was exercising regularly, but since I stopped running I don't feel like I need so much vitamins and protein and supplements.</t>
  </si>
  <si>
    <t>173.94.144.4</t>
  </si>
  <si>
    <t>A10BH9PYCYUKDJ</t>
  </si>
  <si>
    <t xml:space="preserve">I hope that they improve my daily nutrition. </t>
  </si>
  <si>
    <t>68.47.84.142</t>
  </si>
  <si>
    <t>AS9E0S6DBSWH7</t>
  </si>
  <si>
    <t>I think they can help me get some nutrients that I don't get enough of with my diet.</t>
  </si>
  <si>
    <t>35.136.203.110</t>
  </si>
  <si>
    <t>A1R0689JPSQ3OF</t>
  </si>
  <si>
    <t>I don't have the extra money for it.</t>
  </si>
  <si>
    <t>68.14.181.125</t>
  </si>
  <si>
    <t>A1VVEQOIHSSHX0</t>
  </si>
  <si>
    <t>I don't feel like they are needed.</t>
  </si>
  <si>
    <t>136.33.33.215</t>
  </si>
  <si>
    <t>A23JA6ICO4BPQ5</t>
  </si>
  <si>
    <t>Don't see the  need, try to eat healthy.</t>
  </si>
  <si>
    <t>162.250.82.237</t>
  </si>
  <si>
    <t>A2M59R65OZRNNX</t>
  </si>
  <si>
    <t>I take them to better my health.</t>
  </si>
  <si>
    <t>98.148.74.247</t>
  </si>
  <si>
    <t>A1KFK92GEFQ9F5</t>
  </si>
  <si>
    <t xml:space="preserve">it is beneficial to the body to take supplements i like to take protein supplement when i finish exercising  i take it since is healthy for us </t>
  </si>
  <si>
    <t>173.115.79.209</t>
  </si>
  <si>
    <t>A1V6CP5I0TOSAR</t>
  </si>
  <si>
    <t>I take them to stay healthy.</t>
  </si>
  <si>
    <t>74.222.103.164</t>
  </si>
  <si>
    <t>A2S8ZTPKX3B928</t>
  </si>
  <si>
    <t xml:space="preserve">poor diet </t>
  </si>
  <si>
    <t>70.126.66.4</t>
  </si>
  <si>
    <t>A2KLDW5VRXUJ8S</t>
  </si>
  <si>
    <t>I don't think I get enough balanced nutrition through my food</t>
  </si>
  <si>
    <t>69.135.14.118</t>
  </si>
  <si>
    <t>A32CMQGGTSUK6Z</t>
  </si>
  <si>
    <t>build muscle, convenience of use</t>
  </si>
  <si>
    <t>173.88.8.208</t>
  </si>
  <si>
    <t>AVOF14300525D</t>
  </si>
  <si>
    <t xml:space="preserve">I don't take them because I feel like I get adequate nutrition from the food that I eat. </t>
  </si>
  <si>
    <t>32.208.30.26</t>
  </si>
  <si>
    <t>A2DC7EBSBUVUQ</t>
  </si>
  <si>
    <t>Doctors advice</t>
  </si>
  <si>
    <t>24.131.146.76</t>
  </si>
  <si>
    <t>A3V9JFVZQ2XF4Y</t>
  </si>
  <si>
    <t>They tend to be more expensive than simply eating healthy food like leafy green vegetables.</t>
  </si>
  <si>
    <t>8.28.180.9</t>
  </si>
  <si>
    <t>A3MS21UJPMHLK0</t>
  </si>
  <si>
    <t>I don't think i need them.</t>
  </si>
  <si>
    <t>104.63.94.49</t>
  </si>
  <si>
    <t>AHV4U78TUUDKI</t>
  </si>
  <si>
    <t xml:space="preserve">to supplement my health and to make sure I get all the vitamins and nutrients I need </t>
  </si>
  <si>
    <t>4.16.169.2</t>
  </si>
  <si>
    <t>A257UIPAZR9NTN</t>
  </si>
  <si>
    <t>I believe it helps me be healthier by obtaining enough of my daily recommended vitamins.</t>
  </si>
  <si>
    <t>75.134.69.140</t>
  </si>
  <si>
    <t>A3RQJM16UBTZKK</t>
  </si>
  <si>
    <t>I take for health reasons</t>
  </si>
  <si>
    <t>24.158.191.7</t>
  </si>
  <si>
    <t>A35ARURSRU6UAZ</t>
  </si>
  <si>
    <t>My doctor recommended I do so for a genetic liver/heart problem.</t>
  </si>
  <si>
    <t>76.244.36.128</t>
  </si>
  <si>
    <t>A34D4IVRN933FJ</t>
  </si>
  <si>
    <t xml:space="preserve">I like to try different supplements to see if they have any effect. If I don't notice anything I stop taking them. </t>
  </si>
  <si>
    <t>24.167.164.38</t>
  </si>
  <si>
    <t>A219VCQZADQ45W</t>
  </si>
  <si>
    <t>TO IMPROVE HEALTH, PREVENT DISEASE</t>
  </si>
  <si>
    <t>146.115.18.186</t>
  </si>
  <si>
    <t>A3P2LT53J1GUBG</t>
  </si>
  <si>
    <t>I do not take supplements because I do not believe they really do anything. I think it is just a big fake industry. I believe in eating healthy, especially lots of vegetables and herbs.</t>
  </si>
  <si>
    <t>47.13.104.62</t>
  </si>
  <si>
    <t>A3IH4TNZSWEZWG</t>
  </si>
  <si>
    <t>75.55.154.34</t>
  </si>
  <si>
    <t>A22KRF782ELLB0</t>
  </si>
  <si>
    <t>I don't feel like I need to take them, and I am also not really certain taking supplements will actually help me that much.</t>
  </si>
  <si>
    <t>199.116.118.154</t>
  </si>
  <si>
    <t>a2h4hydu6ffamq</t>
  </si>
  <si>
    <t>expensive</t>
  </si>
  <si>
    <t>24.91.185.182</t>
  </si>
  <si>
    <t>AMWIBULQ4S8K3</t>
  </si>
  <si>
    <t>I take them because I am a vegetarian. I find they are the easiest way to keep up my Iron and Vitamin B levels.</t>
  </si>
  <si>
    <t>24.112.189.233</t>
  </si>
  <si>
    <t>A1XHFQKX09Y1RD</t>
  </si>
  <si>
    <t>I eat well and don't need them.</t>
  </si>
  <si>
    <t>216.166.20.1</t>
  </si>
  <si>
    <t>AMX5R6NLYNA2K</t>
  </si>
  <si>
    <t>To make sure I am getting all of the nutrients that I need to be healthy</t>
  </si>
  <si>
    <t>104.187.45.183</t>
  </si>
  <si>
    <t>AQJWO4YPR3LUQ</t>
  </si>
  <si>
    <t>I take nutritional supplements to aid my diet and what I might be deficient in</t>
  </si>
  <si>
    <t>100.7.58.210</t>
  </si>
  <si>
    <t>A3N7R7P9HP2YB6</t>
  </si>
  <si>
    <t>To make sure I get enough vitamin D.</t>
  </si>
  <si>
    <t>100.12.206.157</t>
  </si>
  <si>
    <t>AKSJ3C5O3V9RB</t>
  </si>
  <si>
    <t>I take them to enhance cognition</t>
  </si>
  <si>
    <t>173.244.44.86</t>
  </si>
  <si>
    <t>A38DC3BG1ZCVZ2</t>
  </si>
  <si>
    <t>don't think i needthem</t>
  </si>
  <si>
    <t>68.63.164.6</t>
  </si>
  <si>
    <t>A2UO3QJZNC2VOE</t>
  </si>
  <si>
    <t>I like natural ways</t>
  </si>
  <si>
    <t>108.247.233.242</t>
  </si>
  <si>
    <t>A3G3G7SCD88G1J</t>
  </si>
  <si>
    <t>Dont know what is really beneficial and whats a waste of money</t>
  </si>
  <si>
    <t>68.111.125.234</t>
  </si>
  <si>
    <t>ACCXC5V05C9R9</t>
  </si>
  <si>
    <t>they're helpful</t>
  </si>
  <si>
    <t>73.75.151.81</t>
  </si>
  <si>
    <t>ATHS9GUME1XCA</t>
  </si>
  <si>
    <t>dont need them</t>
  </si>
  <si>
    <t>173.90.75.108</t>
  </si>
  <si>
    <t>A2VE5IV9OD2SK1</t>
  </si>
  <si>
    <t xml:space="preserve">I am vegetarian, and need the B12 especially. </t>
  </si>
  <si>
    <t>208.108.81.45</t>
  </si>
  <si>
    <t>A1NGXQMOBCXDC3</t>
  </si>
  <si>
    <t>VITAMINS TO STAY HEALTHY</t>
  </si>
  <si>
    <t>73.79.166.153</t>
  </si>
  <si>
    <t>A1CFMY4CEYOM8Y</t>
  </si>
  <si>
    <t>I have never thought of taking it.</t>
  </si>
  <si>
    <t>172.58.30.225</t>
  </si>
  <si>
    <t>AGNJKSH5LFKXZ</t>
  </si>
  <si>
    <t>I do not feel they are beneficial considering the cost, and I prefer to receive my vitamins through the natural consumption of foods.</t>
  </si>
  <si>
    <t>A87D3K9YVKTQ7</t>
  </si>
  <si>
    <t>I never thought about taking them before.</t>
  </si>
  <si>
    <t>199.67.51.6</t>
  </si>
  <si>
    <t>A356EVHB3TU90R</t>
  </si>
  <si>
    <t>i need them for my eye health</t>
  </si>
  <si>
    <t>71.15.41.172</t>
  </si>
  <si>
    <t>ACSS93E03ZUGX</t>
  </si>
  <si>
    <t>to maximize my workout</t>
  </si>
  <si>
    <t>24.247.122.11</t>
  </si>
  <si>
    <t>A258MR1IS96JEP</t>
  </si>
  <si>
    <t>don't care</t>
  </si>
  <si>
    <t>24.18.153.117</t>
  </si>
  <si>
    <t>A2CK0OXMPOR9LE</t>
  </si>
  <si>
    <t>I think they can help me out.</t>
  </si>
  <si>
    <t>73.174.20.206</t>
  </si>
  <si>
    <t>AM2W23THD4CI7</t>
  </si>
  <si>
    <t>For better health</t>
  </si>
  <si>
    <t>73.167.72.2</t>
  </si>
  <si>
    <t>A21HDHQPENLF2X</t>
  </si>
  <si>
    <t>I am genetically disposed to a vitamin deficiency.</t>
  </si>
  <si>
    <t>67.149.230.40</t>
  </si>
  <si>
    <t>A3J2UG22S8BIW4</t>
  </si>
  <si>
    <t>I get more of the vitamins and nutrients I need from the food that I eat.</t>
  </si>
  <si>
    <t>100.2.231.150</t>
  </si>
  <si>
    <t>A2JPOXYZM5AJZZ</t>
  </si>
  <si>
    <t>there is no real proof that it actually works.</t>
  </si>
  <si>
    <t>170.167.193.34</t>
  </si>
  <si>
    <t>AYUREWGFQG5JV</t>
  </si>
  <si>
    <t>I have been encouraged to take a multi vitamin by my doctor.</t>
  </si>
  <si>
    <t>47.196.108.221</t>
  </si>
  <si>
    <t>A2IUT0610X9CV0</t>
  </si>
  <si>
    <t>Helps me keep vitamins in my body I don't have the healthiest diet</t>
  </si>
  <si>
    <t>67.78.179.62</t>
  </si>
  <si>
    <t>A1BVQEM4JM0XH3</t>
  </si>
  <si>
    <t>To get as much nutrition as possible</t>
  </si>
  <si>
    <t>216.81.81.80</t>
  </si>
  <si>
    <t>AQ53YJDPDDLZ</t>
  </si>
  <si>
    <t xml:space="preserve">Cuz my doctor suggested it. </t>
  </si>
  <si>
    <t>24.225.103.220</t>
  </si>
  <si>
    <t>AUOYNTK0GOFOM</t>
  </si>
  <si>
    <t>I take them because I don't believe in my normal preferred diet I get some of the substances my body needs.</t>
  </si>
  <si>
    <t>70.177.181.202</t>
  </si>
  <si>
    <t>A3UUH3632AI3ZX</t>
  </si>
  <si>
    <t>i don't get a lot of certain vitamins</t>
  </si>
  <si>
    <t>68.81.42.79</t>
  </si>
  <si>
    <t>A26ZENZ5G8AEGM</t>
  </si>
  <si>
    <t>to remedy a deficiency in vitamin D</t>
  </si>
  <si>
    <t>73.119.218.69</t>
  </si>
  <si>
    <t>A3QSJY1FFN0N6V</t>
  </si>
  <si>
    <t>I don't take supplements because I've heard that your body doesn't really absorb them like it does when you eat the food with the same nutrients in it and you just pee the nutrients from supplements out.</t>
  </si>
  <si>
    <t>12.179.54.134</t>
  </si>
  <si>
    <t>AFKZZEURTCR8U</t>
  </si>
  <si>
    <t>I take fish oil and a multivitamin as I believe they have a positive benefit for me.</t>
  </si>
  <si>
    <t>47.27.112.139</t>
  </si>
  <si>
    <t>A8BGHKGBA8O33</t>
  </si>
  <si>
    <t>I get my nutrients from food instead of pills.</t>
  </si>
  <si>
    <t>67.253.179.234</t>
  </si>
  <si>
    <t>A2LEY4X3LD8G26</t>
  </si>
  <si>
    <t>I think they help me be healthier overall and might make me live longer in the long term</t>
  </si>
  <si>
    <t>NO</t>
  </si>
  <si>
    <t>unanswered</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</si>
  <si>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</si>
  <si>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</si>
  <si>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</si>
  <si>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</si>
  <si>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</si>
  <si>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</si>
  <si>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</si>
  <si>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</si>
  <si>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</si>
  <si>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</si>
  <si>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</si>
  <si>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</si>
  <si>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</si>
  <si>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</si>
  <si>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</si>
  <si>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</si>
  <si>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Personal information</t>
  </si>
  <si>
    <t>Not sure</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</si>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</sst>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9" x14ac:knownFonts="1">
    <font>
      <sz val="11"/>
      <color theme="1"/>
      <name val="Calibri"/>
      <family val="2"/>
      <scheme val="minor"/>
    </font>
    <font>
      <b/>
      <sz val="11"/>
      <color theme="1"/>
      <name val="Calibri"/>
      <family val="2"/>
      <scheme val="minor"/>
    </font>
    <font>
      <b/>
      <sz val="11"/>
      <color rgb="FF333333"/>
      <name val="Arial"/>
      <family val="2"/>
    </font>
    <font>
      <sz val="11"/>
      <name val="Calibri"/>
      <family val="2"/>
      <scheme val="minor"/>
    </font>
    <font>
      <b/>
      <sz val="11"/>
      <name val="Calibri"/>
      <family val="2"/>
      <scheme val="minor"/>
    </font>
    <font>
      <b/>
      <sz val="12"/>
      <name val="Times New Roman"/>
      <family val="1"/>
    </font>
    <font>
      <b/>
      <sz val="12"/>
      <color theme="1"/>
      <name val="Times New Roman"/>
      <family val="1"/>
    </font>
    <font>
      <i/>
      <sz val="11"/>
      <color theme="1"/>
      <name val="Calibri"/>
      <family val="2"/>
      <scheme val="minor"/>
    </font>
    <font>
      <b/>
      <sz val="20"/>
      <color theme="1"/>
      <name val="Calibri"/>
      <family val="2"/>
      <scheme val="minor"/>
    </font>
  </fonts>
  <fills count="24">
    <fill>
      <patternFill patternType="none"/>
    </fill>
    <fill>
      <patternFill patternType="gray125"/>
    </fill>
    <fill>
      <patternFill patternType="solid">
        <fgColor rgb="FFEAEAE8"/>
        <bgColor rgb="FFEAEAE8"/>
      </patternFill>
    </fill>
    <fill>
      <patternFill patternType="solid">
        <fgColor rgb="FFFFFF00"/>
        <bgColor rgb="FFEAEAE8"/>
      </patternFill>
    </fill>
    <fill>
      <patternFill patternType="solid">
        <fgColor rgb="FFFFFF00"/>
        <bgColor indexed="64"/>
      </patternFill>
    </fill>
    <fill>
      <patternFill patternType="solid">
        <fgColor rgb="FFFFC000"/>
        <bgColor indexed="64"/>
      </patternFill>
    </fill>
    <fill>
      <patternFill patternType="solid">
        <fgColor rgb="FFFFC000"/>
        <bgColor rgb="FFEAEAE8"/>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79998168889431442"/>
        <bgColor rgb="FFEAEAE8"/>
      </patternFill>
    </fill>
    <fill>
      <patternFill patternType="solid">
        <fgColor theme="6" tint="0.39997558519241921"/>
        <bgColor rgb="FFEAEAE8"/>
      </patternFill>
    </fill>
    <fill>
      <patternFill patternType="solid">
        <fgColor theme="5" tint="0.59999389629810485"/>
        <bgColor indexed="64"/>
      </patternFill>
    </fill>
    <fill>
      <patternFill patternType="solid">
        <fgColor theme="5" tint="0.59999389629810485"/>
        <bgColor rgb="FFEAEAE8"/>
      </patternFill>
    </fill>
    <fill>
      <patternFill patternType="solid">
        <fgColor theme="9" tint="-0.249977111117893"/>
        <bgColor indexed="64"/>
      </patternFill>
    </fill>
    <fill>
      <patternFill patternType="solid">
        <fgColor theme="9" tint="-0.249977111117893"/>
        <bgColor rgb="FFEAEAE8"/>
      </patternFill>
    </fill>
    <fill>
      <patternFill patternType="solid">
        <fgColor theme="2" tint="-0.249977111117893"/>
        <bgColor indexed="64"/>
      </patternFill>
    </fill>
    <fill>
      <patternFill patternType="solid">
        <fgColor theme="2" tint="-0.249977111117893"/>
        <bgColor rgb="FFEAEAE8"/>
      </patternFill>
    </fill>
    <fill>
      <patternFill patternType="solid">
        <fgColor rgb="FF7030A0"/>
        <bgColor indexed="64"/>
      </patternFill>
    </fill>
    <fill>
      <patternFill patternType="solid">
        <fgColor rgb="FF7030A0"/>
        <bgColor rgb="FFEAEAE8"/>
      </patternFill>
    </fill>
  </fills>
  <borders count="4">
    <border>
      <left/>
      <right/>
      <top/>
      <bottom/>
      <diagonal/>
    </border>
    <border>
      <left style="thin">
        <color rgb="FFA6A6A6"/>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0">
    <xf numFmtId="0" fontId="0" fillId="0" borderId="0" xfId="0"/>
    <xf numFmtId="0" fontId="2" fillId="2" borderId="1" xfId="0" applyFont="1" applyFill="1" applyBorder="1"/>
    <xf numFmtId="0" fontId="0" fillId="5" borderId="0" xfId="0" applyFill="1"/>
    <xf numFmtId="0" fontId="2" fillId="6" borderId="1" xfId="0" applyFont="1" applyFill="1" applyBorder="1"/>
    <xf numFmtId="164" fontId="0" fillId="5" borderId="0" xfId="0" applyNumberFormat="1" applyFill="1"/>
    <xf numFmtId="0" fontId="0" fillId="8" borderId="0" xfId="0" applyFill="1"/>
    <xf numFmtId="0" fontId="0" fillId="5" borderId="0" xfId="0" applyFill="1" applyAlignment="1">
      <alignment horizontal="center"/>
    </xf>
    <xf numFmtId="0" fontId="1" fillId="5" borderId="0" xfId="0" applyFont="1" applyFill="1" applyAlignment="1">
      <alignment horizontal="center"/>
    </xf>
    <xf numFmtId="0" fontId="1" fillId="10" borderId="0" xfId="0" applyFont="1" applyFill="1" applyAlignment="1">
      <alignment horizontal="center"/>
    </xf>
    <xf numFmtId="0" fontId="0" fillId="0" borderId="0" xfId="0" applyAlignment="1">
      <alignment horizontal="center"/>
    </xf>
    <xf numFmtId="0" fontId="2" fillId="6" borderId="1" xfId="0" applyFont="1" applyFill="1" applyBorder="1" applyAlignment="1">
      <alignment horizontal="center"/>
    </xf>
    <xf numFmtId="0" fontId="2" fillId="2" borderId="1" xfId="0" applyFont="1" applyFill="1" applyBorder="1" applyAlignment="1">
      <alignment horizontal="center"/>
    </xf>
    <xf numFmtId="0" fontId="0" fillId="9" borderId="0" xfId="0" applyFill="1" applyAlignment="1">
      <alignment horizontal="center"/>
    </xf>
    <xf numFmtId="0" fontId="0" fillId="11" borderId="0" xfId="0" applyFill="1" applyAlignment="1">
      <alignment horizontal="center"/>
    </xf>
    <xf numFmtId="0" fontId="0" fillId="10" borderId="0" xfId="0" applyFill="1" applyAlignment="1">
      <alignment horizontal="center"/>
    </xf>
    <xf numFmtId="0" fontId="3" fillId="9" borderId="0" xfId="0" applyFont="1" applyFill="1" applyAlignment="1">
      <alignment horizontal="center"/>
    </xf>
    <xf numFmtId="0" fontId="0" fillId="8" borderId="0" xfId="0" applyFill="1" applyAlignment="1">
      <alignment horizontal="center"/>
    </xf>
    <xf numFmtId="0" fontId="0" fillId="12" borderId="0" xfId="0" applyFill="1" applyAlignment="1">
      <alignment horizontal="center"/>
    </xf>
    <xf numFmtId="0" fontId="0" fillId="12" borderId="0" xfId="0" applyFill="1"/>
    <xf numFmtId="0" fontId="1" fillId="11" borderId="0" xfId="0" applyFont="1" applyFill="1" applyAlignment="1">
      <alignment horizontal="center"/>
    </xf>
    <xf numFmtId="0" fontId="4" fillId="12" borderId="0" xfId="0" applyFont="1" applyFill="1" applyAlignment="1">
      <alignment horizontal="center"/>
    </xf>
    <xf numFmtId="0" fontId="1" fillId="12" borderId="0" xfId="0" applyFont="1" applyFill="1" applyAlignment="1">
      <alignment horizontal="center"/>
    </xf>
    <xf numFmtId="0" fontId="0" fillId="13" borderId="0" xfId="0" applyFill="1" applyAlignment="1">
      <alignment horizontal="center"/>
    </xf>
    <xf numFmtId="0" fontId="2" fillId="14" borderId="1" xfId="0" applyFont="1" applyFill="1" applyBorder="1" applyAlignment="1">
      <alignment horizontal="center"/>
    </xf>
    <xf numFmtId="0" fontId="0" fillId="7" borderId="0" xfId="0" applyFill="1" applyAlignment="1">
      <alignment horizontal="center"/>
    </xf>
    <xf numFmtId="0" fontId="2" fillId="15" borderId="1" xfId="0" applyFont="1" applyFill="1" applyBorder="1" applyAlignment="1">
      <alignment horizontal="center"/>
    </xf>
    <xf numFmtId="0" fontId="0" fillId="16" borderId="0" xfId="0" applyFill="1" applyAlignment="1">
      <alignment horizontal="center"/>
    </xf>
    <xf numFmtId="0" fontId="2" fillId="17" borderId="1" xfId="0" applyFont="1" applyFill="1" applyBorder="1" applyAlignment="1">
      <alignment horizontal="center"/>
    </xf>
    <xf numFmtId="0" fontId="0" fillId="18" borderId="0" xfId="0" applyFill="1" applyAlignment="1">
      <alignment horizontal="center"/>
    </xf>
    <xf numFmtId="0" fontId="2" fillId="19" borderId="1" xfId="0" applyFont="1" applyFill="1" applyBorder="1" applyAlignment="1">
      <alignment horizontal="center"/>
    </xf>
    <xf numFmtId="0" fontId="0" fillId="20" borderId="0" xfId="0" applyFill="1" applyAlignment="1">
      <alignment horizontal="center"/>
    </xf>
    <xf numFmtId="0" fontId="2" fillId="21" borderId="1" xfId="0" applyFont="1" applyFill="1" applyBorder="1" applyAlignment="1">
      <alignment horizontal="center"/>
    </xf>
    <xf numFmtId="0" fontId="0" fillId="22" borderId="0" xfId="0" applyFill="1" applyAlignment="1">
      <alignment horizontal="center"/>
    </xf>
    <xf numFmtId="0" fontId="2" fillId="23" borderId="1" xfId="0" applyFont="1" applyFill="1" applyBorder="1" applyAlignment="1">
      <alignment horizontal="center"/>
    </xf>
    <xf numFmtId="0" fontId="0" fillId="4" borderId="0" xfId="0" applyFill="1" applyAlignment="1">
      <alignment horizontal="center"/>
    </xf>
    <xf numFmtId="0" fontId="2" fillId="3" borderId="1" xfId="0" applyFont="1" applyFill="1" applyBorder="1" applyAlignment="1">
      <alignment horizontal="center"/>
    </xf>
    <xf numFmtId="0" fontId="0" fillId="0" borderId="0" xfId="0" applyFill="1"/>
    <xf numFmtId="0" fontId="0" fillId="0" borderId="0" xfId="0" applyFill="1" applyAlignment="1">
      <alignment horizontal="center"/>
    </xf>
    <xf numFmtId="0" fontId="5" fillId="13" borderId="0" xfId="0" applyFont="1" applyFill="1" applyAlignment="1">
      <alignment horizontal="center"/>
    </xf>
    <xf numFmtId="0" fontId="6" fillId="13" borderId="0" xfId="0" applyFont="1" applyFill="1" applyAlignment="1">
      <alignment horizontal="center"/>
    </xf>
    <xf numFmtId="0" fontId="6" fillId="9" borderId="0" xfId="0" applyFont="1" applyFill="1" applyAlignment="1">
      <alignment horizontal="center"/>
    </xf>
    <xf numFmtId="0" fontId="6" fillId="7" borderId="0" xfId="0" applyFont="1" applyFill="1" applyAlignment="1">
      <alignment horizontal="center"/>
    </xf>
    <xf numFmtId="0" fontId="6" fillId="16" borderId="0" xfId="0" applyFont="1" applyFill="1" applyAlignment="1">
      <alignment horizontal="center"/>
    </xf>
    <xf numFmtId="0" fontId="6" fillId="18" borderId="0" xfId="0" applyFont="1" applyFill="1" applyAlignment="1">
      <alignment horizontal="center"/>
    </xf>
    <xf numFmtId="0" fontId="6" fillId="20" borderId="0" xfId="0" applyFont="1" applyFill="1" applyAlignment="1">
      <alignment horizontal="center"/>
    </xf>
    <xf numFmtId="0" fontId="6" fillId="22" borderId="0" xfId="0" applyFont="1" applyFill="1" applyAlignment="1">
      <alignment horizontal="center"/>
    </xf>
    <xf numFmtId="0" fontId="6" fillId="4" borderId="0" xfId="0" applyFont="1" applyFill="1" applyAlignment="1">
      <alignment horizontal="center"/>
    </xf>
    <xf numFmtId="0" fontId="6" fillId="0" borderId="0" xfId="0" applyFont="1" applyFill="1"/>
    <xf numFmtId="0" fontId="6" fillId="8" borderId="0" xfId="0" applyFont="1" applyFill="1"/>
    <xf numFmtId="0" fontId="6" fillId="12" borderId="0" xfId="0" applyFont="1" applyFill="1" applyAlignment="1">
      <alignment horizontal="center"/>
    </xf>
    <xf numFmtId="0" fontId="6" fillId="8" borderId="0" xfId="0" applyFont="1" applyFill="1" applyAlignment="1">
      <alignment horizontal="center"/>
    </xf>
    <xf numFmtId="0" fontId="5" fillId="12" borderId="0" xfId="0" applyFont="1" applyFill="1" applyAlignment="1">
      <alignment horizontal="center"/>
    </xf>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6" fillId="0" borderId="0" xfId="0" applyFont="1" applyFill="1" applyAlignment="1">
      <alignment horizontal="center"/>
    </xf>
    <xf numFmtId="0" fontId="6" fillId="11" borderId="0" xfId="0" applyFont="1" applyFill="1" applyAlignment="1">
      <alignment horizontal="center"/>
    </xf>
    <xf numFmtId="0" fontId="8" fillId="11" borderId="0" xfId="0" applyFont="1" applyFill="1" applyAlignment="1">
      <alignment horizontal="center"/>
    </xf>
    <xf numFmtId="0" fontId="0" fillId="1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9"/>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9D6-4A70-BDCE-F947A24A0C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9D6-4A70-BDCE-F947A24A0C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9D6-4A70-BDCE-F947A24A0C06}"/>
              </c:ext>
            </c:extLst>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val>
            <c:numRef>
              <c:f>'Data Analytics'!$D$121:$I$121</c:f>
              <c:numCache>
                <c:formatCode>General</c:formatCode>
                <c:ptCount val="6"/>
                <c:pt idx="0">
                  <c:v>4</c:v>
                </c:pt>
                <c:pt idx="1">
                  <c:v>9</c:v>
                </c:pt>
                <c:pt idx="2">
                  <c:v>38</c:v>
                </c:pt>
                <c:pt idx="3">
                  <c:v>0</c:v>
                </c:pt>
                <c:pt idx="4">
                  <c:v>0</c:v>
                </c:pt>
                <c:pt idx="5">
                  <c:v>11</c:v>
                </c:pt>
              </c:numCache>
            </c:numRef>
          </c:val>
          <c:extLst>
            <c:ext xmlns:c16="http://schemas.microsoft.com/office/drawing/2014/chart" uri="{C3380CC4-5D6E-409C-BE32-E72D297353CC}">
              <c16:uniqueId val="{00000000-2F62-43F9-BDBD-CC064B6DEE1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3378201</xdr:colOff>
      <xdr:row>272</xdr:row>
      <xdr:rowOff>50801</xdr:rowOff>
    </xdr:from>
    <xdr:to>
      <xdr:col>9</xdr:col>
      <xdr:colOff>1439334</xdr:colOff>
      <xdr:row>286</xdr:row>
      <xdr:rowOff>160868</xdr:rowOff>
    </xdr:to>
    <xdr:graphicFrame macro="">
      <xdr:nvGraphicFramePr>
        <xdr:cNvPr id="3" name="Chart 2">
          <a:extLst>
            <a:ext uri="{FF2B5EF4-FFF2-40B4-BE49-F238E27FC236}">
              <a16:creationId xmlns:a16="http://schemas.microsoft.com/office/drawing/2014/main" id="{EDCE0932-8875-415A-A48C-05F3B5910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16"/>
  <sheetViews>
    <sheetView tabSelected="1" topLeftCell="F105" workbookViewId="0">
      <selection activeCell="I4" sqref="I4:I116"/>
    </sheetView>
  </sheetViews>
  <sheetFormatPr defaultRowHeight="14.4" x14ac:dyDescent="0.3"/>
  <cols>
    <col min="1" max="1" width="33.33203125" bestFit="1" customWidth="1"/>
    <col min="2" max="2" width="14.5546875" bestFit="1" customWidth="1"/>
    <col min="3" max="4" width="18.109375" bestFit="1" customWidth="1"/>
    <col min="5" max="5" width="14.77734375" bestFit="1" customWidth="1"/>
    <col min="6" max="6" width="46.88671875" bestFit="1" customWidth="1"/>
    <col min="7" max="7" width="34.44140625" bestFit="1" customWidth="1"/>
    <col min="8" max="8" width="3.6640625" bestFit="1" customWidth="1"/>
    <col min="9" max="9" width="226.88671875" bestFit="1" customWidth="1"/>
    <col min="10" max="10" width="57.21875" bestFit="1" customWidth="1"/>
    <col min="11" max="11" width="12.44140625" bestFit="1" customWidth="1"/>
    <col min="12" max="12" width="16.44140625" bestFit="1" customWidth="1"/>
    <col min="14" max="14" width="12" bestFit="1" customWidth="1"/>
    <col min="15" max="15" width="11.6640625" bestFit="1" customWidth="1"/>
    <col min="16" max="16" width="35" bestFit="1" customWidth="1"/>
    <col min="17" max="17" width="3.5546875" bestFit="1" customWidth="1"/>
    <col min="18" max="18" width="49.77734375" bestFit="1" customWidth="1"/>
    <col min="19" max="19" width="6.77734375" bestFit="1" customWidth="1"/>
    <col min="20" max="20" width="14.109375" bestFit="1" customWidth="1"/>
    <col min="21" max="21" width="24.21875" bestFit="1" customWidth="1"/>
    <col min="22" max="22" width="65.44140625" bestFit="1" customWidth="1"/>
    <col min="23" max="23" width="6.109375" bestFit="1" customWidth="1"/>
    <col min="24" max="24" width="15.44140625" bestFit="1" customWidth="1"/>
    <col min="25" max="25" width="23.44140625" bestFit="1" customWidth="1"/>
    <col min="26" max="26" width="17.77734375" bestFit="1" customWidth="1"/>
    <col min="27" max="27" width="8" bestFit="1" customWidth="1"/>
    <col min="28" max="28" width="12.21875" bestFit="1" customWidth="1"/>
    <col min="29" max="29" width="64.5546875" bestFit="1" customWidth="1"/>
    <col min="30" max="30" width="14.21875" bestFit="1" customWidth="1"/>
    <col min="31" max="31" width="7.88671875" bestFit="1" customWidth="1"/>
    <col min="32" max="32" width="6.33203125" bestFit="1" customWidth="1"/>
    <col min="33" max="33" width="5.5546875" bestFit="1" customWidth="1"/>
    <col min="34" max="34" width="20.21875" bestFit="1" customWidth="1"/>
    <col min="35" max="35" width="5.33203125" bestFit="1" customWidth="1"/>
  </cols>
  <sheetData>
    <row r="1" spans="1:35" ht="25.8" x14ac:dyDescent="0.5">
      <c r="A1" s="58" t="s">
        <v>393</v>
      </c>
      <c r="B1" s="2"/>
      <c r="C1" s="2"/>
      <c r="D1" s="2"/>
      <c r="E1" s="2"/>
      <c r="F1" s="2"/>
    </row>
    <row r="2" spans="1:35" x14ac:dyDescent="0.3">
      <c r="A2" s="3" t="s">
        <v>0</v>
      </c>
      <c r="B2" s="3" t="s">
        <v>1</v>
      </c>
      <c r="C2" s="3" t="s">
        <v>2</v>
      </c>
      <c r="D2" s="3" t="s">
        <v>3</v>
      </c>
      <c r="E2" s="3" t="s">
        <v>4</v>
      </c>
      <c r="F2" s="3" t="s">
        <v>5</v>
      </c>
      <c r="G2" s="1" t="s">
        <v>6</v>
      </c>
      <c r="H2" s="1"/>
      <c r="I2" s="1" t="s">
        <v>7</v>
      </c>
      <c r="J2" s="1" t="s">
        <v>8</v>
      </c>
      <c r="K2" s="1"/>
      <c r="L2" s="1"/>
      <c r="M2" s="1"/>
      <c r="N2" s="1"/>
      <c r="O2" s="1"/>
      <c r="P2" s="1" t="s">
        <v>9</v>
      </c>
      <c r="Q2" s="1"/>
      <c r="R2" s="1" t="s">
        <v>10</v>
      </c>
      <c r="S2" s="1"/>
      <c r="T2" s="1"/>
      <c r="U2" s="1"/>
      <c r="V2" s="1" t="s">
        <v>11</v>
      </c>
      <c r="W2" s="1"/>
      <c r="X2" s="1"/>
      <c r="Y2" s="1"/>
      <c r="Z2" s="1"/>
      <c r="AA2" s="1"/>
      <c r="AB2" s="1"/>
      <c r="AC2" s="1" t="s">
        <v>12</v>
      </c>
      <c r="AD2" s="1"/>
      <c r="AE2" s="1"/>
      <c r="AF2" s="1"/>
      <c r="AG2" s="1"/>
      <c r="AH2" s="1" t="s">
        <v>13</v>
      </c>
      <c r="AI2" s="1"/>
    </row>
    <row r="3" spans="1:35" x14ac:dyDescent="0.3">
      <c r="A3" s="3"/>
      <c r="B3" s="3"/>
      <c r="C3" s="3"/>
      <c r="D3" s="3"/>
      <c r="E3" s="3"/>
      <c r="F3" s="3" t="s">
        <v>14</v>
      </c>
      <c r="G3" s="1" t="s">
        <v>15</v>
      </c>
      <c r="H3" s="1" t="s">
        <v>16</v>
      </c>
      <c r="I3" s="1" t="s">
        <v>17</v>
      </c>
      <c r="J3" s="1" t="s">
        <v>18</v>
      </c>
      <c r="K3" s="1" t="s">
        <v>19</v>
      </c>
      <c r="L3" s="1" t="s">
        <v>20</v>
      </c>
      <c r="M3" s="1" t="s">
        <v>21</v>
      </c>
      <c r="N3" s="1" t="s">
        <v>22</v>
      </c>
      <c r="O3" s="1" t="s">
        <v>23</v>
      </c>
      <c r="P3" s="1" t="s">
        <v>15</v>
      </c>
      <c r="Q3" s="1" t="s">
        <v>16</v>
      </c>
      <c r="R3" s="1" t="s">
        <v>24</v>
      </c>
      <c r="S3" s="1" t="s">
        <v>25</v>
      </c>
      <c r="T3" s="1" t="s">
        <v>18</v>
      </c>
      <c r="U3" s="1" t="s">
        <v>26</v>
      </c>
      <c r="V3" s="1" t="s">
        <v>27</v>
      </c>
      <c r="W3" s="1" t="s">
        <v>28</v>
      </c>
      <c r="X3" s="1" t="s">
        <v>29</v>
      </c>
      <c r="Y3" s="1" t="s">
        <v>30</v>
      </c>
      <c r="Z3" s="1" t="s">
        <v>31</v>
      </c>
      <c r="AA3" s="1" t="s">
        <v>32</v>
      </c>
      <c r="AB3" s="1" t="s">
        <v>33</v>
      </c>
      <c r="AC3" s="1" t="s">
        <v>34</v>
      </c>
      <c r="AD3" s="1" t="s">
        <v>35</v>
      </c>
      <c r="AE3" s="1" t="s">
        <v>36</v>
      </c>
      <c r="AF3" s="1" t="s">
        <v>37</v>
      </c>
      <c r="AG3" s="1" t="s">
        <v>38</v>
      </c>
      <c r="AH3" s="1" t="s">
        <v>39</v>
      </c>
      <c r="AI3" s="1" t="s">
        <v>40</v>
      </c>
    </row>
    <row r="4" spans="1:35" x14ac:dyDescent="0.3">
      <c r="A4" s="2">
        <v>10809733629</v>
      </c>
      <c r="B4" s="2">
        <v>236726203</v>
      </c>
      <c r="C4" s="4">
        <v>43635.977939814817</v>
      </c>
      <c r="D4" s="4">
        <v>43635.979166666657</v>
      </c>
      <c r="E4" s="2" t="s">
        <v>41</v>
      </c>
      <c r="F4" s="2" t="s">
        <v>42</v>
      </c>
      <c r="G4" t="s">
        <v>15</v>
      </c>
      <c r="I4" t="s">
        <v>43</v>
      </c>
      <c r="L4" t="s">
        <v>20</v>
      </c>
      <c r="Q4" t="s">
        <v>16</v>
      </c>
      <c r="S4" t="s">
        <v>25</v>
      </c>
      <c r="Y4" t="s">
        <v>30</v>
      </c>
      <c r="AE4" t="s">
        <v>36</v>
      </c>
      <c r="AG4" t="s">
        <v>38</v>
      </c>
      <c r="AH4" t="s">
        <v>39</v>
      </c>
    </row>
    <row r="5" spans="1:35" x14ac:dyDescent="0.3">
      <c r="A5" s="2">
        <v>10809572397</v>
      </c>
      <c r="B5" s="2">
        <v>236726203</v>
      </c>
      <c r="C5" s="4">
        <v>43635.895289351851</v>
      </c>
      <c r="D5" s="4">
        <v>43635.896053240736</v>
      </c>
      <c r="E5" s="2" t="s">
        <v>44</v>
      </c>
      <c r="F5" s="2" t="s">
        <v>45</v>
      </c>
      <c r="G5" t="s">
        <v>15</v>
      </c>
      <c r="I5" t="s">
        <v>46</v>
      </c>
      <c r="L5" t="s">
        <v>20</v>
      </c>
      <c r="P5" t="s">
        <v>15</v>
      </c>
      <c r="S5" t="s">
        <v>25</v>
      </c>
      <c r="Y5" t="s">
        <v>30</v>
      </c>
      <c r="AC5" t="s">
        <v>34</v>
      </c>
      <c r="AD5" t="s">
        <v>35</v>
      </c>
      <c r="AH5" t="s">
        <v>39</v>
      </c>
    </row>
    <row r="6" spans="1:35" x14ac:dyDescent="0.3">
      <c r="A6" s="2">
        <v>10808625785</v>
      </c>
      <c r="B6" s="2">
        <v>236726203</v>
      </c>
      <c r="C6" s="4">
        <v>43635.549942129634</v>
      </c>
      <c r="D6" s="4">
        <v>43635.588333333333</v>
      </c>
      <c r="E6" s="2" t="s">
        <v>47</v>
      </c>
      <c r="F6" s="2" t="s">
        <v>48</v>
      </c>
      <c r="G6" t="s">
        <v>15</v>
      </c>
      <c r="I6" t="s">
        <v>49</v>
      </c>
      <c r="O6" t="s">
        <v>23</v>
      </c>
      <c r="Q6" t="s">
        <v>16</v>
      </c>
      <c r="R6" t="s">
        <v>24</v>
      </c>
      <c r="Y6" t="s">
        <v>30</v>
      </c>
      <c r="AE6" t="s">
        <v>36</v>
      </c>
      <c r="AG6" t="s">
        <v>38</v>
      </c>
      <c r="AH6" t="s">
        <v>39</v>
      </c>
    </row>
    <row r="7" spans="1:35" x14ac:dyDescent="0.3">
      <c r="A7" s="2">
        <v>10808305665</v>
      </c>
      <c r="B7" s="2">
        <v>236726203</v>
      </c>
      <c r="C7" s="4">
        <v>43635.501597222217</v>
      </c>
      <c r="D7" s="4">
        <v>43635.503020833326</v>
      </c>
      <c r="E7" s="2" t="s">
        <v>50</v>
      </c>
      <c r="F7" s="2" t="s">
        <v>51</v>
      </c>
      <c r="G7" t="s">
        <v>15</v>
      </c>
      <c r="I7" t="s">
        <v>52</v>
      </c>
      <c r="L7" t="s">
        <v>20</v>
      </c>
      <c r="Q7" t="s">
        <v>16</v>
      </c>
      <c r="S7" t="s">
        <v>25</v>
      </c>
      <c r="Y7" t="s">
        <v>30</v>
      </c>
      <c r="AD7" t="s">
        <v>35</v>
      </c>
      <c r="AE7" t="s">
        <v>36</v>
      </c>
      <c r="AG7" t="s">
        <v>38</v>
      </c>
      <c r="AI7" t="s">
        <v>40</v>
      </c>
    </row>
    <row r="8" spans="1:35" x14ac:dyDescent="0.3">
      <c r="A8" s="2">
        <v>10807213052</v>
      </c>
      <c r="B8" s="2">
        <v>236726203</v>
      </c>
      <c r="C8" s="4">
        <v>43635.183888888889</v>
      </c>
      <c r="D8" s="4">
        <v>43635.18478009259</v>
      </c>
      <c r="E8" s="2" t="s">
        <v>53</v>
      </c>
      <c r="F8" s="2" t="s">
        <v>54</v>
      </c>
      <c r="G8" t="s">
        <v>15</v>
      </c>
      <c r="I8" t="s">
        <v>55</v>
      </c>
      <c r="L8" t="s">
        <v>20</v>
      </c>
      <c r="Q8" t="s">
        <v>16</v>
      </c>
      <c r="S8" t="s">
        <v>25</v>
      </c>
      <c r="X8" t="s">
        <v>29</v>
      </c>
      <c r="AE8" t="s">
        <v>36</v>
      </c>
      <c r="AG8" t="s">
        <v>38</v>
      </c>
      <c r="AI8" t="s">
        <v>40</v>
      </c>
    </row>
    <row r="9" spans="1:35" x14ac:dyDescent="0.3">
      <c r="A9" s="2">
        <v>10806951606</v>
      </c>
      <c r="B9" s="2">
        <v>236726203</v>
      </c>
      <c r="C9" s="4">
        <v>43635.047268518523</v>
      </c>
      <c r="D9" s="4">
        <v>43635.048101851848</v>
      </c>
      <c r="E9" s="2" t="s">
        <v>56</v>
      </c>
      <c r="F9" s="2" t="s">
        <v>57</v>
      </c>
      <c r="H9" t="s">
        <v>16</v>
      </c>
      <c r="I9" t="s">
        <v>58</v>
      </c>
      <c r="L9" t="s">
        <v>20</v>
      </c>
      <c r="Q9" t="s">
        <v>16</v>
      </c>
      <c r="S9" t="s">
        <v>25</v>
      </c>
      <c r="AB9" t="s">
        <v>33</v>
      </c>
      <c r="AE9" t="s">
        <v>36</v>
      </c>
      <c r="AF9" t="s">
        <v>37</v>
      </c>
      <c r="AG9" t="s">
        <v>38</v>
      </c>
      <c r="AH9" t="s">
        <v>39</v>
      </c>
    </row>
    <row r="10" spans="1:35" x14ac:dyDescent="0.3">
      <c r="A10" s="2">
        <v>10806671884</v>
      </c>
      <c r="B10" s="2">
        <v>236726203</v>
      </c>
      <c r="C10" s="4">
        <v>43634.909745370373</v>
      </c>
      <c r="D10" s="4">
        <v>43634.910567129627</v>
      </c>
      <c r="E10" s="2" t="s">
        <v>59</v>
      </c>
      <c r="F10" s="2" t="s">
        <v>60</v>
      </c>
      <c r="H10" t="s">
        <v>16</v>
      </c>
      <c r="I10" t="s">
        <v>61</v>
      </c>
      <c r="O10" t="s">
        <v>23</v>
      </c>
      <c r="Q10" t="s">
        <v>16</v>
      </c>
      <c r="S10" t="s">
        <v>25</v>
      </c>
      <c r="X10" t="s">
        <v>29</v>
      </c>
      <c r="AC10" t="s">
        <v>34</v>
      </c>
      <c r="AG10" t="s">
        <v>38</v>
      </c>
      <c r="AH10" t="s">
        <v>39</v>
      </c>
    </row>
    <row r="11" spans="1:35" x14ac:dyDescent="0.3">
      <c r="A11" s="2">
        <v>10799520287</v>
      </c>
      <c r="B11" s="2">
        <v>236726203</v>
      </c>
      <c r="C11" s="4">
        <v>43631.20925925926</v>
      </c>
      <c r="D11" s="4">
        <v>43631.210219907407</v>
      </c>
      <c r="E11" s="2" t="s">
        <v>62</v>
      </c>
      <c r="F11" s="2" t="s">
        <v>63</v>
      </c>
      <c r="H11" t="s">
        <v>16</v>
      </c>
      <c r="I11" t="s">
        <v>64</v>
      </c>
      <c r="O11" t="s">
        <v>23</v>
      </c>
      <c r="Q11" t="s">
        <v>16</v>
      </c>
      <c r="R11" t="s">
        <v>24</v>
      </c>
      <c r="Z11" t="s">
        <v>31</v>
      </c>
      <c r="AG11" t="s">
        <v>38</v>
      </c>
      <c r="AI11" t="s">
        <v>40</v>
      </c>
    </row>
    <row r="12" spans="1:35" x14ac:dyDescent="0.3">
      <c r="A12" s="2">
        <v>10799276402</v>
      </c>
      <c r="B12" s="2">
        <v>236726203</v>
      </c>
      <c r="C12" s="4">
        <v>43630.949918981481</v>
      </c>
      <c r="D12" s="4">
        <v>43630.950648148151</v>
      </c>
      <c r="E12" s="2" t="s">
        <v>65</v>
      </c>
      <c r="F12" s="2" t="s">
        <v>66</v>
      </c>
      <c r="G12" t="s">
        <v>15</v>
      </c>
      <c r="I12" t="s">
        <v>67</v>
      </c>
      <c r="J12" t="s">
        <v>18</v>
      </c>
      <c r="Q12" t="s">
        <v>16</v>
      </c>
      <c r="T12" t="s">
        <v>18</v>
      </c>
      <c r="Y12" t="s">
        <v>30</v>
      </c>
      <c r="AG12" t="s">
        <v>38</v>
      </c>
      <c r="AI12" t="s">
        <v>40</v>
      </c>
    </row>
    <row r="13" spans="1:35" x14ac:dyDescent="0.3">
      <c r="A13" s="2">
        <v>10799201949</v>
      </c>
      <c r="B13" s="2">
        <v>236726203</v>
      </c>
      <c r="C13" s="4">
        <v>43630.883564814823</v>
      </c>
      <c r="D13" s="4">
        <v>43630.886041666658</v>
      </c>
      <c r="E13" s="2" t="s">
        <v>68</v>
      </c>
      <c r="F13" s="2" t="s">
        <v>69</v>
      </c>
      <c r="G13" t="s">
        <v>15</v>
      </c>
      <c r="I13" t="s">
        <v>70</v>
      </c>
      <c r="L13" t="s">
        <v>20</v>
      </c>
      <c r="Q13" t="s">
        <v>16</v>
      </c>
      <c r="R13" t="s">
        <v>24</v>
      </c>
      <c r="Y13" t="s">
        <v>30</v>
      </c>
      <c r="AC13" t="s">
        <v>34</v>
      </c>
      <c r="AE13" t="s">
        <v>36</v>
      </c>
      <c r="AG13" t="s">
        <v>38</v>
      </c>
      <c r="AI13" t="s">
        <v>40</v>
      </c>
    </row>
    <row r="14" spans="1:35" x14ac:dyDescent="0.3">
      <c r="A14" s="2">
        <v>10798621380</v>
      </c>
      <c r="B14" s="2">
        <v>236726203</v>
      </c>
      <c r="C14" s="4">
        <v>43630.607893518521</v>
      </c>
      <c r="D14" s="4">
        <v>43630.60900462963</v>
      </c>
      <c r="E14" s="2" t="s">
        <v>71</v>
      </c>
      <c r="F14" s="2" t="s">
        <v>72</v>
      </c>
      <c r="G14" t="s">
        <v>15</v>
      </c>
      <c r="I14" t="s">
        <v>73</v>
      </c>
      <c r="L14" t="s">
        <v>20</v>
      </c>
      <c r="Q14" t="s">
        <v>16</v>
      </c>
      <c r="R14" t="s">
        <v>24</v>
      </c>
      <c r="Y14" t="s">
        <v>30</v>
      </c>
      <c r="AE14" t="s">
        <v>36</v>
      </c>
      <c r="AF14" t="s">
        <v>37</v>
      </c>
      <c r="AG14" t="s">
        <v>38</v>
      </c>
      <c r="AI14" t="s">
        <v>40</v>
      </c>
    </row>
    <row r="15" spans="1:35" x14ac:dyDescent="0.3">
      <c r="A15" s="2">
        <v>10798350613</v>
      </c>
      <c r="B15" s="2">
        <v>236726203</v>
      </c>
      <c r="C15" s="4">
        <v>43630.523148148153</v>
      </c>
      <c r="D15" s="4">
        <v>43630.52447916667</v>
      </c>
      <c r="E15" s="2" t="s">
        <v>74</v>
      </c>
      <c r="F15" s="2" t="s">
        <v>75</v>
      </c>
      <c r="G15" t="s">
        <v>15</v>
      </c>
      <c r="I15" t="s">
        <v>76</v>
      </c>
      <c r="L15" t="s">
        <v>20</v>
      </c>
      <c r="Q15" t="s">
        <v>16</v>
      </c>
      <c r="S15" t="s">
        <v>25</v>
      </c>
      <c r="X15" t="s">
        <v>29</v>
      </c>
      <c r="AC15" t="s">
        <v>34</v>
      </c>
      <c r="AE15" t="s">
        <v>36</v>
      </c>
      <c r="AG15" t="s">
        <v>38</v>
      </c>
      <c r="AH15" t="s">
        <v>39</v>
      </c>
    </row>
    <row r="16" spans="1:35" x14ac:dyDescent="0.3">
      <c r="A16" s="2">
        <v>10798190483</v>
      </c>
      <c r="B16" s="2">
        <v>236726203</v>
      </c>
      <c r="C16" s="4">
        <v>43630.478379629632</v>
      </c>
      <c r="D16" s="4">
        <v>43630.479166666657</v>
      </c>
      <c r="E16" s="2" t="s">
        <v>77</v>
      </c>
      <c r="F16" s="2" t="s">
        <v>78</v>
      </c>
      <c r="H16" t="s">
        <v>16</v>
      </c>
      <c r="I16" t="s">
        <v>79</v>
      </c>
      <c r="L16" t="s">
        <v>20</v>
      </c>
      <c r="Q16" t="s">
        <v>16</v>
      </c>
      <c r="S16" t="s">
        <v>25</v>
      </c>
      <c r="AB16" t="s">
        <v>33</v>
      </c>
      <c r="AG16" t="s">
        <v>38</v>
      </c>
      <c r="AH16" t="s">
        <v>39</v>
      </c>
    </row>
    <row r="17" spans="1:35" x14ac:dyDescent="0.3">
      <c r="A17" s="2">
        <v>10797352342</v>
      </c>
      <c r="B17" s="2">
        <v>236726203</v>
      </c>
      <c r="C17" s="4">
        <v>43630.171041666668</v>
      </c>
      <c r="D17" s="4">
        <v>43630.172002314823</v>
      </c>
      <c r="E17" s="2" t="s">
        <v>80</v>
      </c>
      <c r="F17" s="2" t="s">
        <v>81</v>
      </c>
      <c r="H17" t="s">
        <v>16</v>
      </c>
      <c r="I17" t="s">
        <v>82</v>
      </c>
      <c r="L17" t="s">
        <v>20</v>
      </c>
      <c r="Q17" t="s">
        <v>16</v>
      </c>
      <c r="S17" t="s">
        <v>25</v>
      </c>
      <c r="Y17" t="s">
        <v>30</v>
      </c>
      <c r="AE17" t="s">
        <v>36</v>
      </c>
      <c r="AF17" t="s">
        <v>37</v>
      </c>
      <c r="AG17" t="s">
        <v>38</v>
      </c>
      <c r="AI17" t="s">
        <v>40</v>
      </c>
    </row>
    <row r="18" spans="1:35" x14ac:dyDescent="0.3">
      <c r="A18" s="2">
        <v>10797217331</v>
      </c>
      <c r="B18" s="2">
        <v>236726203</v>
      </c>
      <c r="C18" s="4">
        <v>43630.09002314815</v>
      </c>
      <c r="D18" s="4">
        <v>43630.091168981482</v>
      </c>
      <c r="E18" s="2" t="s">
        <v>83</v>
      </c>
      <c r="F18" s="2" t="s">
        <v>84</v>
      </c>
      <c r="G18" t="s">
        <v>15</v>
      </c>
      <c r="I18" t="s">
        <v>85</v>
      </c>
      <c r="L18" t="s">
        <v>20</v>
      </c>
      <c r="Q18" t="s">
        <v>16</v>
      </c>
      <c r="R18" t="s">
        <v>24</v>
      </c>
      <c r="Y18" t="s">
        <v>30</v>
      </c>
      <c r="AE18" t="s">
        <v>36</v>
      </c>
      <c r="AF18" t="s">
        <v>37</v>
      </c>
      <c r="AG18" t="s">
        <v>38</v>
      </c>
      <c r="AI18" t="s">
        <v>40</v>
      </c>
    </row>
    <row r="19" spans="1:35" x14ac:dyDescent="0.3">
      <c r="A19" s="2">
        <v>10796614045</v>
      </c>
      <c r="B19" s="2">
        <v>236726203</v>
      </c>
      <c r="C19" s="4">
        <v>43629.746412037042</v>
      </c>
      <c r="D19" s="4">
        <v>43629.747395833343</v>
      </c>
      <c r="E19" s="2" t="s">
        <v>86</v>
      </c>
      <c r="F19" s="2" t="s">
        <v>87</v>
      </c>
      <c r="G19" t="s">
        <v>15</v>
      </c>
      <c r="I19" t="s">
        <v>88</v>
      </c>
      <c r="L19" t="s">
        <v>20</v>
      </c>
      <c r="Q19" t="s">
        <v>16</v>
      </c>
      <c r="R19" t="s">
        <v>24</v>
      </c>
      <c r="Y19" t="s">
        <v>30</v>
      </c>
      <c r="AE19" t="s">
        <v>36</v>
      </c>
      <c r="AG19" t="s">
        <v>38</v>
      </c>
      <c r="AI19" t="s">
        <v>40</v>
      </c>
    </row>
    <row r="20" spans="1:35" x14ac:dyDescent="0.3">
      <c r="A20" s="2">
        <v>10795540454</v>
      </c>
      <c r="B20" s="2">
        <v>236726203</v>
      </c>
      <c r="C20" s="4">
        <v>43629.453773148147</v>
      </c>
      <c r="D20" s="4">
        <v>43629.454675925917</v>
      </c>
      <c r="E20" s="2" t="s">
        <v>89</v>
      </c>
      <c r="F20" s="2" t="s">
        <v>90</v>
      </c>
      <c r="H20" t="s">
        <v>16</v>
      </c>
      <c r="I20" t="s">
        <v>91</v>
      </c>
      <c r="L20" t="s">
        <v>20</v>
      </c>
      <c r="Q20" t="s">
        <v>16</v>
      </c>
      <c r="S20" t="s">
        <v>25</v>
      </c>
      <c r="Y20" t="s">
        <v>30</v>
      </c>
      <c r="AC20" t="s">
        <v>34</v>
      </c>
      <c r="AG20" t="s">
        <v>38</v>
      </c>
      <c r="AI20" t="s">
        <v>40</v>
      </c>
    </row>
    <row r="21" spans="1:35" x14ac:dyDescent="0.3">
      <c r="A21" s="2">
        <v>10795412419</v>
      </c>
      <c r="B21" s="2">
        <v>236726203</v>
      </c>
      <c r="C21" s="4">
        <v>43629.423634259263</v>
      </c>
      <c r="D21" s="4">
        <v>43629.424421296288</v>
      </c>
      <c r="E21" s="2" t="s">
        <v>92</v>
      </c>
      <c r="F21" s="2" t="s">
        <v>93</v>
      </c>
      <c r="G21" t="s">
        <v>15</v>
      </c>
      <c r="I21" t="s">
        <v>94</v>
      </c>
      <c r="L21" t="s">
        <v>20</v>
      </c>
      <c r="Q21" t="s">
        <v>16</v>
      </c>
      <c r="S21" t="s">
        <v>25</v>
      </c>
      <c r="Y21" t="s">
        <v>30</v>
      </c>
      <c r="AC21" t="s">
        <v>34</v>
      </c>
      <c r="AE21" t="s">
        <v>36</v>
      </c>
      <c r="AF21" t="s">
        <v>37</v>
      </c>
      <c r="AG21" t="s">
        <v>38</v>
      </c>
      <c r="AI21" t="s">
        <v>40</v>
      </c>
    </row>
    <row r="22" spans="1:35" x14ac:dyDescent="0.3">
      <c r="A22" s="2">
        <v>10794415789</v>
      </c>
      <c r="B22" s="2">
        <v>236726203</v>
      </c>
      <c r="C22" s="4">
        <v>43628.963958333326</v>
      </c>
      <c r="D22" s="4">
        <v>43628.965254629627</v>
      </c>
      <c r="E22" s="2" t="s">
        <v>95</v>
      </c>
      <c r="F22" s="2" t="s">
        <v>96</v>
      </c>
      <c r="G22" t="s">
        <v>15</v>
      </c>
      <c r="I22" t="s">
        <v>97</v>
      </c>
      <c r="L22" t="s">
        <v>20</v>
      </c>
      <c r="Q22" t="s">
        <v>16</v>
      </c>
      <c r="R22" t="s">
        <v>24</v>
      </c>
      <c r="X22" t="s">
        <v>29</v>
      </c>
      <c r="AF22" t="s">
        <v>37</v>
      </c>
      <c r="AG22" t="s">
        <v>38</v>
      </c>
      <c r="AI22" t="s">
        <v>40</v>
      </c>
    </row>
    <row r="23" spans="1:35" x14ac:dyDescent="0.3">
      <c r="A23" s="2">
        <v>10794167295</v>
      </c>
      <c r="B23" s="2">
        <v>236726203</v>
      </c>
      <c r="C23" s="4">
        <v>43628.830104166656</v>
      </c>
      <c r="D23" s="4">
        <v>43628.831631944442</v>
      </c>
      <c r="E23" s="2" t="s">
        <v>98</v>
      </c>
      <c r="F23" s="2" t="s">
        <v>99</v>
      </c>
      <c r="H23" t="s">
        <v>16</v>
      </c>
      <c r="I23" t="s">
        <v>100</v>
      </c>
      <c r="L23" t="s">
        <v>20</v>
      </c>
      <c r="Q23" t="s">
        <v>16</v>
      </c>
      <c r="S23" t="s">
        <v>25</v>
      </c>
      <c r="AA23" t="s">
        <v>32</v>
      </c>
      <c r="AE23" t="s">
        <v>36</v>
      </c>
      <c r="AG23" t="s">
        <v>38</v>
      </c>
      <c r="AI23" t="s">
        <v>40</v>
      </c>
    </row>
    <row r="24" spans="1:35" x14ac:dyDescent="0.3">
      <c r="A24" s="2">
        <v>10794089723</v>
      </c>
      <c r="B24" s="2">
        <v>236726203</v>
      </c>
      <c r="C24" s="4">
        <v>43628.794363425928</v>
      </c>
      <c r="D24" s="4">
        <v>43628.795300925929</v>
      </c>
      <c r="E24" s="2" t="s">
        <v>101</v>
      </c>
      <c r="F24" s="2" t="s">
        <v>102</v>
      </c>
      <c r="G24" t="s">
        <v>15</v>
      </c>
      <c r="I24" t="s">
        <v>103</v>
      </c>
      <c r="L24" t="s">
        <v>20</v>
      </c>
      <c r="Q24" t="s">
        <v>16</v>
      </c>
      <c r="S24" t="s">
        <v>25</v>
      </c>
      <c r="Y24" t="s">
        <v>30</v>
      </c>
      <c r="AC24" t="s">
        <v>34</v>
      </c>
      <c r="AF24" t="s">
        <v>37</v>
      </c>
      <c r="AH24" t="s">
        <v>39</v>
      </c>
    </row>
    <row r="25" spans="1:35" x14ac:dyDescent="0.3">
      <c r="A25" s="2">
        <v>10792955984</v>
      </c>
      <c r="B25" s="2">
        <v>236726203</v>
      </c>
      <c r="C25" s="4">
        <v>43628.447743055563</v>
      </c>
      <c r="D25" s="4">
        <v>43628.449259259258</v>
      </c>
      <c r="E25" s="2" t="s">
        <v>104</v>
      </c>
      <c r="F25" s="2" t="s">
        <v>105</v>
      </c>
      <c r="G25" t="s">
        <v>15</v>
      </c>
      <c r="I25" t="s">
        <v>106</v>
      </c>
      <c r="K25" t="s">
        <v>19</v>
      </c>
      <c r="Q25" t="s">
        <v>16</v>
      </c>
      <c r="S25" t="s">
        <v>25</v>
      </c>
      <c r="W25" t="s">
        <v>28</v>
      </c>
      <c r="AE25" t="s">
        <v>36</v>
      </c>
      <c r="AG25" t="s">
        <v>38</v>
      </c>
      <c r="AH25" t="s">
        <v>39</v>
      </c>
    </row>
    <row r="26" spans="1:35" x14ac:dyDescent="0.3">
      <c r="A26" s="2">
        <v>10791875632</v>
      </c>
      <c r="B26" s="2">
        <v>236726203</v>
      </c>
      <c r="C26" s="4">
        <v>43627.965856481482</v>
      </c>
      <c r="D26" s="4">
        <v>43627.967233796298</v>
      </c>
      <c r="E26" s="2" t="s">
        <v>107</v>
      </c>
      <c r="F26" s="2" t="s">
        <v>108</v>
      </c>
      <c r="G26" t="s">
        <v>15</v>
      </c>
      <c r="I26" t="s">
        <v>109</v>
      </c>
      <c r="L26" t="s">
        <v>20</v>
      </c>
      <c r="Q26" t="s">
        <v>16</v>
      </c>
      <c r="S26" t="s">
        <v>25</v>
      </c>
      <c r="Y26" t="s">
        <v>30</v>
      </c>
      <c r="AE26" t="s">
        <v>36</v>
      </c>
      <c r="AG26" t="s">
        <v>38</v>
      </c>
      <c r="AI26" t="s">
        <v>40</v>
      </c>
    </row>
    <row r="27" spans="1:35" x14ac:dyDescent="0.3">
      <c r="A27" s="2">
        <v>10791870969</v>
      </c>
      <c r="B27" s="2">
        <v>236726203</v>
      </c>
      <c r="C27" s="4">
        <v>43627.964016203703</v>
      </c>
      <c r="D27" s="4">
        <v>43627.965312499997</v>
      </c>
      <c r="E27" s="2" t="s">
        <v>110</v>
      </c>
      <c r="F27" s="2" t="s">
        <v>111</v>
      </c>
      <c r="G27" t="s">
        <v>15</v>
      </c>
      <c r="I27" t="s">
        <v>112</v>
      </c>
      <c r="L27" t="s">
        <v>20</v>
      </c>
      <c r="Q27" t="s">
        <v>16</v>
      </c>
      <c r="S27" t="s">
        <v>25</v>
      </c>
      <c r="X27" t="s">
        <v>29</v>
      </c>
      <c r="AC27" t="s">
        <v>34</v>
      </c>
      <c r="AE27" t="s">
        <v>36</v>
      </c>
      <c r="AH27" t="s">
        <v>39</v>
      </c>
    </row>
    <row r="28" spans="1:35" x14ac:dyDescent="0.3">
      <c r="A28" s="2">
        <v>10791811581</v>
      </c>
      <c r="B28" s="2">
        <v>236726203</v>
      </c>
      <c r="C28" s="4">
        <v>43627.930960648147</v>
      </c>
      <c r="D28" s="4">
        <v>43627.931817129633</v>
      </c>
      <c r="E28" s="2" t="s">
        <v>113</v>
      </c>
      <c r="F28" s="2" t="s">
        <v>114</v>
      </c>
      <c r="G28" t="s">
        <v>15</v>
      </c>
      <c r="I28" t="s">
        <v>115</v>
      </c>
      <c r="L28" t="s">
        <v>20</v>
      </c>
      <c r="Q28" t="s">
        <v>16</v>
      </c>
      <c r="S28" t="s">
        <v>25</v>
      </c>
      <c r="X28" t="s">
        <v>29</v>
      </c>
      <c r="AE28" t="s">
        <v>36</v>
      </c>
      <c r="AF28" t="s">
        <v>37</v>
      </c>
      <c r="AG28" t="s">
        <v>38</v>
      </c>
      <c r="AH28" t="s">
        <v>39</v>
      </c>
    </row>
    <row r="29" spans="1:35" x14ac:dyDescent="0.3">
      <c r="A29" s="2">
        <v>10791769937</v>
      </c>
      <c r="B29" s="2">
        <v>236726203</v>
      </c>
      <c r="C29" s="4">
        <v>43627.907766203702</v>
      </c>
      <c r="D29" s="4">
        <v>43627.909675925926</v>
      </c>
      <c r="E29" s="2" t="s">
        <v>116</v>
      </c>
      <c r="F29" s="2" t="s">
        <v>117</v>
      </c>
      <c r="G29" t="s">
        <v>15</v>
      </c>
      <c r="I29" t="s">
        <v>118</v>
      </c>
      <c r="L29" t="s">
        <v>20</v>
      </c>
      <c r="Q29" t="s">
        <v>16</v>
      </c>
      <c r="R29" t="s">
        <v>24</v>
      </c>
      <c r="AB29" t="s">
        <v>33</v>
      </c>
      <c r="AF29" t="s">
        <v>37</v>
      </c>
      <c r="AH29" t="s">
        <v>39</v>
      </c>
    </row>
    <row r="30" spans="1:35" x14ac:dyDescent="0.3">
      <c r="A30" s="2">
        <v>10791718134</v>
      </c>
      <c r="B30" s="2">
        <v>236726203</v>
      </c>
      <c r="C30" s="4">
        <v>43627.883298611108</v>
      </c>
      <c r="D30" s="4">
        <v>43627.884062500001</v>
      </c>
      <c r="E30" s="2" t="s">
        <v>119</v>
      </c>
      <c r="F30" s="2" t="s">
        <v>120</v>
      </c>
      <c r="G30" t="s">
        <v>15</v>
      </c>
      <c r="I30" t="s">
        <v>121</v>
      </c>
      <c r="L30" t="s">
        <v>20</v>
      </c>
      <c r="Q30" t="s">
        <v>16</v>
      </c>
      <c r="S30" t="s">
        <v>25</v>
      </c>
      <c r="Z30" t="s">
        <v>31</v>
      </c>
      <c r="AE30" t="s">
        <v>36</v>
      </c>
      <c r="AF30" t="s">
        <v>37</v>
      </c>
      <c r="AG30" t="s">
        <v>38</v>
      </c>
      <c r="AI30" t="s">
        <v>40</v>
      </c>
    </row>
    <row r="31" spans="1:35" x14ac:dyDescent="0.3">
      <c r="A31" s="2">
        <v>10791568602</v>
      </c>
      <c r="B31" s="2">
        <v>236726203</v>
      </c>
      <c r="C31" s="4">
        <v>43627.811793981477</v>
      </c>
      <c r="D31" s="4">
        <v>43627.812511574077</v>
      </c>
      <c r="E31" s="2" t="s">
        <v>122</v>
      </c>
      <c r="F31" s="2" t="s">
        <v>123</v>
      </c>
      <c r="H31" t="s">
        <v>16</v>
      </c>
      <c r="I31" t="s">
        <v>124</v>
      </c>
      <c r="L31" t="s">
        <v>20</v>
      </c>
      <c r="Q31" t="s">
        <v>16</v>
      </c>
      <c r="S31" t="s">
        <v>25</v>
      </c>
      <c r="AB31" t="s">
        <v>33</v>
      </c>
      <c r="AC31" t="s">
        <v>34</v>
      </c>
      <c r="AE31" t="s">
        <v>36</v>
      </c>
      <c r="AF31" t="s">
        <v>37</v>
      </c>
      <c r="AG31" t="s">
        <v>38</v>
      </c>
      <c r="AI31" t="s">
        <v>40</v>
      </c>
    </row>
    <row r="32" spans="1:35" x14ac:dyDescent="0.3">
      <c r="A32" s="2">
        <v>10791495261</v>
      </c>
      <c r="B32" s="2">
        <v>236726203</v>
      </c>
      <c r="C32" s="4">
        <v>43627.779942129629</v>
      </c>
      <c r="D32" s="4">
        <v>43627.781805555547</v>
      </c>
      <c r="E32" s="2" t="s">
        <v>125</v>
      </c>
      <c r="F32" s="2" t="s">
        <v>126</v>
      </c>
      <c r="G32" t="s">
        <v>15</v>
      </c>
      <c r="I32" t="s">
        <v>127</v>
      </c>
      <c r="K32" t="s">
        <v>19</v>
      </c>
      <c r="Q32" t="s">
        <v>16</v>
      </c>
      <c r="R32" t="s">
        <v>24</v>
      </c>
      <c r="Y32" t="s">
        <v>30</v>
      </c>
      <c r="AF32" t="s">
        <v>37</v>
      </c>
      <c r="AG32" t="s">
        <v>38</v>
      </c>
      <c r="AH32" t="s">
        <v>39</v>
      </c>
    </row>
    <row r="33" spans="1:35" x14ac:dyDescent="0.3">
      <c r="A33" s="2">
        <v>10791079414</v>
      </c>
      <c r="B33" s="2">
        <v>236726203</v>
      </c>
      <c r="C33" s="4">
        <v>43627.642951388887</v>
      </c>
      <c r="D33" s="4">
        <v>43627.643541666657</v>
      </c>
      <c r="E33" s="2" t="s">
        <v>128</v>
      </c>
      <c r="F33" s="2" t="s">
        <v>129</v>
      </c>
      <c r="G33" t="s">
        <v>15</v>
      </c>
      <c r="I33" t="s">
        <v>130</v>
      </c>
      <c r="L33" t="s">
        <v>20</v>
      </c>
      <c r="Q33" t="s">
        <v>16</v>
      </c>
      <c r="S33" t="s">
        <v>25</v>
      </c>
      <c r="Y33" t="s">
        <v>30</v>
      </c>
      <c r="AF33" t="s">
        <v>37</v>
      </c>
      <c r="AG33" t="s">
        <v>38</v>
      </c>
      <c r="AI33" t="s">
        <v>40</v>
      </c>
    </row>
    <row r="34" spans="1:35" x14ac:dyDescent="0.3">
      <c r="A34" s="2">
        <v>10790939952</v>
      </c>
      <c r="B34" s="2">
        <v>236726203</v>
      </c>
      <c r="C34" s="4">
        <v>43627.604722222219</v>
      </c>
      <c r="D34" s="4">
        <v>43627.606504629628</v>
      </c>
      <c r="E34" s="2" t="s">
        <v>131</v>
      </c>
      <c r="F34" s="2" t="s">
        <v>132</v>
      </c>
      <c r="G34" t="s">
        <v>15</v>
      </c>
      <c r="I34" t="s">
        <v>133</v>
      </c>
      <c r="J34" t="s">
        <v>18</v>
      </c>
      <c r="P34" t="s">
        <v>15</v>
      </c>
      <c r="R34" t="s">
        <v>24</v>
      </c>
      <c r="X34" t="s">
        <v>29</v>
      </c>
      <c r="AC34" t="s">
        <v>34</v>
      </c>
      <c r="AH34" t="s">
        <v>39</v>
      </c>
    </row>
    <row r="35" spans="1:35" x14ac:dyDescent="0.3">
      <c r="A35" s="2">
        <v>10790918960</v>
      </c>
      <c r="B35" s="2">
        <v>236726203</v>
      </c>
      <c r="C35" s="4">
        <v>43627.600358796299</v>
      </c>
      <c r="D35" s="4">
        <v>43627.60087962963</v>
      </c>
      <c r="E35" s="2" t="s">
        <v>134</v>
      </c>
      <c r="F35" s="2" t="s">
        <v>135</v>
      </c>
      <c r="G35" t="s">
        <v>15</v>
      </c>
      <c r="I35" t="s">
        <v>136</v>
      </c>
      <c r="K35" t="s">
        <v>19</v>
      </c>
      <c r="Q35" t="s">
        <v>16</v>
      </c>
      <c r="S35" t="s">
        <v>25</v>
      </c>
      <c r="X35" t="s">
        <v>29</v>
      </c>
      <c r="AG35" t="s">
        <v>38</v>
      </c>
      <c r="AH35" t="s">
        <v>39</v>
      </c>
    </row>
    <row r="36" spans="1:35" x14ac:dyDescent="0.3">
      <c r="A36" s="2">
        <v>10790860441</v>
      </c>
      <c r="B36" s="2">
        <v>236726203</v>
      </c>
      <c r="C36" s="4">
        <v>43627.584340277783</v>
      </c>
      <c r="D36" s="4">
        <v>43627.585231481477</v>
      </c>
      <c r="E36" s="2" t="s">
        <v>137</v>
      </c>
      <c r="F36" s="2" t="s">
        <v>138</v>
      </c>
      <c r="H36" t="s">
        <v>16</v>
      </c>
      <c r="I36" t="s">
        <v>139</v>
      </c>
      <c r="O36" t="s">
        <v>23</v>
      </c>
      <c r="Q36" t="s">
        <v>16</v>
      </c>
      <c r="S36" t="s">
        <v>25</v>
      </c>
      <c r="Z36" t="s">
        <v>31</v>
      </c>
      <c r="AC36" t="s">
        <v>34</v>
      </c>
      <c r="AG36" t="s">
        <v>38</v>
      </c>
      <c r="AH36" t="s">
        <v>39</v>
      </c>
    </row>
    <row r="37" spans="1:35" x14ac:dyDescent="0.3">
      <c r="A37" s="2">
        <v>10790412184</v>
      </c>
      <c r="B37" s="2">
        <v>236726203</v>
      </c>
      <c r="C37" s="4">
        <v>43627.471284722233</v>
      </c>
      <c r="D37" s="4">
        <v>43627.473113425927</v>
      </c>
      <c r="E37" s="2" t="s">
        <v>140</v>
      </c>
      <c r="F37" s="2" t="s">
        <v>141</v>
      </c>
      <c r="G37" t="s">
        <v>15</v>
      </c>
      <c r="I37" t="s">
        <v>142</v>
      </c>
      <c r="L37" t="s">
        <v>20</v>
      </c>
      <c r="Q37" t="s">
        <v>16</v>
      </c>
      <c r="S37" t="s">
        <v>25</v>
      </c>
      <c r="V37" t="s">
        <v>27</v>
      </c>
      <c r="AC37" t="s">
        <v>34</v>
      </c>
      <c r="AE37" t="s">
        <v>36</v>
      </c>
      <c r="AG37" t="s">
        <v>38</v>
      </c>
    </row>
    <row r="38" spans="1:35" x14ac:dyDescent="0.3">
      <c r="A38" s="2">
        <v>10790372176</v>
      </c>
      <c r="B38" s="2">
        <v>236726203</v>
      </c>
      <c r="C38" s="4">
        <v>43627.462719907409</v>
      </c>
      <c r="D38" s="4">
        <v>43627.464282407411</v>
      </c>
      <c r="E38" s="2" t="s">
        <v>143</v>
      </c>
      <c r="F38" s="2" t="s">
        <v>144</v>
      </c>
      <c r="H38" t="s">
        <v>16</v>
      </c>
      <c r="I38" t="s">
        <v>145</v>
      </c>
      <c r="O38" t="s">
        <v>23</v>
      </c>
      <c r="P38" t="s">
        <v>15</v>
      </c>
      <c r="R38" t="s">
        <v>24</v>
      </c>
      <c r="AA38" t="s">
        <v>32</v>
      </c>
      <c r="AC38" t="s">
        <v>34</v>
      </c>
      <c r="AD38" t="s">
        <v>35</v>
      </c>
      <c r="AF38" t="s">
        <v>37</v>
      </c>
      <c r="AG38" t="s">
        <v>38</v>
      </c>
      <c r="AH38" t="s">
        <v>39</v>
      </c>
    </row>
    <row r="39" spans="1:35" x14ac:dyDescent="0.3">
      <c r="A39" s="2">
        <v>10790291424</v>
      </c>
      <c r="B39" s="2">
        <v>236726203</v>
      </c>
      <c r="C39" s="4">
        <v>43627.445</v>
      </c>
      <c r="D39" s="4">
        <v>43627.445775462962</v>
      </c>
      <c r="E39" s="2" t="s">
        <v>146</v>
      </c>
      <c r="F39" s="2" t="s">
        <v>147</v>
      </c>
      <c r="H39" t="s">
        <v>16</v>
      </c>
      <c r="I39" t="s">
        <v>148</v>
      </c>
      <c r="N39" t="s">
        <v>22</v>
      </c>
      <c r="Q39" t="s">
        <v>16</v>
      </c>
      <c r="S39" t="s">
        <v>25</v>
      </c>
      <c r="AA39" t="s">
        <v>32</v>
      </c>
      <c r="AI39" t="s">
        <v>40</v>
      </c>
    </row>
    <row r="40" spans="1:35" x14ac:dyDescent="0.3">
      <c r="A40" s="2">
        <v>10790054347</v>
      </c>
      <c r="B40" s="2">
        <v>236726203</v>
      </c>
      <c r="C40" s="4">
        <v>43627.385752314818</v>
      </c>
      <c r="D40" s="4">
        <v>43627.386608796303</v>
      </c>
      <c r="E40" s="2" t="s">
        <v>149</v>
      </c>
      <c r="F40" s="2" t="s">
        <v>150</v>
      </c>
      <c r="G40" t="s">
        <v>15</v>
      </c>
      <c r="I40" t="s">
        <v>151</v>
      </c>
      <c r="K40" t="s">
        <v>19</v>
      </c>
      <c r="P40" t="s">
        <v>15</v>
      </c>
      <c r="T40" t="s">
        <v>18</v>
      </c>
      <c r="X40" t="s">
        <v>29</v>
      </c>
      <c r="AC40" t="s">
        <v>34</v>
      </c>
      <c r="AE40" t="s">
        <v>36</v>
      </c>
      <c r="AF40" t="s">
        <v>37</v>
      </c>
      <c r="AG40" t="s">
        <v>38</v>
      </c>
      <c r="AH40" t="s">
        <v>39</v>
      </c>
    </row>
    <row r="41" spans="1:35" x14ac:dyDescent="0.3">
      <c r="A41" s="2">
        <v>10789957223</v>
      </c>
      <c r="B41" s="2">
        <v>236726203</v>
      </c>
      <c r="C41" s="4">
        <v>43627.358553240738</v>
      </c>
      <c r="D41" s="4">
        <v>43627.3594212963</v>
      </c>
      <c r="E41" s="2" t="s">
        <v>152</v>
      </c>
      <c r="F41" s="2" t="s">
        <v>153</v>
      </c>
      <c r="G41" t="s">
        <v>15</v>
      </c>
      <c r="I41" t="s">
        <v>154</v>
      </c>
      <c r="L41" t="s">
        <v>20</v>
      </c>
      <c r="Q41" t="s">
        <v>16</v>
      </c>
      <c r="R41" t="s">
        <v>24</v>
      </c>
      <c r="Y41" t="s">
        <v>30</v>
      </c>
      <c r="AE41" t="s">
        <v>36</v>
      </c>
      <c r="AG41" t="s">
        <v>38</v>
      </c>
      <c r="AI41" t="s">
        <v>40</v>
      </c>
    </row>
    <row r="42" spans="1:35" x14ac:dyDescent="0.3">
      <c r="A42" s="2">
        <v>10789872715</v>
      </c>
      <c r="B42" s="2">
        <v>236726203</v>
      </c>
      <c r="C42" s="4">
        <v>43627.333101851851</v>
      </c>
      <c r="D42" s="4">
        <v>43627.334166666667</v>
      </c>
      <c r="E42" s="2" t="s">
        <v>155</v>
      </c>
      <c r="F42" s="2" t="s">
        <v>156</v>
      </c>
      <c r="G42" t="s">
        <v>15</v>
      </c>
      <c r="I42" t="s">
        <v>157</v>
      </c>
      <c r="L42" t="s">
        <v>20</v>
      </c>
      <c r="Q42" t="s">
        <v>16</v>
      </c>
      <c r="S42" t="s">
        <v>25</v>
      </c>
      <c r="Z42" t="s">
        <v>31</v>
      </c>
      <c r="AE42" t="s">
        <v>36</v>
      </c>
      <c r="AF42" t="s">
        <v>37</v>
      </c>
      <c r="AG42" t="s">
        <v>38</v>
      </c>
      <c r="AH42" t="s">
        <v>39</v>
      </c>
    </row>
    <row r="43" spans="1:35" x14ac:dyDescent="0.3">
      <c r="A43" s="2">
        <v>10789854398</v>
      </c>
      <c r="B43" s="2">
        <v>236726203</v>
      </c>
      <c r="C43" s="4">
        <v>43627.327025462961</v>
      </c>
      <c r="D43" s="4">
        <v>43627.3280787037</v>
      </c>
      <c r="E43" s="2" t="s">
        <v>158</v>
      </c>
      <c r="F43" s="2" t="s">
        <v>159</v>
      </c>
      <c r="H43" t="s">
        <v>16</v>
      </c>
      <c r="I43" t="s">
        <v>160</v>
      </c>
      <c r="L43" t="s">
        <v>20</v>
      </c>
      <c r="Q43" t="s">
        <v>16</v>
      </c>
      <c r="S43" t="s">
        <v>25</v>
      </c>
      <c r="AA43" t="s">
        <v>32</v>
      </c>
      <c r="AE43" t="s">
        <v>36</v>
      </c>
      <c r="AF43" t="s">
        <v>37</v>
      </c>
      <c r="AG43" t="s">
        <v>38</v>
      </c>
      <c r="AI43" t="s">
        <v>40</v>
      </c>
    </row>
    <row r="44" spans="1:35" x14ac:dyDescent="0.3">
      <c r="A44" s="2">
        <v>10789341897</v>
      </c>
      <c r="B44" s="2">
        <v>236726203</v>
      </c>
      <c r="C44" s="4">
        <v>43627.075312499997</v>
      </c>
      <c r="D44" s="4">
        <v>43627.075937499998</v>
      </c>
      <c r="E44" s="2" t="s">
        <v>161</v>
      </c>
      <c r="F44" s="2" t="s">
        <v>162</v>
      </c>
      <c r="H44" t="s">
        <v>16</v>
      </c>
      <c r="I44" t="s">
        <v>163</v>
      </c>
      <c r="O44" t="s">
        <v>23</v>
      </c>
      <c r="Q44" t="s">
        <v>16</v>
      </c>
      <c r="R44" t="s">
        <v>24</v>
      </c>
      <c r="X44" t="s">
        <v>29</v>
      </c>
      <c r="AF44" t="s">
        <v>37</v>
      </c>
      <c r="AG44" t="s">
        <v>38</v>
      </c>
      <c r="AI44" t="s">
        <v>40</v>
      </c>
    </row>
    <row r="45" spans="1:35" x14ac:dyDescent="0.3">
      <c r="A45" s="2">
        <v>10789326786</v>
      </c>
      <c r="B45" s="2">
        <v>236726203</v>
      </c>
      <c r="C45" s="4">
        <v>43627.063321759262</v>
      </c>
      <c r="D45" s="4">
        <v>43627.064467592587</v>
      </c>
      <c r="E45" s="2" t="s">
        <v>164</v>
      </c>
      <c r="F45" s="2" t="s">
        <v>165</v>
      </c>
      <c r="G45" t="s">
        <v>15</v>
      </c>
      <c r="I45" t="s">
        <v>166</v>
      </c>
      <c r="K45" t="s">
        <v>19</v>
      </c>
      <c r="Q45" t="s">
        <v>16</v>
      </c>
      <c r="S45" t="s">
        <v>25</v>
      </c>
      <c r="W45" t="s">
        <v>28</v>
      </c>
      <c r="AF45" t="s">
        <v>37</v>
      </c>
      <c r="AG45" t="s">
        <v>38</v>
      </c>
      <c r="AI45" t="s">
        <v>40</v>
      </c>
    </row>
    <row r="46" spans="1:35" x14ac:dyDescent="0.3">
      <c r="A46" s="2">
        <v>10789323742</v>
      </c>
      <c r="B46" s="2">
        <v>236726203</v>
      </c>
      <c r="C46" s="4">
        <v>43627.060277777768</v>
      </c>
      <c r="D46" s="4">
        <v>43627.062523148154</v>
      </c>
      <c r="E46" s="2" t="s">
        <v>167</v>
      </c>
      <c r="F46" s="2" t="s">
        <v>168</v>
      </c>
      <c r="G46" t="s">
        <v>15</v>
      </c>
      <c r="I46" t="s">
        <v>169</v>
      </c>
      <c r="L46" t="s">
        <v>20</v>
      </c>
      <c r="Q46" t="s">
        <v>16</v>
      </c>
      <c r="S46" t="s">
        <v>25</v>
      </c>
      <c r="Z46" t="s">
        <v>31</v>
      </c>
      <c r="AG46" t="s">
        <v>38</v>
      </c>
      <c r="AI46" t="s">
        <v>40</v>
      </c>
    </row>
    <row r="47" spans="1:35" x14ac:dyDescent="0.3">
      <c r="A47" s="2">
        <v>10789323285</v>
      </c>
      <c r="B47" s="2">
        <v>236726203</v>
      </c>
      <c r="C47" s="4">
        <v>43627.060567129629</v>
      </c>
      <c r="D47" s="4">
        <v>43627.061747685177</v>
      </c>
      <c r="E47" s="2" t="s">
        <v>170</v>
      </c>
      <c r="F47" s="2" t="s">
        <v>171</v>
      </c>
      <c r="G47" t="s">
        <v>15</v>
      </c>
      <c r="I47" t="s">
        <v>172</v>
      </c>
      <c r="O47" t="s">
        <v>23</v>
      </c>
      <c r="Q47" t="s">
        <v>16</v>
      </c>
      <c r="S47" t="s">
        <v>25</v>
      </c>
      <c r="X47" t="s">
        <v>29</v>
      </c>
      <c r="AE47" t="s">
        <v>36</v>
      </c>
      <c r="AG47" t="s">
        <v>38</v>
      </c>
      <c r="AH47" t="s">
        <v>39</v>
      </c>
    </row>
    <row r="48" spans="1:35" x14ac:dyDescent="0.3">
      <c r="A48" s="2">
        <v>10789282739</v>
      </c>
      <c r="B48" s="2">
        <v>236726203</v>
      </c>
      <c r="C48" s="4">
        <v>43627.029490740737</v>
      </c>
      <c r="D48" s="4">
        <v>43627.031747685192</v>
      </c>
      <c r="E48" s="2" t="s">
        <v>173</v>
      </c>
      <c r="F48" s="2" t="s">
        <v>174</v>
      </c>
      <c r="H48" t="s">
        <v>16</v>
      </c>
      <c r="I48" t="s">
        <v>175</v>
      </c>
      <c r="L48" t="s">
        <v>20</v>
      </c>
      <c r="Q48" t="s">
        <v>16</v>
      </c>
      <c r="S48" t="s">
        <v>25</v>
      </c>
      <c r="X48" t="s">
        <v>29</v>
      </c>
      <c r="AF48" t="s">
        <v>37</v>
      </c>
      <c r="AG48" t="s">
        <v>38</v>
      </c>
      <c r="AI48" t="s">
        <v>40</v>
      </c>
    </row>
    <row r="49" spans="1:35" x14ac:dyDescent="0.3">
      <c r="A49" s="2">
        <v>10789115825</v>
      </c>
      <c r="B49" s="2">
        <v>236726203</v>
      </c>
      <c r="C49" s="4">
        <v>43626.924317129633</v>
      </c>
      <c r="D49" s="4">
        <v>43626.925266203703</v>
      </c>
      <c r="E49" s="2" t="s">
        <v>176</v>
      </c>
      <c r="F49" s="2" t="s">
        <v>177</v>
      </c>
      <c r="G49" t="s">
        <v>15</v>
      </c>
      <c r="I49" t="s">
        <v>178</v>
      </c>
      <c r="L49" t="s">
        <v>20</v>
      </c>
      <c r="Q49" t="s">
        <v>16</v>
      </c>
      <c r="R49" t="s">
        <v>24</v>
      </c>
      <c r="Y49" t="s">
        <v>30</v>
      </c>
      <c r="AG49" t="s">
        <v>38</v>
      </c>
      <c r="AH49" t="s">
        <v>39</v>
      </c>
    </row>
    <row r="50" spans="1:35" x14ac:dyDescent="0.3">
      <c r="A50" s="2">
        <v>10789102835</v>
      </c>
      <c r="B50" s="2">
        <v>236726203</v>
      </c>
      <c r="C50" s="4">
        <v>43626.917280092603</v>
      </c>
      <c r="D50" s="4">
        <v>43626.918321759258</v>
      </c>
      <c r="E50" s="2" t="s">
        <v>179</v>
      </c>
      <c r="F50" s="2" t="s">
        <v>180</v>
      </c>
      <c r="H50" t="s">
        <v>16</v>
      </c>
      <c r="I50" t="s">
        <v>181</v>
      </c>
      <c r="L50" t="s">
        <v>20</v>
      </c>
      <c r="Q50" t="s">
        <v>16</v>
      </c>
      <c r="S50" t="s">
        <v>25</v>
      </c>
      <c r="Y50" t="s">
        <v>30</v>
      </c>
      <c r="AC50" t="s">
        <v>34</v>
      </c>
      <c r="AF50" t="s">
        <v>37</v>
      </c>
      <c r="AG50" t="s">
        <v>38</v>
      </c>
      <c r="AH50" t="s">
        <v>39</v>
      </c>
    </row>
    <row r="51" spans="1:35" x14ac:dyDescent="0.3">
      <c r="A51" s="2">
        <v>10789038888</v>
      </c>
      <c r="B51" s="2">
        <v>236726203</v>
      </c>
      <c r="C51" s="4">
        <v>43626.885752314818</v>
      </c>
      <c r="D51" s="4">
        <v>43626.886111111111</v>
      </c>
      <c r="E51" s="2" t="s">
        <v>182</v>
      </c>
      <c r="F51" s="2" t="s">
        <v>183</v>
      </c>
      <c r="G51" t="s">
        <v>15</v>
      </c>
      <c r="I51" t="s">
        <v>184</v>
      </c>
      <c r="L51" t="s">
        <v>20</v>
      </c>
      <c r="Q51" t="s">
        <v>16</v>
      </c>
      <c r="S51" t="s">
        <v>25</v>
      </c>
      <c r="Z51" t="s">
        <v>31</v>
      </c>
      <c r="AC51" t="s">
        <v>34</v>
      </c>
      <c r="AD51" t="s">
        <v>35</v>
      </c>
      <c r="AE51" t="s">
        <v>36</v>
      </c>
      <c r="AF51" t="s">
        <v>37</v>
      </c>
      <c r="AG51" t="s">
        <v>38</v>
      </c>
      <c r="AH51" t="s">
        <v>39</v>
      </c>
    </row>
    <row r="52" spans="1:35" x14ac:dyDescent="0.3">
      <c r="A52" s="2">
        <v>10788990529</v>
      </c>
      <c r="B52" s="2">
        <v>236726203</v>
      </c>
      <c r="C52" s="4">
        <v>43626.861562500002</v>
      </c>
      <c r="D52" s="4">
        <v>43626.862650462957</v>
      </c>
      <c r="E52" s="2" t="s">
        <v>185</v>
      </c>
      <c r="F52" s="2" t="s">
        <v>186</v>
      </c>
      <c r="G52" t="s">
        <v>15</v>
      </c>
      <c r="I52" t="s">
        <v>187</v>
      </c>
      <c r="L52" t="s">
        <v>20</v>
      </c>
      <c r="Q52" t="s">
        <v>16</v>
      </c>
      <c r="S52" t="s">
        <v>25</v>
      </c>
      <c r="Z52" t="s">
        <v>31</v>
      </c>
      <c r="AC52" t="s">
        <v>34</v>
      </c>
      <c r="AE52" t="s">
        <v>36</v>
      </c>
      <c r="AF52" t="s">
        <v>37</v>
      </c>
      <c r="AG52" t="s">
        <v>38</v>
      </c>
      <c r="AI52" t="s">
        <v>40</v>
      </c>
    </row>
    <row r="53" spans="1:35" x14ac:dyDescent="0.3">
      <c r="A53" s="2">
        <v>10788953905</v>
      </c>
      <c r="B53" s="2">
        <v>236726203</v>
      </c>
      <c r="C53" s="4">
        <v>43626.844305555547</v>
      </c>
      <c r="D53" s="4">
        <v>43626.845000000001</v>
      </c>
      <c r="E53" s="2" t="s">
        <v>188</v>
      </c>
      <c r="F53" s="2" t="s">
        <v>189</v>
      </c>
      <c r="G53" t="s">
        <v>15</v>
      </c>
      <c r="I53" t="s">
        <v>190</v>
      </c>
      <c r="L53" t="s">
        <v>20</v>
      </c>
      <c r="P53" t="s">
        <v>15</v>
      </c>
      <c r="S53" t="s">
        <v>25</v>
      </c>
      <c r="Y53" t="s">
        <v>30</v>
      </c>
      <c r="AC53" t="s">
        <v>34</v>
      </c>
      <c r="AE53" t="s">
        <v>36</v>
      </c>
      <c r="AF53" t="s">
        <v>37</v>
      </c>
      <c r="AG53" t="s">
        <v>38</v>
      </c>
      <c r="AH53" t="s">
        <v>39</v>
      </c>
    </row>
    <row r="54" spans="1:35" x14ac:dyDescent="0.3">
      <c r="A54" s="2">
        <v>10788900107</v>
      </c>
      <c r="B54" s="2">
        <v>236726203</v>
      </c>
      <c r="C54" s="4">
        <v>43626.819421296299</v>
      </c>
      <c r="D54" s="4">
        <v>43626.820555555547</v>
      </c>
      <c r="E54" s="2" t="s">
        <v>191</v>
      </c>
      <c r="F54" s="2" t="s">
        <v>192</v>
      </c>
      <c r="G54" t="s">
        <v>15</v>
      </c>
      <c r="I54" t="s">
        <v>193</v>
      </c>
      <c r="L54" t="s">
        <v>20</v>
      </c>
      <c r="Q54" t="s">
        <v>16</v>
      </c>
      <c r="S54" t="s">
        <v>25</v>
      </c>
      <c r="Y54" t="s">
        <v>30</v>
      </c>
      <c r="AF54" t="s">
        <v>37</v>
      </c>
      <c r="AG54" t="s">
        <v>38</v>
      </c>
      <c r="AH54" t="s">
        <v>39</v>
      </c>
    </row>
    <row r="55" spans="1:35" x14ac:dyDescent="0.3">
      <c r="A55" s="2">
        <v>10788895816</v>
      </c>
      <c r="B55" s="2">
        <v>236726203</v>
      </c>
      <c r="C55" s="4">
        <v>43626.817291666674</v>
      </c>
      <c r="D55" s="4">
        <v>43626.818738425929</v>
      </c>
      <c r="E55" s="2" t="s">
        <v>194</v>
      </c>
      <c r="F55" s="2" t="s">
        <v>195</v>
      </c>
      <c r="H55" t="s">
        <v>16</v>
      </c>
      <c r="I55" t="s">
        <v>196</v>
      </c>
      <c r="L55" t="s">
        <v>20</v>
      </c>
      <c r="Q55" t="s">
        <v>16</v>
      </c>
      <c r="S55" t="s">
        <v>25</v>
      </c>
      <c r="X55" t="s">
        <v>29</v>
      </c>
      <c r="AE55" t="s">
        <v>36</v>
      </c>
      <c r="AG55" t="s">
        <v>38</v>
      </c>
      <c r="AI55" t="s">
        <v>40</v>
      </c>
    </row>
    <row r="56" spans="1:35" x14ac:dyDescent="0.3">
      <c r="A56" s="2">
        <v>10788890399</v>
      </c>
      <c r="B56" s="2">
        <v>236726203</v>
      </c>
      <c r="C56" s="4">
        <v>43626.815289351849</v>
      </c>
      <c r="D56" s="4">
        <v>43626.816377314812</v>
      </c>
      <c r="E56" s="2" t="s">
        <v>197</v>
      </c>
      <c r="F56" s="2" t="s">
        <v>198</v>
      </c>
      <c r="G56" t="s">
        <v>15</v>
      </c>
      <c r="I56" t="s">
        <v>199</v>
      </c>
      <c r="L56" t="s">
        <v>20</v>
      </c>
      <c r="Q56" t="s">
        <v>16</v>
      </c>
      <c r="S56" t="s">
        <v>25</v>
      </c>
      <c r="Y56" t="s">
        <v>30</v>
      </c>
      <c r="AE56" t="s">
        <v>36</v>
      </c>
      <c r="AH56" t="s">
        <v>39</v>
      </c>
    </row>
    <row r="57" spans="1:35" x14ac:dyDescent="0.3">
      <c r="A57" s="2">
        <v>10788816951</v>
      </c>
      <c r="B57" s="2">
        <v>236726203</v>
      </c>
      <c r="C57" s="4">
        <v>43626.782465277778</v>
      </c>
      <c r="D57" s="4">
        <v>43626.786030092589</v>
      </c>
      <c r="E57" s="2" t="s">
        <v>200</v>
      </c>
      <c r="F57" s="2" t="s">
        <v>201</v>
      </c>
      <c r="G57" t="s">
        <v>15</v>
      </c>
      <c r="I57" t="s">
        <v>202</v>
      </c>
      <c r="L57" t="s">
        <v>20</v>
      </c>
      <c r="Q57" t="s">
        <v>16</v>
      </c>
      <c r="S57" t="s">
        <v>25</v>
      </c>
      <c r="Z57" t="s">
        <v>31</v>
      </c>
      <c r="AF57" t="s">
        <v>37</v>
      </c>
      <c r="AG57" t="s">
        <v>38</v>
      </c>
      <c r="AI57" t="s">
        <v>40</v>
      </c>
    </row>
    <row r="58" spans="1:35" x14ac:dyDescent="0.3">
      <c r="A58" s="2">
        <v>10788748035</v>
      </c>
      <c r="B58" s="2">
        <v>236726203</v>
      </c>
      <c r="C58" s="4">
        <v>43626.757222222222</v>
      </c>
      <c r="D58" s="4">
        <v>43626.758009259262</v>
      </c>
      <c r="E58" s="2" t="s">
        <v>203</v>
      </c>
      <c r="F58" s="2" t="s">
        <v>204</v>
      </c>
      <c r="H58" t="s">
        <v>16</v>
      </c>
      <c r="I58" t="s">
        <v>205</v>
      </c>
      <c r="L58" t="s">
        <v>20</v>
      </c>
      <c r="Q58" t="s">
        <v>16</v>
      </c>
      <c r="S58" t="s">
        <v>25</v>
      </c>
      <c r="Y58" t="s">
        <v>30</v>
      </c>
      <c r="AG58" t="s">
        <v>38</v>
      </c>
      <c r="AI58" t="s">
        <v>40</v>
      </c>
    </row>
    <row r="59" spans="1:35" x14ac:dyDescent="0.3">
      <c r="A59" s="2">
        <v>10788711879</v>
      </c>
      <c r="B59" s="2">
        <v>236726203</v>
      </c>
      <c r="C59" s="4">
        <v>43626.743842592587</v>
      </c>
      <c r="D59" s="4">
        <v>43626.744456018518</v>
      </c>
      <c r="E59" s="2" t="s">
        <v>206</v>
      </c>
      <c r="F59" s="2" t="s">
        <v>207</v>
      </c>
      <c r="H59" t="s">
        <v>16</v>
      </c>
      <c r="I59" t="s">
        <v>208</v>
      </c>
      <c r="N59" t="s">
        <v>22</v>
      </c>
      <c r="Q59" t="s">
        <v>16</v>
      </c>
      <c r="S59" t="s">
        <v>25</v>
      </c>
      <c r="AA59" t="s">
        <v>32</v>
      </c>
      <c r="AE59" t="s">
        <v>36</v>
      </c>
      <c r="AG59" t="s">
        <v>38</v>
      </c>
      <c r="AI59" t="s">
        <v>40</v>
      </c>
    </row>
    <row r="60" spans="1:35" x14ac:dyDescent="0.3">
      <c r="A60" s="2">
        <v>10788711480</v>
      </c>
      <c r="B60" s="2">
        <v>236726203</v>
      </c>
      <c r="C60" s="4">
        <v>43626.743969907409</v>
      </c>
      <c r="D60" s="4">
        <v>43626.744305555563</v>
      </c>
      <c r="E60" s="2" t="s">
        <v>209</v>
      </c>
      <c r="F60" s="2" t="s">
        <v>210</v>
      </c>
      <c r="H60" t="s">
        <v>16</v>
      </c>
      <c r="I60" t="s">
        <v>211</v>
      </c>
      <c r="L60" t="s">
        <v>20</v>
      </c>
      <c r="Q60" t="s">
        <v>16</v>
      </c>
      <c r="T60" t="s">
        <v>18</v>
      </c>
      <c r="AB60" t="s">
        <v>33</v>
      </c>
      <c r="AI60" t="s">
        <v>40</v>
      </c>
    </row>
    <row r="61" spans="1:35" x14ac:dyDescent="0.3">
      <c r="A61" s="2">
        <v>10788698979</v>
      </c>
      <c r="B61" s="2">
        <v>236726203</v>
      </c>
      <c r="C61" s="4">
        <v>43626.739166666674</v>
      </c>
      <c r="D61" s="4">
        <v>43626.739675925928</v>
      </c>
      <c r="E61" s="2" t="s">
        <v>212</v>
      </c>
      <c r="F61" s="2" t="s">
        <v>213</v>
      </c>
      <c r="G61" t="s">
        <v>15</v>
      </c>
      <c r="I61" t="s">
        <v>214</v>
      </c>
      <c r="K61" t="s">
        <v>19</v>
      </c>
      <c r="Q61" t="s">
        <v>16</v>
      </c>
      <c r="T61" t="s">
        <v>18</v>
      </c>
      <c r="Y61" t="s">
        <v>30</v>
      </c>
      <c r="AG61" t="s">
        <v>38</v>
      </c>
      <c r="AH61" t="s">
        <v>39</v>
      </c>
    </row>
    <row r="62" spans="1:35" x14ac:dyDescent="0.3">
      <c r="A62" s="2">
        <v>10788682298</v>
      </c>
      <c r="B62" s="2">
        <v>236726203</v>
      </c>
      <c r="C62" s="4">
        <v>43626.73233796296</v>
      </c>
      <c r="D62" s="4">
        <v>43626.733576388891</v>
      </c>
      <c r="E62" s="2" t="s">
        <v>215</v>
      </c>
      <c r="F62" s="2" t="s">
        <v>216</v>
      </c>
      <c r="G62" t="s">
        <v>15</v>
      </c>
      <c r="I62" t="s">
        <v>217</v>
      </c>
      <c r="L62" t="s">
        <v>20</v>
      </c>
      <c r="Q62" t="s">
        <v>16</v>
      </c>
      <c r="S62" t="s">
        <v>25</v>
      </c>
      <c r="X62" t="s">
        <v>29</v>
      </c>
      <c r="AC62" t="s">
        <v>34</v>
      </c>
      <c r="AF62" t="s">
        <v>37</v>
      </c>
      <c r="AG62" t="s">
        <v>38</v>
      </c>
      <c r="AI62" t="s">
        <v>40</v>
      </c>
    </row>
    <row r="63" spans="1:35" x14ac:dyDescent="0.3">
      <c r="A63" s="2">
        <v>10788658756</v>
      </c>
      <c r="B63" s="2">
        <v>236726203</v>
      </c>
      <c r="C63" s="4">
        <v>43626.717268518521</v>
      </c>
      <c r="D63" s="4">
        <v>43626.725613425922</v>
      </c>
      <c r="E63" s="2" t="s">
        <v>218</v>
      </c>
      <c r="F63" s="2" t="s">
        <v>219</v>
      </c>
      <c r="G63" t="s">
        <v>15</v>
      </c>
      <c r="I63" t="s">
        <v>220</v>
      </c>
      <c r="K63" t="s">
        <v>19</v>
      </c>
      <c r="Q63" t="s">
        <v>16</v>
      </c>
      <c r="S63" t="s">
        <v>25</v>
      </c>
      <c r="Y63" t="s">
        <v>30</v>
      </c>
      <c r="AC63" t="s">
        <v>34</v>
      </c>
      <c r="AE63" t="s">
        <v>36</v>
      </c>
      <c r="AF63" t="s">
        <v>37</v>
      </c>
      <c r="AG63" t="s">
        <v>38</v>
      </c>
      <c r="AH63" t="s">
        <v>39</v>
      </c>
    </row>
    <row r="64" spans="1:35" x14ac:dyDescent="0.3">
      <c r="A64" s="2">
        <v>10788538239</v>
      </c>
      <c r="B64" s="2">
        <v>236726203</v>
      </c>
      <c r="C64" s="4">
        <v>43626.686307870368</v>
      </c>
      <c r="D64" s="4">
        <v>43626.687303240738</v>
      </c>
      <c r="E64" s="2" t="s">
        <v>221</v>
      </c>
      <c r="F64" s="2" t="s">
        <v>222</v>
      </c>
      <c r="G64" t="s">
        <v>15</v>
      </c>
      <c r="I64" t="s">
        <v>223</v>
      </c>
      <c r="L64" t="s">
        <v>20</v>
      </c>
      <c r="Q64" t="s">
        <v>16</v>
      </c>
      <c r="S64" t="s">
        <v>25</v>
      </c>
      <c r="AB64" t="s">
        <v>33</v>
      </c>
      <c r="AG64" t="s">
        <v>38</v>
      </c>
      <c r="AH64" t="s">
        <v>39</v>
      </c>
    </row>
    <row r="65" spans="1:35" x14ac:dyDescent="0.3">
      <c r="A65" s="2">
        <v>10788383370</v>
      </c>
      <c r="B65" s="2">
        <v>236726203</v>
      </c>
      <c r="C65" s="4">
        <v>43626.641064814823</v>
      </c>
      <c r="D65" s="4">
        <v>43626.64230324074</v>
      </c>
      <c r="E65" s="2" t="s">
        <v>224</v>
      </c>
      <c r="F65" s="2" t="s">
        <v>225</v>
      </c>
      <c r="G65" t="s">
        <v>15</v>
      </c>
      <c r="I65" t="s">
        <v>226</v>
      </c>
      <c r="J65" t="s">
        <v>18</v>
      </c>
      <c r="Q65" t="s">
        <v>16</v>
      </c>
      <c r="S65" t="s">
        <v>25</v>
      </c>
      <c r="W65" t="s">
        <v>28</v>
      </c>
      <c r="AC65" t="s">
        <v>34</v>
      </c>
      <c r="AE65" t="s">
        <v>36</v>
      </c>
      <c r="AF65" t="s">
        <v>37</v>
      </c>
      <c r="AH65" t="s">
        <v>39</v>
      </c>
    </row>
    <row r="66" spans="1:35" x14ac:dyDescent="0.3">
      <c r="A66" s="2">
        <v>10788325203</v>
      </c>
      <c r="B66" s="2">
        <v>236726203</v>
      </c>
      <c r="C66" s="4">
        <v>43626.623645833337</v>
      </c>
      <c r="D66" s="4">
        <v>43626.62568287037</v>
      </c>
      <c r="E66" s="2" t="s">
        <v>227</v>
      </c>
      <c r="F66" s="2" t="s">
        <v>228</v>
      </c>
      <c r="G66" t="s">
        <v>15</v>
      </c>
      <c r="I66" t="s">
        <v>229</v>
      </c>
      <c r="L66" t="s">
        <v>20</v>
      </c>
      <c r="Q66" t="s">
        <v>16</v>
      </c>
      <c r="S66" t="s">
        <v>25</v>
      </c>
      <c r="Y66" t="s">
        <v>30</v>
      </c>
      <c r="AE66" t="s">
        <v>36</v>
      </c>
      <c r="AF66" t="s">
        <v>37</v>
      </c>
      <c r="AG66" t="s">
        <v>38</v>
      </c>
      <c r="AI66" t="s">
        <v>40</v>
      </c>
    </row>
    <row r="67" spans="1:35" x14ac:dyDescent="0.3">
      <c r="A67" s="2">
        <v>10788215909</v>
      </c>
      <c r="B67" s="2">
        <v>236726203</v>
      </c>
      <c r="C67" s="4">
        <v>43626.593240740738</v>
      </c>
      <c r="D67" s="4">
        <v>43626.594814814824</v>
      </c>
      <c r="E67" s="2" t="s">
        <v>230</v>
      </c>
      <c r="F67" s="2" t="s">
        <v>231</v>
      </c>
      <c r="H67" t="s">
        <v>16</v>
      </c>
      <c r="I67" t="s">
        <v>232</v>
      </c>
      <c r="M67" t="s">
        <v>21</v>
      </c>
      <c r="Q67" t="s">
        <v>16</v>
      </c>
      <c r="R67" t="s">
        <v>24</v>
      </c>
      <c r="AB67" t="s">
        <v>33</v>
      </c>
      <c r="AE67" t="s">
        <v>36</v>
      </c>
      <c r="AF67" t="s">
        <v>37</v>
      </c>
      <c r="AG67" t="s">
        <v>38</v>
      </c>
      <c r="AH67" t="s">
        <v>39</v>
      </c>
    </row>
    <row r="68" spans="1:35" x14ac:dyDescent="0.3">
      <c r="A68" s="2">
        <v>10788070609</v>
      </c>
      <c r="B68" s="2">
        <v>236726203</v>
      </c>
      <c r="C68" s="4">
        <v>43626.553761574083</v>
      </c>
      <c r="D68" s="4">
        <v>43626.5546412037</v>
      </c>
      <c r="E68" s="2" t="s">
        <v>233</v>
      </c>
      <c r="F68" s="2" t="s">
        <v>234</v>
      </c>
      <c r="G68" t="s">
        <v>15</v>
      </c>
      <c r="I68" t="s">
        <v>235</v>
      </c>
      <c r="L68" t="s">
        <v>20</v>
      </c>
      <c r="Q68" t="s">
        <v>16</v>
      </c>
      <c r="S68" t="s">
        <v>25</v>
      </c>
      <c r="Z68" t="s">
        <v>31</v>
      </c>
      <c r="AG68" t="s">
        <v>38</v>
      </c>
      <c r="AI68" t="s">
        <v>40</v>
      </c>
    </row>
    <row r="69" spans="1:35" x14ac:dyDescent="0.3">
      <c r="A69" s="2">
        <v>10788069328</v>
      </c>
      <c r="B69" s="2">
        <v>236726203</v>
      </c>
      <c r="C69" s="4">
        <v>43626.553391203714</v>
      </c>
      <c r="D69" s="4">
        <v>43626.554282407407</v>
      </c>
      <c r="E69" s="2" t="s">
        <v>236</v>
      </c>
      <c r="F69" s="2" t="s">
        <v>237</v>
      </c>
      <c r="H69" t="s">
        <v>16</v>
      </c>
      <c r="I69" t="s">
        <v>238</v>
      </c>
      <c r="J69" t="s">
        <v>18</v>
      </c>
      <c r="Q69" t="s">
        <v>16</v>
      </c>
      <c r="S69" t="s">
        <v>25</v>
      </c>
      <c r="AB69" t="s">
        <v>33</v>
      </c>
      <c r="AG69" t="s">
        <v>38</v>
      </c>
      <c r="AI69" t="s">
        <v>40</v>
      </c>
    </row>
    <row r="70" spans="1:35" x14ac:dyDescent="0.3">
      <c r="A70" s="2">
        <v>10787978327</v>
      </c>
      <c r="B70" s="2">
        <v>236726203</v>
      </c>
      <c r="C70" s="4">
        <v>43626.529004629629</v>
      </c>
      <c r="D70" s="4">
        <v>43626.529409722221</v>
      </c>
      <c r="E70" s="2" t="s">
        <v>239</v>
      </c>
      <c r="F70" s="2" t="s">
        <v>240</v>
      </c>
      <c r="H70" t="s">
        <v>16</v>
      </c>
      <c r="I70" t="s">
        <v>241</v>
      </c>
      <c r="L70" t="s">
        <v>20</v>
      </c>
      <c r="Q70" t="s">
        <v>16</v>
      </c>
      <c r="S70" t="s">
        <v>25</v>
      </c>
      <c r="X70" t="s">
        <v>29</v>
      </c>
      <c r="AD70" t="s">
        <v>35</v>
      </c>
      <c r="AE70" t="s">
        <v>36</v>
      </c>
      <c r="AF70" t="s">
        <v>37</v>
      </c>
      <c r="AG70" t="s">
        <v>38</v>
      </c>
      <c r="AH70" t="s">
        <v>39</v>
      </c>
    </row>
    <row r="71" spans="1:35" x14ac:dyDescent="0.3">
      <c r="A71" s="2">
        <v>10787974895</v>
      </c>
      <c r="B71" s="2">
        <v>236726203</v>
      </c>
      <c r="C71" s="4">
        <v>43626.527731481481</v>
      </c>
      <c r="D71" s="4">
        <v>43626.528506944444</v>
      </c>
      <c r="E71" s="2" t="s">
        <v>242</v>
      </c>
      <c r="F71" s="2" t="s">
        <v>243</v>
      </c>
      <c r="G71" t="s">
        <v>15</v>
      </c>
      <c r="I71" t="s">
        <v>244</v>
      </c>
      <c r="O71" t="s">
        <v>23</v>
      </c>
      <c r="Q71" t="s">
        <v>16</v>
      </c>
      <c r="R71" t="s">
        <v>24</v>
      </c>
      <c r="X71" t="s">
        <v>29</v>
      </c>
      <c r="AE71" t="s">
        <v>36</v>
      </c>
      <c r="AF71" t="s">
        <v>37</v>
      </c>
      <c r="AG71" t="s">
        <v>38</v>
      </c>
      <c r="AI71" t="s">
        <v>40</v>
      </c>
    </row>
    <row r="72" spans="1:35" x14ac:dyDescent="0.3">
      <c r="A72" s="2">
        <v>10787971905</v>
      </c>
      <c r="B72" s="2">
        <v>236726203</v>
      </c>
      <c r="C72" s="4">
        <v>43626.527048611111</v>
      </c>
      <c r="D72" s="4">
        <v>43626.527662037042</v>
      </c>
      <c r="E72" s="2" t="s">
        <v>245</v>
      </c>
      <c r="F72" s="2" t="s">
        <v>246</v>
      </c>
      <c r="G72" t="s">
        <v>15</v>
      </c>
      <c r="I72" t="s">
        <v>247</v>
      </c>
      <c r="L72" t="s">
        <v>20</v>
      </c>
      <c r="Q72" t="s">
        <v>16</v>
      </c>
      <c r="S72" t="s">
        <v>25</v>
      </c>
      <c r="Y72" t="s">
        <v>30</v>
      </c>
      <c r="AE72" t="s">
        <v>36</v>
      </c>
      <c r="AG72" t="s">
        <v>38</v>
      </c>
      <c r="AI72" t="s">
        <v>40</v>
      </c>
    </row>
    <row r="73" spans="1:35" x14ac:dyDescent="0.3">
      <c r="A73" s="2">
        <v>10787971404</v>
      </c>
      <c r="B73" s="2">
        <v>236726203</v>
      </c>
      <c r="C73" s="4">
        <v>43626.526180555556</v>
      </c>
      <c r="D73" s="4">
        <v>43626.52753472222</v>
      </c>
      <c r="E73" s="2" t="s">
        <v>248</v>
      </c>
      <c r="F73" s="2" t="s">
        <v>249</v>
      </c>
      <c r="G73" t="s">
        <v>15</v>
      </c>
      <c r="I73" t="s">
        <v>250</v>
      </c>
      <c r="L73" t="s">
        <v>20</v>
      </c>
      <c r="P73" t="s">
        <v>15</v>
      </c>
      <c r="S73" t="s">
        <v>25</v>
      </c>
      <c r="V73" t="s">
        <v>27</v>
      </c>
      <c r="AE73" t="s">
        <v>36</v>
      </c>
      <c r="AG73" t="s">
        <v>38</v>
      </c>
      <c r="AI73" t="s">
        <v>40</v>
      </c>
    </row>
    <row r="74" spans="1:35" x14ac:dyDescent="0.3">
      <c r="A74" s="2">
        <v>10787943376</v>
      </c>
      <c r="B74" s="2">
        <v>236726203</v>
      </c>
      <c r="C74" s="4">
        <v>43626.518865740742</v>
      </c>
      <c r="D74" s="4">
        <v>43626.519803240742</v>
      </c>
      <c r="E74" s="2" t="s">
        <v>251</v>
      </c>
      <c r="F74" s="2" t="s">
        <v>252</v>
      </c>
      <c r="G74" t="s">
        <v>15</v>
      </c>
      <c r="I74" t="s">
        <v>253</v>
      </c>
      <c r="O74" t="s">
        <v>23</v>
      </c>
      <c r="Q74" t="s">
        <v>16</v>
      </c>
      <c r="R74" t="s">
        <v>24</v>
      </c>
      <c r="AA74" t="s">
        <v>32</v>
      </c>
      <c r="AC74" t="s">
        <v>34</v>
      </c>
      <c r="AE74" t="s">
        <v>36</v>
      </c>
      <c r="AF74" t="s">
        <v>37</v>
      </c>
      <c r="AG74" t="s">
        <v>38</v>
      </c>
      <c r="AH74" t="s">
        <v>39</v>
      </c>
    </row>
    <row r="75" spans="1:35" x14ac:dyDescent="0.3">
      <c r="A75" s="2">
        <v>10787898932</v>
      </c>
      <c r="B75" s="2">
        <v>236726203</v>
      </c>
      <c r="C75" s="4">
        <v>43626.507511574076</v>
      </c>
      <c r="D75" s="4">
        <v>43626.507719907408</v>
      </c>
      <c r="E75" s="2" t="s">
        <v>254</v>
      </c>
      <c r="F75" s="2" t="s">
        <v>255</v>
      </c>
      <c r="AI75" t="s">
        <v>40</v>
      </c>
    </row>
    <row r="76" spans="1:35" x14ac:dyDescent="0.3">
      <c r="A76" s="2">
        <v>10787897809</v>
      </c>
      <c r="B76" s="2">
        <v>236726203</v>
      </c>
      <c r="C76" s="4">
        <v>43626.506724537037</v>
      </c>
      <c r="D76" s="4">
        <v>43626.507361111107</v>
      </c>
      <c r="E76" s="2" t="s">
        <v>254</v>
      </c>
      <c r="F76" s="2" t="s">
        <v>255</v>
      </c>
      <c r="G76" t="s">
        <v>15</v>
      </c>
      <c r="I76" t="s">
        <v>256</v>
      </c>
      <c r="L76" t="s">
        <v>20</v>
      </c>
      <c r="Q76" t="s">
        <v>16</v>
      </c>
      <c r="S76" t="s">
        <v>25</v>
      </c>
      <c r="X76" t="s">
        <v>29</v>
      </c>
      <c r="AE76" t="s">
        <v>36</v>
      </c>
      <c r="AG76" t="s">
        <v>38</v>
      </c>
      <c r="AI76" t="s">
        <v>40</v>
      </c>
    </row>
    <row r="77" spans="1:35" x14ac:dyDescent="0.3">
      <c r="A77" s="2">
        <v>10787889265</v>
      </c>
      <c r="B77" s="2">
        <v>236726203</v>
      </c>
      <c r="C77" s="4">
        <v>43626.504293981481</v>
      </c>
      <c r="D77" s="4">
        <v>43626.505069444444</v>
      </c>
      <c r="E77" s="2" t="s">
        <v>257</v>
      </c>
      <c r="F77" s="2" t="s">
        <v>258</v>
      </c>
      <c r="G77" t="s">
        <v>15</v>
      </c>
      <c r="I77" t="s">
        <v>259</v>
      </c>
      <c r="L77" t="s">
        <v>20</v>
      </c>
      <c r="P77" t="s">
        <v>15</v>
      </c>
      <c r="S77" t="s">
        <v>25</v>
      </c>
      <c r="Y77" t="s">
        <v>30</v>
      </c>
      <c r="AC77" t="s">
        <v>34</v>
      </c>
      <c r="AH77" t="s">
        <v>39</v>
      </c>
    </row>
    <row r="78" spans="1:35" x14ac:dyDescent="0.3">
      <c r="A78" s="2">
        <v>10787849428</v>
      </c>
      <c r="B78" s="2">
        <v>236726203</v>
      </c>
      <c r="C78" s="4">
        <v>43626.494039351863</v>
      </c>
      <c r="D78" s="4">
        <v>43626.494849537034</v>
      </c>
      <c r="E78" s="2" t="s">
        <v>260</v>
      </c>
      <c r="F78" s="2" t="s">
        <v>261</v>
      </c>
      <c r="H78" t="s">
        <v>16</v>
      </c>
      <c r="I78" t="s">
        <v>262</v>
      </c>
      <c r="L78" t="s">
        <v>20</v>
      </c>
      <c r="Q78" t="s">
        <v>16</v>
      </c>
      <c r="U78" t="s">
        <v>26</v>
      </c>
      <c r="AA78" t="s">
        <v>32</v>
      </c>
      <c r="AG78" t="s">
        <v>38</v>
      </c>
      <c r="AI78" t="s">
        <v>40</v>
      </c>
    </row>
    <row r="79" spans="1:35" x14ac:dyDescent="0.3">
      <c r="A79" s="2">
        <v>10787846045</v>
      </c>
      <c r="B79" s="2">
        <v>236726203</v>
      </c>
      <c r="C79" s="4">
        <v>43626.493449074071</v>
      </c>
      <c r="D79" s="4">
        <v>43626.494016203702</v>
      </c>
      <c r="E79" s="2" t="s">
        <v>263</v>
      </c>
      <c r="F79" s="2" t="s">
        <v>264</v>
      </c>
      <c r="G79" t="s">
        <v>15</v>
      </c>
      <c r="I79" t="s">
        <v>220</v>
      </c>
      <c r="J79" t="s">
        <v>18</v>
      </c>
      <c r="Q79" t="s">
        <v>16</v>
      </c>
      <c r="S79" t="s">
        <v>25</v>
      </c>
      <c r="Y79" t="s">
        <v>30</v>
      </c>
      <c r="AF79" t="s">
        <v>37</v>
      </c>
      <c r="AG79" t="s">
        <v>38</v>
      </c>
      <c r="AI79" t="s">
        <v>40</v>
      </c>
    </row>
    <row r="80" spans="1:35" x14ac:dyDescent="0.3">
      <c r="A80" s="2">
        <v>10787821060</v>
      </c>
      <c r="B80" s="2">
        <v>236726203</v>
      </c>
      <c r="C80" s="4">
        <v>43626.48704861111</v>
      </c>
      <c r="D80" s="4">
        <v>43626.487812500003</v>
      </c>
      <c r="E80" s="2" t="s">
        <v>265</v>
      </c>
      <c r="F80" s="2" t="s">
        <v>266</v>
      </c>
      <c r="H80" t="s">
        <v>16</v>
      </c>
      <c r="I80" t="s">
        <v>267</v>
      </c>
      <c r="L80" t="s">
        <v>20</v>
      </c>
      <c r="Q80" t="s">
        <v>16</v>
      </c>
      <c r="S80" t="s">
        <v>25</v>
      </c>
      <c r="AA80" t="s">
        <v>32</v>
      </c>
      <c r="AG80" t="s">
        <v>38</v>
      </c>
      <c r="AI80" t="s">
        <v>40</v>
      </c>
    </row>
    <row r="81" spans="1:35" x14ac:dyDescent="0.3">
      <c r="A81" s="2">
        <v>10787813993</v>
      </c>
      <c r="B81" s="2">
        <v>236726203</v>
      </c>
      <c r="C81" s="4">
        <v>43626.485763888893</v>
      </c>
      <c r="D81" s="4">
        <v>43626.48605324074</v>
      </c>
      <c r="E81" s="2" t="s">
        <v>268</v>
      </c>
      <c r="F81" s="2" t="s">
        <v>269</v>
      </c>
      <c r="H81" t="s">
        <v>16</v>
      </c>
      <c r="I81" t="s">
        <v>270</v>
      </c>
      <c r="N81" t="s">
        <v>22</v>
      </c>
      <c r="Q81" t="s">
        <v>16</v>
      </c>
      <c r="S81" t="s">
        <v>25</v>
      </c>
      <c r="Y81" t="s">
        <v>30</v>
      </c>
      <c r="AG81" t="s">
        <v>38</v>
      </c>
      <c r="AI81" t="s">
        <v>40</v>
      </c>
    </row>
    <row r="82" spans="1:35" x14ac:dyDescent="0.3">
      <c r="A82" s="2">
        <v>10787811462</v>
      </c>
      <c r="B82" s="2">
        <v>236726203</v>
      </c>
      <c r="C82" s="4">
        <v>43626.484675925924</v>
      </c>
      <c r="D82" s="4">
        <v>43626.485439814824</v>
      </c>
      <c r="E82" s="2" t="s">
        <v>271</v>
      </c>
      <c r="F82" s="2" t="s">
        <v>272</v>
      </c>
      <c r="G82" t="s">
        <v>15</v>
      </c>
      <c r="I82" t="s">
        <v>273</v>
      </c>
      <c r="L82" t="s">
        <v>20</v>
      </c>
      <c r="Q82" t="s">
        <v>16</v>
      </c>
      <c r="R82" t="s">
        <v>24</v>
      </c>
      <c r="Y82" t="s">
        <v>30</v>
      </c>
      <c r="AD82" t="s">
        <v>35</v>
      </c>
      <c r="AG82" t="s">
        <v>38</v>
      </c>
      <c r="AI82" t="s">
        <v>40</v>
      </c>
    </row>
    <row r="83" spans="1:35" x14ac:dyDescent="0.3">
      <c r="A83" s="2">
        <v>10787801008</v>
      </c>
      <c r="B83" s="2">
        <v>236726203</v>
      </c>
      <c r="C83" s="4">
        <v>43626.481898148151</v>
      </c>
      <c r="D83" s="4">
        <v>43626.483101851853</v>
      </c>
      <c r="E83" s="2" t="s">
        <v>274</v>
      </c>
      <c r="F83" s="2" t="s">
        <v>275</v>
      </c>
      <c r="H83" t="s">
        <v>16</v>
      </c>
      <c r="I83" t="s">
        <v>276</v>
      </c>
      <c r="O83" t="s">
        <v>23</v>
      </c>
      <c r="Q83" t="s">
        <v>16</v>
      </c>
      <c r="S83" t="s">
        <v>25</v>
      </c>
      <c r="Z83" t="s">
        <v>31</v>
      </c>
      <c r="AG83" t="s">
        <v>38</v>
      </c>
      <c r="AH83" t="s">
        <v>39</v>
      </c>
    </row>
    <row r="84" spans="1:35" x14ac:dyDescent="0.3">
      <c r="A84" s="2">
        <v>10787749052</v>
      </c>
      <c r="B84" s="2">
        <v>236726203</v>
      </c>
      <c r="C84" s="4">
        <v>43626.469710648147</v>
      </c>
      <c r="D84" s="4">
        <v>43626.470335648148</v>
      </c>
      <c r="E84" s="2" t="s">
        <v>277</v>
      </c>
      <c r="F84" s="2" t="s">
        <v>278</v>
      </c>
      <c r="G84" t="s">
        <v>15</v>
      </c>
      <c r="I84" t="s">
        <v>279</v>
      </c>
      <c r="L84" t="s">
        <v>20</v>
      </c>
      <c r="Q84" t="s">
        <v>16</v>
      </c>
      <c r="S84" t="s">
        <v>25</v>
      </c>
      <c r="Y84" t="s">
        <v>30</v>
      </c>
      <c r="AE84" t="s">
        <v>36</v>
      </c>
      <c r="AF84" t="s">
        <v>37</v>
      </c>
      <c r="AG84" t="s">
        <v>38</v>
      </c>
      <c r="AI84" t="s">
        <v>40</v>
      </c>
    </row>
    <row r="85" spans="1:35" x14ac:dyDescent="0.3">
      <c r="A85" s="2">
        <v>10787743369</v>
      </c>
      <c r="B85" s="2">
        <v>236726203</v>
      </c>
      <c r="C85" s="4">
        <v>43626.467962962961</v>
      </c>
      <c r="D85" s="4">
        <v>43626.469004629631</v>
      </c>
      <c r="E85" s="2" t="s">
        <v>280</v>
      </c>
      <c r="F85" s="2" t="s">
        <v>281</v>
      </c>
      <c r="G85" t="s">
        <v>15</v>
      </c>
      <c r="I85" t="s">
        <v>282</v>
      </c>
      <c r="K85" t="s">
        <v>19</v>
      </c>
      <c r="Q85" t="s">
        <v>16</v>
      </c>
      <c r="S85" t="s">
        <v>25</v>
      </c>
      <c r="V85" t="s">
        <v>27</v>
      </c>
      <c r="AE85" t="s">
        <v>36</v>
      </c>
      <c r="AG85" t="s">
        <v>38</v>
      </c>
      <c r="AH85" t="s">
        <v>39</v>
      </c>
    </row>
    <row r="86" spans="1:35" x14ac:dyDescent="0.3">
      <c r="A86" s="2">
        <v>10787737857</v>
      </c>
      <c r="B86" s="2">
        <v>236726203</v>
      </c>
      <c r="C86" s="4">
        <v>43626.467280092591</v>
      </c>
      <c r="D86" s="4">
        <v>43626.467731481483</v>
      </c>
      <c r="E86" s="2" t="s">
        <v>283</v>
      </c>
      <c r="F86" s="2" t="s">
        <v>284</v>
      </c>
      <c r="G86" t="s">
        <v>15</v>
      </c>
      <c r="I86" t="s">
        <v>285</v>
      </c>
      <c r="L86" t="s">
        <v>20</v>
      </c>
      <c r="Q86" t="s">
        <v>16</v>
      </c>
      <c r="S86" t="s">
        <v>25</v>
      </c>
      <c r="Z86" t="s">
        <v>31</v>
      </c>
      <c r="AE86" t="s">
        <v>36</v>
      </c>
      <c r="AG86" t="s">
        <v>38</v>
      </c>
      <c r="AI86" t="s">
        <v>40</v>
      </c>
    </row>
    <row r="87" spans="1:35" x14ac:dyDescent="0.3">
      <c r="A87" s="2">
        <v>10787687479</v>
      </c>
      <c r="B87" s="2">
        <v>236726203</v>
      </c>
      <c r="C87" s="4">
        <v>43626.454930555563</v>
      </c>
      <c r="D87" s="4">
        <v>43626.455659722233</v>
      </c>
      <c r="E87" s="2" t="s">
        <v>286</v>
      </c>
      <c r="F87" s="2" t="s">
        <v>287</v>
      </c>
      <c r="G87" t="s">
        <v>15</v>
      </c>
      <c r="I87" t="s">
        <v>288</v>
      </c>
      <c r="L87" t="s">
        <v>20</v>
      </c>
      <c r="Q87" t="s">
        <v>16</v>
      </c>
      <c r="S87" t="s">
        <v>25</v>
      </c>
      <c r="W87" t="s">
        <v>28</v>
      </c>
      <c r="AC87" t="s">
        <v>34</v>
      </c>
      <c r="AF87" t="s">
        <v>37</v>
      </c>
      <c r="AG87" t="s">
        <v>38</v>
      </c>
      <c r="AH87" t="s">
        <v>39</v>
      </c>
    </row>
    <row r="88" spans="1:35" x14ac:dyDescent="0.3">
      <c r="A88" s="2">
        <v>10787685738</v>
      </c>
      <c r="B88" s="2">
        <v>236726203</v>
      </c>
      <c r="C88" s="4">
        <v>43626.454675925917</v>
      </c>
      <c r="D88" s="4">
        <v>43626.455243055563</v>
      </c>
      <c r="E88" s="2" t="s">
        <v>289</v>
      </c>
      <c r="F88" s="2" t="s">
        <v>290</v>
      </c>
      <c r="H88" t="s">
        <v>16</v>
      </c>
      <c r="I88" t="s">
        <v>291</v>
      </c>
      <c r="N88" t="s">
        <v>22</v>
      </c>
      <c r="Q88" t="s">
        <v>16</v>
      </c>
      <c r="S88" t="s">
        <v>25</v>
      </c>
      <c r="Z88" t="s">
        <v>31</v>
      </c>
      <c r="AF88" t="s">
        <v>37</v>
      </c>
      <c r="AG88" t="s">
        <v>38</v>
      </c>
      <c r="AH88" t="s">
        <v>39</v>
      </c>
    </row>
    <row r="89" spans="1:35" x14ac:dyDescent="0.3">
      <c r="A89" s="2">
        <v>10787684584</v>
      </c>
      <c r="B89" s="2">
        <v>236726203</v>
      </c>
      <c r="C89" s="4">
        <v>43626.453773148147</v>
      </c>
      <c r="D89" s="4">
        <v>43626.455312500002</v>
      </c>
      <c r="E89" s="2" t="s">
        <v>292</v>
      </c>
      <c r="F89" s="2" t="s">
        <v>293</v>
      </c>
      <c r="H89" t="s">
        <v>16</v>
      </c>
      <c r="I89" t="s">
        <v>294</v>
      </c>
      <c r="L89" t="s">
        <v>20</v>
      </c>
      <c r="Q89" t="s">
        <v>16</v>
      </c>
      <c r="T89" t="s">
        <v>18</v>
      </c>
      <c r="Y89" t="s">
        <v>30</v>
      </c>
      <c r="AF89" t="s">
        <v>37</v>
      </c>
      <c r="AI89" t="s">
        <v>40</v>
      </c>
    </row>
    <row r="90" spans="1:35" x14ac:dyDescent="0.3">
      <c r="A90" s="2">
        <v>10787682542</v>
      </c>
      <c r="B90" s="2">
        <v>236726203</v>
      </c>
      <c r="C90" s="4">
        <v>43626.453865740739</v>
      </c>
      <c r="D90" s="4">
        <v>43626.454432870371</v>
      </c>
      <c r="E90" s="2" t="s">
        <v>295</v>
      </c>
      <c r="F90" s="2" t="s">
        <v>296</v>
      </c>
      <c r="H90" t="s">
        <v>16</v>
      </c>
      <c r="I90" t="s">
        <v>297</v>
      </c>
      <c r="L90" t="s">
        <v>20</v>
      </c>
      <c r="Q90" t="s">
        <v>16</v>
      </c>
      <c r="S90" t="s">
        <v>25</v>
      </c>
      <c r="X90" t="s">
        <v>29</v>
      </c>
      <c r="AE90" t="s">
        <v>36</v>
      </c>
      <c r="AG90" t="s">
        <v>38</v>
      </c>
      <c r="AH90" t="s">
        <v>39</v>
      </c>
    </row>
    <row r="91" spans="1:35" x14ac:dyDescent="0.3">
      <c r="A91" s="2">
        <v>10787665514</v>
      </c>
      <c r="B91" s="2">
        <v>236726203</v>
      </c>
      <c r="C91" s="4">
        <v>43626.449317129627</v>
      </c>
      <c r="D91" s="4">
        <v>43626.450173611112</v>
      </c>
      <c r="E91" s="2" t="s">
        <v>298</v>
      </c>
      <c r="F91" s="2" t="s">
        <v>299</v>
      </c>
      <c r="G91" t="s">
        <v>15</v>
      </c>
      <c r="I91" t="s">
        <v>300</v>
      </c>
      <c r="L91" t="s">
        <v>20</v>
      </c>
      <c r="P91" t="s">
        <v>15</v>
      </c>
      <c r="S91" t="s">
        <v>25</v>
      </c>
      <c r="Y91" t="s">
        <v>30</v>
      </c>
      <c r="AC91" t="s">
        <v>34</v>
      </c>
      <c r="AE91" t="s">
        <v>36</v>
      </c>
      <c r="AG91" t="s">
        <v>38</v>
      </c>
      <c r="AH91" t="s">
        <v>39</v>
      </c>
    </row>
    <row r="92" spans="1:35" x14ac:dyDescent="0.3">
      <c r="A92" s="2">
        <v>10787664994</v>
      </c>
      <c r="B92" s="2">
        <v>236726203</v>
      </c>
      <c r="C92" s="4">
        <v>43626.449513888889</v>
      </c>
      <c r="D92" s="4">
        <v>43626.450046296297</v>
      </c>
      <c r="E92" s="2" t="s">
        <v>301</v>
      </c>
      <c r="F92" s="2" t="s">
        <v>302</v>
      </c>
      <c r="I92" t="s">
        <v>303</v>
      </c>
      <c r="K92" t="s">
        <v>19</v>
      </c>
      <c r="Q92" t="s">
        <v>16</v>
      </c>
      <c r="S92" t="s">
        <v>25</v>
      </c>
      <c r="AA92" t="s">
        <v>32</v>
      </c>
      <c r="AE92" t="s">
        <v>36</v>
      </c>
      <c r="AF92" t="s">
        <v>37</v>
      </c>
      <c r="AG92" t="s">
        <v>38</v>
      </c>
      <c r="AI92" t="s">
        <v>40</v>
      </c>
    </row>
    <row r="93" spans="1:35" x14ac:dyDescent="0.3">
      <c r="A93" s="2">
        <v>10787662031</v>
      </c>
      <c r="B93" s="2">
        <v>236726203</v>
      </c>
      <c r="C93" s="4">
        <v>43626.448750000003</v>
      </c>
      <c r="D93" s="4">
        <v>43626.449270833327</v>
      </c>
      <c r="E93" s="2" t="s">
        <v>304</v>
      </c>
      <c r="F93" s="2" t="s">
        <v>305</v>
      </c>
      <c r="G93" t="s">
        <v>15</v>
      </c>
      <c r="I93" t="s">
        <v>306</v>
      </c>
      <c r="L93" t="s">
        <v>20</v>
      </c>
      <c r="Q93" t="s">
        <v>16</v>
      </c>
      <c r="S93" t="s">
        <v>25</v>
      </c>
      <c r="W93" t="s">
        <v>28</v>
      </c>
      <c r="AC93" t="s">
        <v>34</v>
      </c>
      <c r="AD93" t="s">
        <v>35</v>
      </c>
      <c r="AE93" t="s">
        <v>36</v>
      </c>
      <c r="AG93" t="s">
        <v>38</v>
      </c>
      <c r="AI93" t="s">
        <v>40</v>
      </c>
    </row>
    <row r="94" spans="1:35" x14ac:dyDescent="0.3">
      <c r="A94" s="2">
        <v>10787658296</v>
      </c>
      <c r="B94" s="2">
        <v>236726203</v>
      </c>
      <c r="C94" s="4">
        <v>43626.448009259257</v>
      </c>
      <c r="D94" s="4">
        <v>43626.448344907411</v>
      </c>
      <c r="E94" s="2" t="s">
        <v>307</v>
      </c>
      <c r="F94" s="2" t="s">
        <v>308</v>
      </c>
      <c r="G94" t="s">
        <v>15</v>
      </c>
      <c r="I94" t="s">
        <v>309</v>
      </c>
      <c r="O94" t="s">
        <v>23</v>
      </c>
      <c r="Q94" t="s">
        <v>16</v>
      </c>
      <c r="R94" t="s">
        <v>24</v>
      </c>
      <c r="Z94" t="s">
        <v>31</v>
      </c>
      <c r="AG94" t="s">
        <v>38</v>
      </c>
      <c r="AH94" t="s">
        <v>39</v>
      </c>
    </row>
    <row r="95" spans="1:35" x14ac:dyDescent="0.3">
      <c r="A95" s="2">
        <v>10787657313</v>
      </c>
      <c r="B95" s="2">
        <v>236726203</v>
      </c>
      <c r="C95" s="4">
        <v>43626.446504629632</v>
      </c>
      <c r="D95" s="4">
        <v>43626.448125000003</v>
      </c>
      <c r="E95" s="2" t="s">
        <v>310</v>
      </c>
      <c r="F95" s="2" t="s">
        <v>311</v>
      </c>
      <c r="H95" t="s">
        <v>16</v>
      </c>
      <c r="I95" t="s">
        <v>312</v>
      </c>
      <c r="L95" t="s">
        <v>20</v>
      </c>
      <c r="Q95" t="s">
        <v>16</v>
      </c>
      <c r="S95" t="s">
        <v>25</v>
      </c>
      <c r="X95" t="s">
        <v>29</v>
      </c>
      <c r="AE95" t="s">
        <v>36</v>
      </c>
      <c r="AF95" t="s">
        <v>37</v>
      </c>
      <c r="AG95" t="s">
        <v>38</v>
      </c>
      <c r="AI95" t="s">
        <v>40</v>
      </c>
    </row>
    <row r="96" spans="1:35" x14ac:dyDescent="0.3">
      <c r="A96" s="2">
        <v>10787650227</v>
      </c>
      <c r="B96" s="2">
        <v>236726203</v>
      </c>
      <c r="C96" s="4">
        <v>43626.445486111108</v>
      </c>
      <c r="D96" s="4">
        <v>43626.446331018517</v>
      </c>
      <c r="E96" s="2" t="s">
        <v>313</v>
      </c>
      <c r="F96" s="2" t="s">
        <v>314</v>
      </c>
      <c r="H96" t="s">
        <v>16</v>
      </c>
      <c r="I96" t="s">
        <v>315</v>
      </c>
      <c r="L96" t="s">
        <v>20</v>
      </c>
      <c r="Q96" t="s">
        <v>16</v>
      </c>
      <c r="S96" t="s">
        <v>25</v>
      </c>
      <c r="AA96" t="s">
        <v>32</v>
      </c>
      <c r="AG96" t="s">
        <v>38</v>
      </c>
      <c r="AI96" t="s">
        <v>40</v>
      </c>
    </row>
    <row r="97" spans="1:35" x14ac:dyDescent="0.3">
      <c r="A97" s="2">
        <v>10787648617</v>
      </c>
      <c r="B97" s="2">
        <v>236726203</v>
      </c>
      <c r="C97" s="4">
        <v>43626.445289351846</v>
      </c>
      <c r="D97" s="4">
        <v>43626.445925925917</v>
      </c>
      <c r="E97" s="2" t="s">
        <v>310</v>
      </c>
      <c r="F97" s="2" t="s">
        <v>316</v>
      </c>
      <c r="H97" t="s">
        <v>16</v>
      </c>
      <c r="I97" t="s">
        <v>317</v>
      </c>
      <c r="O97" t="s">
        <v>23</v>
      </c>
      <c r="Q97" t="s">
        <v>16</v>
      </c>
      <c r="S97" t="s">
        <v>25</v>
      </c>
      <c r="X97" t="s">
        <v>29</v>
      </c>
      <c r="AE97" t="s">
        <v>36</v>
      </c>
      <c r="AF97" t="s">
        <v>37</v>
      </c>
      <c r="AG97" t="s">
        <v>38</v>
      </c>
      <c r="AH97" t="s">
        <v>39</v>
      </c>
    </row>
    <row r="98" spans="1:35" x14ac:dyDescent="0.3">
      <c r="A98" s="2">
        <v>10787648480</v>
      </c>
      <c r="B98" s="2">
        <v>236726203</v>
      </c>
      <c r="C98" s="4">
        <v>43626.445324074077</v>
      </c>
      <c r="D98" s="4">
        <v>43626.445891203701</v>
      </c>
      <c r="E98" s="2" t="s">
        <v>318</v>
      </c>
      <c r="F98" s="2" t="s">
        <v>319</v>
      </c>
      <c r="G98" t="s">
        <v>15</v>
      </c>
      <c r="I98" t="s">
        <v>320</v>
      </c>
      <c r="O98" t="s">
        <v>23</v>
      </c>
      <c r="Q98" t="s">
        <v>16</v>
      </c>
      <c r="R98" t="s">
        <v>24</v>
      </c>
      <c r="Z98" t="s">
        <v>31</v>
      </c>
      <c r="AE98" t="s">
        <v>36</v>
      </c>
      <c r="AG98" t="s">
        <v>38</v>
      </c>
      <c r="AH98" t="s">
        <v>39</v>
      </c>
    </row>
    <row r="99" spans="1:35" x14ac:dyDescent="0.3">
      <c r="A99" s="2">
        <v>10787646758</v>
      </c>
      <c r="B99" s="2">
        <v>236726203</v>
      </c>
      <c r="C99" s="4">
        <v>43626.444930555554</v>
      </c>
      <c r="D99" s="4">
        <v>43626.445474537039</v>
      </c>
      <c r="E99" s="2" t="s">
        <v>321</v>
      </c>
      <c r="F99" s="2" t="s">
        <v>322</v>
      </c>
      <c r="G99" t="s">
        <v>15</v>
      </c>
      <c r="I99" t="s">
        <v>323</v>
      </c>
      <c r="K99" t="s">
        <v>19</v>
      </c>
      <c r="Q99" t="s">
        <v>16</v>
      </c>
      <c r="S99" t="s">
        <v>25</v>
      </c>
      <c r="Y99" t="s">
        <v>30</v>
      </c>
      <c r="AG99" t="s">
        <v>38</v>
      </c>
      <c r="AH99" t="s">
        <v>39</v>
      </c>
    </row>
    <row r="100" spans="1:35" x14ac:dyDescent="0.3">
      <c r="A100" s="2">
        <v>10787645893</v>
      </c>
      <c r="B100" s="2">
        <v>236726203</v>
      </c>
      <c r="C100" s="4">
        <v>43626.444756944453</v>
      </c>
      <c r="D100" s="4">
        <v>43626.445243055547</v>
      </c>
      <c r="E100" s="2" t="s">
        <v>324</v>
      </c>
      <c r="F100" s="2" t="s">
        <v>325</v>
      </c>
      <c r="H100" t="s">
        <v>16</v>
      </c>
      <c r="I100" t="s">
        <v>326</v>
      </c>
      <c r="O100" t="s">
        <v>23</v>
      </c>
      <c r="Q100" t="s">
        <v>16</v>
      </c>
      <c r="R100" t="s">
        <v>24</v>
      </c>
      <c r="Y100" t="s">
        <v>30</v>
      </c>
      <c r="AC100" t="s">
        <v>34</v>
      </c>
      <c r="AG100" t="s">
        <v>38</v>
      </c>
      <c r="AI100" t="s">
        <v>40</v>
      </c>
    </row>
    <row r="101" spans="1:35" x14ac:dyDescent="0.3">
      <c r="A101" s="2">
        <v>10787644873</v>
      </c>
      <c r="B101" s="2">
        <v>236726203</v>
      </c>
      <c r="C101" s="4">
        <v>43626.442233796297</v>
      </c>
      <c r="D101" s="4">
        <v>43626.445</v>
      </c>
      <c r="E101" s="2" t="s">
        <v>327</v>
      </c>
      <c r="F101" s="2" t="s">
        <v>328</v>
      </c>
      <c r="G101" t="s">
        <v>15</v>
      </c>
      <c r="I101" t="s">
        <v>329</v>
      </c>
      <c r="K101" t="s">
        <v>19</v>
      </c>
      <c r="Q101" t="s">
        <v>16</v>
      </c>
      <c r="S101" t="s">
        <v>25</v>
      </c>
      <c r="Z101" t="s">
        <v>31</v>
      </c>
      <c r="AC101" t="s">
        <v>34</v>
      </c>
      <c r="AE101" t="s">
        <v>36</v>
      </c>
      <c r="AF101" t="s">
        <v>37</v>
      </c>
      <c r="AG101" t="s">
        <v>38</v>
      </c>
      <c r="AI101" t="s">
        <v>40</v>
      </c>
    </row>
    <row r="102" spans="1:35" x14ac:dyDescent="0.3">
      <c r="A102" s="2">
        <v>10787644365</v>
      </c>
      <c r="B102" s="2">
        <v>236726203</v>
      </c>
      <c r="C102" s="4">
        <v>43626.444201388891</v>
      </c>
      <c r="D102" s="4">
        <v>43626.444884259261</v>
      </c>
      <c r="E102" s="2" t="s">
        <v>330</v>
      </c>
      <c r="F102" s="2" t="s">
        <v>331</v>
      </c>
      <c r="G102" t="s">
        <v>15</v>
      </c>
      <c r="I102" t="s">
        <v>332</v>
      </c>
      <c r="O102" t="s">
        <v>23</v>
      </c>
      <c r="Q102" t="s">
        <v>16</v>
      </c>
      <c r="R102" t="s">
        <v>24</v>
      </c>
      <c r="Z102" t="s">
        <v>31</v>
      </c>
      <c r="AG102" t="s">
        <v>38</v>
      </c>
      <c r="AH102" t="s">
        <v>39</v>
      </c>
    </row>
    <row r="103" spans="1:35" x14ac:dyDescent="0.3">
      <c r="A103" s="2">
        <v>10787642965</v>
      </c>
      <c r="B103" s="2">
        <v>236726203</v>
      </c>
      <c r="C103" s="4">
        <v>43626.444004629629</v>
      </c>
      <c r="D103" s="4">
        <v>43626.444560185177</v>
      </c>
      <c r="E103" s="2" t="s">
        <v>333</v>
      </c>
      <c r="F103" s="2" t="s">
        <v>334</v>
      </c>
      <c r="G103" t="s">
        <v>15</v>
      </c>
      <c r="I103" t="s">
        <v>335</v>
      </c>
      <c r="O103" t="s">
        <v>23</v>
      </c>
      <c r="Q103" t="s">
        <v>16</v>
      </c>
      <c r="S103" t="s">
        <v>25</v>
      </c>
      <c r="Y103" t="s">
        <v>30</v>
      </c>
      <c r="AC103" t="s">
        <v>34</v>
      </c>
      <c r="AE103" t="s">
        <v>36</v>
      </c>
      <c r="AF103" t="s">
        <v>37</v>
      </c>
      <c r="AG103" t="s">
        <v>38</v>
      </c>
      <c r="AI103" t="s">
        <v>40</v>
      </c>
    </row>
    <row r="104" spans="1:35" x14ac:dyDescent="0.3">
      <c r="A104" s="2">
        <v>10787642820</v>
      </c>
      <c r="B104" s="2">
        <v>236726203</v>
      </c>
      <c r="C104" s="4">
        <v>43626.443993055553</v>
      </c>
      <c r="D104" s="4">
        <v>43626.444513888891</v>
      </c>
      <c r="E104" s="2" t="s">
        <v>336</v>
      </c>
      <c r="F104" s="2" t="s">
        <v>337</v>
      </c>
      <c r="H104" t="s">
        <v>16</v>
      </c>
      <c r="I104" t="s">
        <v>338</v>
      </c>
      <c r="L104" t="s">
        <v>20</v>
      </c>
      <c r="Q104" t="s">
        <v>16</v>
      </c>
      <c r="S104" t="s">
        <v>25</v>
      </c>
      <c r="AA104" t="s">
        <v>32</v>
      </c>
      <c r="AE104" t="s">
        <v>36</v>
      </c>
      <c r="AG104" t="s">
        <v>38</v>
      </c>
      <c r="AI104" t="s">
        <v>40</v>
      </c>
    </row>
    <row r="105" spans="1:35" x14ac:dyDescent="0.3">
      <c r="A105" s="2">
        <v>10787638447</v>
      </c>
      <c r="B105" s="2">
        <v>236726203</v>
      </c>
      <c r="C105" s="4">
        <v>43626.442662037043</v>
      </c>
      <c r="D105" s="4">
        <v>43626.443437499998</v>
      </c>
      <c r="E105" s="2" t="s">
        <v>339</v>
      </c>
      <c r="F105" s="2" t="s">
        <v>340</v>
      </c>
      <c r="H105" t="s">
        <v>16</v>
      </c>
      <c r="I105" t="s">
        <v>341</v>
      </c>
      <c r="L105" t="s">
        <v>20</v>
      </c>
      <c r="Q105" t="s">
        <v>16</v>
      </c>
      <c r="U105" t="s">
        <v>26</v>
      </c>
      <c r="AA105" t="s">
        <v>32</v>
      </c>
      <c r="AC105" t="s">
        <v>34</v>
      </c>
      <c r="AI105" t="s">
        <v>40</v>
      </c>
    </row>
    <row r="106" spans="1:35" x14ac:dyDescent="0.3">
      <c r="A106" s="2">
        <v>10787637910</v>
      </c>
      <c r="B106" s="2">
        <v>236726203</v>
      </c>
      <c r="C106" s="4">
        <v>43626.442731481482</v>
      </c>
      <c r="D106" s="4">
        <v>43626.443298611113</v>
      </c>
      <c r="E106" s="2" t="s">
        <v>342</v>
      </c>
      <c r="F106" s="2" t="s">
        <v>343</v>
      </c>
      <c r="G106" t="s">
        <v>15</v>
      </c>
      <c r="I106" t="s">
        <v>344</v>
      </c>
      <c r="O106" t="s">
        <v>23</v>
      </c>
      <c r="Q106" t="s">
        <v>16</v>
      </c>
      <c r="R106" t="s">
        <v>24</v>
      </c>
      <c r="X106" t="s">
        <v>29</v>
      </c>
      <c r="AG106" t="s">
        <v>38</v>
      </c>
      <c r="AH106" t="s">
        <v>39</v>
      </c>
    </row>
    <row r="107" spans="1:35" x14ac:dyDescent="0.3">
      <c r="A107" s="2">
        <v>10787635317</v>
      </c>
      <c r="B107" s="2">
        <v>236726203</v>
      </c>
      <c r="C107" s="4">
        <v>43626.441782407397</v>
      </c>
      <c r="D107" s="4">
        <v>43626.442696759259</v>
      </c>
      <c r="E107" s="2" t="s">
        <v>345</v>
      </c>
      <c r="F107" s="2" t="s">
        <v>346</v>
      </c>
      <c r="G107" t="s">
        <v>15</v>
      </c>
      <c r="I107" t="s">
        <v>347</v>
      </c>
      <c r="L107" t="s">
        <v>20</v>
      </c>
      <c r="Q107" t="s">
        <v>16</v>
      </c>
      <c r="S107" t="s">
        <v>25</v>
      </c>
      <c r="W107" t="s">
        <v>28</v>
      </c>
      <c r="AG107" t="s">
        <v>38</v>
      </c>
      <c r="AI107" t="s">
        <v>40</v>
      </c>
    </row>
    <row r="108" spans="1:35" x14ac:dyDescent="0.3">
      <c r="A108" s="2">
        <v>10787635282</v>
      </c>
      <c r="B108" s="2">
        <v>236726203</v>
      </c>
      <c r="C108" s="4">
        <v>43626.442152777781</v>
      </c>
      <c r="D108" s="4">
        <v>43626.442627314813</v>
      </c>
      <c r="E108" s="2" t="s">
        <v>348</v>
      </c>
      <c r="F108" s="2" t="s">
        <v>349</v>
      </c>
      <c r="G108" t="s">
        <v>15</v>
      </c>
      <c r="I108" t="s">
        <v>350</v>
      </c>
      <c r="L108" t="s">
        <v>20</v>
      </c>
      <c r="Q108" t="s">
        <v>16</v>
      </c>
      <c r="S108" t="s">
        <v>25</v>
      </c>
      <c r="X108" t="s">
        <v>29</v>
      </c>
      <c r="AE108" t="s">
        <v>36</v>
      </c>
      <c r="AF108" t="s">
        <v>37</v>
      </c>
      <c r="AG108" t="s">
        <v>38</v>
      </c>
      <c r="AH108" t="s">
        <v>39</v>
      </c>
    </row>
    <row r="109" spans="1:35" x14ac:dyDescent="0.3">
      <c r="A109" s="2">
        <v>10787635247</v>
      </c>
      <c r="B109" s="2">
        <v>236726203</v>
      </c>
      <c r="C109" s="4">
        <v>43626.442175925928</v>
      </c>
      <c r="D109" s="4">
        <v>43626.442627314813</v>
      </c>
      <c r="E109" s="2" t="s">
        <v>351</v>
      </c>
      <c r="F109" s="2" t="s">
        <v>352</v>
      </c>
      <c r="G109" t="s">
        <v>15</v>
      </c>
      <c r="I109" t="s">
        <v>353</v>
      </c>
      <c r="O109" t="s">
        <v>23</v>
      </c>
      <c r="Q109" t="s">
        <v>16</v>
      </c>
      <c r="S109" t="s">
        <v>25</v>
      </c>
      <c r="X109" t="s">
        <v>29</v>
      </c>
      <c r="AF109" t="s">
        <v>37</v>
      </c>
      <c r="AG109" t="s">
        <v>38</v>
      </c>
      <c r="AI109" t="s">
        <v>40</v>
      </c>
    </row>
    <row r="110" spans="1:35" x14ac:dyDescent="0.3">
      <c r="A110" s="2">
        <v>10787635205</v>
      </c>
      <c r="B110" s="2">
        <v>236726203</v>
      </c>
      <c r="C110" s="4">
        <v>43626.441828703697</v>
      </c>
      <c r="D110" s="4">
        <v>43626.442627314813</v>
      </c>
      <c r="E110" s="2" t="s">
        <v>354</v>
      </c>
      <c r="F110" s="2" t="s">
        <v>355</v>
      </c>
      <c r="G110" t="s">
        <v>15</v>
      </c>
      <c r="I110" t="s">
        <v>356</v>
      </c>
      <c r="L110" t="s">
        <v>20</v>
      </c>
      <c r="Q110" t="s">
        <v>16</v>
      </c>
      <c r="S110" t="s">
        <v>25</v>
      </c>
      <c r="X110" t="s">
        <v>29</v>
      </c>
      <c r="AE110" t="s">
        <v>36</v>
      </c>
      <c r="AF110" t="s">
        <v>37</v>
      </c>
      <c r="AG110" t="s">
        <v>38</v>
      </c>
      <c r="AI110" t="s">
        <v>40</v>
      </c>
    </row>
    <row r="111" spans="1:35" x14ac:dyDescent="0.3">
      <c r="A111" s="2">
        <v>10787633788</v>
      </c>
      <c r="B111" s="2">
        <v>236726203</v>
      </c>
      <c r="C111" s="4">
        <v>43626.44190972222</v>
      </c>
      <c r="D111" s="4">
        <v>43626.44226851852</v>
      </c>
      <c r="E111" s="2" t="s">
        <v>357</v>
      </c>
      <c r="F111" s="2" t="s">
        <v>358</v>
      </c>
      <c r="G111" t="s">
        <v>15</v>
      </c>
      <c r="I111" t="s">
        <v>359</v>
      </c>
      <c r="L111" t="s">
        <v>20</v>
      </c>
      <c r="Q111" t="s">
        <v>16</v>
      </c>
      <c r="S111" t="s">
        <v>25</v>
      </c>
      <c r="V111" t="s">
        <v>27</v>
      </c>
      <c r="AC111" t="s">
        <v>34</v>
      </c>
      <c r="AE111" t="s">
        <v>36</v>
      </c>
      <c r="AF111" t="s">
        <v>37</v>
      </c>
      <c r="AG111" t="s">
        <v>38</v>
      </c>
      <c r="AH111" t="s">
        <v>39</v>
      </c>
    </row>
    <row r="112" spans="1:35" x14ac:dyDescent="0.3">
      <c r="A112" s="2">
        <v>10787633730</v>
      </c>
      <c r="B112" s="2">
        <v>236726203</v>
      </c>
      <c r="C112" s="4">
        <v>43626.441527777781</v>
      </c>
      <c r="D112" s="4">
        <v>43626.442291666674</v>
      </c>
      <c r="E112" s="2" t="s">
        <v>360</v>
      </c>
      <c r="F112" s="2" t="s">
        <v>361</v>
      </c>
      <c r="G112" t="s">
        <v>15</v>
      </c>
      <c r="I112" t="s">
        <v>362</v>
      </c>
      <c r="L112" t="s">
        <v>20</v>
      </c>
      <c r="Q112" t="s">
        <v>16</v>
      </c>
      <c r="R112" t="s">
        <v>24</v>
      </c>
      <c r="AB112" t="s">
        <v>33</v>
      </c>
      <c r="AG112" t="s">
        <v>38</v>
      </c>
      <c r="AH112" t="s">
        <v>39</v>
      </c>
    </row>
    <row r="113" spans="1:35" x14ac:dyDescent="0.3">
      <c r="A113" s="2">
        <v>10787632680</v>
      </c>
      <c r="B113" s="2">
        <v>236726203</v>
      </c>
      <c r="C113" s="4">
        <v>43626.441180555557</v>
      </c>
      <c r="D113" s="4">
        <v>43626.441979166673</v>
      </c>
      <c r="E113" s="2" t="s">
        <v>363</v>
      </c>
      <c r="F113" s="2" t="s">
        <v>364</v>
      </c>
      <c r="H113" t="s">
        <v>16</v>
      </c>
      <c r="I113" t="s">
        <v>365</v>
      </c>
      <c r="N113" t="s">
        <v>22</v>
      </c>
      <c r="Q113" t="s">
        <v>16</v>
      </c>
      <c r="R113" t="s">
        <v>24</v>
      </c>
      <c r="AA113" t="s">
        <v>32</v>
      </c>
      <c r="AE113" t="s">
        <v>36</v>
      </c>
      <c r="AG113" t="s">
        <v>38</v>
      </c>
      <c r="AH113" t="s">
        <v>39</v>
      </c>
    </row>
    <row r="114" spans="1:35" x14ac:dyDescent="0.3">
      <c r="A114" s="2">
        <v>10787632186</v>
      </c>
      <c r="B114" s="2">
        <v>236726203</v>
      </c>
      <c r="C114" s="4">
        <v>43626.441145833327</v>
      </c>
      <c r="D114" s="4">
        <v>43626.441851851851</v>
      </c>
      <c r="E114" s="2" t="s">
        <v>366</v>
      </c>
      <c r="F114" s="2" t="s">
        <v>367</v>
      </c>
      <c r="G114" t="s">
        <v>15</v>
      </c>
      <c r="I114" t="s">
        <v>368</v>
      </c>
      <c r="L114" t="s">
        <v>20</v>
      </c>
      <c r="Q114" t="s">
        <v>16</v>
      </c>
      <c r="S114" t="s">
        <v>25</v>
      </c>
      <c r="X114" t="s">
        <v>29</v>
      </c>
      <c r="AC114" t="s">
        <v>34</v>
      </c>
      <c r="AG114" t="s">
        <v>38</v>
      </c>
      <c r="AI114" t="s">
        <v>40</v>
      </c>
    </row>
    <row r="115" spans="1:35" x14ac:dyDescent="0.3">
      <c r="A115" s="2">
        <v>10787632150</v>
      </c>
      <c r="B115" s="2">
        <v>236726203</v>
      </c>
      <c r="C115" s="4">
        <v>43626.441145833327</v>
      </c>
      <c r="D115" s="4">
        <v>43626.441851851851</v>
      </c>
      <c r="E115" s="2" t="s">
        <v>369</v>
      </c>
      <c r="F115" s="2" t="s">
        <v>370</v>
      </c>
      <c r="H115" t="s">
        <v>16</v>
      </c>
      <c r="I115" t="s">
        <v>371</v>
      </c>
      <c r="L115" t="s">
        <v>20</v>
      </c>
      <c r="Q115" t="s">
        <v>16</v>
      </c>
      <c r="S115" t="s">
        <v>25</v>
      </c>
      <c r="Z115" t="s">
        <v>31</v>
      </c>
      <c r="AC115" t="s">
        <v>34</v>
      </c>
      <c r="AF115" t="s">
        <v>37</v>
      </c>
      <c r="AG115" t="s">
        <v>38</v>
      </c>
      <c r="AI115" t="s">
        <v>40</v>
      </c>
    </row>
    <row r="116" spans="1:35" x14ac:dyDescent="0.3">
      <c r="A116" s="2">
        <v>10787628412</v>
      </c>
      <c r="B116" s="2">
        <v>236726203</v>
      </c>
      <c r="C116" s="4">
        <v>43626.440428240741</v>
      </c>
      <c r="D116" s="4">
        <v>43626.440891203703</v>
      </c>
      <c r="E116" s="2" t="s">
        <v>372</v>
      </c>
      <c r="F116" s="2" t="s">
        <v>373</v>
      </c>
      <c r="G116" t="s">
        <v>15</v>
      </c>
      <c r="I116" t="s">
        <v>374</v>
      </c>
      <c r="O116" t="s">
        <v>23</v>
      </c>
      <c r="Q116" t="s">
        <v>16</v>
      </c>
      <c r="S116" t="s">
        <v>25</v>
      </c>
      <c r="Z116" t="s">
        <v>31</v>
      </c>
      <c r="AE116" t="s">
        <v>36</v>
      </c>
      <c r="AG116" t="s">
        <v>38</v>
      </c>
      <c r="AI116" t="s">
        <v>40</v>
      </c>
    </row>
  </sheetData>
  <autoFilter ref="A2:AI3" xr:uid="{DC492EAC-F2DC-40EB-9EF6-B3F0D6AAE77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8607-D477-46EA-AE6F-647D2573AA3A}">
  <sheetPr filterMode="1"/>
  <dimension ref="A2:EZ2454"/>
  <sheetViews>
    <sheetView topLeftCell="C71" zoomScaleNormal="100" workbookViewId="0">
      <selection activeCell="AB34" sqref="AB34"/>
    </sheetView>
  </sheetViews>
  <sheetFormatPr defaultRowHeight="14.4" x14ac:dyDescent="0.3"/>
  <cols>
    <col min="1" max="1" width="30.109375" style="22" customWidth="1"/>
    <col min="2" max="2" width="4.44140625" style="22" hidden="1" customWidth="1"/>
    <col min="3" max="3" width="241" style="9" bestFit="1" customWidth="1"/>
    <col min="4" max="4" width="68.77734375" style="24" bestFit="1" customWidth="1"/>
    <col min="5" max="5" width="22.21875" style="24" bestFit="1" customWidth="1"/>
    <col min="6" max="6" width="17.88671875" style="24" bestFit="1" customWidth="1"/>
    <col min="7" max="7" width="3.6640625" style="24" bestFit="1" customWidth="1"/>
    <col min="8" max="8" width="13.21875" style="24" bestFit="1" customWidth="1"/>
    <col min="9" max="9" width="13" style="24" bestFit="1" customWidth="1"/>
    <col min="10" max="10" width="42.6640625" style="26" bestFit="1" customWidth="1"/>
    <col min="11" max="11" width="7.77734375" style="26" bestFit="1" customWidth="1"/>
    <col min="12" max="12" width="60.109375" style="28" bestFit="1" customWidth="1"/>
    <col min="13" max="13" width="7.77734375" style="28" bestFit="1" customWidth="1"/>
    <col min="14" max="14" width="22.21875" style="28" bestFit="1" customWidth="1"/>
    <col min="15" max="15" width="27.5546875" style="28" bestFit="1" customWidth="1"/>
    <col min="16" max="16" width="77.21875" style="30" customWidth="1"/>
    <col min="17" max="17" width="7.77734375" style="30" bestFit="1" customWidth="1"/>
    <col min="18" max="18" width="22.21875" style="30" bestFit="1" customWidth="1"/>
    <col min="19" max="19" width="26.33203125" style="30" bestFit="1" customWidth="1"/>
    <col min="20" max="20" width="22.21875" style="30" bestFit="1" customWidth="1"/>
    <col min="21" max="21" width="8.88671875" style="30" bestFit="1" customWidth="1"/>
    <col min="22" max="22" width="14" style="30" bestFit="1" customWidth="1"/>
    <col min="23" max="23" width="76.5546875" style="32" bestFit="1" customWidth="1"/>
    <col min="24" max="24" width="15.44140625" style="32" bestFit="1" customWidth="1"/>
    <col min="25" max="25" width="8.33203125" style="32" bestFit="1" customWidth="1"/>
    <col min="26" max="26" width="7" style="32" bestFit="1" customWidth="1"/>
    <col min="27" max="27" width="6" style="32" bestFit="1" customWidth="1"/>
    <col min="28" max="28" width="27.44140625" style="34" bestFit="1" customWidth="1"/>
    <col min="29" max="29" width="5.77734375" style="34" customWidth="1"/>
    <col min="30" max="156" width="8.88671875" style="36"/>
  </cols>
  <sheetData>
    <row r="2" spans="1:156" x14ac:dyDescent="0.3">
      <c r="A2" s="23" t="s">
        <v>6</v>
      </c>
      <c r="B2" s="23"/>
      <c r="C2" s="11" t="s">
        <v>7</v>
      </c>
      <c r="D2" s="25" t="s">
        <v>8</v>
      </c>
      <c r="E2" s="25"/>
      <c r="F2" s="25"/>
      <c r="G2" s="25"/>
      <c r="H2" s="25"/>
      <c r="I2" s="25"/>
      <c r="J2" s="27" t="s">
        <v>9</v>
      </c>
      <c r="K2" s="27"/>
      <c r="L2" s="29" t="s">
        <v>10</v>
      </c>
      <c r="M2" s="29"/>
      <c r="N2" s="29"/>
      <c r="O2" s="29"/>
      <c r="P2" s="31" t="s">
        <v>11</v>
      </c>
      <c r="Q2" s="31"/>
      <c r="R2" s="31"/>
      <c r="S2" s="31"/>
      <c r="T2" s="31"/>
      <c r="U2" s="31"/>
      <c r="V2" s="31"/>
      <c r="W2" s="33" t="s">
        <v>12</v>
      </c>
      <c r="X2" s="33"/>
      <c r="Y2" s="33"/>
      <c r="Z2" s="33"/>
      <c r="AA2" s="33"/>
      <c r="AB2" s="35" t="s">
        <v>13</v>
      </c>
      <c r="AC2" s="35"/>
    </row>
    <row r="3" spans="1:156" x14ac:dyDescent="0.3">
      <c r="A3" s="23" t="s">
        <v>15</v>
      </c>
      <c r="B3" s="23" t="s">
        <v>16</v>
      </c>
      <c r="C3" s="11" t="s">
        <v>17</v>
      </c>
      <c r="D3" s="25" t="s">
        <v>18</v>
      </c>
      <c r="E3" s="25" t="s">
        <v>19</v>
      </c>
      <c r="F3" s="25" t="s">
        <v>20</v>
      </c>
      <c r="G3" s="25" t="s">
        <v>21</v>
      </c>
      <c r="H3" s="25" t="s">
        <v>22</v>
      </c>
      <c r="I3" s="25" t="s">
        <v>23</v>
      </c>
      <c r="J3" s="27" t="s">
        <v>15</v>
      </c>
      <c r="K3" s="27" t="s">
        <v>16</v>
      </c>
      <c r="L3" s="29" t="s">
        <v>24</v>
      </c>
      <c r="M3" s="29" t="s">
        <v>25</v>
      </c>
      <c r="N3" s="29" t="s">
        <v>18</v>
      </c>
      <c r="O3" s="29" t="s">
        <v>26</v>
      </c>
      <c r="P3" s="31" t="s">
        <v>27</v>
      </c>
      <c r="Q3" s="31" t="s">
        <v>28</v>
      </c>
      <c r="R3" s="31" t="s">
        <v>29</v>
      </c>
      <c r="S3" s="31" t="s">
        <v>30</v>
      </c>
      <c r="T3" s="31" t="s">
        <v>31</v>
      </c>
      <c r="U3" s="31" t="s">
        <v>32</v>
      </c>
      <c r="V3" s="31" t="s">
        <v>33</v>
      </c>
      <c r="W3" s="33" t="s">
        <v>34</v>
      </c>
      <c r="X3" s="33" t="s">
        <v>35</v>
      </c>
      <c r="Y3" s="33" t="s">
        <v>36</v>
      </c>
      <c r="Z3" s="33" t="s">
        <v>37</v>
      </c>
      <c r="AA3" s="33" t="s">
        <v>38</v>
      </c>
      <c r="AB3" s="35" t="s">
        <v>39</v>
      </c>
      <c r="AC3" s="35" t="s">
        <v>40</v>
      </c>
    </row>
    <row r="4" spans="1:156" s="2" customFormat="1" x14ac:dyDescent="0.3">
      <c r="A4" s="22" t="s">
        <v>15</v>
      </c>
      <c r="B4" s="22"/>
      <c r="C4" s="6" t="s">
        <v>43</v>
      </c>
      <c r="D4" s="24"/>
      <c r="E4" s="24"/>
      <c r="F4" s="24" t="s">
        <v>20</v>
      </c>
      <c r="G4" s="24"/>
      <c r="H4" s="24"/>
      <c r="I4" s="24"/>
      <c r="J4" s="26"/>
      <c r="K4" s="26" t="s">
        <v>16</v>
      </c>
      <c r="L4" s="28"/>
      <c r="M4" s="28" t="s">
        <v>25</v>
      </c>
      <c r="N4" s="28"/>
      <c r="O4" s="28"/>
      <c r="P4" s="30"/>
      <c r="Q4" s="30"/>
      <c r="R4" s="30"/>
      <c r="S4" s="30" t="s">
        <v>30</v>
      </c>
      <c r="T4" s="30"/>
      <c r="U4" s="30"/>
      <c r="V4" s="30"/>
      <c r="W4" s="32"/>
      <c r="X4" s="32"/>
      <c r="Y4" s="32" t="s">
        <v>36</v>
      </c>
      <c r="Z4" s="32"/>
      <c r="AA4" s="32" t="s">
        <v>38</v>
      </c>
      <c r="AB4" s="34" t="s">
        <v>39</v>
      </c>
      <c r="AC4" s="34"/>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row>
    <row r="5" spans="1:156" s="2" customFormat="1" x14ac:dyDescent="0.3">
      <c r="A5" s="22" t="s">
        <v>15</v>
      </c>
      <c r="B5" s="22"/>
      <c r="C5" s="6" t="s">
        <v>46</v>
      </c>
      <c r="D5" s="24"/>
      <c r="E5" s="24"/>
      <c r="F5" s="24" t="s">
        <v>20</v>
      </c>
      <c r="G5" s="24"/>
      <c r="H5" s="24"/>
      <c r="I5" s="24"/>
      <c r="J5" s="26" t="s">
        <v>15</v>
      </c>
      <c r="K5" s="26"/>
      <c r="L5" s="28"/>
      <c r="M5" s="28" t="s">
        <v>25</v>
      </c>
      <c r="N5" s="28"/>
      <c r="O5" s="28"/>
      <c r="P5" s="30"/>
      <c r="Q5" s="30"/>
      <c r="R5" s="30"/>
      <c r="S5" s="30" t="s">
        <v>30</v>
      </c>
      <c r="T5" s="30"/>
      <c r="U5" s="30"/>
      <c r="V5" s="30"/>
      <c r="W5" s="32" t="s">
        <v>34</v>
      </c>
      <c r="X5" s="32" t="s">
        <v>35</v>
      </c>
      <c r="Y5" s="32"/>
      <c r="Z5" s="32"/>
      <c r="AA5" s="32"/>
      <c r="AB5" s="34" t="s">
        <v>39</v>
      </c>
      <c r="AC5" s="34"/>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row>
    <row r="6" spans="1:156" s="2" customFormat="1" x14ac:dyDescent="0.3">
      <c r="A6" s="22" t="s">
        <v>15</v>
      </c>
      <c r="B6" s="22"/>
      <c r="C6" s="6" t="s">
        <v>49</v>
      </c>
      <c r="D6" s="24"/>
      <c r="E6" s="24"/>
      <c r="F6" s="24"/>
      <c r="G6" s="24"/>
      <c r="H6" s="24"/>
      <c r="I6" s="24" t="s">
        <v>23</v>
      </c>
      <c r="J6" s="26"/>
      <c r="K6" s="26" t="s">
        <v>16</v>
      </c>
      <c r="L6" s="28" t="s">
        <v>24</v>
      </c>
      <c r="M6" s="28"/>
      <c r="N6" s="28"/>
      <c r="O6" s="28"/>
      <c r="P6" s="30"/>
      <c r="Q6" s="30"/>
      <c r="R6" s="30"/>
      <c r="S6" s="30" t="s">
        <v>30</v>
      </c>
      <c r="T6" s="30"/>
      <c r="U6" s="30"/>
      <c r="V6" s="30"/>
      <c r="W6" s="32"/>
      <c r="X6" s="32"/>
      <c r="Y6" s="32" t="s">
        <v>36</v>
      </c>
      <c r="Z6" s="32"/>
      <c r="AA6" s="32" t="s">
        <v>38</v>
      </c>
      <c r="AB6" s="34" t="s">
        <v>39</v>
      </c>
      <c r="AC6" s="34"/>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row>
    <row r="7" spans="1:156" s="2" customFormat="1" hidden="1" x14ac:dyDescent="0.3">
      <c r="A7" s="22" t="s">
        <v>15</v>
      </c>
      <c r="B7" s="22"/>
      <c r="C7" s="6" t="s">
        <v>52</v>
      </c>
      <c r="D7" s="24"/>
      <c r="E7" s="24"/>
      <c r="F7" s="24" t="s">
        <v>20</v>
      </c>
      <c r="G7" s="24"/>
      <c r="H7" s="24"/>
      <c r="I7" s="24"/>
      <c r="J7" s="26"/>
      <c r="K7" s="26" t="s">
        <v>16</v>
      </c>
      <c r="L7" s="28"/>
      <c r="M7" s="28" t="s">
        <v>25</v>
      </c>
      <c r="N7" s="28"/>
      <c r="O7" s="28"/>
      <c r="P7" s="30"/>
      <c r="Q7" s="30"/>
      <c r="R7" s="30"/>
      <c r="S7" s="30" t="s">
        <v>30</v>
      </c>
      <c r="T7" s="30"/>
      <c r="U7" s="30"/>
      <c r="V7" s="30"/>
      <c r="W7" s="32"/>
      <c r="X7" s="32" t="s">
        <v>35</v>
      </c>
      <c r="Y7" s="32" t="s">
        <v>36</v>
      </c>
      <c r="Z7" s="32"/>
      <c r="AA7" s="32" t="s">
        <v>38</v>
      </c>
      <c r="AB7" s="34"/>
      <c r="AC7" s="34" t="s">
        <v>40</v>
      </c>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row>
    <row r="8" spans="1:156" s="2" customFormat="1" hidden="1" x14ac:dyDescent="0.3">
      <c r="A8" s="22" t="s">
        <v>15</v>
      </c>
      <c r="B8" s="22"/>
      <c r="C8" s="6" t="s">
        <v>55</v>
      </c>
      <c r="D8" s="24"/>
      <c r="E8" s="24"/>
      <c r="F8" s="24" t="s">
        <v>20</v>
      </c>
      <c r="G8" s="24"/>
      <c r="H8" s="24"/>
      <c r="I8" s="24"/>
      <c r="J8" s="26"/>
      <c r="K8" s="26" t="s">
        <v>16</v>
      </c>
      <c r="L8" s="28"/>
      <c r="M8" s="28" t="s">
        <v>25</v>
      </c>
      <c r="N8" s="28"/>
      <c r="O8" s="28"/>
      <c r="P8" s="30"/>
      <c r="Q8" s="30"/>
      <c r="R8" s="30" t="s">
        <v>29</v>
      </c>
      <c r="S8" s="30"/>
      <c r="T8" s="30"/>
      <c r="U8" s="30"/>
      <c r="V8" s="30"/>
      <c r="W8" s="32"/>
      <c r="X8" s="32"/>
      <c r="Y8" s="32" t="s">
        <v>36</v>
      </c>
      <c r="Z8" s="32"/>
      <c r="AA8" s="32" t="s">
        <v>38</v>
      </c>
      <c r="AB8" s="34"/>
      <c r="AC8" s="34" t="s">
        <v>40</v>
      </c>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row>
    <row r="9" spans="1:156" s="2" customFormat="1" hidden="1" x14ac:dyDescent="0.3">
      <c r="A9" s="22" t="s">
        <v>15</v>
      </c>
      <c r="B9" s="22"/>
      <c r="C9" s="6" t="s">
        <v>67</v>
      </c>
      <c r="D9" s="24" t="s">
        <v>18</v>
      </c>
      <c r="E9" s="24"/>
      <c r="F9" s="24"/>
      <c r="G9" s="24"/>
      <c r="H9" s="24"/>
      <c r="I9" s="24"/>
      <c r="J9" s="26"/>
      <c r="K9" s="26" t="s">
        <v>16</v>
      </c>
      <c r="L9" s="28"/>
      <c r="M9" s="28"/>
      <c r="N9" s="28" t="s">
        <v>18</v>
      </c>
      <c r="O9" s="28"/>
      <c r="P9" s="30"/>
      <c r="Q9" s="30"/>
      <c r="R9" s="30"/>
      <c r="S9" s="30" t="s">
        <v>30</v>
      </c>
      <c r="T9" s="30"/>
      <c r="U9" s="30"/>
      <c r="V9" s="30"/>
      <c r="W9" s="32"/>
      <c r="X9" s="32"/>
      <c r="Y9" s="32"/>
      <c r="Z9" s="32"/>
      <c r="AA9" s="32" t="s">
        <v>38</v>
      </c>
      <c r="AB9" s="34"/>
      <c r="AC9" s="34" t="s">
        <v>40</v>
      </c>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row>
    <row r="10" spans="1:156" s="2" customFormat="1" hidden="1" x14ac:dyDescent="0.3">
      <c r="A10" s="22" t="s">
        <v>15</v>
      </c>
      <c r="B10" s="22"/>
      <c r="C10" s="6" t="s">
        <v>70</v>
      </c>
      <c r="D10" s="24"/>
      <c r="E10" s="24"/>
      <c r="F10" s="24" t="s">
        <v>20</v>
      </c>
      <c r="G10" s="24"/>
      <c r="H10" s="24"/>
      <c r="I10" s="24"/>
      <c r="J10" s="26"/>
      <c r="K10" s="26" t="s">
        <v>16</v>
      </c>
      <c r="L10" s="28" t="s">
        <v>24</v>
      </c>
      <c r="M10" s="28"/>
      <c r="N10" s="28"/>
      <c r="O10" s="28"/>
      <c r="P10" s="30"/>
      <c r="Q10" s="30"/>
      <c r="R10" s="30"/>
      <c r="S10" s="30" t="s">
        <v>30</v>
      </c>
      <c r="T10" s="30"/>
      <c r="U10" s="30"/>
      <c r="V10" s="30"/>
      <c r="W10" s="32" t="s">
        <v>34</v>
      </c>
      <c r="X10" s="32"/>
      <c r="Y10" s="32" t="s">
        <v>36</v>
      </c>
      <c r="Z10" s="32"/>
      <c r="AA10" s="32" t="s">
        <v>38</v>
      </c>
      <c r="AB10" s="34"/>
      <c r="AC10" s="34" t="s">
        <v>40</v>
      </c>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row>
    <row r="11" spans="1:156" s="2" customFormat="1" hidden="1" x14ac:dyDescent="0.3">
      <c r="A11" s="22" t="s">
        <v>15</v>
      </c>
      <c r="B11" s="22"/>
      <c r="C11" s="6" t="s">
        <v>73</v>
      </c>
      <c r="D11" s="24"/>
      <c r="E11" s="24"/>
      <c r="F11" s="24" t="s">
        <v>20</v>
      </c>
      <c r="G11" s="24"/>
      <c r="H11" s="24"/>
      <c r="I11" s="24"/>
      <c r="J11" s="26"/>
      <c r="K11" s="26" t="s">
        <v>16</v>
      </c>
      <c r="L11" s="28" t="s">
        <v>24</v>
      </c>
      <c r="M11" s="28"/>
      <c r="N11" s="28"/>
      <c r="O11" s="28"/>
      <c r="P11" s="30"/>
      <c r="Q11" s="30"/>
      <c r="R11" s="30"/>
      <c r="S11" s="30" t="s">
        <v>30</v>
      </c>
      <c r="T11" s="30"/>
      <c r="U11" s="30"/>
      <c r="V11" s="30"/>
      <c r="W11" s="32"/>
      <c r="X11" s="32"/>
      <c r="Y11" s="32" t="s">
        <v>36</v>
      </c>
      <c r="Z11" s="32" t="s">
        <v>37</v>
      </c>
      <c r="AA11" s="32" t="s">
        <v>38</v>
      </c>
      <c r="AB11" s="34"/>
      <c r="AC11" s="34" t="s">
        <v>40</v>
      </c>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row>
    <row r="12" spans="1:156" s="2" customFormat="1" x14ac:dyDescent="0.3">
      <c r="A12" s="22" t="s">
        <v>15</v>
      </c>
      <c r="B12" s="22"/>
      <c r="C12" s="6" t="s">
        <v>76</v>
      </c>
      <c r="D12" s="24"/>
      <c r="E12" s="24"/>
      <c r="F12" s="24" t="s">
        <v>20</v>
      </c>
      <c r="G12" s="24"/>
      <c r="H12" s="24"/>
      <c r="I12" s="24"/>
      <c r="J12" s="26"/>
      <c r="K12" s="26" t="s">
        <v>16</v>
      </c>
      <c r="L12" s="28"/>
      <c r="M12" s="28" t="s">
        <v>25</v>
      </c>
      <c r="N12" s="28"/>
      <c r="O12" s="28"/>
      <c r="P12" s="30"/>
      <c r="Q12" s="30"/>
      <c r="R12" s="30" t="s">
        <v>29</v>
      </c>
      <c r="S12" s="30"/>
      <c r="T12" s="30"/>
      <c r="U12" s="30"/>
      <c r="V12" s="30"/>
      <c r="W12" s="32" t="s">
        <v>34</v>
      </c>
      <c r="X12" s="32"/>
      <c r="Y12" s="32" t="s">
        <v>36</v>
      </c>
      <c r="Z12" s="32"/>
      <c r="AA12" s="32" t="s">
        <v>38</v>
      </c>
      <c r="AB12" s="34" t="s">
        <v>39</v>
      </c>
      <c r="AC12" s="34"/>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row>
    <row r="13" spans="1:156" s="2" customFormat="1" hidden="1" x14ac:dyDescent="0.3">
      <c r="A13" s="22" t="s">
        <v>15</v>
      </c>
      <c r="B13" s="22"/>
      <c r="C13" s="6" t="s">
        <v>85</v>
      </c>
      <c r="D13" s="24"/>
      <c r="E13" s="24"/>
      <c r="F13" s="24" t="s">
        <v>20</v>
      </c>
      <c r="G13" s="24"/>
      <c r="H13" s="24"/>
      <c r="I13" s="24"/>
      <c r="J13" s="26"/>
      <c r="K13" s="26" t="s">
        <v>16</v>
      </c>
      <c r="L13" s="28" t="s">
        <v>24</v>
      </c>
      <c r="M13" s="28"/>
      <c r="N13" s="28"/>
      <c r="O13" s="28"/>
      <c r="P13" s="30"/>
      <c r="Q13" s="30"/>
      <c r="R13" s="30"/>
      <c r="S13" s="30" t="s">
        <v>30</v>
      </c>
      <c r="T13" s="30"/>
      <c r="U13" s="30"/>
      <c r="V13" s="30"/>
      <c r="W13" s="32"/>
      <c r="X13" s="32"/>
      <c r="Y13" s="32" t="s">
        <v>36</v>
      </c>
      <c r="Z13" s="32" t="s">
        <v>37</v>
      </c>
      <c r="AA13" s="32" t="s">
        <v>38</v>
      </c>
      <c r="AB13" s="34"/>
      <c r="AC13" s="34" t="s">
        <v>40</v>
      </c>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row>
    <row r="14" spans="1:156" s="2" customFormat="1" hidden="1" x14ac:dyDescent="0.3">
      <c r="A14" s="22" t="s">
        <v>15</v>
      </c>
      <c r="B14" s="22"/>
      <c r="C14" s="6" t="s">
        <v>88</v>
      </c>
      <c r="D14" s="24"/>
      <c r="E14" s="24"/>
      <c r="F14" s="24" t="s">
        <v>20</v>
      </c>
      <c r="G14" s="24"/>
      <c r="H14" s="24"/>
      <c r="I14" s="24"/>
      <c r="J14" s="26"/>
      <c r="K14" s="26" t="s">
        <v>16</v>
      </c>
      <c r="L14" s="28" t="s">
        <v>24</v>
      </c>
      <c r="M14" s="28"/>
      <c r="N14" s="28"/>
      <c r="O14" s="28"/>
      <c r="P14" s="30"/>
      <c r="Q14" s="30"/>
      <c r="R14" s="30"/>
      <c r="S14" s="30" t="s">
        <v>30</v>
      </c>
      <c r="T14" s="30"/>
      <c r="U14" s="30"/>
      <c r="V14" s="30"/>
      <c r="W14" s="32"/>
      <c r="X14" s="32"/>
      <c r="Y14" s="32" t="s">
        <v>36</v>
      </c>
      <c r="Z14" s="32"/>
      <c r="AA14" s="32" t="s">
        <v>38</v>
      </c>
      <c r="AB14" s="34"/>
      <c r="AC14" s="34" t="s">
        <v>40</v>
      </c>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row>
    <row r="15" spans="1:156" s="2" customFormat="1" hidden="1" x14ac:dyDescent="0.3">
      <c r="A15" s="22" t="s">
        <v>15</v>
      </c>
      <c r="B15" s="22"/>
      <c r="C15" s="6" t="s">
        <v>94</v>
      </c>
      <c r="D15" s="24"/>
      <c r="E15" s="24"/>
      <c r="F15" s="24" t="s">
        <v>20</v>
      </c>
      <c r="G15" s="24"/>
      <c r="H15" s="24"/>
      <c r="I15" s="24"/>
      <c r="J15" s="26"/>
      <c r="K15" s="26" t="s">
        <v>16</v>
      </c>
      <c r="L15" s="28"/>
      <c r="M15" s="28" t="s">
        <v>25</v>
      </c>
      <c r="N15" s="28"/>
      <c r="O15" s="28"/>
      <c r="P15" s="30"/>
      <c r="Q15" s="30"/>
      <c r="R15" s="30"/>
      <c r="S15" s="30" t="s">
        <v>30</v>
      </c>
      <c r="T15" s="30"/>
      <c r="U15" s="30"/>
      <c r="V15" s="30"/>
      <c r="W15" s="32" t="s">
        <v>34</v>
      </c>
      <c r="X15" s="32"/>
      <c r="Y15" s="32" t="s">
        <v>36</v>
      </c>
      <c r="Z15" s="32" t="s">
        <v>37</v>
      </c>
      <c r="AA15" s="32" t="s">
        <v>38</v>
      </c>
      <c r="AB15" s="34"/>
      <c r="AC15" s="34" t="s">
        <v>40</v>
      </c>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row>
    <row r="16" spans="1:156" s="2" customFormat="1" hidden="1" x14ac:dyDescent="0.3">
      <c r="A16" s="22" t="s">
        <v>15</v>
      </c>
      <c r="B16" s="22"/>
      <c r="C16" s="6" t="s">
        <v>97</v>
      </c>
      <c r="D16" s="24"/>
      <c r="E16" s="24"/>
      <c r="F16" s="24" t="s">
        <v>20</v>
      </c>
      <c r="G16" s="24"/>
      <c r="H16" s="24"/>
      <c r="I16" s="24"/>
      <c r="J16" s="26"/>
      <c r="K16" s="26" t="s">
        <v>16</v>
      </c>
      <c r="L16" s="28" t="s">
        <v>24</v>
      </c>
      <c r="M16" s="28"/>
      <c r="N16" s="28"/>
      <c r="O16" s="28"/>
      <c r="P16" s="30"/>
      <c r="Q16" s="30"/>
      <c r="R16" s="30" t="s">
        <v>29</v>
      </c>
      <c r="S16" s="30"/>
      <c r="T16" s="30"/>
      <c r="U16" s="30"/>
      <c r="V16" s="30"/>
      <c r="W16" s="32"/>
      <c r="X16" s="32"/>
      <c r="Y16" s="32"/>
      <c r="Z16" s="32" t="s">
        <v>37</v>
      </c>
      <c r="AA16" s="32" t="s">
        <v>38</v>
      </c>
      <c r="AB16" s="34"/>
      <c r="AC16" s="34" t="s">
        <v>40</v>
      </c>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row>
    <row r="17" spans="1:156" s="2" customFormat="1" x14ac:dyDescent="0.3">
      <c r="A17" s="22" t="s">
        <v>15</v>
      </c>
      <c r="B17" s="22"/>
      <c r="C17" s="6" t="s">
        <v>103</v>
      </c>
      <c r="D17" s="24"/>
      <c r="E17" s="24"/>
      <c r="F17" s="24" t="s">
        <v>20</v>
      </c>
      <c r="G17" s="24"/>
      <c r="H17" s="24"/>
      <c r="I17" s="24"/>
      <c r="J17" s="26"/>
      <c r="K17" s="26" t="s">
        <v>16</v>
      </c>
      <c r="L17" s="28"/>
      <c r="M17" s="28" t="s">
        <v>25</v>
      </c>
      <c r="N17" s="28"/>
      <c r="O17" s="28"/>
      <c r="P17" s="30"/>
      <c r="Q17" s="30"/>
      <c r="R17" s="30"/>
      <c r="S17" s="30" t="s">
        <v>30</v>
      </c>
      <c r="T17" s="30"/>
      <c r="U17" s="30"/>
      <c r="V17" s="30"/>
      <c r="W17" s="32" t="s">
        <v>34</v>
      </c>
      <c r="X17" s="32"/>
      <c r="Y17" s="32"/>
      <c r="Z17" s="32" t="s">
        <v>37</v>
      </c>
      <c r="AA17" s="32"/>
      <c r="AB17" s="34" t="s">
        <v>39</v>
      </c>
      <c r="AC17" s="34"/>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row>
    <row r="18" spans="1:156" s="2" customFormat="1" x14ac:dyDescent="0.3">
      <c r="A18" s="22" t="s">
        <v>15</v>
      </c>
      <c r="B18" s="22"/>
      <c r="C18" s="6" t="s">
        <v>106</v>
      </c>
      <c r="D18" s="24"/>
      <c r="E18" s="24" t="s">
        <v>19</v>
      </c>
      <c r="F18" s="24"/>
      <c r="G18" s="24"/>
      <c r="H18" s="24"/>
      <c r="I18" s="24"/>
      <c r="J18" s="26"/>
      <c r="K18" s="26" t="s">
        <v>16</v>
      </c>
      <c r="L18" s="28"/>
      <c r="M18" s="28" t="s">
        <v>25</v>
      </c>
      <c r="N18" s="28"/>
      <c r="O18" s="28"/>
      <c r="P18" s="30"/>
      <c r="Q18" s="30" t="s">
        <v>28</v>
      </c>
      <c r="R18" s="30"/>
      <c r="S18" s="30"/>
      <c r="T18" s="30"/>
      <c r="U18" s="30"/>
      <c r="V18" s="30"/>
      <c r="W18" s="32"/>
      <c r="X18" s="32"/>
      <c r="Y18" s="32" t="s">
        <v>36</v>
      </c>
      <c r="Z18" s="32"/>
      <c r="AA18" s="32" t="s">
        <v>38</v>
      </c>
      <c r="AB18" s="34" t="s">
        <v>39</v>
      </c>
      <c r="AC18" s="34"/>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row>
    <row r="19" spans="1:156" s="2" customFormat="1" hidden="1" x14ac:dyDescent="0.3">
      <c r="A19" s="22" t="s">
        <v>15</v>
      </c>
      <c r="B19" s="22"/>
      <c r="C19" s="6" t="s">
        <v>109</v>
      </c>
      <c r="D19" s="24"/>
      <c r="E19" s="24"/>
      <c r="F19" s="24" t="s">
        <v>20</v>
      </c>
      <c r="G19" s="24"/>
      <c r="H19" s="24"/>
      <c r="I19" s="24"/>
      <c r="J19" s="26"/>
      <c r="K19" s="26" t="s">
        <v>16</v>
      </c>
      <c r="L19" s="28"/>
      <c r="M19" s="28" t="s">
        <v>25</v>
      </c>
      <c r="N19" s="28"/>
      <c r="O19" s="28"/>
      <c r="P19" s="30"/>
      <c r="Q19" s="30"/>
      <c r="R19" s="30"/>
      <c r="S19" s="30" t="s">
        <v>30</v>
      </c>
      <c r="T19" s="30"/>
      <c r="U19" s="30"/>
      <c r="V19" s="30"/>
      <c r="W19" s="32"/>
      <c r="X19" s="32"/>
      <c r="Y19" s="32" t="s">
        <v>36</v>
      </c>
      <c r="Z19" s="32"/>
      <c r="AA19" s="32" t="s">
        <v>38</v>
      </c>
      <c r="AB19" s="34"/>
      <c r="AC19" s="34" t="s">
        <v>40</v>
      </c>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row>
    <row r="20" spans="1:156" s="2" customFormat="1" x14ac:dyDescent="0.3">
      <c r="A20" s="22" t="s">
        <v>15</v>
      </c>
      <c r="B20" s="22"/>
      <c r="C20" s="6" t="s">
        <v>112</v>
      </c>
      <c r="D20" s="24"/>
      <c r="E20" s="24"/>
      <c r="F20" s="24" t="s">
        <v>20</v>
      </c>
      <c r="G20" s="24"/>
      <c r="H20" s="24"/>
      <c r="I20" s="24"/>
      <c r="J20" s="26"/>
      <c r="K20" s="26" t="s">
        <v>16</v>
      </c>
      <c r="L20" s="28"/>
      <c r="M20" s="28" t="s">
        <v>25</v>
      </c>
      <c r="N20" s="28"/>
      <c r="O20" s="28"/>
      <c r="P20" s="30"/>
      <c r="Q20" s="30"/>
      <c r="R20" s="30" t="s">
        <v>29</v>
      </c>
      <c r="S20" s="30"/>
      <c r="T20" s="30"/>
      <c r="U20" s="30"/>
      <c r="V20" s="30"/>
      <c r="W20" s="32" t="s">
        <v>34</v>
      </c>
      <c r="X20" s="32"/>
      <c r="Y20" s="32" t="s">
        <v>36</v>
      </c>
      <c r="Z20" s="32"/>
      <c r="AA20" s="32"/>
      <c r="AB20" s="34" t="s">
        <v>39</v>
      </c>
      <c r="AC20" s="34"/>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row>
    <row r="21" spans="1:156" s="2" customFormat="1" x14ac:dyDescent="0.3">
      <c r="A21" s="22" t="s">
        <v>15</v>
      </c>
      <c r="B21" s="22"/>
      <c r="C21" s="6" t="s">
        <v>115</v>
      </c>
      <c r="D21" s="24"/>
      <c r="E21" s="24"/>
      <c r="F21" s="24" t="s">
        <v>20</v>
      </c>
      <c r="G21" s="24"/>
      <c r="H21" s="24"/>
      <c r="I21" s="24"/>
      <c r="J21" s="26"/>
      <c r="K21" s="26" t="s">
        <v>16</v>
      </c>
      <c r="L21" s="28"/>
      <c r="M21" s="28" t="s">
        <v>25</v>
      </c>
      <c r="N21" s="28"/>
      <c r="O21" s="28"/>
      <c r="P21" s="30"/>
      <c r="Q21" s="30"/>
      <c r="R21" s="30" t="s">
        <v>29</v>
      </c>
      <c r="S21" s="30"/>
      <c r="T21" s="30"/>
      <c r="U21" s="30"/>
      <c r="V21" s="30"/>
      <c r="W21" s="32"/>
      <c r="X21" s="32"/>
      <c r="Y21" s="32" t="s">
        <v>36</v>
      </c>
      <c r="Z21" s="32" t="s">
        <v>37</v>
      </c>
      <c r="AA21" s="32" t="s">
        <v>38</v>
      </c>
      <c r="AB21" s="34" t="s">
        <v>39</v>
      </c>
      <c r="AC21" s="34"/>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row>
    <row r="22" spans="1:156" s="2" customFormat="1" x14ac:dyDescent="0.3">
      <c r="A22" s="22" t="s">
        <v>15</v>
      </c>
      <c r="B22" s="22"/>
      <c r="C22" s="6" t="s">
        <v>118</v>
      </c>
      <c r="D22" s="24"/>
      <c r="E22" s="24"/>
      <c r="F22" s="24" t="s">
        <v>20</v>
      </c>
      <c r="G22" s="24"/>
      <c r="H22" s="24"/>
      <c r="I22" s="24"/>
      <c r="J22" s="26"/>
      <c r="K22" s="26" t="s">
        <v>16</v>
      </c>
      <c r="L22" s="28" t="s">
        <v>24</v>
      </c>
      <c r="M22" s="28"/>
      <c r="N22" s="28"/>
      <c r="O22" s="28"/>
      <c r="P22" s="30"/>
      <c r="Q22" s="30"/>
      <c r="R22" s="30"/>
      <c r="S22" s="30"/>
      <c r="T22" s="30"/>
      <c r="U22" s="30"/>
      <c r="V22" s="30" t="s">
        <v>33</v>
      </c>
      <c r="W22" s="32"/>
      <c r="X22" s="32"/>
      <c r="Y22" s="32"/>
      <c r="Z22" s="32" t="s">
        <v>37</v>
      </c>
      <c r="AA22" s="32"/>
      <c r="AB22" s="34" t="s">
        <v>39</v>
      </c>
      <c r="AC22" s="34"/>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row>
    <row r="23" spans="1:156" s="2" customFormat="1" hidden="1" x14ac:dyDescent="0.3">
      <c r="A23" s="22" t="s">
        <v>15</v>
      </c>
      <c r="B23" s="22"/>
      <c r="C23" s="6" t="s">
        <v>121</v>
      </c>
      <c r="D23" s="24"/>
      <c r="E23" s="24"/>
      <c r="F23" s="24" t="s">
        <v>20</v>
      </c>
      <c r="G23" s="24"/>
      <c r="H23" s="24"/>
      <c r="I23" s="24"/>
      <c r="J23" s="26"/>
      <c r="K23" s="26" t="s">
        <v>16</v>
      </c>
      <c r="L23" s="28"/>
      <c r="M23" s="28" t="s">
        <v>25</v>
      </c>
      <c r="N23" s="28"/>
      <c r="O23" s="28"/>
      <c r="P23" s="30"/>
      <c r="Q23" s="30"/>
      <c r="R23" s="30"/>
      <c r="S23" s="30"/>
      <c r="T23" s="30" t="s">
        <v>31</v>
      </c>
      <c r="U23" s="30"/>
      <c r="V23" s="30"/>
      <c r="W23" s="32"/>
      <c r="X23" s="32"/>
      <c r="Y23" s="32" t="s">
        <v>36</v>
      </c>
      <c r="Z23" s="32" t="s">
        <v>37</v>
      </c>
      <c r="AA23" s="32" t="s">
        <v>38</v>
      </c>
      <c r="AB23" s="34"/>
      <c r="AC23" s="34" t="s">
        <v>40</v>
      </c>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row>
    <row r="24" spans="1:156" s="2" customFormat="1" x14ac:dyDescent="0.3">
      <c r="A24" s="22" t="s">
        <v>15</v>
      </c>
      <c r="B24" s="22"/>
      <c r="C24" s="6" t="s">
        <v>127</v>
      </c>
      <c r="D24" s="24"/>
      <c r="E24" s="24" t="s">
        <v>19</v>
      </c>
      <c r="F24" s="24"/>
      <c r="G24" s="24"/>
      <c r="H24" s="24"/>
      <c r="I24" s="24"/>
      <c r="J24" s="26"/>
      <c r="K24" s="26" t="s">
        <v>16</v>
      </c>
      <c r="L24" s="28" t="s">
        <v>24</v>
      </c>
      <c r="M24" s="28"/>
      <c r="N24" s="28"/>
      <c r="O24" s="28"/>
      <c r="P24" s="30"/>
      <c r="Q24" s="30"/>
      <c r="R24" s="30"/>
      <c r="S24" s="30" t="s">
        <v>30</v>
      </c>
      <c r="T24" s="30"/>
      <c r="U24" s="30"/>
      <c r="V24" s="30"/>
      <c r="W24" s="32"/>
      <c r="X24" s="32"/>
      <c r="Y24" s="32"/>
      <c r="Z24" s="32" t="s">
        <v>37</v>
      </c>
      <c r="AA24" s="32" t="s">
        <v>38</v>
      </c>
      <c r="AB24" s="34" t="s">
        <v>39</v>
      </c>
      <c r="AC24" s="34"/>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row>
    <row r="25" spans="1:156" s="2" customFormat="1" hidden="1" x14ac:dyDescent="0.3">
      <c r="A25" s="22" t="s">
        <v>15</v>
      </c>
      <c r="B25" s="22"/>
      <c r="C25" s="6" t="s">
        <v>130</v>
      </c>
      <c r="D25" s="24"/>
      <c r="E25" s="24"/>
      <c r="F25" s="24" t="s">
        <v>20</v>
      </c>
      <c r="G25" s="24"/>
      <c r="H25" s="24"/>
      <c r="I25" s="24"/>
      <c r="J25" s="26"/>
      <c r="K25" s="26" t="s">
        <v>16</v>
      </c>
      <c r="L25" s="28"/>
      <c r="M25" s="28" t="s">
        <v>25</v>
      </c>
      <c r="N25" s="28"/>
      <c r="O25" s="28"/>
      <c r="P25" s="30"/>
      <c r="Q25" s="30"/>
      <c r="R25" s="30"/>
      <c r="S25" s="30" t="s">
        <v>30</v>
      </c>
      <c r="T25" s="30"/>
      <c r="U25" s="30"/>
      <c r="V25" s="30"/>
      <c r="W25" s="32"/>
      <c r="X25" s="32"/>
      <c r="Y25" s="32"/>
      <c r="Z25" s="32" t="s">
        <v>37</v>
      </c>
      <c r="AA25" s="32" t="s">
        <v>38</v>
      </c>
      <c r="AB25" s="34"/>
      <c r="AC25" s="34" t="s">
        <v>40</v>
      </c>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row>
    <row r="26" spans="1:156" s="2" customFormat="1" x14ac:dyDescent="0.3">
      <c r="A26" s="22" t="s">
        <v>15</v>
      </c>
      <c r="B26" s="22"/>
      <c r="C26" s="6" t="s">
        <v>133</v>
      </c>
      <c r="D26" s="24" t="s">
        <v>18</v>
      </c>
      <c r="E26" s="24"/>
      <c r="F26" s="24"/>
      <c r="G26" s="24"/>
      <c r="H26" s="24"/>
      <c r="I26" s="24"/>
      <c r="J26" s="26" t="s">
        <v>15</v>
      </c>
      <c r="K26" s="26"/>
      <c r="L26" s="28" t="s">
        <v>24</v>
      </c>
      <c r="M26" s="28"/>
      <c r="N26" s="28"/>
      <c r="O26" s="28"/>
      <c r="P26" s="30"/>
      <c r="Q26" s="30"/>
      <c r="R26" s="30" t="s">
        <v>29</v>
      </c>
      <c r="S26" s="30"/>
      <c r="T26" s="30"/>
      <c r="U26" s="30"/>
      <c r="V26" s="30"/>
      <c r="W26" s="32" t="s">
        <v>34</v>
      </c>
      <c r="X26" s="32"/>
      <c r="Y26" s="32"/>
      <c r="Z26" s="32"/>
      <c r="AA26" s="32"/>
      <c r="AB26" s="34" t="s">
        <v>39</v>
      </c>
      <c r="AC26" s="34"/>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row>
    <row r="27" spans="1:156" s="2" customFormat="1" x14ac:dyDescent="0.3">
      <c r="A27" s="22" t="s">
        <v>15</v>
      </c>
      <c r="B27" s="22"/>
      <c r="C27" s="6" t="s">
        <v>136</v>
      </c>
      <c r="D27" s="24"/>
      <c r="E27" s="24" t="s">
        <v>19</v>
      </c>
      <c r="F27" s="24"/>
      <c r="G27" s="24"/>
      <c r="H27" s="24"/>
      <c r="I27" s="24"/>
      <c r="J27" s="26"/>
      <c r="K27" s="26" t="s">
        <v>16</v>
      </c>
      <c r="L27" s="28"/>
      <c r="M27" s="28" t="s">
        <v>25</v>
      </c>
      <c r="N27" s="28"/>
      <c r="O27" s="28"/>
      <c r="P27" s="30"/>
      <c r="Q27" s="30"/>
      <c r="R27" s="30" t="s">
        <v>29</v>
      </c>
      <c r="S27" s="30"/>
      <c r="T27" s="30"/>
      <c r="U27" s="30"/>
      <c r="V27" s="30"/>
      <c r="W27" s="32"/>
      <c r="X27" s="32"/>
      <c r="Y27" s="32"/>
      <c r="Z27" s="32"/>
      <c r="AA27" s="32" t="s">
        <v>38</v>
      </c>
      <c r="AB27" s="34" t="s">
        <v>39</v>
      </c>
      <c r="AC27" s="34"/>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row>
    <row r="28" spans="1:156" s="2" customFormat="1" hidden="1" x14ac:dyDescent="0.3">
      <c r="A28" s="22" t="s">
        <v>15</v>
      </c>
      <c r="B28" s="22"/>
      <c r="C28" s="6" t="s">
        <v>142</v>
      </c>
      <c r="D28" s="24"/>
      <c r="E28" s="24"/>
      <c r="F28" s="24" t="s">
        <v>20</v>
      </c>
      <c r="G28" s="24"/>
      <c r="H28" s="24"/>
      <c r="I28" s="24"/>
      <c r="J28" s="26"/>
      <c r="K28" s="26" t="s">
        <v>16</v>
      </c>
      <c r="L28" s="28"/>
      <c r="M28" s="28" t="s">
        <v>25</v>
      </c>
      <c r="N28" s="28"/>
      <c r="O28" s="28"/>
      <c r="P28" s="30" t="s">
        <v>27</v>
      </c>
      <c r="Q28" s="30"/>
      <c r="R28" s="30"/>
      <c r="S28" s="30"/>
      <c r="T28" s="30"/>
      <c r="U28" s="30"/>
      <c r="V28" s="30"/>
      <c r="W28" s="32" t="s">
        <v>34</v>
      </c>
      <c r="X28" s="32"/>
      <c r="Y28" s="32" t="s">
        <v>36</v>
      </c>
      <c r="Z28" s="32"/>
      <c r="AA28" s="32" t="s">
        <v>38</v>
      </c>
      <c r="AB28" s="34"/>
      <c r="AC28" s="34"/>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row>
    <row r="29" spans="1:156" s="2" customFormat="1" x14ac:dyDescent="0.3">
      <c r="A29" s="22" t="s">
        <v>15</v>
      </c>
      <c r="B29" s="22"/>
      <c r="C29" s="6" t="s">
        <v>151</v>
      </c>
      <c r="D29" s="24"/>
      <c r="E29" s="24" t="s">
        <v>19</v>
      </c>
      <c r="F29" s="24"/>
      <c r="G29" s="24"/>
      <c r="H29" s="24"/>
      <c r="I29" s="24"/>
      <c r="J29" s="26" t="s">
        <v>15</v>
      </c>
      <c r="K29" s="26"/>
      <c r="L29" s="28"/>
      <c r="M29" s="28"/>
      <c r="N29" s="28" t="s">
        <v>18</v>
      </c>
      <c r="O29" s="28"/>
      <c r="P29" s="30"/>
      <c r="Q29" s="30"/>
      <c r="R29" s="30" t="s">
        <v>29</v>
      </c>
      <c r="S29" s="30"/>
      <c r="T29" s="30"/>
      <c r="U29" s="30"/>
      <c r="V29" s="30"/>
      <c r="W29" s="32" t="s">
        <v>34</v>
      </c>
      <c r="X29" s="32"/>
      <c r="Y29" s="32" t="s">
        <v>36</v>
      </c>
      <c r="Z29" s="32" t="s">
        <v>37</v>
      </c>
      <c r="AA29" s="32" t="s">
        <v>38</v>
      </c>
      <c r="AB29" s="34" t="s">
        <v>39</v>
      </c>
      <c r="AC29" s="34"/>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row>
    <row r="30" spans="1:156" s="2" customFormat="1" hidden="1" x14ac:dyDescent="0.3">
      <c r="A30" s="22" t="s">
        <v>15</v>
      </c>
      <c r="B30" s="22"/>
      <c r="C30" s="6" t="s">
        <v>154</v>
      </c>
      <c r="D30" s="24"/>
      <c r="E30" s="24"/>
      <c r="F30" s="24" t="s">
        <v>20</v>
      </c>
      <c r="G30" s="24"/>
      <c r="H30" s="24"/>
      <c r="I30" s="24"/>
      <c r="J30" s="26"/>
      <c r="K30" s="26" t="s">
        <v>16</v>
      </c>
      <c r="L30" s="28" t="s">
        <v>24</v>
      </c>
      <c r="M30" s="28"/>
      <c r="N30" s="28"/>
      <c r="O30" s="28"/>
      <c r="P30" s="30"/>
      <c r="Q30" s="30"/>
      <c r="R30" s="30"/>
      <c r="S30" s="30" t="s">
        <v>30</v>
      </c>
      <c r="T30" s="30"/>
      <c r="U30" s="30"/>
      <c r="V30" s="30"/>
      <c r="W30" s="32"/>
      <c r="X30" s="32"/>
      <c r="Y30" s="32" t="s">
        <v>36</v>
      </c>
      <c r="Z30" s="32"/>
      <c r="AA30" s="32" t="s">
        <v>38</v>
      </c>
      <c r="AB30" s="34"/>
      <c r="AC30" s="34" t="s">
        <v>40</v>
      </c>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row>
    <row r="31" spans="1:156" s="2" customFormat="1" x14ac:dyDescent="0.3">
      <c r="A31" s="22" t="s">
        <v>15</v>
      </c>
      <c r="B31" s="22"/>
      <c r="C31" s="6" t="s">
        <v>157</v>
      </c>
      <c r="D31" s="24"/>
      <c r="E31" s="24"/>
      <c r="F31" s="24" t="s">
        <v>20</v>
      </c>
      <c r="G31" s="24"/>
      <c r="H31" s="24"/>
      <c r="I31" s="24"/>
      <c r="J31" s="26"/>
      <c r="K31" s="26" t="s">
        <v>16</v>
      </c>
      <c r="L31" s="28"/>
      <c r="M31" s="28" t="s">
        <v>25</v>
      </c>
      <c r="N31" s="28"/>
      <c r="O31" s="28"/>
      <c r="P31" s="30"/>
      <c r="Q31" s="30"/>
      <c r="R31" s="30"/>
      <c r="S31" s="30"/>
      <c r="T31" s="30" t="s">
        <v>31</v>
      </c>
      <c r="U31" s="30"/>
      <c r="V31" s="30"/>
      <c r="W31" s="32"/>
      <c r="X31" s="32"/>
      <c r="Y31" s="32" t="s">
        <v>36</v>
      </c>
      <c r="Z31" s="32" t="s">
        <v>37</v>
      </c>
      <c r="AA31" s="32" t="s">
        <v>38</v>
      </c>
      <c r="AB31" s="34" t="s">
        <v>39</v>
      </c>
      <c r="AC31" s="34"/>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row>
    <row r="32" spans="1:156" s="2" customFormat="1" hidden="1" x14ac:dyDescent="0.3">
      <c r="A32" s="22" t="s">
        <v>15</v>
      </c>
      <c r="B32" s="22"/>
      <c r="C32" s="6" t="s">
        <v>166</v>
      </c>
      <c r="D32" s="24"/>
      <c r="E32" s="24" t="s">
        <v>19</v>
      </c>
      <c r="F32" s="24"/>
      <c r="G32" s="24"/>
      <c r="H32" s="24"/>
      <c r="I32" s="24"/>
      <c r="J32" s="26"/>
      <c r="K32" s="26" t="s">
        <v>16</v>
      </c>
      <c r="L32" s="28"/>
      <c r="M32" s="28" t="s">
        <v>25</v>
      </c>
      <c r="N32" s="28"/>
      <c r="O32" s="28"/>
      <c r="P32" s="30"/>
      <c r="Q32" s="30" t="s">
        <v>28</v>
      </c>
      <c r="R32" s="30"/>
      <c r="S32" s="30"/>
      <c r="T32" s="30"/>
      <c r="U32" s="30"/>
      <c r="V32" s="30"/>
      <c r="W32" s="32"/>
      <c r="X32" s="32"/>
      <c r="Y32" s="32"/>
      <c r="Z32" s="32" t="s">
        <v>37</v>
      </c>
      <c r="AA32" s="32" t="s">
        <v>38</v>
      </c>
      <c r="AB32" s="34"/>
      <c r="AC32" s="34" t="s">
        <v>40</v>
      </c>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row>
    <row r="33" spans="1:156" s="2" customFormat="1" hidden="1" x14ac:dyDescent="0.3">
      <c r="A33" s="22" t="s">
        <v>15</v>
      </c>
      <c r="B33" s="22"/>
      <c r="C33" s="6" t="s">
        <v>169</v>
      </c>
      <c r="D33" s="24"/>
      <c r="E33" s="24"/>
      <c r="F33" s="24" t="s">
        <v>20</v>
      </c>
      <c r="G33" s="24"/>
      <c r="H33" s="24"/>
      <c r="I33" s="24"/>
      <c r="J33" s="26"/>
      <c r="K33" s="26" t="s">
        <v>16</v>
      </c>
      <c r="L33" s="28"/>
      <c r="M33" s="28" t="s">
        <v>25</v>
      </c>
      <c r="N33" s="28"/>
      <c r="O33" s="28"/>
      <c r="P33" s="30"/>
      <c r="Q33" s="30"/>
      <c r="R33" s="30"/>
      <c r="S33" s="30"/>
      <c r="T33" s="30" t="s">
        <v>31</v>
      </c>
      <c r="U33" s="30"/>
      <c r="V33" s="30"/>
      <c r="W33" s="32"/>
      <c r="X33" s="32"/>
      <c r="Y33" s="32"/>
      <c r="Z33" s="32"/>
      <c r="AA33" s="32" t="s">
        <v>38</v>
      </c>
      <c r="AB33" s="34"/>
      <c r="AC33" s="34" t="s">
        <v>40</v>
      </c>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row>
    <row r="34" spans="1:156" s="2" customFormat="1" x14ac:dyDescent="0.3">
      <c r="A34" s="22" t="s">
        <v>15</v>
      </c>
      <c r="B34" s="22"/>
      <c r="C34" s="6" t="s">
        <v>172</v>
      </c>
      <c r="D34" s="24"/>
      <c r="E34" s="24"/>
      <c r="F34" s="24"/>
      <c r="G34" s="24"/>
      <c r="H34" s="24"/>
      <c r="I34" s="24" t="s">
        <v>23</v>
      </c>
      <c r="J34" s="26"/>
      <c r="K34" s="26" t="s">
        <v>16</v>
      </c>
      <c r="L34" s="28"/>
      <c r="M34" s="28" t="s">
        <v>25</v>
      </c>
      <c r="N34" s="28"/>
      <c r="O34" s="28"/>
      <c r="P34" s="30"/>
      <c r="Q34" s="30"/>
      <c r="R34" s="30" t="s">
        <v>29</v>
      </c>
      <c r="S34" s="30"/>
      <c r="T34" s="30"/>
      <c r="U34" s="30"/>
      <c r="V34" s="30"/>
      <c r="W34" s="32"/>
      <c r="X34" s="32"/>
      <c r="Y34" s="32" t="s">
        <v>36</v>
      </c>
      <c r="Z34" s="32"/>
      <c r="AA34" s="32" t="s">
        <v>38</v>
      </c>
      <c r="AB34" s="34" t="s">
        <v>39</v>
      </c>
      <c r="AC34" s="34"/>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row>
    <row r="35" spans="1:156" s="2" customFormat="1" x14ac:dyDescent="0.3">
      <c r="A35" s="22" t="s">
        <v>15</v>
      </c>
      <c r="B35" s="22"/>
      <c r="C35" s="6" t="s">
        <v>178</v>
      </c>
      <c r="D35" s="24"/>
      <c r="E35" s="24"/>
      <c r="F35" s="24" t="s">
        <v>20</v>
      </c>
      <c r="G35" s="24"/>
      <c r="H35" s="24"/>
      <c r="I35" s="24"/>
      <c r="J35" s="26"/>
      <c r="K35" s="26" t="s">
        <v>16</v>
      </c>
      <c r="L35" s="28" t="s">
        <v>24</v>
      </c>
      <c r="M35" s="28"/>
      <c r="N35" s="28"/>
      <c r="O35" s="28"/>
      <c r="P35" s="30"/>
      <c r="Q35" s="30"/>
      <c r="R35" s="30"/>
      <c r="S35" s="30" t="s">
        <v>30</v>
      </c>
      <c r="T35" s="30"/>
      <c r="U35" s="30"/>
      <c r="V35" s="30"/>
      <c r="W35" s="32"/>
      <c r="X35" s="32"/>
      <c r="Y35" s="32"/>
      <c r="Z35" s="32"/>
      <c r="AA35" s="32" t="s">
        <v>38</v>
      </c>
      <c r="AB35" s="34" t="s">
        <v>39</v>
      </c>
      <c r="AC35" s="34"/>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row>
    <row r="36" spans="1:156" s="2" customFormat="1" x14ac:dyDescent="0.3">
      <c r="A36" s="22" t="s">
        <v>15</v>
      </c>
      <c r="B36" s="22"/>
      <c r="C36" s="6" t="s">
        <v>184</v>
      </c>
      <c r="D36" s="24"/>
      <c r="E36" s="24"/>
      <c r="F36" s="24" t="s">
        <v>20</v>
      </c>
      <c r="G36" s="24"/>
      <c r="H36" s="24"/>
      <c r="I36" s="24"/>
      <c r="J36" s="26"/>
      <c r="K36" s="26" t="s">
        <v>16</v>
      </c>
      <c r="L36" s="28"/>
      <c r="M36" s="28" t="s">
        <v>25</v>
      </c>
      <c r="N36" s="28"/>
      <c r="O36" s="28"/>
      <c r="P36" s="30"/>
      <c r="Q36" s="30"/>
      <c r="R36" s="30"/>
      <c r="S36" s="30"/>
      <c r="T36" s="30" t="s">
        <v>31</v>
      </c>
      <c r="U36" s="30"/>
      <c r="V36" s="30"/>
      <c r="W36" s="32" t="s">
        <v>34</v>
      </c>
      <c r="X36" s="32" t="s">
        <v>35</v>
      </c>
      <c r="Y36" s="32" t="s">
        <v>36</v>
      </c>
      <c r="Z36" s="32" t="s">
        <v>37</v>
      </c>
      <c r="AA36" s="32" t="s">
        <v>38</v>
      </c>
      <c r="AB36" s="34" t="s">
        <v>39</v>
      </c>
      <c r="AC36" s="34"/>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row>
    <row r="37" spans="1:156" s="2" customFormat="1" hidden="1" x14ac:dyDescent="0.3">
      <c r="A37" s="22" t="s">
        <v>15</v>
      </c>
      <c r="B37" s="22"/>
      <c r="C37" s="6" t="s">
        <v>187</v>
      </c>
      <c r="D37" s="24"/>
      <c r="E37" s="24"/>
      <c r="F37" s="24" t="s">
        <v>20</v>
      </c>
      <c r="G37" s="24"/>
      <c r="H37" s="24"/>
      <c r="I37" s="24"/>
      <c r="J37" s="26"/>
      <c r="K37" s="26" t="s">
        <v>16</v>
      </c>
      <c r="L37" s="28"/>
      <c r="M37" s="28" t="s">
        <v>25</v>
      </c>
      <c r="N37" s="28"/>
      <c r="O37" s="28"/>
      <c r="P37" s="30"/>
      <c r="Q37" s="30"/>
      <c r="R37" s="30"/>
      <c r="S37" s="30"/>
      <c r="T37" s="30" t="s">
        <v>31</v>
      </c>
      <c r="U37" s="30"/>
      <c r="V37" s="30"/>
      <c r="W37" s="32" t="s">
        <v>34</v>
      </c>
      <c r="X37" s="32"/>
      <c r="Y37" s="32" t="s">
        <v>36</v>
      </c>
      <c r="Z37" s="32" t="s">
        <v>37</v>
      </c>
      <c r="AA37" s="32" t="s">
        <v>38</v>
      </c>
      <c r="AB37" s="34"/>
      <c r="AC37" s="34" t="s">
        <v>40</v>
      </c>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row>
    <row r="38" spans="1:156" s="2" customFormat="1" x14ac:dyDescent="0.3">
      <c r="A38" s="22" t="s">
        <v>15</v>
      </c>
      <c r="B38" s="22"/>
      <c r="C38" s="6" t="s">
        <v>190</v>
      </c>
      <c r="D38" s="24"/>
      <c r="E38" s="24"/>
      <c r="F38" s="24" t="s">
        <v>20</v>
      </c>
      <c r="G38" s="24"/>
      <c r="H38" s="24"/>
      <c r="I38" s="24"/>
      <c r="J38" s="26" t="s">
        <v>15</v>
      </c>
      <c r="K38" s="26"/>
      <c r="L38" s="28"/>
      <c r="M38" s="28" t="s">
        <v>25</v>
      </c>
      <c r="N38" s="28"/>
      <c r="O38" s="28"/>
      <c r="P38" s="30"/>
      <c r="Q38" s="30"/>
      <c r="R38" s="30"/>
      <c r="S38" s="30" t="s">
        <v>30</v>
      </c>
      <c r="T38" s="30"/>
      <c r="U38" s="30"/>
      <c r="V38" s="30"/>
      <c r="W38" s="32" t="s">
        <v>34</v>
      </c>
      <c r="X38" s="32"/>
      <c r="Y38" s="32" t="s">
        <v>36</v>
      </c>
      <c r="Z38" s="32" t="s">
        <v>37</v>
      </c>
      <c r="AA38" s="32" t="s">
        <v>38</v>
      </c>
      <c r="AB38" s="34" t="s">
        <v>39</v>
      </c>
      <c r="AC38" s="34"/>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row>
    <row r="39" spans="1:156" s="2" customFormat="1" x14ac:dyDescent="0.3">
      <c r="A39" s="22" t="s">
        <v>15</v>
      </c>
      <c r="B39" s="22"/>
      <c r="C39" s="6" t="s">
        <v>193</v>
      </c>
      <c r="D39" s="24"/>
      <c r="E39" s="24"/>
      <c r="F39" s="24" t="s">
        <v>20</v>
      </c>
      <c r="G39" s="24"/>
      <c r="H39" s="24"/>
      <c r="I39" s="24"/>
      <c r="J39" s="26"/>
      <c r="K39" s="26" t="s">
        <v>16</v>
      </c>
      <c r="L39" s="28"/>
      <c r="M39" s="28" t="s">
        <v>25</v>
      </c>
      <c r="N39" s="28"/>
      <c r="O39" s="28"/>
      <c r="P39" s="30"/>
      <c r="Q39" s="30"/>
      <c r="R39" s="30"/>
      <c r="S39" s="30" t="s">
        <v>30</v>
      </c>
      <c r="T39" s="30"/>
      <c r="U39" s="30"/>
      <c r="V39" s="30"/>
      <c r="W39" s="32"/>
      <c r="X39" s="32"/>
      <c r="Y39" s="32"/>
      <c r="Z39" s="32" t="s">
        <v>37</v>
      </c>
      <c r="AA39" s="32" t="s">
        <v>38</v>
      </c>
      <c r="AB39" s="34" t="s">
        <v>39</v>
      </c>
      <c r="AC39" s="34"/>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row>
    <row r="40" spans="1:156" s="2" customFormat="1" x14ac:dyDescent="0.3">
      <c r="A40" s="22" t="s">
        <v>15</v>
      </c>
      <c r="B40" s="22"/>
      <c r="C40" s="6" t="s">
        <v>199</v>
      </c>
      <c r="D40" s="24"/>
      <c r="E40" s="24"/>
      <c r="F40" s="24" t="s">
        <v>20</v>
      </c>
      <c r="G40" s="24"/>
      <c r="H40" s="24"/>
      <c r="I40" s="24"/>
      <c r="J40" s="26"/>
      <c r="K40" s="26" t="s">
        <v>16</v>
      </c>
      <c r="L40" s="28"/>
      <c r="M40" s="28" t="s">
        <v>25</v>
      </c>
      <c r="N40" s="28"/>
      <c r="O40" s="28"/>
      <c r="P40" s="30"/>
      <c r="Q40" s="30"/>
      <c r="R40" s="30"/>
      <c r="S40" s="30" t="s">
        <v>30</v>
      </c>
      <c r="T40" s="30"/>
      <c r="U40" s="30"/>
      <c r="V40" s="30"/>
      <c r="W40" s="32"/>
      <c r="X40" s="32"/>
      <c r="Y40" s="32" t="s">
        <v>36</v>
      </c>
      <c r="Z40" s="32"/>
      <c r="AA40" s="32"/>
      <c r="AB40" s="34" t="s">
        <v>39</v>
      </c>
      <c r="AC40" s="34"/>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row>
    <row r="41" spans="1:156" s="2" customFormat="1" hidden="1" x14ac:dyDescent="0.3">
      <c r="A41" s="22" t="s">
        <v>15</v>
      </c>
      <c r="B41" s="22"/>
      <c r="C41" s="6" t="s">
        <v>202</v>
      </c>
      <c r="D41" s="24"/>
      <c r="E41" s="24"/>
      <c r="F41" s="24" t="s">
        <v>20</v>
      </c>
      <c r="G41" s="24"/>
      <c r="H41" s="24"/>
      <c r="I41" s="24"/>
      <c r="J41" s="26"/>
      <c r="K41" s="26" t="s">
        <v>16</v>
      </c>
      <c r="L41" s="28"/>
      <c r="M41" s="28" t="s">
        <v>25</v>
      </c>
      <c r="N41" s="28"/>
      <c r="O41" s="28"/>
      <c r="P41" s="30"/>
      <c r="Q41" s="30"/>
      <c r="R41" s="30"/>
      <c r="S41" s="30"/>
      <c r="T41" s="30" t="s">
        <v>31</v>
      </c>
      <c r="U41" s="30"/>
      <c r="V41" s="30"/>
      <c r="W41" s="32"/>
      <c r="X41" s="32"/>
      <c r="Y41" s="32"/>
      <c r="Z41" s="32" t="s">
        <v>37</v>
      </c>
      <c r="AA41" s="32" t="s">
        <v>38</v>
      </c>
      <c r="AB41" s="34"/>
      <c r="AC41" s="34" t="s">
        <v>40</v>
      </c>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row>
    <row r="42" spans="1:156" s="2" customFormat="1" x14ac:dyDescent="0.3">
      <c r="A42" s="22" t="s">
        <v>15</v>
      </c>
      <c r="B42" s="22"/>
      <c r="C42" s="6" t="s">
        <v>214</v>
      </c>
      <c r="D42" s="24"/>
      <c r="E42" s="24"/>
      <c r="F42" s="24"/>
      <c r="G42" s="24"/>
      <c r="H42" s="24"/>
      <c r="I42" s="24"/>
      <c r="J42" s="26"/>
      <c r="K42" s="26" t="s">
        <v>16</v>
      </c>
      <c r="L42" s="28"/>
      <c r="M42" s="28"/>
      <c r="N42" s="28" t="s">
        <v>18</v>
      </c>
      <c r="O42" s="28"/>
      <c r="P42" s="30"/>
      <c r="Q42" s="30"/>
      <c r="R42" s="30"/>
      <c r="S42" s="30" t="s">
        <v>30</v>
      </c>
      <c r="T42" s="30"/>
      <c r="U42" s="30"/>
      <c r="V42" s="30"/>
      <c r="W42" s="32"/>
      <c r="X42" s="32"/>
      <c r="Y42" s="32"/>
      <c r="Z42" s="32"/>
      <c r="AA42" s="32" t="s">
        <v>38</v>
      </c>
      <c r="AB42" s="34" t="s">
        <v>39</v>
      </c>
      <c r="AC42" s="34"/>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row>
    <row r="43" spans="1:156" s="2" customFormat="1" hidden="1" x14ac:dyDescent="0.3">
      <c r="A43" s="22" t="s">
        <v>15</v>
      </c>
      <c r="B43" s="22"/>
      <c r="C43" s="6" t="s">
        <v>217</v>
      </c>
      <c r="D43" s="24"/>
      <c r="E43" s="24"/>
      <c r="F43" s="24" t="s">
        <v>20</v>
      </c>
      <c r="G43" s="24"/>
      <c r="H43" s="24"/>
      <c r="I43" s="24"/>
      <c r="J43" s="26"/>
      <c r="K43" s="26" t="s">
        <v>16</v>
      </c>
      <c r="L43" s="28"/>
      <c r="M43" s="28" t="s">
        <v>25</v>
      </c>
      <c r="N43" s="28"/>
      <c r="O43" s="28"/>
      <c r="P43" s="30"/>
      <c r="Q43" s="30"/>
      <c r="R43" s="30" t="s">
        <v>29</v>
      </c>
      <c r="S43" s="30"/>
      <c r="T43" s="30"/>
      <c r="U43" s="30"/>
      <c r="V43" s="30"/>
      <c r="W43" s="32" t="s">
        <v>34</v>
      </c>
      <c r="X43" s="32"/>
      <c r="Y43" s="32"/>
      <c r="Z43" s="32" t="s">
        <v>37</v>
      </c>
      <c r="AA43" s="32" t="s">
        <v>38</v>
      </c>
      <c r="AB43" s="34"/>
      <c r="AC43" s="34" t="s">
        <v>40</v>
      </c>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row>
    <row r="44" spans="1:156" s="2" customFormat="1" x14ac:dyDescent="0.3">
      <c r="A44" s="22" t="s">
        <v>15</v>
      </c>
      <c r="B44" s="22"/>
      <c r="C44" s="6" t="s">
        <v>220</v>
      </c>
      <c r="D44" s="24"/>
      <c r="E44" s="24" t="s">
        <v>19</v>
      </c>
      <c r="F44" s="24"/>
      <c r="G44" s="24"/>
      <c r="H44" s="24"/>
      <c r="I44" s="24"/>
      <c r="J44" s="26"/>
      <c r="K44" s="26" t="s">
        <v>16</v>
      </c>
      <c r="L44" s="28"/>
      <c r="M44" s="28" t="s">
        <v>25</v>
      </c>
      <c r="N44" s="28"/>
      <c r="O44" s="28"/>
      <c r="P44" s="30"/>
      <c r="Q44" s="30"/>
      <c r="R44" s="30"/>
      <c r="S44" s="30" t="s">
        <v>30</v>
      </c>
      <c r="T44" s="30"/>
      <c r="U44" s="30"/>
      <c r="V44" s="30"/>
      <c r="W44" s="32" t="s">
        <v>34</v>
      </c>
      <c r="X44" s="32"/>
      <c r="Y44" s="32" t="s">
        <v>36</v>
      </c>
      <c r="Z44" s="32" t="s">
        <v>37</v>
      </c>
      <c r="AA44" s="32" t="s">
        <v>38</v>
      </c>
      <c r="AB44" s="34" t="s">
        <v>39</v>
      </c>
      <c r="AC44" s="34"/>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row>
    <row r="45" spans="1:156" s="2" customFormat="1" x14ac:dyDescent="0.3">
      <c r="A45" s="22" t="s">
        <v>15</v>
      </c>
      <c r="B45" s="22"/>
      <c r="C45" s="6" t="s">
        <v>223</v>
      </c>
      <c r="D45" s="24"/>
      <c r="E45" s="24"/>
      <c r="F45" s="24" t="s">
        <v>20</v>
      </c>
      <c r="G45" s="24"/>
      <c r="H45" s="24"/>
      <c r="I45" s="24"/>
      <c r="J45" s="26"/>
      <c r="K45" s="26" t="s">
        <v>16</v>
      </c>
      <c r="L45" s="28"/>
      <c r="M45" s="28" t="s">
        <v>25</v>
      </c>
      <c r="N45" s="28"/>
      <c r="O45" s="28"/>
      <c r="P45" s="30"/>
      <c r="Q45" s="30"/>
      <c r="R45" s="30"/>
      <c r="S45" s="30"/>
      <c r="T45" s="30"/>
      <c r="U45" s="30"/>
      <c r="V45" s="30" t="s">
        <v>33</v>
      </c>
      <c r="W45" s="32"/>
      <c r="X45" s="32"/>
      <c r="Y45" s="32"/>
      <c r="Z45" s="32"/>
      <c r="AA45" s="32" t="s">
        <v>38</v>
      </c>
      <c r="AB45" s="34" t="s">
        <v>39</v>
      </c>
      <c r="AC45" s="34"/>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row>
    <row r="46" spans="1:156" s="2" customFormat="1" x14ac:dyDescent="0.3">
      <c r="A46" s="22" t="s">
        <v>15</v>
      </c>
      <c r="B46" s="22"/>
      <c r="C46" s="6" t="s">
        <v>226</v>
      </c>
      <c r="D46" s="24" t="s">
        <v>18</v>
      </c>
      <c r="E46" s="24"/>
      <c r="F46" s="24"/>
      <c r="G46" s="24"/>
      <c r="H46" s="24"/>
      <c r="I46" s="24"/>
      <c r="J46" s="26"/>
      <c r="K46" s="26" t="s">
        <v>16</v>
      </c>
      <c r="L46" s="28"/>
      <c r="M46" s="28" t="s">
        <v>25</v>
      </c>
      <c r="N46" s="28"/>
      <c r="O46" s="28"/>
      <c r="P46" s="30"/>
      <c r="Q46" s="30" t="s">
        <v>28</v>
      </c>
      <c r="R46" s="30"/>
      <c r="S46" s="30"/>
      <c r="T46" s="30"/>
      <c r="U46" s="30"/>
      <c r="V46" s="30"/>
      <c r="W46" s="32" t="s">
        <v>34</v>
      </c>
      <c r="X46" s="32"/>
      <c r="Y46" s="32" t="s">
        <v>36</v>
      </c>
      <c r="Z46" s="32" t="s">
        <v>37</v>
      </c>
      <c r="AA46" s="32"/>
      <c r="AB46" s="34" t="s">
        <v>39</v>
      </c>
      <c r="AC46" s="34"/>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row>
    <row r="47" spans="1:156" s="2" customFormat="1" hidden="1" x14ac:dyDescent="0.3">
      <c r="A47" s="22" t="s">
        <v>15</v>
      </c>
      <c r="B47" s="22"/>
      <c r="C47" s="6" t="s">
        <v>229</v>
      </c>
      <c r="D47" s="24"/>
      <c r="E47" s="24"/>
      <c r="F47" s="24" t="s">
        <v>20</v>
      </c>
      <c r="G47" s="24"/>
      <c r="H47" s="24"/>
      <c r="I47" s="24"/>
      <c r="J47" s="26"/>
      <c r="K47" s="26" t="s">
        <v>16</v>
      </c>
      <c r="L47" s="28"/>
      <c r="M47" s="28" t="s">
        <v>25</v>
      </c>
      <c r="N47" s="28"/>
      <c r="O47" s="28"/>
      <c r="P47" s="30"/>
      <c r="Q47" s="30"/>
      <c r="R47" s="30"/>
      <c r="S47" s="30" t="s">
        <v>30</v>
      </c>
      <c r="T47" s="30"/>
      <c r="U47" s="30"/>
      <c r="V47" s="30"/>
      <c r="W47" s="32"/>
      <c r="X47" s="32"/>
      <c r="Y47" s="32" t="s">
        <v>36</v>
      </c>
      <c r="Z47" s="32" t="s">
        <v>37</v>
      </c>
      <c r="AA47" s="32" t="s">
        <v>38</v>
      </c>
      <c r="AB47" s="34"/>
      <c r="AC47" s="34" t="s">
        <v>40</v>
      </c>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row>
    <row r="48" spans="1:156" s="2" customFormat="1" hidden="1" x14ac:dyDescent="0.3">
      <c r="A48" s="22" t="s">
        <v>15</v>
      </c>
      <c r="B48" s="22"/>
      <c r="C48" s="6" t="s">
        <v>235</v>
      </c>
      <c r="D48" s="24"/>
      <c r="E48" s="24"/>
      <c r="F48" s="24" t="s">
        <v>20</v>
      </c>
      <c r="G48" s="24"/>
      <c r="H48" s="24"/>
      <c r="I48" s="24"/>
      <c r="J48" s="26"/>
      <c r="K48" s="26" t="s">
        <v>16</v>
      </c>
      <c r="L48" s="28"/>
      <c r="M48" s="28" t="s">
        <v>25</v>
      </c>
      <c r="N48" s="28"/>
      <c r="O48" s="28"/>
      <c r="P48" s="30"/>
      <c r="Q48" s="30"/>
      <c r="R48" s="30"/>
      <c r="S48" s="30"/>
      <c r="T48" s="30" t="s">
        <v>31</v>
      </c>
      <c r="U48" s="30"/>
      <c r="V48" s="30"/>
      <c r="W48" s="32"/>
      <c r="X48" s="32"/>
      <c r="Y48" s="32"/>
      <c r="Z48" s="32"/>
      <c r="AA48" s="32" t="s">
        <v>38</v>
      </c>
      <c r="AB48" s="34"/>
      <c r="AC48" s="34" t="s">
        <v>40</v>
      </c>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row>
    <row r="49" spans="1:156" s="2" customFormat="1" hidden="1" x14ac:dyDescent="0.3">
      <c r="A49" s="22" t="s">
        <v>15</v>
      </c>
      <c r="B49" s="22"/>
      <c r="C49" s="6" t="s">
        <v>244</v>
      </c>
      <c r="D49" s="24"/>
      <c r="E49" s="24"/>
      <c r="F49" s="24"/>
      <c r="G49" s="24"/>
      <c r="H49" s="24"/>
      <c r="I49" s="24" t="s">
        <v>23</v>
      </c>
      <c r="J49" s="26"/>
      <c r="K49" s="26" t="s">
        <v>16</v>
      </c>
      <c r="L49" s="28" t="s">
        <v>24</v>
      </c>
      <c r="M49" s="28"/>
      <c r="N49" s="28"/>
      <c r="O49" s="28"/>
      <c r="P49" s="30"/>
      <c r="Q49" s="30"/>
      <c r="R49" s="30" t="s">
        <v>29</v>
      </c>
      <c r="S49" s="30"/>
      <c r="T49" s="30"/>
      <c r="U49" s="30"/>
      <c r="V49" s="30"/>
      <c r="W49" s="32"/>
      <c r="X49" s="32"/>
      <c r="Y49" s="32" t="s">
        <v>36</v>
      </c>
      <c r="Z49" s="32" t="s">
        <v>37</v>
      </c>
      <c r="AA49" s="32" t="s">
        <v>38</v>
      </c>
      <c r="AB49" s="34"/>
      <c r="AC49" s="34" t="s">
        <v>40</v>
      </c>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row>
    <row r="50" spans="1:156" s="2" customFormat="1" hidden="1" x14ac:dyDescent="0.3">
      <c r="A50" s="22" t="s">
        <v>15</v>
      </c>
      <c r="B50" s="22"/>
      <c r="C50" s="6" t="s">
        <v>247</v>
      </c>
      <c r="D50" s="24"/>
      <c r="E50" s="24"/>
      <c r="F50" s="24" t="s">
        <v>20</v>
      </c>
      <c r="G50" s="24"/>
      <c r="H50" s="24"/>
      <c r="I50" s="24"/>
      <c r="J50" s="26"/>
      <c r="K50" s="26" t="s">
        <v>16</v>
      </c>
      <c r="L50" s="28"/>
      <c r="M50" s="28" t="s">
        <v>25</v>
      </c>
      <c r="N50" s="28"/>
      <c r="O50" s="28"/>
      <c r="P50" s="30"/>
      <c r="Q50" s="30"/>
      <c r="R50" s="30"/>
      <c r="S50" s="30" t="s">
        <v>30</v>
      </c>
      <c r="T50" s="30"/>
      <c r="U50" s="30"/>
      <c r="V50" s="30"/>
      <c r="W50" s="32"/>
      <c r="X50" s="32"/>
      <c r="Y50" s="32" t="s">
        <v>36</v>
      </c>
      <c r="Z50" s="32"/>
      <c r="AA50" s="32" t="s">
        <v>38</v>
      </c>
      <c r="AB50" s="34"/>
      <c r="AC50" s="34" t="s">
        <v>40</v>
      </c>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row>
    <row r="51" spans="1:156" s="2" customFormat="1" hidden="1" x14ac:dyDescent="0.3">
      <c r="A51" s="22" t="s">
        <v>15</v>
      </c>
      <c r="B51" s="22"/>
      <c r="C51" s="6" t="s">
        <v>250</v>
      </c>
      <c r="D51" s="24"/>
      <c r="E51" s="24"/>
      <c r="F51" s="24" t="s">
        <v>20</v>
      </c>
      <c r="G51" s="24"/>
      <c r="H51" s="24"/>
      <c r="I51" s="24"/>
      <c r="J51" s="26" t="s">
        <v>15</v>
      </c>
      <c r="K51" s="26"/>
      <c r="L51" s="28"/>
      <c r="M51" s="28" t="s">
        <v>25</v>
      </c>
      <c r="N51" s="28"/>
      <c r="O51" s="28"/>
      <c r="P51" s="30" t="s">
        <v>27</v>
      </c>
      <c r="Q51" s="30"/>
      <c r="R51" s="30"/>
      <c r="S51" s="30"/>
      <c r="T51" s="30"/>
      <c r="U51" s="30"/>
      <c r="V51" s="30"/>
      <c r="W51" s="32"/>
      <c r="X51" s="32"/>
      <c r="Y51" s="32" t="s">
        <v>36</v>
      </c>
      <c r="Z51" s="32"/>
      <c r="AA51" s="32" t="s">
        <v>38</v>
      </c>
      <c r="AB51" s="34"/>
      <c r="AC51" s="34" t="s">
        <v>40</v>
      </c>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row>
    <row r="52" spans="1:156" s="2" customFormat="1" x14ac:dyDescent="0.3">
      <c r="A52" s="22" t="s">
        <v>15</v>
      </c>
      <c r="B52" s="22"/>
      <c r="C52" s="6" t="s">
        <v>253</v>
      </c>
      <c r="D52" s="24"/>
      <c r="E52" s="24"/>
      <c r="F52" s="24"/>
      <c r="G52" s="24"/>
      <c r="H52" s="24"/>
      <c r="I52" s="24" t="s">
        <v>23</v>
      </c>
      <c r="J52" s="26"/>
      <c r="K52" s="26" t="s">
        <v>16</v>
      </c>
      <c r="L52" s="28" t="s">
        <v>24</v>
      </c>
      <c r="M52" s="28"/>
      <c r="N52" s="28"/>
      <c r="O52" s="28"/>
      <c r="P52" s="30"/>
      <c r="Q52" s="30"/>
      <c r="R52" s="30"/>
      <c r="S52" s="30"/>
      <c r="T52" s="30"/>
      <c r="U52" s="30" t="s">
        <v>32</v>
      </c>
      <c r="V52" s="30"/>
      <c r="W52" s="32" t="s">
        <v>34</v>
      </c>
      <c r="X52" s="32"/>
      <c r="Y52" s="32" t="s">
        <v>36</v>
      </c>
      <c r="Z52" s="32" t="s">
        <v>37</v>
      </c>
      <c r="AA52" s="32" t="s">
        <v>38</v>
      </c>
      <c r="AB52" s="34" t="s">
        <v>39</v>
      </c>
      <c r="AC52" s="34"/>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row>
    <row r="53" spans="1:156" s="2" customFormat="1" hidden="1" x14ac:dyDescent="0.3">
      <c r="A53" s="22" t="s">
        <v>15</v>
      </c>
      <c r="B53" s="22"/>
      <c r="C53" s="6" t="s">
        <v>256</v>
      </c>
      <c r="D53" s="24"/>
      <c r="E53" s="24"/>
      <c r="F53" s="24" t="s">
        <v>20</v>
      </c>
      <c r="G53" s="24"/>
      <c r="H53" s="24"/>
      <c r="I53" s="24"/>
      <c r="J53" s="26"/>
      <c r="K53" s="26" t="s">
        <v>16</v>
      </c>
      <c r="L53" s="28"/>
      <c r="M53" s="28" t="s">
        <v>25</v>
      </c>
      <c r="N53" s="28"/>
      <c r="O53" s="28"/>
      <c r="P53" s="30"/>
      <c r="Q53" s="30"/>
      <c r="R53" s="30" t="s">
        <v>29</v>
      </c>
      <c r="S53" s="30"/>
      <c r="T53" s="30"/>
      <c r="U53" s="30"/>
      <c r="V53" s="30"/>
      <c r="W53" s="32"/>
      <c r="X53" s="32"/>
      <c r="Y53" s="32" t="s">
        <v>36</v>
      </c>
      <c r="Z53" s="32"/>
      <c r="AA53" s="32" t="s">
        <v>38</v>
      </c>
      <c r="AB53" s="34"/>
      <c r="AC53" s="34" t="s">
        <v>40</v>
      </c>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row>
    <row r="54" spans="1:156" s="2" customFormat="1" x14ac:dyDescent="0.3">
      <c r="A54" s="22" t="s">
        <v>15</v>
      </c>
      <c r="B54" s="22"/>
      <c r="C54" s="6" t="s">
        <v>259</v>
      </c>
      <c r="D54" s="24"/>
      <c r="E54" s="24"/>
      <c r="F54" s="24" t="s">
        <v>20</v>
      </c>
      <c r="G54" s="24"/>
      <c r="H54" s="24"/>
      <c r="I54" s="24"/>
      <c r="J54" s="26" t="s">
        <v>15</v>
      </c>
      <c r="K54" s="26"/>
      <c r="L54" s="28"/>
      <c r="M54" s="28" t="s">
        <v>25</v>
      </c>
      <c r="N54" s="28"/>
      <c r="O54" s="28"/>
      <c r="P54" s="30"/>
      <c r="Q54" s="30"/>
      <c r="R54" s="30"/>
      <c r="S54" s="30" t="s">
        <v>30</v>
      </c>
      <c r="T54" s="30"/>
      <c r="U54" s="30"/>
      <c r="V54" s="30"/>
      <c r="W54" s="32" t="s">
        <v>34</v>
      </c>
      <c r="X54" s="32"/>
      <c r="Y54" s="32"/>
      <c r="Z54" s="32"/>
      <c r="AA54" s="32"/>
      <c r="AB54" s="34" t="s">
        <v>39</v>
      </c>
      <c r="AC54" s="34"/>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row>
    <row r="55" spans="1:156" s="2" customFormat="1" hidden="1" x14ac:dyDescent="0.3">
      <c r="A55" s="22" t="s">
        <v>15</v>
      </c>
      <c r="B55" s="22"/>
      <c r="C55" s="6" t="s">
        <v>220</v>
      </c>
      <c r="D55" s="24" t="s">
        <v>18</v>
      </c>
      <c r="E55" s="24"/>
      <c r="F55" s="24"/>
      <c r="G55" s="24"/>
      <c r="H55" s="24"/>
      <c r="I55" s="24"/>
      <c r="J55" s="26"/>
      <c r="K55" s="26" t="s">
        <v>16</v>
      </c>
      <c r="L55" s="28"/>
      <c r="M55" s="28" t="s">
        <v>25</v>
      </c>
      <c r="N55" s="28"/>
      <c r="O55" s="28"/>
      <c r="P55" s="30"/>
      <c r="Q55" s="30"/>
      <c r="R55" s="30"/>
      <c r="S55" s="30" t="s">
        <v>30</v>
      </c>
      <c r="T55" s="30"/>
      <c r="U55" s="30"/>
      <c r="V55" s="30"/>
      <c r="W55" s="32"/>
      <c r="X55" s="32"/>
      <c r="Y55" s="32"/>
      <c r="Z55" s="32" t="s">
        <v>37</v>
      </c>
      <c r="AA55" s="32" t="s">
        <v>38</v>
      </c>
      <c r="AB55" s="34"/>
      <c r="AC55" s="34" t="s">
        <v>40</v>
      </c>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row>
    <row r="56" spans="1:156" s="2" customFormat="1" hidden="1" x14ac:dyDescent="0.3">
      <c r="A56" s="22" t="s">
        <v>15</v>
      </c>
      <c r="B56" s="22"/>
      <c r="C56" s="6" t="s">
        <v>273</v>
      </c>
      <c r="D56" s="24"/>
      <c r="E56" s="24"/>
      <c r="F56" s="24" t="s">
        <v>20</v>
      </c>
      <c r="G56" s="24"/>
      <c r="H56" s="24"/>
      <c r="I56" s="24"/>
      <c r="J56" s="26"/>
      <c r="K56" s="26" t="s">
        <v>16</v>
      </c>
      <c r="L56" s="28" t="s">
        <v>24</v>
      </c>
      <c r="M56" s="28"/>
      <c r="N56" s="28"/>
      <c r="O56" s="28"/>
      <c r="P56" s="30"/>
      <c r="Q56" s="30"/>
      <c r="R56" s="30"/>
      <c r="S56" s="30" t="s">
        <v>30</v>
      </c>
      <c r="T56" s="30"/>
      <c r="U56" s="30"/>
      <c r="V56" s="30"/>
      <c r="W56" s="32"/>
      <c r="X56" s="32" t="s">
        <v>35</v>
      </c>
      <c r="Y56" s="32"/>
      <c r="Z56" s="32"/>
      <c r="AA56" s="32" t="s">
        <v>38</v>
      </c>
      <c r="AB56" s="34"/>
      <c r="AC56" s="34" t="s">
        <v>40</v>
      </c>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row>
    <row r="57" spans="1:156" s="2" customFormat="1" hidden="1" x14ac:dyDescent="0.3">
      <c r="A57" s="22" t="s">
        <v>15</v>
      </c>
      <c r="B57" s="22"/>
      <c r="C57" s="6" t="s">
        <v>279</v>
      </c>
      <c r="D57" s="24"/>
      <c r="E57" s="24"/>
      <c r="F57" s="24" t="s">
        <v>20</v>
      </c>
      <c r="G57" s="24"/>
      <c r="H57" s="24"/>
      <c r="I57" s="24"/>
      <c r="J57" s="26"/>
      <c r="K57" s="26" t="s">
        <v>16</v>
      </c>
      <c r="L57" s="28"/>
      <c r="M57" s="28" t="s">
        <v>25</v>
      </c>
      <c r="N57" s="28"/>
      <c r="O57" s="28"/>
      <c r="P57" s="30"/>
      <c r="Q57" s="30"/>
      <c r="R57" s="30"/>
      <c r="S57" s="30" t="s">
        <v>30</v>
      </c>
      <c r="T57" s="30"/>
      <c r="U57" s="30"/>
      <c r="V57" s="30"/>
      <c r="W57" s="32"/>
      <c r="X57" s="32"/>
      <c r="Y57" s="32" t="s">
        <v>36</v>
      </c>
      <c r="Z57" s="32" t="s">
        <v>37</v>
      </c>
      <c r="AA57" s="32" t="s">
        <v>38</v>
      </c>
      <c r="AB57" s="34"/>
      <c r="AC57" s="34" t="s">
        <v>40</v>
      </c>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row>
    <row r="58" spans="1:156" s="2" customFormat="1" x14ac:dyDescent="0.3">
      <c r="A58" s="22" t="s">
        <v>15</v>
      </c>
      <c r="B58" s="22"/>
      <c r="C58" s="6" t="s">
        <v>282</v>
      </c>
      <c r="D58" s="24"/>
      <c r="E58" s="24" t="s">
        <v>19</v>
      </c>
      <c r="F58" s="24"/>
      <c r="G58" s="24"/>
      <c r="H58" s="24"/>
      <c r="I58" s="24"/>
      <c r="J58" s="26"/>
      <c r="K58" s="26" t="s">
        <v>16</v>
      </c>
      <c r="L58" s="28"/>
      <c r="M58" s="28" t="s">
        <v>25</v>
      </c>
      <c r="N58" s="28"/>
      <c r="O58" s="28"/>
      <c r="P58" s="30" t="s">
        <v>27</v>
      </c>
      <c r="Q58" s="30"/>
      <c r="R58" s="30"/>
      <c r="S58" s="30"/>
      <c r="T58" s="30"/>
      <c r="U58" s="30"/>
      <c r="V58" s="30"/>
      <c r="W58" s="32"/>
      <c r="X58" s="32"/>
      <c r="Y58" s="32" t="s">
        <v>36</v>
      </c>
      <c r="Z58" s="32"/>
      <c r="AA58" s="32" t="s">
        <v>38</v>
      </c>
      <c r="AB58" s="34" t="s">
        <v>39</v>
      </c>
      <c r="AC58" s="34"/>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row>
    <row r="59" spans="1:156" s="2" customFormat="1" hidden="1" x14ac:dyDescent="0.3">
      <c r="A59" s="22" t="s">
        <v>15</v>
      </c>
      <c r="B59" s="22"/>
      <c r="C59" s="6" t="s">
        <v>285</v>
      </c>
      <c r="D59" s="24"/>
      <c r="E59" s="24"/>
      <c r="F59" s="24" t="s">
        <v>20</v>
      </c>
      <c r="G59" s="24"/>
      <c r="H59" s="24"/>
      <c r="I59" s="24"/>
      <c r="J59" s="26"/>
      <c r="K59" s="26" t="s">
        <v>16</v>
      </c>
      <c r="L59" s="28"/>
      <c r="M59" s="28" t="s">
        <v>25</v>
      </c>
      <c r="N59" s="28"/>
      <c r="O59" s="28"/>
      <c r="P59" s="30"/>
      <c r="Q59" s="30"/>
      <c r="R59" s="30"/>
      <c r="S59" s="30"/>
      <c r="T59" s="30" t="s">
        <v>31</v>
      </c>
      <c r="U59" s="30"/>
      <c r="V59" s="30"/>
      <c r="W59" s="32"/>
      <c r="X59" s="32"/>
      <c r="Y59" s="32" t="s">
        <v>36</v>
      </c>
      <c r="Z59" s="32"/>
      <c r="AA59" s="32" t="s">
        <v>38</v>
      </c>
      <c r="AB59" s="34"/>
      <c r="AC59" s="34" t="s">
        <v>40</v>
      </c>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row>
    <row r="60" spans="1:156" s="2" customFormat="1" x14ac:dyDescent="0.3">
      <c r="A60" s="22" t="s">
        <v>15</v>
      </c>
      <c r="B60" s="22"/>
      <c r="C60" s="6" t="s">
        <v>288</v>
      </c>
      <c r="D60" s="24"/>
      <c r="E60" s="24"/>
      <c r="F60" s="24" t="s">
        <v>20</v>
      </c>
      <c r="G60" s="24"/>
      <c r="H60" s="24"/>
      <c r="I60" s="24"/>
      <c r="J60" s="26"/>
      <c r="K60" s="26" t="s">
        <v>16</v>
      </c>
      <c r="L60" s="28"/>
      <c r="M60" s="28" t="s">
        <v>25</v>
      </c>
      <c r="N60" s="28"/>
      <c r="O60" s="28"/>
      <c r="P60" s="30"/>
      <c r="Q60" s="30" t="s">
        <v>28</v>
      </c>
      <c r="R60" s="30"/>
      <c r="S60" s="30"/>
      <c r="T60" s="30"/>
      <c r="U60" s="30"/>
      <c r="V60" s="30"/>
      <c r="W60" s="32" t="s">
        <v>34</v>
      </c>
      <c r="X60" s="32"/>
      <c r="Y60" s="32"/>
      <c r="Z60" s="32" t="s">
        <v>37</v>
      </c>
      <c r="AA60" s="32" t="s">
        <v>38</v>
      </c>
      <c r="AB60" s="34" t="s">
        <v>39</v>
      </c>
      <c r="AC60" s="34"/>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row>
    <row r="61" spans="1:156" s="2" customFormat="1" x14ac:dyDescent="0.3">
      <c r="A61" s="22" t="s">
        <v>15</v>
      </c>
      <c r="B61" s="22"/>
      <c r="C61" s="6" t="s">
        <v>300</v>
      </c>
      <c r="D61" s="24"/>
      <c r="E61" s="24"/>
      <c r="F61" s="24" t="s">
        <v>20</v>
      </c>
      <c r="G61" s="24"/>
      <c r="H61" s="24"/>
      <c r="I61" s="24"/>
      <c r="J61" s="26" t="s">
        <v>15</v>
      </c>
      <c r="K61" s="26"/>
      <c r="L61" s="28"/>
      <c r="M61" s="28" t="s">
        <v>25</v>
      </c>
      <c r="N61" s="28"/>
      <c r="O61" s="28"/>
      <c r="P61" s="30"/>
      <c r="Q61" s="30"/>
      <c r="R61" s="30"/>
      <c r="S61" s="30" t="s">
        <v>30</v>
      </c>
      <c r="T61" s="30"/>
      <c r="U61" s="30"/>
      <c r="V61" s="30"/>
      <c r="W61" s="32" t="s">
        <v>34</v>
      </c>
      <c r="X61" s="32"/>
      <c r="Y61" s="32" t="s">
        <v>36</v>
      </c>
      <c r="Z61" s="32"/>
      <c r="AA61" s="32" t="s">
        <v>38</v>
      </c>
      <c r="AB61" s="34" t="s">
        <v>39</v>
      </c>
      <c r="AC61" s="34"/>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row>
    <row r="62" spans="1:156" s="2" customFormat="1" hidden="1" x14ac:dyDescent="0.3">
      <c r="A62" s="22" t="s">
        <v>15</v>
      </c>
      <c r="B62" s="22"/>
      <c r="C62" s="6" t="s">
        <v>306</v>
      </c>
      <c r="D62" s="24"/>
      <c r="E62" s="24"/>
      <c r="F62" s="24" t="s">
        <v>20</v>
      </c>
      <c r="G62" s="24"/>
      <c r="H62" s="24"/>
      <c r="I62" s="24"/>
      <c r="J62" s="26"/>
      <c r="K62" s="26" t="s">
        <v>16</v>
      </c>
      <c r="L62" s="28"/>
      <c r="M62" s="28" t="s">
        <v>25</v>
      </c>
      <c r="N62" s="28"/>
      <c r="O62" s="28"/>
      <c r="P62" s="30"/>
      <c r="Q62" s="30" t="s">
        <v>28</v>
      </c>
      <c r="R62" s="30"/>
      <c r="S62" s="30"/>
      <c r="T62" s="30"/>
      <c r="U62" s="30"/>
      <c r="V62" s="30"/>
      <c r="W62" s="32" t="s">
        <v>34</v>
      </c>
      <c r="X62" s="32" t="s">
        <v>35</v>
      </c>
      <c r="Y62" s="32" t="s">
        <v>36</v>
      </c>
      <c r="Z62" s="32"/>
      <c r="AA62" s="32" t="s">
        <v>38</v>
      </c>
      <c r="AB62" s="34"/>
      <c r="AC62" s="34" t="s">
        <v>40</v>
      </c>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row>
    <row r="63" spans="1:156" s="2" customFormat="1" x14ac:dyDescent="0.3">
      <c r="A63" s="22" t="s">
        <v>15</v>
      </c>
      <c r="B63" s="22"/>
      <c r="C63" s="6" t="s">
        <v>309</v>
      </c>
      <c r="D63" s="24"/>
      <c r="E63" s="24"/>
      <c r="F63" s="24"/>
      <c r="G63" s="24"/>
      <c r="H63" s="24"/>
      <c r="I63" s="24" t="s">
        <v>23</v>
      </c>
      <c r="J63" s="26"/>
      <c r="K63" s="26" t="s">
        <v>16</v>
      </c>
      <c r="L63" s="28" t="s">
        <v>24</v>
      </c>
      <c r="M63" s="28"/>
      <c r="N63" s="28"/>
      <c r="O63" s="28"/>
      <c r="P63" s="30"/>
      <c r="Q63" s="30"/>
      <c r="R63" s="30"/>
      <c r="S63" s="30"/>
      <c r="T63" s="30" t="s">
        <v>31</v>
      </c>
      <c r="U63" s="30"/>
      <c r="V63" s="30"/>
      <c r="W63" s="32"/>
      <c r="X63" s="32"/>
      <c r="Y63" s="32"/>
      <c r="Z63" s="32"/>
      <c r="AA63" s="32" t="s">
        <v>38</v>
      </c>
      <c r="AB63" s="34" t="s">
        <v>39</v>
      </c>
      <c r="AC63" s="34"/>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row>
    <row r="64" spans="1:156" s="2" customFormat="1" x14ac:dyDescent="0.3">
      <c r="A64" s="22" t="s">
        <v>15</v>
      </c>
      <c r="B64" s="22"/>
      <c r="C64" s="6" t="s">
        <v>320</v>
      </c>
      <c r="D64" s="24"/>
      <c r="E64" s="24"/>
      <c r="F64" s="24"/>
      <c r="G64" s="24"/>
      <c r="H64" s="24"/>
      <c r="I64" s="24" t="s">
        <v>23</v>
      </c>
      <c r="J64" s="26"/>
      <c r="K64" s="26" t="s">
        <v>16</v>
      </c>
      <c r="L64" s="28" t="s">
        <v>24</v>
      </c>
      <c r="M64" s="28"/>
      <c r="N64" s="28"/>
      <c r="O64" s="28"/>
      <c r="P64" s="30"/>
      <c r="Q64" s="30"/>
      <c r="R64" s="30"/>
      <c r="S64" s="30"/>
      <c r="T64" s="30" t="s">
        <v>31</v>
      </c>
      <c r="U64" s="30"/>
      <c r="V64" s="30"/>
      <c r="W64" s="32"/>
      <c r="X64" s="32"/>
      <c r="Y64" s="32" t="s">
        <v>36</v>
      </c>
      <c r="Z64" s="32"/>
      <c r="AA64" s="32" t="s">
        <v>38</v>
      </c>
      <c r="AB64" s="34" t="s">
        <v>39</v>
      </c>
      <c r="AC64" s="34"/>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row>
    <row r="65" spans="1:156" s="2" customFormat="1" x14ac:dyDescent="0.3">
      <c r="A65" s="22" t="s">
        <v>15</v>
      </c>
      <c r="B65" s="22"/>
      <c r="C65" s="6" t="s">
        <v>323</v>
      </c>
      <c r="D65" s="24"/>
      <c r="E65" s="24" t="s">
        <v>19</v>
      </c>
      <c r="F65" s="24"/>
      <c r="G65" s="24"/>
      <c r="H65" s="24"/>
      <c r="I65" s="24"/>
      <c r="J65" s="26"/>
      <c r="K65" s="26" t="s">
        <v>16</v>
      </c>
      <c r="L65" s="28"/>
      <c r="M65" s="28" t="s">
        <v>25</v>
      </c>
      <c r="N65" s="28"/>
      <c r="O65" s="28"/>
      <c r="P65" s="30"/>
      <c r="Q65" s="30"/>
      <c r="R65" s="30"/>
      <c r="S65" s="30" t="s">
        <v>30</v>
      </c>
      <c r="T65" s="30"/>
      <c r="U65" s="30"/>
      <c r="V65" s="30"/>
      <c r="W65" s="32"/>
      <c r="X65" s="32"/>
      <c r="Y65" s="32"/>
      <c r="Z65" s="32"/>
      <c r="AA65" s="32" t="s">
        <v>38</v>
      </c>
      <c r="AB65" s="34" t="s">
        <v>39</v>
      </c>
      <c r="AC65" s="34"/>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s="36"/>
      <c r="EP65" s="36"/>
      <c r="EQ65" s="36"/>
      <c r="ER65" s="36"/>
      <c r="ES65" s="36"/>
      <c r="ET65" s="36"/>
      <c r="EU65" s="36"/>
      <c r="EV65" s="36"/>
      <c r="EW65" s="36"/>
      <c r="EX65" s="36"/>
      <c r="EY65" s="36"/>
      <c r="EZ65" s="36"/>
    </row>
    <row r="66" spans="1:156" s="2" customFormat="1" hidden="1" x14ac:dyDescent="0.3">
      <c r="A66" s="22" t="s">
        <v>15</v>
      </c>
      <c r="B66" s="22"/>
      <c r="C66" s="6" t="s">
        <v>329</v>
      </c>
      <c r="D66" s="24"/>
      <c r="E66" s="24" t="s">
        <v>19</v>
      </c>
      <c r="F66" s="24"/>
      <c r="G66" s="24"/>
      <c r="H66" s="24"/>
      <c r="I66" s="24"/>
      <c r="J66" s="26"/>
      <c r="K66" s="26" t="s">
        <v>16</v>
      </c>
      <c r="L66" s="28"/>
      <c r="M66" s="28" t="s">
        <v>25</v>
      </c>
      <c r="N66" s="28"/>
      <c r="O66" s="28"/>
      <c r="P66" s="30"/>
      <c r="Q66" s="30"/>
      <c r="R66" s="30"/>
      <c r="S66" s="30"/>
      <c r="T66" s="30" t="s">
        <v>31</v>
      </c>
      <c r="U66" s="30"/>
      <c r="V66" s="30"/>
      <c r="W66" s="32" t="s">
        <v>34</v>
      </c>
      <c r="X66" s="32"/>
      <c r="Y66" s="32" t="s">
        <v>36</v>
      </c>
      <c r="Z66" s="32" t="s">
        <v>37</v>
      </c>
      <c r="AA66" s="32" t="s">
        <v>38</v>
      </c>
      <c r="AB66" s="34"/>
      <c r="AC66" s="34" t="s">
        <v>40</v>
      </c>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s="36"/>
      <c r="EP66" s="36"/>
      <c r="EQ66" s="36"/>
      <c r="ER66" s="36"/>
      <c r="ES66" s="36"/>
      <c r="ET66" s="36"/>
      <c r="EU66" s="36"/>
      <c r="EV66" s="36"/>
      <c r="EW66" s="36"/>
      <c r="EX66" s="36"/>
      <c r="EY66" s="36"/>
      <c r="EZ66" s="36"/>
    </row>
    <row r="67" spans="1:156" s="2" customFormat="1" x14ac:dyDescent="0.3">
      <c r="A67" s="22" t="s">
        <v>15</v>
      </c>
      <c r="B67" s="22"/>
      <c r="C67" s="6" t="s">
        <v>332</v>
      </c>
      <c r="D67" s="24"/>
      <c r="E67" s="24"/>
      <c r="F67" s="24"/>
      <c r="G67" s="24"/>
      <c r="H67" s="24"/>
      <c r="I67" s="24" t="s">
        <v>23</v>
      </c>
      <c r="J67" s="26"/>
      <c r="K67" s="26" t="s">
        <v>16</v>
      </c>
      <c r="L67" s="28" t="s">
        <v>24</v>
      </c>
      <c r="M67" s="28"/>
      <c r="N67" s="28"/>
      <c r="O67" s="28"/>
      <c r="P67" s="30"/>
      <c r="Q67" s="30"/>
      <c r="R67" s="30"/>
      <c r="S67" s="30"/>
      <c r="T67" s="30" t="s">
        <v>31</v>
      </c>
      <c r="U67" s="30"/>
      <c r="V67" s="30"/>
      <c r="W67" s="32"/>
      <c r="X67" s="32"/>
      <c r="Y67" s="32"/>
      <c r="Z67" s="32"/>
      <c r="AA67" s="32" t="s">
        <v>38</v>
      </c>
      <c r="AB67" s="34" t="s">
        <v>39</v>
      </c>
      <c r="AC67" s="34"/>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s="36"/>
      <c r="EP67" s="36"/>
      <c r="EQ67" s="36"/>
      <c r="ER67" s="36"/>
      <c r="ES67" s="36"/>
      <c r="ET67" s="36"/>
      <c r="EU67" s="36"/>
      <c r="EV67" s="36"/>
      <c r="EW67" s="36"/>
      <c r="EX67" s="36"/>
      <c r="EY67" s="36"/>
      <c r="EZ67" s="36"/>
    </row>
    <row r="68" spans="1:156" s="2" customFormat="1" hidden="1" x14ac:dyDescent="0.3">
      <c r="A68" s="22" t="s">
        <v>15</v>
      </c>
      <c r="B68" s="22"/>
      <c r="C68" s="6" t="s">
        <v>335</v>
      </c>
      <c r="D68" s="24"/>
      <c r="E68" s="24"/>
      <c r="F68" s="24"/>
      <c r="G68" s="24"/>
      <c r="H68" s="24"/>
      <c r="I68" s="24" t="s">
        <v>23</v>
      </c>
      <c r="J68" s="26"/>
      <c r="K68" s="26" t="s">
        <v>16</v>
      </c>
      <c r="L68" s="28"/>
      <c r="M68" s="28" t="s">
        <v>25</v>
      </c>
      <c r="N68" s="28"/>
      <c r="O68" s="28"/>
      <c r="P68" s="30"/>
      <c r="Q68" s="30"/>
      <c r="R68" s="30"/>
      <c r="S68" s="30" t="s">
        <v>30</v>
      </c>
      <c r="T68" s="30"/>
      <c r="U68" s="30"/>
      <c r="V68" s="30"/>
      <c r="W68" s="32" t="s">
        <v>34</v>
      </c>
      <c r="X68" s="32"/>
      <c r="Y68" s="32" t="s">
        <v>36</v>
      </c>
      <c r="Z68" s="32" t="s">
        <v>37</v>
      </c>
      <c r="AA68" s="32" t="s">
        <v>38</v>
      </c>
      <c r="AB68" s="34"/>
      <c r="AC68" s="34" t="s">
        <v>40</v>
      </c>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s="36"/>
      <c r="EP68" s="36"/>
      <c r="EQ68" s="36"/>
      <c r="ER68" s="36"/>
      <c r="ES68" s="36"/>
      <c r="ET68" s="36"/>
      <c r="EU68" s="36"/>
      <c r="EV68" s="36"/>
      <c r="EW68" s="36"/>
      <c r="EX68" s="36"/>
      <c r="EY68" s="36"/>
      <c r="EZ68" s="36"/>
    </row>
    <row r="69" spans="1:156" s="2" customFormat="1" x14ac:dyDescent="0.3">
      <c r="A69" s="22" t="s">
        <v>15</v>
      </c>
      <c r="B69" s="22"/>
      <c r="C69" s="6" t="s">
        <v>344</v>
      </c>
      <c r="D69" s="24"/>
      <c r="E69" s="24"/>
      <c r="F69" s="24"/>
      <c r="G69" s="24"/>
      <c r="H69" s="24"/>
      <c r="I69" s="24" t="s">
        <v>23</v>
      </c>
      <c r="J69" s="26"/>
      <c r="K69" s="26" t="s">
        <v>16</v>
      </c>
      <c r="L69" s="28" t="s">
        <v>24</v>
      </c>
      <c r="M69" s="28"/>
      <c r="N69" s="28"/>
      <c r="O69" s="28"/>
      <c r="P69" s="30"/>
      <c r="Q69" s="30"/>
      <c r="R69" s="30" t="s">
        <v>29</v>
      </c>
      <c r="S69" s="30"/>
      <c r="T69" s="30"/>
      <c r="U69" s="30"/>
      <c r="V69" s="30"/>
      <c r="W69" s="32"/>
      <c r="X69" s="32"/>
      <c r="Y69" s="32"/>
      <c r="Z69" s="32"/>
      <c r="AA69" s="32" t="s">
        <v>38</v>
      </c>
      <c r="AB69" s="34" t="s">
        <v>39</v>
      </c>
      <c r="AC69" s="34"/>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row>
    <row r="70" spans="1:156" s="2" customFormat="1" hidden="1" x14ac:dyDescent="0.3">
      <c r="A70" s="22" t="s">
        <v>15</v>
      </c>
      <c r="B70" s="22"/>
      <c r="C70" s="6" t="s">
        <v>347</v>
      </c>
      <c r="D70" s="24"/>
      <c r="E70" s="24"/>
      <c r="F70" s="24" t="s">
        <v>20</v>
      </c>
      <c r="G70" s="24"/>
      <c r="H70" s="24"/>
      <c r="I70" s="24"/>
      <c r="J70" s="26"/>
      <c r="K70" s="26" t="s">
        <v>16</v>
      </c>
      <c r="L70" s="28"/>
      <c r="M70" s="28" t="s">
        <v>25</v>
      </c>
      <c r="N70" s="28"/>
      <c r="O70" s="28"/>
      <c r="P70" s="30"/>
      <c r="Q70" s="30" t="s">
        <v>28</v>
      </c>
      <c r="R70" s="30"/>
      <c r="S70" s="30"/>
      <c r="T70" s="30"/>
      <c r="U70" s="30"/>
      <c r="V70" s="30"/>
      <c r="W70" s="32"/>
      <c r="X70" s="32"/>
      <c r="Y70" s="32"/>
      <c r="Z70" s="32"/>
      <c r="AA70" s="32" t="s">
        <v>38</v>
      </c>
      <c r="AB70" s="34"/>
      <c r="AC70" s="34" t="s">
        <v>40</v>
      </c>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row>
    <row r="71" spans="1:156" s="2" customFormat="1" x14ac:dyDescent="0.3">
      <c r="A71" s="22" t="s">
        <v>15</v>
      </c>
      <c r="B71" s="22"/>
      <c r="C71" s="6" t="s">
        <v>350</v>
      </c>
      <c r="D71" s="24"/>
      <c r="E71" s="24"/>
      <c r="F71" s="24" t="s">
        <v>20</v>
      </c>
      <c r="G71" s="24"/>
      <c r="H71" s="24"/>
      <c r="I71" s="24"/>
      <c r="J71" s="26"/>
      <c r="K71" s="26" t="s">
        <v>16</v>
      </c>
      <c r="L71" s="28"/>
      <c r="M71" s="28" t="s">
        <v>25</v>
      </c>
      <c r="N71" s="28"/>
      <c r="O71" s="28"/>
      <c r="P71" s="30"/>
      <c r="Q71" s="30"/>
      <c r="R71" s="30" t="s">
        <v>29</v>
      </c>
      <c r="S71" s="30"/>
      <c r="T71" s="30"/>
      <c r="U71" s="30"/>
      <c r="V71" s="30"/>
      <c r="W71" s="32"/>
      <c r="X71" s="32"/>
      <c r="Y71" s="32" t="s">
        <v>36</v>
      </c>
      <c r="Z71" s="32" t="s">
        <v>37</v>
      </c>
      <c r="AA71" s="32" t="s">
        <v>38</v>
      </c>
      <c r="AB71" s="34" t="s">
        <v>39</v>
      </c>
      <c r="AC71" s="34"/>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row>
    <row r="72" spans="1:156" s="2" customFormat="1" hidden="1" x14ac:dyDescent="0.3">
      <c r="A72" s="22" t="s">
        <v>15</v>
      </c>
      <c r="B72" s="22"/>
      <c r="C72" s="6" t="s">
        <v>353</v>
      </c>
      <c r="D72" s="24"/>
      <c r="E72" s="24"/>
      <c r="F72" s="24"/>
      <c r="G72" s="24"/>
      <c r="H72" s="24"/>
      <c r="I72" s="24" t="s">
        <v>23</v>
      </c>
      <c r="J72" s="26"/>
      <c r="K72" s="26" t="s">
        <v>16</v>
      </c>
      <c r="L72" s="28"/>
      <c r="M72" s="28" t="s">
        <v>25</v>
      </c>
      <c r="N72" s="28"/>
      <c r="O72" s="28"/>
      <c r="P72" s="30"/>
      <c r="Q72" s="30"/>
      <c r="R72" s="30" t="s">
        <v>29</v>
      </c>
      <c r="S72" s="30"/>
      <c r="T72" s="30"/>
      <c r="U72" s="30"/>
      <c r="V72" s="30"/>
      <c r="W72" s="32"/>
      <c r="X72" s="32"/>
      <c r="Y72" s="32"/>
      <c r="Z72" s="32" t="s">
        <v>37</v>
      </c>
      <c r="AA72" s="32" t="s">
        <v>38</v>
      </c>
      <c r="AB72" s="34"/>
      <c r="AC72" s="34" t="s">
        <v>40</v>
      </c>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row>
    <row r="73" spans="1:156" s="2" customFormat="1" hidden="1" x14ac:dyDescent="0.3">
      <c r="A73" s="22" t="s">
        <v>15</v>
      </c>
      <c r="B73" s="22"/>
      <c r="C73" s="6" t="s">
        <v>356</v>
      </c>
      <c r="D73" s="24"/>
      <c r="E73" s="24"/>
      <c r="F73" s="24" t="s">
        <v>20</v>
      </c>
      <c r="G73" s="24"/>
      <c r="H73" s="24"/>
      <c r="I73" s="24"/>
      <c r="J73" s="26"/>
      <c r="K73" s="26" t="s">
        <v>16</v>
      </c>
      <c r="L73" s="28"/>
      <c r="M73" s="28" t="s">
        <v>25</v>
      </c>
      <c r="N73" s="28"/>
      <c r="O73" s="28"/>
      <c r="P73" s="30"/>
      <c r="Q73" s="30"/>
      <c r="R73" s="30" t="s">
        <v>29</v>
      </c>
      <c r="S73" s="30"/>
      <c r="T73" s="30"/>
      <c r="U73" s="30"/>
      <c r="V73" s="30"/>
      <c r="W73" s="32"/>
      <c r="X73" s="32"/>
      <c r="Y73" s="32" t="s">
        <v>36</v>
      </c>
      <c r="Z73" s="32" t="s">
        <v>37</v>
      </c>
      <c r="AA73" s="32" t="s">
        <v>38</v>
      </c>
      <c r="AB73" s="34"/>
      <c r="AC73" s="34" t="s">
        <v>40</v>
      </c>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row>
    <row r="74" spans="1:156" s="2" customFormat="1" x14ac:dyDescent="0.3">
      <c r="A74" s="22" t="s">
        <v>15</v>
      </c>
      <c r="B74" s="22"/>
      <c r="C74" s="6" t="s">
        <v>359</v>
      </c>
      <c r="D74" s="24"/>
      <c r="E74" s="24"/>
      <c r="F74" s="24" t="s">
        <v>20</v>
      </c>
      <c r="G74" s="24"/>
      <c r="H74" s="24"/>
      <c r="I74" s="24"/>
      <c r="J74" s="26"/>
      <c r="K74" s="26" t="s">
        <v>16</v>
      </c>
      <c r="L74" s="28"/>
      <c r="M74" s="28" t="s">
        <v>25</v>
      </c>
      <c r="N74" s="28"/>
      <c r="O74" s="28"/>
      <c r="P74" s="30" t="s">
        <v>27</v>
      </c>
      <c r="Q74" s="30"/>
      <c r="R74" s="30"/>
      <c r="S74" s="30"/>
      <c r="T74" s="30"/>
      <c r="U74" s="30"/>
      <c r="V74" s="30"/>
      <c r="W74" s="32" t="s">
        <v>34</v>
      </c>
      <c r="X74" s="32"/>
      <c r="Y74" s="32" t="s">
        <v>36</v>
      </c>
      <c r="Z74" s="32" t="s">
        <v>37</v>
      </c>
      <c r="AA74" s="32" t="s">
        <v>38</v>
      </c>
      <c r="AB74" s="34" t="s">
        <v>39</v>
      </c>
      <c r="AC74" s="34"/>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row>
    <row r="75" spans="1:156" s="2" customFormat="1" x14ac:dyDescent="0.3">
      <c r="A75" s="22" t="s">
        <v>15</v>
      </c>
      <c r="B75" s="22"/>
      <c r="C75" s="6" t="s">
        <v>362</v>
      </c>
      <c r="D75" s="24"/>
      <c r="E75" s="24"/>
      <c r="F75" s="24" t="s">
        <v>20</v>
      </c>
      <c r="G75" s="24"/>
      <c r="H75" s="24"/>
      <c r="I75" s="24"/>
      <c r="J75" s="26"/>
      <c r="K75" s="26" t="s">
        <v>16</v>
      </c>
      <c r="L75" s="28" t="s">
        <v>24</v>
      </c>
      <c r="M75" s="28"/>
      <c r="N75" s="28"/>
      <c r="O75" s="28"/>
      <c r="P75" s="30"/>
      <c r="Q75" s="30"/>
      <c r="R75" s="30"/>
      <c r="S75" s="30"/>
      <c r="T75" s="30"/>
      <c r="U75" s="30"/>
      <c r="V75" s="30" t="s">
        <v>33</v>
      </c>
      <c r="W75" s="32"/>
      <c r="X75" s="32"/>
      <c r="Y75" s="32"/>
      <c r="Z75" s="32"/>
      <c r="AA75" s="32" t="s">
        <v>38</v>
      </c>
      <c r="AB75" s="34" t="s">
        <v>39</v>
      </c>
      <c r="AC75" s="34"/>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row>
    <row r="76" spans="1:156" s="2" customFormat="1" hidden="1" x14ac:dyDescent="0.3">
      <c r="A76" s="22" t="s">
        <v>15</v>
      </c>
      <c r="B76" s="22"/>
      <c r="C76" s="6" t="s">
        <v>368</v>
      </c>
      <c r="D76" s="24"/>
      <c r="E76" s="24"/>
      <c r="F76" s="24" t="s">
        <v>20</v>
      </c>
      <c r="G76" s="24"/>
      <c r="H76" s="24"/>
      <c r="I76" s="24"/>
      <c r="J76" s="26"/>
      <c r="K76" s="26" t="s">
        <v>16</v>
      </c>
      <c r="L76" s="28"/>
      <c r="M76" s="28" t="s">
        <v>25</v>
      </c>
      <c r="N76" s="28"/>
      <c r="O76" s="28"/>
      <c r="P76" s="30"/>
      <c r="Q76" s="30"/>
      <c r="R76" s="30" t="s">
        <v>29</v>
      </c>
      <c r="S76" s="30"/>
      <c r="T76" s="30"/>
      <c r="U76" s="30"/>
      <c r="V76" s="30"/>
      <c r="W76" s="32" t="s">
        <v>34</v>
      </c>
      <c r="X76" s="32"/>
      <c r="Y76" s="32"/>
      <c r="Z76" s="32"/>
      <c r="AA76" s="32" t="s">
        <v>38</v>
      </c>
      <c r="AB76" s="34"/>
      <c r="AC76" s="34" t="s">
        <v>40</v>
      </c>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row>
    <row r="77" spans="1:156" s="2" customFormat="1" hidden="1" x14ac:dyDescent="0.3">
      <c r="A77" s="22" t="s">
        <v>15</v>
      </c>
      <c r="B77" s="22"/>
      <c r="C77" s="6" t="s">
        <v>374</v>
      </c>
      <c r="D77" s="24"/>
      <c r="E77" s="24"/>
      <c r="F77" s="24"/>
      <c r="G77" s="24"/>
      <c r="H77" s="24"/>
      <c r="I77" s="24" t="s">
        <v>23</v>
      </c>
      <c r="J77" s="26"/>
      <c r="K77" s="26" t="s">
        <v>16</v>
      </c>
      <c r="L77" s="28"/>
      <c r="M77" s="28" t="s">
        <v>25</v>
      </c>
      <c r="N77" s="28"/>
      <c r="O77" s="28"/>
      <c r="P77" s="30"/>
      <c r="Q77" s="30"/>
      <c r="R77" s="30"/>
      <c r="S77" s="30"/>
      <c r="T77" s="30" t="s">
        <v>31</v>
      </c>
      <c r="U77" s="30"/>
      <c r="V77" s="30"/>
      <c r="W77" s="32"/>
      <c r="X77" s="32"/>
      <c r="Y77" s="32" t="s">
        <v>36</v>
      </c>
      <c r="Z77" s="32"/>
      <c r="AA77" s="32" t="s">
        <v>38</v>
      </c>
      <c r="AB77" s="34"/>
      <c r="AC77" s="34" t="s">
        <v>40</v>
      </c>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row>
    <row r="78" spans="1:156" s="59" customFormat="1" x14ac:dyDescent="0.3">
      <c r="A78" s="14"/>
      <c r="B78" s="14" t="s">
        <v>16</v>
      </c>
      <c r="C78" s="14" t="s">
        <v>58</v>
      </c>
      <c r="D78" s="14"/>
      <c r="E78" s="14"/>
      <c r="F78" s="14" t="s">
        <v>20</v>
      </c>
      <c r="G78" s="14"/>
      <c r="H78" s="14"/>
      <c r="I78" s="14"/>
      <c r="J78" s="14"/>
      <c r="K78" s="14" t="s">
        <v>16</v>
      </c>
      <c r="L78" s="14"/>
      <c r="M78" s="14" t="s">
        <v>25</v>
      </c>
      <c r="N78" s="14"/>
      <c r="O78" s="14"/>
      <c r="P78" s="14"/>
      <c r="Q78" s="14"/>
      <c r="R78" s="14"/>
      <c r="S78" s="14"/>
      <c r="T78" s="14"/>
      <c r="U78" s="14"/>
      <c r="V78" s="14" t="s">
        <v>33</v>
      </c>
      <c r="W78" s="14"/>
      <c r="X78" s="14"/>
      <c r="Y78" s="14" t="s">
        <v>36</v>
      </c>
      <c r="Z78" s="14" t="s">
        <v>37</v>
      </c>
      <c r="AA78" s="14" t="s">
        <v>38</v>
      </c>
      <c r="AB78" s="14" t="s">
        <v>39</v>
      </c>
      <c r="AC78" s="14"/>
    </row>
    <row r="79" spans="1:156" s="18" customFormat="1" x14ac:dyDescent="0.3">
      <c r="A79" s="22"/>
      <c r="B79" s="22" t="s">
        <v>16</v>
      </c>
      <c r="C79" s="17" t="s">
        <v>61</v>
      </c>
      <c r="D79" s="24"/>
      <c r="E79" s="24"/>
      <c r="F79" s="24"/>
      <c r="G79" s="24"/>
      <c r="H79" s="24"/>
      <c r="I79" s="24" t="s">
        <v>23</v>
      </c>
      <c r="J79" s="26"/>
      <c r="K79" s="26" t="s">
        <v>16</v>
      </c>
      <c r="L79" s="28"/>
      <c r="M79" s="28" t="s">
        <v>25</v>
      </c>
      <c r="N79" s="28"/>
      <c r="O79" s="28"/>
      <c r="P79" s="30"/>
      <c r="Q79" s="30"/>
      <c r="R79" s="30" t="s">
        <v>29</v>
      </c>
      <c r="S79" s="30"/>
      <c r="T79" s="30"/>
      <c r="U79" s="30"/>
      <c r="V79" s="30"/>
      <c r="W79" s="32" t="s">
        <v>34</v>
      </c>
      <c r="X79" s="32"/>
      <c r="Y79" s="32"/>
      <c r="Z79" s="32"/>
      <c r="AA79" s="32" t="s">
        <v>38</v>
      </c>
      <c r="AB79" s="34" t="s">
        <v>39</v>
      </c>
      <c r="AC79" s="34"/>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row>
    <row r="80" spans="1:156" s="18" customFormat="1" hidden="1" x14ac:dyDescent="0.3">
      <c r="A80" s="22"/>
      <c r="B80" s="22" t="s">
        <v>16</v>
      </c>
      <c r="C80" s="17" t="s">
        <v>64</v>
      </c>
      <c r="D80" s="24"/>
      <c r="E80" s="24"/>
      <c r="F80" s="24"/>
      <c r="G80" s="24"/>
      <c r="H80" s="24"/>
      <c r="I80" s="24" t="s">
        <v>23</v>
      </c>
      <c r="J80" s="26"/>
      <c r="K80" s="26" t="s">
        <v>16</v>
      </c>
      <c r="L80" s="28" t="s">
        <v>24</v>
      </c>
      <c r="M80" s="28"/>
      <c r="N80" s="28"/>
      <c r="O80" s="28"/>
      <c r="P80" s="30"/>
      <c r="Q80" s="30"/>
      <c r="R80" s="30"/>
      <c r="S80" s="30"/>
      <c r="T80" s="30" t="s">
        <v>31</v>
      </c>
      <c r="U80" s="30"/>
      <c r="V80" s="30"/>
      <c r="W80" s="32"/>
      <c r="X80" s="32"/>
      <c r="Y80" s="32"/>
      <c r="Z80" s="32"/>
      <c r="AA80" s="32" t="s">
        <v>38</v>
      </c>
      <c r="AB80" s="34"/>
      <c r="AC80" s="34" t="s">
        <v>40</v>
      </c>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s="36"/>
      <c r="EP80" s="36"/>
      <c r="EQ80" s="36"/>
      <c r="ER80" s="36"/>
      <c r="ES80" s="36"/>
      <c r="ET80" s="36"/>
      <c r="EU80" s="36"/>
      <c r="EV80" s="36"/>
      <c r="EW80" s="36"/>
      <c r="EX80" s="36"/>
      <c r="EY80" s="36"/>
      <c r="EZ80" s="36"/>
    </row>
    <row r="81" spans="1:156" s="18" customFormat="1" x14ac:dyDescent="0.3">
      <c r="A81" s="22"/>
      <c r="B81" s="22" t="s">
        <v>16</v>
      </c>
      <c r="C81" s="17" t="s">
        <v>79</v>
      </c>
      <c r="D81" s="24"/>
      <c r="E81" s="24"/>
      <c r="F81" s="24" t="s">
        <v>20</v>
      </c>
      <c r="G81" s="24"/>
      <c r="H81" s="24"/>
      <c r="I81" s="24"/>
      <c r="J81" s="26"/>
      <c r="K81" s="26" t="s">
        <v>16</v>
      </c>
      <c r="L81" s="28"/>
      <c r="M81" s="28" t="s">
        <v>25</v>
      </c>
      <c r="N81" s="28"/>
      <c r="O81" s="28"/>
      <c r="P81" s="30"/>
      <c r="Q81" s="30"/>
      <c r="R81" s="30"/>
      <c r="S81" s="30"/>
      <c r="T81" s="30"/>
      <c r="U81" s="30"/>
      <c r="V81" s="30" t="s">
        <v>33</v>
      </c>
      <c r="W81" s="32"/>
      <c r="X81" s="32"/>
      <c r="Y81" s="32"/>
      <c r="Z81" s="32"/>
      <c r="AA81" s="32" t="s">
        <v>38</v>
      </c>
      <c r="AB81" s="34" t="s">
        <v>39</v>
      </c>
      <c r="AC81" s="34"/>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s="36"/>
      <c r="EP81" s="36"/>
      <c r="EQ81" s="36"/>
      <c r="ER81" s="36"/>
      <c r="ES81" s="36"/>
      <c r="ET81" s="36"/>
      <c r="EU81" s="36"/>
      <c r="EV81" s="36"/>
      <c r="EW81" s="36"/>
      <c r="EX81" s="36"/>
      <c r="EY81" s="36"/>
      <c r="EZ81" s="36"/>
    </row>
    <row r="82" spans="1:156" s="18" customFormat="1" hidden="1" x14ac:dyDescent="0.3">
      <c r="A82" s="22"/>
      <c r="B82" s="22" t="s">
        <v>16</v>
      </c>
      <c r="C82" s="17" t="s">
        <v>82</v>
      </c>
      <c r="D82" s="24"/>
      <c r="E82" s="24"/>
      <c r="F82" s="24" t="s">
        <v>20</v>
      </c>
      <c r="G82" s="24"/>
      <c r="H82" s="24"/>
      <c r="I82" s="24"/>
      <c r="J82" s="26"/>
      <c r="K82" s="26" t="s">
        <v>16</v>
      </c>
      <c r="L82" s="28"/>
      <c r="M82" s="28" t="s">
        <v>25</v>
      </c>
      <c r="N82" s="28"/>
      <c r="O82" s="28"/>
      <c r="P82" s="30"/>
      <c r="Q82" s="30"/>
      <c r="R82" s="30"/>
      <c r="S82" s="30" t="s">
        <v>30</v>
      </c>
      <c r="T82" s="30"/>
      <c r="U82" s="30"/>
      <c r="V82" s="30"/>
      <c r="W82" s="32"/>
      <c r="X82" s="32"/>
      <c r="Y82" s="32" t="s">
        <v>36</v>
      </c>
      <c r="Z82" s="32" t="s">
        <v>37</v>
      </c>
      <c r="AA82" s="32" t="s">
        <v>38</v>
      </c>
      <c r="AB82" s="34"/>
      <c r="AC82" s="34" t="s">
        <v>40</v>
      </c>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s="36"/>
      <c r="EP82" s="36"/>
      <c r="EQ82" s="36"/>
      <c r="ER82" s="36"/>
      <c r="ES82" s="36"/>
      <c r="ET82" s="36"/>
      <c r="EU82" s="36"/>
      <c r="EV82" s="36"/>
      <c r="EW82" s="36"/>
      <c r="EX82" s="36"/>
      <c r="EY82" s="36"/>
      <c r="EZ82" s="36"/>
    </row>
    <row r="83" spans="1:156" s="18" customFormat="1" hidden="1" x14ac:dyDescent="0.3">
      <c r="A83" s="22"/>
      <c r="B83" s="22" t="s">
        <v>16</v>
      </c>
      <c r="C83" s="17" t="s">
        <v>91</v>
      </c>
      <c r="D83" s="24"/>
      <c r="E83" s="24"/>
      <c r="F83" s="24" t="s">
        <v>20</v>
      </c>
      <c r="G83" s="24"/>
      <c r="H83" s="24"/>
      <c r="I83" s="24"/>
      <c r="J83" s="26"/>
      <c r="K83" s="26" t="s">
        <v>16</v>
      </c>
      <c r="L83" s="28"/>
      <c r="M83" s="28" t="s">
        <v>25</v>
      </c>
      <c r="N83" s="28"/>
      <c r="O83" s="28"/>
      <c r="P83" s="30"/>
      <c r="Q83" s="30"/>
      <c r="R83" s="30"/>
      <c r="S83" s="30" t="s">
        <v>30</v>
      </c>
      <c r="T83" s="30"/>
      <c r="U83" s="30"/>
      <c r="V83" s="30"/>
      <c r="W83" s="32" t="s">
        <v>34</v>
      </c>
      <c r="X83" s="32"/>
      <c r="Y83" s="32"/>
      <c r="Z83" s="32"/>
      <c r="AA83" s="32" t="s">
        <v>38</v>
      </c>
      <c r="AB83" s="34"/>
      <c r="AC83" s="34" t="s">
        <v>40</v>
      </c>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s="36"/>
      <c r="EP83" s="36"/>
      <c r="EQ83" s="36"/>
      <c r="ER83" s="36"/>
      <c r="ES83" s="36"/>
      <c r="ET83" s="36"/>
      <c r="EU83" s="36"/>
      <c r="EV83" s="36"/>
      <c r="EW83" s="36"/>
      <c r="EX83" s="36"/>
      <c r="EY83" s="36"/>
      <c r="EZ83" s="36"/>
    </row>
    <row r="84" spans="1:156" s="18" customFormat="1" hidden="1" x14ac:dyDescent="0.3">
      <c r="A84" s="22"/>
      <c r="B84" s="22" t="s">
        <v>16</v>
      </c>
      <c r="C84" s="17" t="s">
        <v>100</v>
      </c>
      <c r="D84" s="24"/>
      <c r="E84" s="24"/>
      <c r="F84" s="24" t="s">
        <v>20</v>
      </c>
      <c r="G84" s="24"/>
      <c r="H84" s="24"/>
      <c r="I84" s="24"/>
      <c r="J84" s="26"/>
      <c r="K84" s="26" t="s">
        <v>16</v>
      </c>
      <c r="L84" s="28"/>
      <c r="M84" s="28" t="s">
        <v>25</v>
      </c>
      <c r="N84" s="28"/>
      <c r="O84" s="28"/>
      <c r="P84" s="30"/>
      <c r="Q84" s="30"/>
      <c r="R84" s="30"/>
      <c r="S84" s="30"/>
      <c r="T84" s="30"/>
      <c r="U84" s="30" t="s">
        <v>32</v>
      </c>
      <c r="V84" s="30"/>
      <c r="W84" s="32"/>
      <c r="X84" s="32"/>
      <c r="Y84" s="32" t="s">
        <v>36</v>
      </c>
      <c r="Z84" s="32"/>
      <c r="AA84" s="32" t="s">
        <v>38</v>
      </c>
      <c r="AB84" s="34"/>
      <c r="AC84" s="34" t="s">
        <v>40</v>
      </c>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s="36"/>
      <c r="EP84" s="36"/>
      <c r="EQ84" s="36"/>
      <c r="ER84" s="36"/>
      <c r="ES84" s="36"/>
      <c r="ET84" s="36"/>
      <c r="EU84" s="36"/>
      <c r="EV84" s="36"/>
      <c r="EW84" s="36"/>
      <c r="EX84" s="36"/>
      <c r="EY84" s="36"/>
      <c r="EZ84" s="36"/>
    </row>
    <row r="85" spans="1:156" s="18" customFormat="1" hidden="1" x14ac:dyDescent="0.3">
      <c r="A85" s="22"/>
      <c r="B85" s="22" t="s">
        <v>16</v>
      </c>
      <c r="C85" s="17" t="s">
        <v>124</v>
      </c>
      <c r="D85" s="24"/>
      <c r="E85" s="24"/>
      <c r="F85" s="24" t="s">
        <v>20</v>
      </c>
      <c r="G85" s="24"/>
      <c r="H85" s="24"/>
      <c r="I85" s="24"/>
      <c r="J85" s="26"/>
      <c r="K85" s="26" t="s">
        <v>16</v>
      </c>
      <c r="L85" s="28"/>
      <c r="M85" s="28" t="s">
        <v>25</v>
      </c>
      <c r="N85" s="28"/>
      <c r="O85" s="28"/>
      <c r="P85" s="30"/>
      <c r="Q85" s="30"/>
      <c r="R85" s="30"/>
      <c r="S85" s="30"/>
      <c r="T85" s="30"/>
      <c r="U85" s="30"/>
      <c r="V85" s="30" t="s">
        <v>33</v>
      </c>
      <c r="W85" s="32" t="s">
        <v>34</v>
      </c>
      <c r="X85" s="32"/>
      <c r="Y85" s="32" t="s">
        <v>36</v>
      </c>
      <c r="Z85" s="32" t="s">
        <v>37</v>
      </c>
      <c r="AA85" s="32" t="s">
        <v>38</v>
      </c>
      <c r="AB85" s="34"/>
      <c r="AC85" s="34" t="s">
        <v>40</v>
      </c>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s="36"/>
      <c r="EP85" s="36"/>
      <c r="EQ85" s="36"/>
      <c r="ER85" s="36"/>
      <c r="ES85" s="36"/>
      <c r="ET85" s="36"/>
      <c r="EU85" s="36"/>
      <c r="EV85" s="36"/>
      <c r="EW85" s="36"/>
      <c r="EX85" s="36"/>
      <c r="EY85" s="36"/>
      <c r="EZ85" s="36"/>
    </row>
    <row r="86" spans="1:156" s="18" customFormat="1" x14ac:dyDescent="0.3">
      <c r="A86" s="22"/>
      <c r="B86" s="22" t="s">
        <v>16</v>
      </c>
      <c r="C86" s="17" t="s">
        <v>139</v>
      </c>
      <c r="D86" s="24"/>
      <c r="E86" s="24"/>
      <c r="F86" s="24"/>
      <c r="G86" s="24"/>
      <c r="H86" s="24"/>
      <c r="I86" s="24" t="s">
        <v>23</v>
      </c>
      <c r="J86" s="26"/>
      <c r="K86" s="26" t="s">
        <v>16</v>
      </c>
      <c r="L86" s="28"/>
      <c r="M86" s="28" t="s">
        <v>25</v>
      </c>
      <c r="N86" s="28"/>
      <c r="O86" s="28"/>
      <c r="P86" s="30"/>
      <c r="Q86" s="30"/>
      <c r="R86" s="30"/>
      <c r="S86" s="30"/>
      <c r="T86" s="30" t="s">
        <v>31</v>
      </c>
      <c r="U86" s="30"/>
      <c r="V86" s="30"/>
      <c r="W86" s="32" t="s">
        <v>34</v>
      </c>
      <c r="X86" s="32"/>
      <c r="Y86" s="32"/>
      <c r="Z86" s="32"/>
      <c r="AA86" s="32" t="s">
        <v>38</v>
      </c>
      <c r="AB86" s="34" t="s">
        <v>39</v>
      </c>
      <c r="AC86" s="34"/>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row>
    <row r="87" spans="1:156" s="18" customFormat="1" x14ac:dyDescent="0.3">
      <c r="A87" s="22"/>
      <c r="B87" s="22" t="s">
        <v>16</v>
      </c>
      <c r="C87" s="17" t="s">
        <v>145</v>
      </c>
      <c r="D87" s="24"/>
      <c r="E87" s="24"/>
      <c r="F87" s="24"/>
      <c r="G87" s="24"/>
      <c r="H87" s="24"/>
      <c r="I87" s="24" t="s">
        <v>23</v>
      </c>
      <c r="J87" s="26" t="s">
        <v>15</v>
      </c>
      <c r="K87" s="26"/>
      <c r="L87" s="28" t="s">
        <v>24</v>
      </c>
      <c r="M87" s="28"/>
      <c r="N87" s="28"/>
      <c r="O87" s="28"/>
      <c r="P87" s="30"/>
      <c r="Q87" s="30"/>
      <c r="R87" s="30"/>
      <c r="S87" s="30"/>
      <c r="T87" s="30"/>
      <c r="U87" s="30" t="s">
        <v>32</v>
      </c>
      <c r="V87" s="30"/>
      <c r="W87" s="32" t="s">
        <v>34</v>
      </c>
      <c r="X87" s="32" t="s">
        <v>35</v>
      </c>
      <c r="Y87" s="32"/>
      <c r="Z87" s="32" t="s">
        <v>37</v>
      </c>
      <c r="AA87" s="32" t="s">
        <v>38</v>
      </c>
      <c r="AB87" s="34" t="s">
        <v>39</v>
      </c>
      <c r="AC87" s="34"/>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row>
    <row r="88" spans="1:156" s="18" customFormat="1" hidden="1" x14ac:dyDescent="0.3">
      <c r="A88" s="22"/>
      <c r="B88" s="22" t="s">
        <v>16</v>
      </c>
      <c r="C88" s="17" t="s">
        <v>148</v>
      </c>
      <c r="D88" s="24"/>
      <c r="E88" s="24"/>
      <c r="F88" s="24"/>
      <c r="G88" s="24"/>
      <c r="H88" s="24" t="s">
        <v>22</v>
      </c>
      <c r="I88" s="24"/>
      <c r="J88" s="26"/>
      <c r="K88" s="26" t="s">
        <v>16</v>
      </c>
      <c r="L88" s="28"/>
      <c r="M88" s="28" t="s">
        <v>25</v>
      </c>
      <c r="N88" s="28"/>
      <c r="O88" s="28"/>
      <c r="P88" s="30"/>
      <c r="Q88" s="30"/>
      <c r="R88" s="30"/>
      <c r="S88" s="30"/>
      <c r="T88" s="30"/>
      <c r="U88" s="30" t="s">
        <v>32</v>
      </c>
      <c r="V88" s="30"/>
      <c r="W88" s="32"/>
      <c r="X88" s="32"/>
      <c r="Y88" s="32"/>
      <c r="Z88" s="32"/>
      <c r="AA88" s="32"/>
      <c r="AB88" s="34"/>
      <c r="AC88" s="34" t="s">
        <v>40</v>
      </c>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s="36"/>
      <c r="EP88" s="36"/>
      <c r="EQ88" s="36"/>
      <c r="ER88" s="36"/>
      <c r="ES88" s="36"/>
      <c r="ET88" s="36"/>
      <c r="EU88" s="36"/>
      <c r="EV88" s="36"/>
      <c r="EW88" s="36"/>
      <c r="EX88" s="36"/>
      <c r="EY88" s="36"/>
      <c r="EZ88" s="36"/>
    </row>
    <row r="89" spans="1:156" s="18" customFormat="1" hidden="1" x14ac:dyDescent="0.3">
      <c r="A89" s="22"/>
      <c r="B89" s="22" t="s">
        <v>16</v>
      </c>
      <c r="C89" s="17" t="s">
        <v>160</v>
      </c>
      <c r="D89" s="24"/>
      <c r="E89" s="24"/>
      <c r="F89" s="24" t="s">
        <v>20</v>
      </c>
      <c r="G89" s="24"/>
      <c r="H89" s="24"/>
      <c r="I89" s="24"/>
      <c r="J89" s="26"/>
      <c r="K89" s="26" t="s">
        <v>16</v>
      </c>
      <c r="L89" s="28"/>
      <c r="M89" s="28" t="s">
        <v>25</v>
      </c>
      <c r="N89" s="28"/>
      <c r="O89" s="28"/>
      <c r="P89" s="30"/>
      <c r="Q89" s="30"/>
      <c r="R89" s="30"/>
      <c r="S89" s="30"/>
      <c r="T89" s="30"/>
      <c r="U89" s="30" t="s">
        <v>32</v>
      </c>
      <c r="V89" s="30"/>
      <c r="W89" s="32"/>
      <c r="X89" s="32"/>
      <c r="Y89" s="32" t="s">
        <v>36</v>
      </c>
      <c r="Z89" s="32" t="s">
        <v>37</v>
      </c>
      <c r="AA89" s="32" t="s">
        <v>38</v>
      </c>
      <c r="AB89" s="34"/>
      <c r="AC89" s="34" t="s">
        <v>40</v>
      </c>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row>
    <row r="90" spans="1:156" s="18" customFormat="1" hidden="1" x14ac:dyDescent="0.3">
      <c r="A90" s="22"/>
      <c r="B90" s="22" t="s">
        <v>16</v>
      </c>
      <c r="C90" s="17" t="s">
        <v>163</v>
      </c>
      <c r="D90" s="24"/>
      <c r="E90" s="24"/>
      <c r="F90" s="24"/>
      <c r="G90" s="24"/>
      <c r="H90" s="24"/>
      <c r="I90" s="24" t="s">
        <v>23</v>
      </c>
      <c r="J90" s="26"/>
      <c r="K90" s="26" t="s">
        <v>16</v>
      </c>
      <c r="L90" s="28" t="s">
        <v>24</v>
      </c>
      <c r="M90" s="28"/>
      <c r="N90" s="28"/>
      <c r="O90" s="28"/>
      <c r="P90" s="30"/>
      <c r="Q90" s="30"/>
      <c r="R90" s="30" t="s">
        <v>29</v>
      </c>
      <c r="S90" s="30"/>
      <c r="T90" s="30"/>
      <c r="U90" s="30"/>
      <c r="V90" s="30"/>
      <c r="W90" s="32"/>
      <c r="X90" s="32"/>
      <c r="Y90" s="32"/>
      <c r="Z90" s="32" t="s">
        <v>37</v>
      </c>
      <c r="AA90" s="32" t="s">
        <v>38</v>
      </c>
      <c r="AB90" s="34"/>
      <c r="AC90" s="34" t="s">
        <v>40</v>
      </c>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row>
    <row r="91" spans="1:156" s="18" customFormat="1" hidden="1" x14ac:dyDescent="0.3">
      <c r="A91" s="22"/>
      <c r="B91" s="22" t="s">
        <v>16</v>
      </c>
      <c r="C91" s="17" t="s">
        <v>175</v>
      </c>
      <c r="D91" s="24"/>
      <c r="E91" s="24"/>
      <c r="F91" s="24" t="s">
        <v>20</v>
      </c>
      <c r="G91" s="24"/>
      <c r="H91" s="24"/>
      <c r="I91" s="24"/>
      <c r="J91" s="26"/>
      <c r="K91" s="26" t="s">
        <v>16</v>
      </c>
      <c r="L91" s="28"/>
      <c r="M91" s="28" t="s">
        <v>25</v>
      </c>
      <c r="N91" s="28"/>
      <c r="O91" s="28"/>
      <c r="P91" s="30"/>
      <c r="Q91" s="30"/>
      <c r="R91" s="30" t="s">
        <v>29</v>
      </c>
      <c r="S91" s="30"/>
      <c r="T91" s="30"/>
      <c r="U91" s="30"/>
      <c r="V91" s="30"/>
      <c r="W91" s="32"/>
      <c r="X91" s="32"/>
      <c r="Y91" s="32"/>
      <c r="Z91" s="32" t="s">
        <v>37</v>
      </c>
      <c r="AA91" s="32" t="s">
        <v>38</v>
      </c>
      <c r="AB91" s="34"/>
      <c r="AC91" s="34" t="s">
        <v>40</v>
      </c>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row>
    <row r="92" spans="1:156" s="18" customFormat="1" x14ac:dyDescent="0.3">
      <c r="A92" s="22"/>
      <c r="B92" s="22" t="s">
        <v>16</v>
      </c>
      <c r="C92" s="17" t="s">
        <v>181</v>
      </c>
      <c r="D92" s="24"/>
      <c r="E92" s="24"/>
      <c r="F92" s="24" t="s">
        <v>20</v>
      </c>
      <c r="G92" s="24"/>
      <c r="H92" s="24"/>
      <c r="I92" s="24"/>
      <c r="J92" s="26"/>
      <c r="K92" s="26" t="s">
        <v>16</v>
      </c>
      <c r="L92" s="28"/>
      <c r="M92" s="28" t="s">
        <v>25</v>
      </c>
      <c r="N92" s="28"/>
      <c r="O92" s="28"/>
      <c r="P92" s="30"/>
      <c r="Q92" s="30"/>
      <c r="R92" s="30"/>
      <c r="S92" s="30" t="s">
        <v>30</v>
      </c>
      <c r="T92" s="30"/>
      <c r="U92" s="30"/>
      <c r="V92" s="30"/>
      <c r="W92" s="32" t="s">
        <v>34</v>
      </c>
      <c r="X92" s="32"/>
      <c r="Y92" s="32"/>
      <c r="Z92" s="32" t="s">
        <v>37</v>
      </c>
      <c r="AA92" s="32" t="s">
        <v>38</v>
      </c>
      <c r="AB92" s="34" t="s">
        <v>39</v>
      </c>
      <c r="AC92" s="34"/>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row>
    <row r="93" spans="1:156" s="18" customFormat="1" hidden="1" x14ac:dyDescent="0.3">
      <c r="A93" s="22"/>
      <c r="B93" s="22" t="s">
        <v>16</v>
      </c>
      <c r="C93" s="17" t="s">
        <v>196</v>
      </c>
      <c r="D93" s="24"/>
      <c r="E93" s="24"/>
      <c r="F93" s="24" t="s">
        <v>20</v>
      </c>
      <c r="G93" s="24"/>
      <c r="H93" s="24"/>
      <c r="I93" s="24"/>
      <c r="J93" s="26"/>
      <c r="K93" s="26" t="s">
        <v>16</v>
      </c>
      <c r="L93" s="28"/>
      <c r="M93" s="28" t="s">
        <v>25</v>
      </c>
      <c r="N93" s="28"/>
      <c r="O93" s="28"/>
      <c r="P93" s="30"/>
      <c r="Q93" s="30"/>
      <c r="R93" s="30" t="s">
        <v>29</v>
      </c>
      <c r="S93" s="30"/>
      <c r="T93" s="30"/>
      <c r="U93" s="30"/>
      <c r="V93" s="30"/>
      <c r="W93" s="32"/>
      <c r="X93" s="32"/>
      <c r="Y93" s="32" t="s">
        <v>36</v>
      </c>
      <c r="Z93" s="32"/>
      <c r="AA93" s="32" t="s">
        <v>38</v>
      </c>
      <c r="AB93" s="34"/>
      <c r="AC93" s="34" t="s">
        <v>40</v>
      </c>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row>
    <row r="94" spans="1:156" s="18" customFormat="1" hidden="1" x14ac:dyDescent="0.3">
      <c r="A94" s="22"/>
      <c r="B94" s="22" t="s">
        <v>16</v>
      </c>
      <c r="C94" s="17" t="s">
        <v>205</v>
      </c>
      <c r="D94" s="24"/>
      <c r="E94" s="24"/>
      <c r="F94" s="24" t="s">
        <v>20</v>
      </c>
      <c r="G94" s="24"/>
      <c r="H94" s="24"/>
      <c r="I94" s="24"/>
      <c r="J94" s="26"/>
      <c r="K94" s="26" t="s">
        <v>16</v>
      </c>
      <c r="L94" s="28"/>
      <c r="M94" s="28" t="s">
        <v>25</v>
      </c>
      <c r="N94" s="28"/>
      <c r="O94" s="28"/>
      <c r="P94" s="30"/>
      <c r="Q94" s="30"/>
      <c r="R94" s="30"/>
      <c r="S94" s="30" t="s">
        <v>30</v>
      </c>
      <c r="T94" s="30"/>
      <c r="U94" s="30"/>
      <c r="V94" s="30"/>
      <c r="W94" s="32"/>
      <c r="X94" s="32"/>
      <c r="Y94" s="32"/>
      <c r="Z94" s="32"/>
      <c r="AA94" s="32" t="s">
        <v>38</v>
      </c>
      <c r="AB94" s="34"/>
      <c r="AC94" s="34" t="s">
        <v>40</v>
      </c>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row>
    <row r="95" spans="1:156" s="18" customFormat="1" hidden="1" x14ac:dyDescent="0.3">
      <c r="A95" s="22"/>
      <c r="B95" s="22" t="s">
        <v>16</v>
      </c>
      <c r="C95" s="17" t="s">
        <v>208</v>
      </c>
      <c r="D95" s="24"/>
      <c r="E95" s="24"/>
      <c r="F95" s="24"/>
      <c r="G95" s="24"/>
      <c r="H95" s="24" t="s">
        <v>22</v>
      </c>
      <c r="I95" s="24"/>
      <c r="J95" s="26"/>
      <c r="K95" s="26" t="s">
        <v>16</v>
      </c>
      <c r="L95" s="28"/>
      <c r="M95" s="28" t="s">
        <v>25</v>
      </c>
      <c r="N95" s="28"/>
      <c r="O95" s="28"/>
      <c r="P95" s="30"/>
      <c r="Q95" s="30"/>
      <c r="R95" s="30"/>
      <c r="S95" s="30"/>
      <c r="T95" s="30"/>
      <c r="U95" s="30" t="s">
        <v>32</v>
      </c>
      <c r="V95" s="30"/>
      <c r="W95" s="32"/>
      <c r="X95" s="32"/>
      <c r="Y95" s="32" t="s">
        <v>36</v>
      </c>
      <c r="Z95" s="32"/>
      <c r="AA95" s="32" t="s">
        <v>38</v>
      </c>
      <c r="AB95" s="34"/>
      <c r="AC95" s="34" t="s">
        <v>40</v>
      </c>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row>
    <row r="96" spans="1:156" s="18" customFormat="1" hidden="1" x14ac:dyDescent="0.3">
      <c r="A96" s="22"/>
      <c r="B96" s="22" t="s">
        <v>16</v>
      </c>
      <c r="C96" s="17" t="s">
        <v>211</v>
      </c>
      <c r="D96" s="24"/>
      <c r="E96" s="24"/>
      <c r="F96" s="24" t="s">
        <v>20</v>
      </c>
      <c r="G96" s="24"/>
      <c r="H96" s="24"/>
      <c r="I96" s="24"/>
      <c r="J96" s="26"/>
      <c r="K96" s="26" t="s">
        <v>16</v>
      </c>
      <c r="L96" s="28"/>
      <c r="M96" s="28"/>
      <c r="N96" s="28" t="s">
        <v>18</v>
      </c>
      <c r="O96" s="28"/>
      <c r="P96" s="30"/>
      <c r="Q96" s="30"/>
      <c r="R96" s="30"/>
      <c r="S96" s="30"/>
      <c r="T96" s="30"/>
      <c r="U96" s="30"/>
      <c r="V96" s="30" t="s">
        <v>33</v>
      </c>
      <c r="W96" s="32"/>
      <c r="X96" s="32"/>
      <c r="Y96" s="32"/>
      <c r="Z96" s="32"/>
      <c r="AA96" s="32"/>
      <c r="AB96" s="34"/>
      <c r="AC96" s="34" t="s">
        <v>40</v>
      </c>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row>
    <row r="97" spans="1:156" s="18" customFormat="1" x14ac:dyDescent="0.3">
      <c r="A97" s="22"/>
      <c r="B97" s="22" t="s">
        <v>16</v>
      </c>
      <c r="C97" s="17" t="s">
        <v>232</v>
      </c>
      <c r="D97" s="24"/>
      <c r="E97" s="24"/>
      <c r="F97" s="24"/>
      <c r="G97" s="24" t="s">
        <v>21</v>
      </c>
      <c r="H97" s="24"/>
      <c r="I97" s="24"/>
      <c r="J97" s="26"/>
      <c r="K97" s="26" t="s">
        <v>16</v>
      </c>
      <c r="L97" s="28" t="s">
        <v>24</v>
      </c>
      <c r="M97" s="28"/>
      <c r="N97" s="28"/>
      <c r="O97" s="28"/>
      <c r="P97" s="30"/>
      <c r="Q97" s="30"/>
      <c r="R97" s="30"/>
      <c r="S97" s="30"/>
      <c r="T97" s="30"/>
      <c r="U97" s="30"/>
      <c r="V97" s="30" t="s">
        <v>33</v>
      </c>
      <c r="W97" s="32"/>
      <c r="X97" s="32"/>
      <c r="Y97" s="32" t="s">
        <v>36</v>
      </c>
      <c r="Z97" s="32" t="s">
        <v>37</v>
      </c>
      <c r="AA97" s="32" t="s">
        <v>38</v>
      </c>
      <c r="AB97" s="34" t="s">
        <v>39</v>
      </c>
      <c r="AC97" s="34"/>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row>
    <row r="98" spans="1:156" s="18" customFormat="1" hidden="1" x14ac:dyDescent="0.3">
      <c r="A98" s="22"/>
      <c r="B98" s="22" t="s">
        <v>16</v>
      </c>
      <c r="C98" s="17" t="s">
        <v>238</v>
      </c>
      <c r="D98" s="24" t="s">
        <v>18</v>
      </c>
      <c r="E98" s="24"/>
      <c r="F98" s="24"/>
      <c r="G98" s="24"/>
      <c r="H98" s="24"/>
      <c r="I98" s="24"/>
      <c r="J98" s="26"/>
      <c r="K98" s="26" t="s">
        <v>16</v>
      </c>
      <c r="L98" s="28"/>
      <c r="M98" s="28" t="s">
        <v>25</v>
      </c>
      <c r="N98" s="28"/>
      <c r="O98" s="28"/>
      <c r="P98" s="30"/>
      <c r="Q98" s="30"/>
      <c r="R98" s="30"/>
      <c r="S98" s="30"/>
      <c r="T98" s="30"/>
      <c r="U98" s="30"/>
      <c r="V98" s="30" t="s">
        <v>33</v>
      </c>
      <c r="W98" s="32"/>
      <c r="X98" s="32"/>
      <c r="Y98" s="32"/>
      <c r="Z98" s="32"/>
      <c r="AA98" s="32" t="s">
        <v>38</v>
      </c>
      <c r="AB98" s="34"/>
      <c r="AC98" s="34" t="s">
        <v>40</v>
      </c>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row>
    <row r="99" spans="1:156" s="18" customFormat="1" x14ac:dyDescent="0.3">
      <c r="A99" s="22"/>
      <c r="B99" s="22" t="s">
        <v>16</v>
      </c>
      <c r="C99" s="17" t="s">
        <v>241</v>
      </c>
      <c r="D99" s="24"/>
      <c r="E99" s="24"/>
      <c r="F99" s="24" t="s">
        <v>20</v>
      </c>
      <c r="G99" s="24"/>
      <c r="H99" s="24"/>
      <c r="I99" s="24"/>
      <c r="J99" s="26"/>
      <c r="K99" s="26" t="s">
        <v>16</v>
      </c>
      <c r="L99" s="28"/>
      <c r="M99" s="28" t="s">
        <v>25</v>
      </c>
      <c r="N99" s="28"/>
      <c r="O99" s="28"/>
      <c r="P99" s="30"/>
      <c r="Q99" s="30"/>
      <c r="R99" s="30" t="s">
        <v>29</v>
      </c>
      <c r="S99" s="30"/>
      <c r="T99" s="30"/>
      <c r="U99" s="30"/>
      <c r="V99" s="30"/>
      <c r="W99" s="32"/>
      <c r="X99" s="32" t="s">
        <v>35</v>
      </c>
      <c r="Y99" s="32" t="s">
        <v>36</v>
      </c>
      <c r="Z99" s="32" t="s">
        <v>37</v>
      </c>
      <c r="AA99" s="32" t="s">
        <v>38</v>
      </c>
      <c r="AB99" s="34" t="s">
        <v>39</v>
      </c>
      <c r="AC99" s="34"/>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row>
    <row r="100" spans="1:156" s="36" customFormat="1" hidden="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t="s">
        <v>40</v>
      </c>
    </row>
    <row r="101" spans="1:156" s="18" customFormat="1" hidden="1" x14ac:dyDescent="0.3">
      <c r="A101" s="22"/>
      <c r="B101" s="22" t="s">
        <v>16</v>
      </c>
      <c r="C101" s="17" t="s">
        <v>262</v>
      </c>
      <c r="D101" s="24"/>
      <c r="E101" s="24"/>
      <c r="F101" s="24" t="s">
        <v>20</v>
      </c>
      <c r="G101" s="24"/>
      <c r="H101" s="24"/>
      <c r="I101" s="24"/>
      <c r="J101" s="26"/>
      <c r="K101" s="26" t="s">
        <v>16</v>
      </c>
      <c r="L101" s="28"/>
      <c r="M101" s="28"/>
      <c r="N101" s="28"/>
      <c r="O101" s="28" t="s">
        <v>26</v>
      </c>
      <c r="P101" s="30"/>
      <c r="Q101" s="30"/>
      <c r="R101" s="30"/>
      <c r="S101" s="30"/>
      <c r="T101" s="30"/>
      <c r="U101" s="30" t="s">
        <v>32</v>
      </c>
      <c r="V101" s="30"/>
      <c r="W101" s="32"/>
      <c r="X101" s="32"/>
      <c r="Y101" s="32"/>
      <c r="Z101" s="32"/>
      <c r="AA101" s="32" t="s">
        <v>38</v>
      </c>
      <c r="AB101" s="34"/>
      <c r="AC101" s="34" t="s">
        <v>40</v>
      </c>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row>
    <row r="102" spans="1:156" s="18" customFormat="1" hidden="1" x14ac:dyDescent="0.3">
      <c r="A102" s="22"/>
      <c r="B102" s="22" t="s">
        <v>16</v>
      </c>
      <c r="C102" s="17" t="s">
        <v>267</v>
      </c>
      <c r="D102" s="24"/>
      <c r="E102" s="24"/>
      <c r="F102" s="24" t="s">
        <v>20</v>
      </c>
      <c r="G102" s="24"/>
      <c r="H102" s="24"/>
      <c r="I102" s="24"/>
      <c r="J102" s="26"/>
      <c r="K102" s="26" t="s">
        <v>16</v>
      </c>
      <c r="L102" s="28"/>
      <c r="M102" s="28" t="s">
        <v>25</v>
      </c>
      <c r="N102" s="28"/>
      <c r="O102" s="28"/>
      <c r="P102" s="30"/>
      <c r="Q102" s="30"/>
      <c r="R102" s="30"/>
      <c r="S102" s="30"/>
      <c r="T102" s="30"/>
      <c r="U102" s="30" t="s">
        <v>32</v>
      </c>
      <c r="V102" s="30"/>
      <c r="W102" s="32"/>
      <c r="X102" s="32"/>
      <c r="Y102" s="32"/>
      <c r="Z102" s="32"/>
      <c r="AA102" s="32" t="s">
        <v>38</v>
      </c>
      <c r="AB102" s="34"/>
      <c r="AC102" s="34" t="s">
        <v>40</v>
      </c>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row>
    <row r="103" spans="1:156" s="18" customFormat="1" hidden="1" x14ac:dyDescent="0.3">
      <c r="A103" s="22"/>
      <c r="B103" s="22" t="s">
        <v>16</v>
      </c>
      <c r="C103" s="17" t="s">
        <v>270</v>
      </c>
      <c r="D103" s="24"/>
      <c r="E103" s="24"/>
      <c r="F103" s="24"/>
      <c r="G103" s="24"/>
      <c r="H103" s="24" t="s">
        <v>22</v>
      </c>
      <c r="I103" s="24"/>
      <c r="J103" s="26"/>
      <c r="K103" s="26" t="s">
        <v>16</v>
      </c>
      <c r="L103" s="28"/>
      <c r="M103" s="28" t="s">
        <v>25</v>
      </c>
      <c r="N103" s="28"/>
      <c r="O103" s="28"/>
      <c r="P103" s="30"/>
      <c r="Q103" s="30"/>
      <c r="R103" s="30"/>
      <c r="S103" s="30" t="s">
        <v>30</v>
      </c>
      <c r="T103" s="30"/>
      <c r="U103" s="30"/>
      <c r="V103" s="30"/>
      <c r="W103" s="32"/>
      <c r="X103" s="32"/>
      <c r="Y103" s="32"/>
      <c r="Z103" s="32"/>
      <c r="AA103" s="32" t="s">
        <v>38</v>
      </c>
      <c r="AB103" s="34"/>
      <c r="AC103" s="34" t="s">
        <v>40</v>
      </c>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row>
    <row r="104" spans="1:156" s="18" customFormat="1" x14ac:dyDescent="0.3">
      <c r="A104" s="22"/>
      <c r="B104" s="22" t="s">
        <v>16</v>
      </c>
      <c r="C104" s="17" t="s">
        <v>276</v>
      </c>
      <c r="D104" s="24"/>
      <c r="E104" s="24"/>
      <c r="F104" s="24"/>
      <c r="G104" s="24"/>
      <c r="H104" s="24"/>
      <c r="I104" s="24" t="s">
        <v>23</v>
      </c>
      <c r="J104" s="26"/>
      <c r="K104" s="26" t="s">
        <v>16</v>
      </c>
      <c r="L104" s="28"/>
      <c r="M104" s="28" t="s">
        <v>25</v>
      </c>
      <c r="N104" s="28"/>
      <c r="O104" s="28"/>
      <c r="P104" s="30"/>
      <c r="Q104" s="30"/>
      <c r="R104" s="30"/>
      <c r="S104" s="30"/>
      <c r="T104" s="30" t="s">
        <v>31</v>
      </c>
      <c r="U104" s="30"/>
      <c r="V104" s="30"/>
      <c r="W104" s="32"/>
      <c r="X104" s="32"/>
      <c r="Y104" s="32"/>
      <c r="Z104" s="32"/>
      <c r="AA104" s="32" t="s">
        <v>38</v>
      </c>
      <c r="AB104" s="34" t="s">
        <v>39</v>
      </c>
      <c r="AC104" s="34"/>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row>
    <row r="105" spans="1:156" s="18" customFormat="1" x14ac:dyDescent="0.3">
      <c r="A105" s="22"/>
      <c r="B105" s="22" t="s">
        <v>16</v>
      </c>
      <c r="C105" s="17" t="s">
        <v>291</v>
      </c>
      <c r="D105" s="24"/>
      <c r="E105" s="24"/>
      <c r="F105" s="24"/>
      <c r="G105" s="24"/>
      <c r="H105" s="24" t="s">
        <v>22</v>
      </c>
      <c r="I105" s="24"/>
      <c r="J105" s="26"/>
      <c r="K105" s="26" t="s">
        <v>16</v>
      </c>
      <c r="L105" s="28"/>
      <c r="M105" s="28" t="s">
        <v>25</v>
      </c>
      <c r="N105" s="28"/>
      <c r="O105" s="28"/>
      <c r="P105" s="30"/>
      <c r="Q105" s="30"/>
      <c r="R105" s="30"/>
      <c r="S105" s="30"/>
      <c r="T105" s="30" t="s">
        <v>31</v>
      </c>
      <c r="U105" s="30"/>
      <c r="V105" s="30"/>
      <c r="W105" s="32"/>
      <c r="X105" s="32"/>
      <c r="Y105" s="32"/>
      <c r="Z105" s="32" t="s">
        <v>37</v>
      </c>
      <c r="AA105" s="32" t="s">
        <v>38</v>
      </c>
      <c r="AB105" s="34" t="s">
        <v>39</v>
      </c>
      <c r="AC105" s="34"/>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row>
    <row r="106" spans="1:156" s="18" customFormat="1" hidden="1" x14ac:dyDescent="0.3">
      <c r="A106" s="22"/>
      <c r="B106" s="22" t="s">
        <v>16</v>
      </c>
      <c r="C106" s="17" t="s">
        <v>294</v>
      </c>
      <c r="D106" s="24"/>
      <c r="E106" s="24"/>
      <c r="F106" s="24" t="s">
        <v>20</v>
      </c>
      <c r="G106" s="24"/>
      <c r="H106" s="24"/>
      <c r="I106" s="24"/>
      <c r="J106" s="26"/>
      <c r="K106" s="26" t="s">
        <v>16</v>
      </c>
      <c r="L106" s="28"/>
      <c r="M106" s="28"/>
      <c r="N106" s="28" t="s">
        <v>18</v>
      </c>
      <c r="O106" s="28"/>
      <c r="P106" s="30"/>
      <c r="Q106" s="30"/>
      <c r="R106" s="30"/>
      <c r="S106" s="30" t="s">
        <v>30</v>
      </c>
      <c r="T106" s="30"/>
      <c r="U106" s="30"/>
      <c r="V106" s="30"/>
      <c r="W106" s="32"/>
      <c r="X106" s="32"/>
      <c r="Y106" s="32"/>
      <c r="Z106" s="32" t="s">
        <v>37</v>
      </c>
      <c r="AA106" s="32"/>
      <c r="AB106" s="34"/>
      <c r="AC106" s="34" t="s">
        <v>40</v>
      </c>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row>
    <row r="107" spans="1:156" s="18" customFormat="1" x14ac:dyDescent="0.3">
      <c r="A107" s="22"/>
      <c r="B107" s="22" t="s">
        <v>16</v>
      </c>
      <c r="C107" s="17" t="s">
        <v>297</v>
      </c>
      <c r="D107" s="24"/>
      <c r="E107" s="24"/>
      <c r="F107" s="24" t="s">
        <v>20</v>
      </c>
      <c r="G107" s="24"/>
      <c r="H107" s="24"/>
      <c r="I107" s="24"/>
      <c r="J107" s="26"/>
      <c r="K107" s="26" t="s">
        <v>16</v>
      </c>
      <c r="L107" s="28"/>
      <c r="M107" s="28" t="s">
        <v>25</v>
      </c>
      <c r="N107" s="28"/>
      <c r="O107" s="28"/>
      <c r="P107" s="30"/>
      <c r="Q107" s="30"/>
      <c r="R107" s="30" t="s">
        <v>29</v>
      </c>
      <c r="S107" s="30"/>
      <c r="T107" s="30"/>
      <c r="U107" s="30"/>
      <c r="V107" s="30"/>
      <c r="W107" s="32"/>
      <c r="X107" s="32"/>
      <c r="Y107" s="32" t="s">
        <v>36</v>
      </c>
      <c r="Z107" s="32"/>
      <c r="AA107" s="32" t="s">
        <v>38</v>
      </c>
      <c r="AB107" s="34" t="s">
        <v>39</v>
      </c>
      <c r="AC107" s="34"/>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row>
    <row r="108" spans="1:156" s="36" customFormat="1" hidden="1" x14ac:dyDescent="0.3">
      <c r="A108" s="13"/>
      <c r="B108" s="13"/>
      <c r="C108" s="13" t="s">
        <v>303</v>
      </c>
      <c r="D108" s="13"/>
      <c r="E108" s="13" t="s">
        <v>19</v>
      </c>
      <c r="F108" s="13"/>
      <c r="G108" s="13"/>
      <c r="H108" s="13"/>
      <c r="I108" s="13"/>
      <c r="J108" s="13"/>
      <c r="K108" s="13" t="s">
        <v>16</v>
      </c>
      <c r="L108" s="13"/>
      <c r="M108" s="13" t="s">
        <v>25</v>
      </c>
      <c r="N108" s="13"/>
      <c r="O108" s="13"/>
      <c r="P108" s="13"/>
      <c r="Q108" s="13"/>
      <c r="R108" s="13"/>
      <c r="S108" s="13"/>
      <c r="T108" s="13"/>
      <c r="U108" s="13" t="s">
        <v>32</v>
      </c>
      <c r="V108" s="13"/>
      <c r="W108" s="13"/>
      <c r="X108" s="13"/>
      <c r="Y108" s="13" t="s">
        <v>36</v>
      </c>
      <c r="Z108" s="13" t="s">
        <v>37</v>
      </c>
      <c r="AA108" s="13" t="s">
        <v>38</v>
      </c>
      <c r="AB108" s="13"/>
      <c r="AC108" s="13" t="s">
        <v>40</v>
      </c>
    </row>
    <row r="109" spans="1:156" s="18" customFormat="1" hidden="1" x14ac:dyDescent="0.3">
      <c r="A109" s="22"/>
      <c r="B109" s="22" t="s">
        <v>16</v>
      </c>
      <c r="C109" s="17" t="s">
        <v>312</v>
      </c>
      <c r="D109" s="24"/>
      <c r="E109" s="24"/>
      <c r="F109" s="24" t="s">
        <v>20</v>
      </c>
      <c r="G109" s="24"/>
      <c r="H109" s="24"/>
      <c r="I109" s="24"/>
      <c r="J109" s="26"/>
      <c r="K109" s="26" t="s">
        <v>16</v>
      </c>
      <c r="L109" s="28"/>
      <c r="M109" s="28" t="s">
        <v>25</v>
      </c>
      <c r="N109" s="28"/>
      <c r="O109" s="28"/>
      <c r="P109" s="30"/>
      <c r="Q109" s="30"/>
      <c r="R109" s="30" t="s">
        <v>29</v>
      </c>
      <c r="S109" s="30"/>
      <c r="T109" s="30"/>
      <c r="U109" s="30"/>
      <c r="V109" s="30"/>
      <c r="W109" s="32"/>
      <c r="X109" s="32"/>
      <c r="Y109" s="32" t="s">
        <v>36</v>
      </c>
      <c r="Z109" s="32" t="s">
        <v>37</v>
      </c>
      <c r="AA109" s="32" t="s">
        <v>38</v>
      </c>
      <c r="AB109" s="34"/>
      <c r="AC109" s="34" t="s">
        <v>40</v>
      </c>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row>
    <row r="110" spans="1:156" s="18" customFormat="1" hidden="1" x14ac:dyDescent="0.3">
      <c r="A110" s="22"/>
      <c r="B110" s="22" t="s">
        <v>16</v>
      </c>
      <c r="C110" s="17" t="s">
        <v>315</v>
      </c>
      <c r="D110" s="24"/>
      <c r="E110" s="24"/>
      <c r="F110" s="24" t="s">
        <v>20</v>
      </c>
      <c r="G110" s="24"/>
      <c r="H110" s="24"/>
      <c r="I110" s="24"/>
      <c r="J110" s="26"/>
      <c r="K110" s="26" t="s">
        <v>16</v>
      </c>
      <c r="L110" s="28"/>
      <c r="M110" s="28" t="s">
        <v>25</v>
      </c>
      <c r="N110" s="28"/>
      <c r="O110" s="28"/>
      <c r="P110" s="30"/>
      <c r="Q110" s="30"/>
      <c r="R110" s="30"/>
      <c r="S110" s="30"/>
      <c r="T110" s="30"/>
      <c r="U110" s="30" t="s">
        <v>32</v>
      </c>
      <c r="V110" s="30"/>
      <c r="W110" s="32"/>
      <c r="X110" s="32"/>
      <c r="Y110" s="32"/>
      <c r="Z110" s="32"/>
      <c r="AA110" s="32" t="s">
        <v>38</v>
      </c>
      <c r="AB110" s="34"/>
      <c r="AC110" s="34" t="s">
        <v>40</v>
      </c>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row>
    <row r="111" spans="1:156" s="18" customFormat="1" x14ac:dyDescent="0.3">
      <c r="A111" s="22"/>
      <c r="B111" s="22" t="s">
        <v>16</v>
      </c>
      <c r="C111" s="17" t="s">
        <v>317</v>
      </c>
      <c r="D111" s="24"/>
      <c r="E111" s="24"/>
      <c r="F111" s="24"/>
      <c r="G111" s="24"/>
      <c r="H111" s="24"/>
      <c r="I111" s="24" t="s">
        <v>23</v>
      </c>
      <c r="J111" s="26"/>
      <c r="K111" s="26" t="s">
        <v>16</v>
      </c>
      <c r="L111" s="28"/>
      <c r="M111" s="28" t="s">
        <v>25</v>
      </c>
      <c r="N111" s="28"/>
      <c r="O111" s="28"/>
      <c r="P111" s="30"/>
      <c r="Q111" s="30"/>
      <c r="R111" s="30" t="s">
        <v>29</v>
      </c>
      <c r="S111" s="30"/>
      <c r="T111" s="30"/>
      <c r="U111" s="30"/>
      <c r="V111" s="30"/>
      <c r="W111" s="32"/>
      <c r="X111" s="32"/>
      <c r="Y111" s="32" t="s">
        <v>36</v>
      </c>
      <c r="Z111" s="32" t="s">
        <v>37</v>
      </c>
      <c r="AA111" s="32" t="s">
        <v>38</v>
      </c>
      <c r="AB111" s="34" t="s">
        <v>39</v>
      </c>
      <c r="AC111" s="34"/>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row>
    <row r="112" spans="1:156" s="18" customFormat="1" hidden="1" x14ac:dyDescent="0.3">
      <c r="A112" s="22"/>
      <c r="B112" s="22" t="s">
        <v>16</v>
      </c>
      <c r="C112" s="17" t="s">
        <v>326</v>
      </c>
      <c r="D112" s="24"/>
      <c r="E112" s="24"/>
      <c r="F112" s="24"/>
      <c r="G112" s="24"/>
      <c r="H112" s="24"/>
      <c r="I112" s="24" t="s">
        <v>23</v>
      </c>
      <c r="J112" s="26"/>
      <c r="K112" s="26" t="s">
        <v>16</v>
      </c>
      <c r="L112" s="28" t="s">
        <v>24</v>
      </c>
      <c r="M112" s="28"/>
      <c r="N112" s="28"/>
      <c r="O112" s="28"/>
      <c r="P112" s="30"/>
      <c r="Q112" s="30"/>
      <c r="R112" s="30"/>
      <c r="S112" s="30" t="s">
        <v>30</v>
      </c>
      <c r="T112" s="30"/>
      <c r="U112" s="30"/>
      <c r="V112" s="30"/>
      <c r="W112" s="32" t="s">
        <v>34</v>
      </c>
      <c r="X112" s="32"/>
      <c r="Y112" s="32"/>
      <c r="Z112" s="32"/>
      <c r="AA112" s="32" t="s">
        <v>38</v>
      </c>
      <c r="AB112" s="34"/>
      <c r="AC112" s="34" t="s">
        <v>40</v>
      </c>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row>
    <row r="113" spans="1:156" s="18" customFormat="1" hidden="1" x14ac:dyDescent="0.3">
      <c r="A113" s="22"/>
      <c r="B113" s="22" t="s">
        <v>16</v>
      </c>
      <c r="C113" s="17" t="s">
        <v>338</v>
      </c>
      <c r="D113" s="24"/>
      <c r="E113" s="24"/>
      <c r="F113" s="24" t="s">
        <v>20</v>
      </c>
      <c r="G113" s="24"/>
      <c r="H113" s="24"/>
      <c r="I113" s="24"/>
      <c r="J113" s="26"/>
      <c r="K113" s="26" t="s">
        <v>16</v>
      </c>
      <c r="L113" s="28"/>
      <c r="M113" s="28" t="s">
        <v>25</v>
      </c>
      <c r="N113" s="28"/>
      <c r="O113" s="28"/>
      <c r="P113" s="30"/>
      <c r="Q113" s="30"/>
      <c r="R113" s="30"/>
      <c r="S113" s="30"/>
      <c r="T113" s="30"/>
      <c r="U113" s="30" t="s">
        <v>32</v>
      </c>
      <c r="V113" s="30"/>
      <c r="W113" s="32"/>
      <c r="X113" s="32"/>
      <c r="Y113" s="32" t="s">
        <v>36</v>
      </c>
      <c r="Z113" s="32"/>
      <c r="AA113" s="32" t="s">
        <v>38</v>
      </c>
      <c r="AB113" s="34"/>
      <c r="AC113" s="34" t="s">
        <v>40</v>
      </c>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row>
    <row r="114" spans="1:156" s="18" customFormat="1" hidden="1" x14ac:dyDescent="0.3">
      <c r="A114" s="22"/>
      <c r="B114" s="22" t="s">
        <v>16</v>
      </c>
      <c r="C114" s="17" t="s">
        <v>341</v>
      </c>
      <c r="D114" s="24"/>
      <c r="E114" s="24"/>
      <c r="F114" s="24" t="s">
        <v>20</v>
      </c>
      <c r="G114" s="24"/>
      <c r="H114" s="24"/>
      <c r="I114" s="24"/>
      <c r="J114" s="26"/>
      <c r="K114" s="26" t="s">
        <v>16</v>
      </c>
      <c r="L114" s="28"/>
      <c r="M114" s="28"/>
      <c r="N114" s="28"/>
      <c r="O114" s="28" t="s">
        <v>26</v>
      </c>
      <c r="P114" s="30"/>
      <c r="Q114" s="30"/>
      <c r="R114" s="30"/>
      <c r="S114" s="30"/>
      <c r="T114" s="30"/>
      <c r="U114" s="30" t="s">
        <v>32</v>
      </c>
      <c r="V114" s="30"/>
      <c r="W114" s="32" t="s">
        <v>34</v>
      </c>
      <c r="X114" s="32"/>
      <c r="Y114" s="32"/>
      <c r="Z114" s="32"/>
      <c r="AA114" s="32"/>
      <c r="AB114" s="34"/>
      <c r="AC114" s="34" t="s">
        <v>40</v>
      </c>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row>
    <row r="115" spans="1:156" s="18" customFormat="1" x14ac:dyDescent="0.3">
      <c r="A115" s="22"/>
      <c r="B115" s="22" t="s">
        <v>16</v>
      </c>
      <c r="C115" s="17" t="s">
        <v>365</v>
      </c>
      <c r="D115" s="24"/>
      <c r="E115" s="24"/>
      <c r="F115" s="24"/>
      <c r="G115" s="24"/>
      <c r="H115" s="24" t="s">
        <v>22</v>
      </c>
      <c r="I115" s="24"/>
      <c r="J115" s="26"/>
      <c r="K115" s="26" t="s">
        <v>16</v>
      </c>
      <c r="L115" s="28" t="s">
        <v>24</v>
      </c>
      <c r="M115" s="28"/>
      <c r="N115" s="28"/>
      <c r="O115" s="28"/>
      <c r="P115" s="30"/>
      <c r="Q115" s="30"/>
      <c r="R115" s="30"/>
      <c r="S115" s="30"/>
      <c r="T115" s="30"/>
      <c r="U115" s="30" t="s">
        <v>32</v>
      </c>
      <c r="V115" s="30"/>
      <c r="W115" s="32"/>
      <c r="X115" s="32"/>
      <c r="Y115" s="32" t="s">
        <v>36</v>
      </c>
      <c r="Z115" s="32"/>
      <c r="AA115" s="32" t="s">
        <v>38</v>
      </c>
      <c r="AB115" s="34" t="s">
        <v>39</v>
      </c>
      <c r="AC115" s="34"/>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row>
    <row r="116" spans="1:156" s="18" customFormat="1" hidden="1" x14ac:dyDescent="0.3">
      <c r="A116" s="22"/>
      <c r="B116" s="22" t="s">
        <v>16</v>
      </c>
      <c r="C116" s="17" t="s">
        <v>371</v>
      </c>
      <c r="D116" s="24"/>
      <c r="E116" s="24"/>
      <c r="F116" s="24" t="s">
        <v>20</v>
      </c>
      <c r="G116" s="24"/>
      <c r="H116" s="24"/>
      <c r="I116" s="24"/>
      <c r="J116" s="26"/>
      <c r="K116" s="26" t="s">
        <v>16</v>
      </c>
      <c r="L116" s="28"/>
      <c r="M116" s="28" t="s">
        <v>25</v>
      </c>
      <c r="N116" s="28"/>
      <c r="O116" s="28"/>
      <c r="P116" s="30"/>
      <c r="Q116" s="30"/>
      <c r="R116" s="30"/>
      <c r="S116" s="30"/>
      <c r="T116" s="30" t="s">
        <v>31</v>
      </c>
      <c r="U116" s="30"/>
      <c r="V116" s="30"/>
      <c r="W116" s="32" t="s">
        <v>34</v>
      </c>
      <c r="X116" s="32"/>
      <c r="Y116" s="32"/>
      <c r="Z116" s="32" t="s">
        <v>37</v>
      </c>
      <c r="AA116" s="32" t="s">
        <v>38</v>
      </c>
      <c r="AB116" s="34"/>
      <c r="AC116" s="34" t="s">
        <v>40</v>
      </c>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row>
    <row r="119" spans="1:156" s="48" customFormat="1" ht="15.6" x14ac:dyDescent="0.3">
      <c r="A119" s="38"/>
      <c r="B119" s="39"/>
      <c r="C119" s="40"/>
      <c r="D119" s="41"/>
      <c r="E119" s="41"/>
      <c r="F119" s="41"/>
      <c r="G119" s="41"/>
      <c r="H119" s="41"/>
      <c r="I119" s="41"/>
      <c r="J119" s="42"/>
      <c r="K119" s="42"/>
      <c r="L119" s="43"/>
      <c r="M119" s="43"/>
      <c r="N119" s="43"/>
      <c r="O119" s="43"/>
      <c r="P119" s="44"/>
      <c r="Q119" s="44"/>
      <c r="R119" s="44"/>
      <c r="S119" s="44"/>
      <c r="T119" s="44"/>
      <c r="U119" s="44"/>
      <c r="V119" s="44"/>
      <c r="W119" s="45"/>
      <c r="X119" s="45"/>
      <c r="Y119" s="45"/>
      <c r="Z119" s="45"/>
      <c r="AA119" s="45"/>
      <c r="AB119" s="46"/>
      <c r="AC119" s="46"/>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c r="DS119" s="47"/>
      <c r="DT119" s="47"/>
      <c r="DU119" s="47"/>
      <c r="DV119" s="47"/>
      <c r="DW119" s="47"/>
      <c r="DX119" s="47"/>
      <c r="DY119" s="47"/>
      <c r="DZ119" s="47"/>
      <c r="EA119" s="47"/>
      <c r="EB119" s="47"/>
      <c r="EC119" s="47"/>
      <c r="ED119" s="47"/>
      <c r="EE119" s="47"/>
      <c r="EF119" s="47"/>
      <c r="EG119" s="47"/>
      <c r="EH119" s="47"/>
      <c r="EI119" s="47"/>
      <c r="EJ119" s="47"/>
      <c r="EK119" s="47"/>
      <c r="EL119" s="47"/>
      <c r="EM119" s="47"/>
      <c r="EN119" s="47"/>
      <c r="EO119" s="47"/>
      <c r="EP119" s="47"/>
      <c r="EQ119" s="47"/>
      <c r="ER119" s="47"/>
      <c r="ES119" s="47"/>
      <c r="ET119" s="47"/>
      <c r="EU119" s="47"/>
      <c r="EV119" s="47"/>
      <c r="EW119" s="47"/>
      <c r="EX119" s="47"/>
      <c r="EY119" s="47"/>
      <c r="EZ119" s="47"/>
    </row>
    <row r="120" spans="1:156" s="56" customFormat="1" ht="15.6" x14ac:dyDescent="0.3">
      <c r="A120" s="51" t="s">
        <v>375</v>
      </c>
      <c r="B120" s="49">
        <f>COUNTA(B78:B99,B101:B107,B109:B116)</f>
        <v>37</v>
      </c>
      <c r="C120" s="49"/>
      <c r="D120" s="49">
        <f>COUNTA(D9,D26,D46,D55)</f>
        <v>4</v>
      </c>
      <c r="E120" s="49">
        <f>COUNTIF(E92,E92)</f>
        <v>0</v>
      </c>
      <c r="F120" s="49">
        <f>COUNTA(F9,F16,F17,F20,F23,F31,F43,F48,F50,F55,F58,F60,F70,F78,F80,F89,F90,F95,F96,F104,F105,F115)</f>
        <v>13</v>
      </c>
      <c r="G120" s="49">
        <v>1</v>
      </c>
      <c r="H120" s="49">
        <f>COUNTA(H115,H105,H103,H95,H88)</f>
        <v>5</v>
      </c>
      <c r="I120" s="49">
        <f>COUNTA(I112,I111,I104,I90,I87,I86,I79,I80)</f>
        <v>8</v>
      </c>
      <c r="J120" s="49">
        <f>COUNTA(J38)</f>
        <v>1</v>
      </c>
      <c r="K120" s="49">
        <f>COUNTA(K78:K86,K88:K99,K101:K107,K109:K116)</f>
        <v>36</v>
      </c>
      <c r="L120" s="49">
        <f>COUNTA(L115,L112,L97,L90,L87,L80)</f>
        <v>6</v>
      </c>
      <c r="M120" s="49">
        <f>COUNTA(M78:M79,M81:M86,M88:M89,M91:M95,M98:M99,M102:M105,M107,M109:M111,M113,M116)</f>
        <v>27</v>
      </c>
      <c r="N120" s="49">
        <f>COUNTA(N96,N106)</f>
        <v>2</v>
      </c>
      <c r="O120" s="49">
        <v>2</v>
      </c>
      <c r="P120" s="49">
        <f t="shared" ref="P120:Q120" si="0">COUNTA(P11,P38,P44,P67,P100,P113)</f>
        <v>0</v>
      </c>
      <c r="Q120" s="49">
        <f t="shared" si="0"/>
        <v>0</v>
      </c>
      <c r="R120" s="49">
        <f>COUNTA(R79,R90,R91,R93,R99,R107,R109,R111)</f>
        <v>8</v>
      </c>
      <c r="S120" s="49">
        <f>COUNTA(S82:S83,S92,S94,S103,S106,S112)</f>
        <v>7</v>
      </c>
      <c r="T120" s="49">
        <f>COUNTA(T80,T86,T104,T105,T116)</f>
        <v>5</v>
      </c>
      <c r="U120" s="49">
        <f>COUNTA(U84,U87:U89,U95,U101:U102,U110,U113,U114,U115)</f>
        <v>11</v>
      </c>
      <c r="V120" s="49">
        <f>COUNTA(V96:V98,V85,V81,V78)</f>
        <v>6</v>
      </c>
      <c r="W120" s="49">
        <f>COUNTA(W79,W83,W85,W86,W87,W92,W112,W114,W116)</f>
        <v>9</v>
      </c>
      <c r="X120" s="49">
        <f>COUNTA(X99,X87)</f>
        <v>2</v>
      </c>
      <c r="Y120" s="49">
        <f>COUNTA(Y115,Y113,Y111,Y109,Y107,Y99,Y97,Y95,Y93,Y89,Y85,Y84,Y82,Y78)</f>
        <v>14</v>
      </c>
      <c r="Z120" s="49">
        <f>COUNTA(Z78,Z82,Z85,Z87,Z89:Z92,Z97,Z99,Z105,Z106,Z109,Z111,Z116)</f>
        <v>15</v>
      </c>
      <c r="AA120" s="49">
        <f>COUNTA(AA116,AA115,AA109:AA113,AA107,AA101:AA105,AA97,AA98,AA99,AA89:AA95,AA78:AA87)</f>
        <v>33</v>
      </c>
      <c r="AB120" s="49">
        <f>COUNTA(AB78:AB79,AB81,AB86,AB87,AB92,AB97,AB99,AB104,AB105,AB107,AB111,AB115)</f>
        <v>13</v>
      </c>
      <c r="AC120" s="49">
        <f>COUNTA(AC80,AC82:AC85,AC88:AC91,AC93:AC96,AC98,AC101:AC103,AC106,AC109:AC110,AC112:AC114,AC116)</f>
        <v>24</v>
      </c>
    </row>
    <row r="121" spans="1:156" s="56" customFormat="1" ht="15.6" x14ac:dyDescent="0.3">
      <c r="A121" s="46" t="s">
        <v>15</v>
      </c>
      <c r="B121" s="46">
        <f>COUNTA(A4:A77)</f>
        <v>74</v>
      </c>
      <c r="C121" s="46"/>
      <c r="D121" s="46">
        <f>COUNTA(D9,D26,D46,D55)</f>
        <v>4</v>
      </c>
      <c r="E121" s="46">
        <f>COUNTA(E18,E24,E27,E29,E32,E44,E58,E65,E66)</f>
        <v>9</v>
      </c>
      <c r="F121" s="46">
        <f>COUNTA(F110:F114,F107,F108,F86:F93,F82,F84,F76,F77,F72,F73,F66,F68,F64,F62,F49:F57,F46,F42,F41,F37,F33,F30,F29,F28,F27,F26,F13:F24,F7,F8,F4,F5)</f>
        <v>38</v>
      </c>
      <c r="G121" s="46">
        <v>0</v>
      </c>
      <c r="H121" s="46" t="s">
        <v>395</v>
      </c>
      <c r="I121" s="46">
        <f>COUNTA(I6,I34,I49,I52,I63,I64,I67,I68,I69,I72,I77)</f>
        <v>11</v>
      </c>
      <c r="J121" s="46">
        <f>COUNTA(J5,J26,J29,J38,J51,J54,J61)</f>
        <v>7</v>
      </c>
      <c r="K121" s="46">
        <f>COUNTA(K4,K6:K25,K27,K28,K30:K37,K39:K50,K52:K53,K55:K60,K62:K77)</f>
        <v>67</v>
      </c>
      <c r="L121" s="46">
        <f>COUNTA(L6,L10,L11,L13,L14,L16,L22,L24,L26,L30,L35,L49,L52,L56,L63,L64,L67,L69,L75)</f>
        <v>19</v>
      </c>
      <c r="M121" s="46">
        <f>COUNTA(M4:M5,M7:M8,M15,M21,M24:M28,M30,M33,M35:M37,M42:M47,M51:M57,M62:M68,M72:M73,M76:M79,M85,M84,M86:M93,M99,M101,M103,M107:M111,M114,M116)</f>
        <v>48</v>
      </c>
      <c r="N121" s="46">
        <v>3</v>
      </c>
      <c r="O121" s="46">
        <f t="shared" ref="O121" si="1">COUNTA(O6,O13:O14,O18:O19,O22,O29,O32,O34,O41,O49,O71,O74,O82,O94,O98,O102,O106,O112)</f>
        <v>0</v>
      </c>
      <c r="P121" s="46">
        <f>COUNTA(P28,P51,P58,P74)</f>
        <v>4</v>
      </c>
      <c r="Q121" s="46">
        <f>COUNTA(Q70,Q62,Q60,Q46,Q32,Q18)</f>
        <v>6</v>
      </c>
      <c r="R121" s="46">
        <f>COUNTA(R8,R12,R16,R20,R21,R26,R27,R29,R34,R43,R49,R53,R69,R71,R72,R73,R76)</f>
        <v>17</v>
      </c>
      <c r="S121" s="46">
        <f>COUNTA(S4:S7,S9:S11,S13:S15,S17,S19,S24,S25,S30,S35,S38:S40,S42,S44,S47,S50,S54:S57,S61,S65,S68)</f>
        <v>30</v>
      </c>
      <c r="T121" s="46">
        <f>COUNTA(T23,T31,T33,T36,T37,T41,T48,T59,T63,T64,T66,T67,T77)</f>
        <v>13</v>
      </c>
      <c r="U121" s="46">
        <f>COUNTA(U52)</f>
        <v>1</v>
      </c>
      <c r="V121" s="46">
        <f>COUNTA(V22,V45,V75)</f>
        <v>3</v>
      </c>
      <c r="W121" s="46">
        <f>COUNTA(W5,W10,W12,W15,W17,W20,W26,W28,W29,W36:W38,W43,W44,W46,W52,W54,W60,W61,W62,W66,W68,W74,W76)</f>
        <v>24</v>
      </c>
      <c r="X121" s="46">
        <f>COUNTA(X62,X56,X36,X7,X5)</f>
        <v>5</v>
      </c>
      <c r="Y121" s="46">
        <f>COUNTA(Y77,Y74,Y73,Y71,Y68,Y66,Y64,Y62,Y61,Y57:Y59,Y49:Y53,Y46:Y47,Y44,Y40,Y36:Y38,Y34,Y31,Y30,Y29,Y28,Y23,Y19:Y21,Y18,Y10:Y15,Y6:Y8,Y4)</f>
        <v>44</v>
      </c>
      <c r="Z121" s="46">
        <f>COUNTA(Z74,Z73,Z72,Z71,Z68,Z66,Z60,Z57,Z55,Z52,Z49,Z46,Z47,Z44,Z43,Z41,Z36,Z37,Z38,Z39,Z29,Z31,Z32,Z21:Z25,Z15:Z17,Z13,Z11)</f>
        <v>33</v>
      </c>
      <c r="AA121" s="46">
        <f>COUNTA(AA4,AA6:AA16,AA18,AA19,AA21,AA23:AA25,AA27:AA39,AA41:AA45,AA47:AA53,AA55:AA74,AA75:AA77)</f>
        <v>66</v>
      </c>
      <c r="AB121" s="46">
        <f>COUNTA(AB4:AB6,AB12,AB17:AB18,AB20:AB22,AB24,AB26:AB27,AB29,AB31,AB34:AB36,AB38:AB40,AB42,AB44:AB46,AB52,AB54,AB58,AB60:AB61,AB63:AB65,AB67,AB69,AB71,AB74:AB75)</f>
        <v>37</v>
      </c>
      <c r="AC121" s="46">
        <f>COUNTA(AC79:AC84,AC86,AC93,AC101,AC103,AC107,AC109,AC110,AC114,AC116,AC7:AC14,AC18:AC22,AC26,AC30,AC33,AC41,AC45:AC46,AC52,AC57,AC62,AC66:AC73,AC76)</f>
        <v>30</v>
      </c>
    </row>
    <row r="122" spans="1:156" s="47" customFormat="1" ht="15.6" x14ac:dyDescent="0.3">
      <c r="A122" s="57" t="s">
        <v>394</v>
      </c>
      <c r="B122" s="57">
        <v>2</v>
      </c>
      <c r="C122" s="57"/>
      <c r="D122" s="57">
        <v>1</v>
      </c>
      <c r="E122" s="57">
        <v>1</v>
      </c>
      <c r="F122" s="57"/>
      <c r="G122" s="57"/>
      <c r="H122" s="57"/>
      <c r="I122" s="57"/>
      <c r="J122" s="57"/>
      <c r="K122" s="57">
        <v>1</v>
      </c>
      <c r="L122" s="57">
        <v>0</v>
      </c>
      <c r="M122" s="57">
        <v>1</v>
      </c>
      <c r="N122" s="57">
        <v>0</v>
      </c>
      <c r="O122" s="57"/>
      <c r="P122" s="57">
        <v>0</v>
      </c>
      <c r="Q122" s="57">
        <v>0</v>
      </c>
      <c r="R122" s="57">
        <v>0</v>
      </c>
      <c r="S122" s="57">
        <v>0</v>
      </c>
      <c r="T122" s="57"/>
      <c r="U122" s="57">
        <v>1</v>
      </c>
      <c r="V122" s="57">
        <v>0</v>
      </c>
      <c r="W122" s="57"/>
      <c r="X122" s="57"/>
      <c r="Y122" s="57">
        <v>1</v>
      </c>
      <c r="Z122" s="57">
        <v>1</v>
      </c>
      <c r="AA122" s="57">
        <v>1</v>
      </c>
      <c r="AB122" s="57"/>
      <c r="AC122" s="57">
        <v>2</v>
      </c>
    </row>
    <row r="123" spans="1:156" s="48" customFormat="1" ht="15.6" x14ac:dyDescent="0.3">
      <c r="A123" s="39"/>
      <c r="B123" s="39">
        <f>SUM(B120:B122)</f>
        <v>113</v>
      </c>
      <c r="C123" s="50">
        <f t="shared" ref="C123:AC123" si="2">SUM(C120:C122)</f>
        <v>0</v>
      </c>
      <c r="D123" s="41">
        <f t="shared" si="2"/>
        <v>9</v>
      </c>
      <c r="E123" s="41">
        <f>SUM(E120:E122)</f>
        <v>10</v>
      </c>
      <c r="F123" s="41">
        <f t="shared" si="2"/>
        <v>51</v>
      </c>
      <c r="G123" s="41">
        <f t="shared" si="2"/>
        <v>1</v>
      </c>
      <c r="H123" s="41">
        <f t="shared" si="2"/>
        <v>5</v>
      </c>
      <c r="I123" s="41">
        <f t="shared" si="2"/>
        <v>19</v>
      </c>
      <c r="J123" s="42">
        <f t="shared" si="2"/>
        <v>8</v>
      </c>
      <c r="K123" s="42">
        <f t="shared" si="2"/>
        <v>104</v>
      </c>
      <c r="L123" s="43">
        <f t="shared" si="2"/>
        <v>25</v>
      </c>
      <c r="M123" s="43">
        <f t="shared" si="2"/>
        <v>76</v>
      </c>
      <c r="N123" s="43">
        <f t="shared" si="2"/>
        <v>5</v>
      </c>
      <c r="O123" s="43">
        <f t="shared" si="2"/>
        <v>2</v>
      </c>
      <c r="P123" s="44">
        <f t="shared" si="2"/>
        <v>4</v>
      </c>
      <c r="Q123" s="44">
        <f t="shared" si="2"/>
        <v>6</v>
      </c>
      <c r="R123" s="44">
        <f t="shared" si="2"/>
        <v>25</v>
      </c>
      <c r="S123" s="44">
        <f t="shared" si="2"/>
        <v>37</v>
      </c>
      <c r="T123" s="44">
        <f t="shared" si="2"/>
        <v>18</v>
      </c>
      <c r="U123" s="44">
        <f t="shared" si="2"/>
        <v>13</v>
      </c>
      <c r="V123" s="44">
        <f t="shared" si="2"/>
        <v>9</v>
      </c>
      <c r="W123" s="45">
        <f t="shared" si="2"/>
        <v>33</v>
      </c>
      <c r="X123" s="45">
        <f t="shared" si="2"/>
        <v>7</v>
      </c>
      <c r="Y123" s="45">
        <f t="shared" si="2"/>
        <v>59</v>
      </c>
      <c r="Z123" s="45">
        <f t="shared" si="2"/>
        <v>49</v>
      </c>
      <c r="AA123" s="45">
        <f t="shared" si="2"/>
        <v>100</v>
      </c>
      <c r="AB123" s="46">
        <f t="shared" si="2"/>
        <v>50</v>
      </c>
      <c r="AC123" s="46">
        <f t="shared" si="2"/>
        <v>56</v>
      </c>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7"/>
      <c r="CV123" s="47"/>
      <c r="CW123" s="47"/>
      <c r="CX123" s="47"/>
      <c r="CY123" s="47"/>
      <c r="CZ123" s="47"/>
      <c r="DA123" s="47"/>
      <c r="DB123" s="47"/>
      <c r="DC123" s="47"/>
      <c r="DD123" s="47"/>
      <c r="DE123" s="47"/>
      <c r="DF123" s="47"/>
      <c r="DG123" s="47"/>
      <c r="DH123" s="47"/>
      <c r="DI123" s="47"/>
      <c r="DJ123" s="47"/>
      <c r="DK123" s="47"/>
      <c r="DL123" s="47"/>
      <c r="DM123" s="47"/>
      <c r="DN123" s="47"/>
      <c r="DO123" s="47"/>
      <c r="DP123" s="47"/>
      <c r="DQ123" s="47"/>
      <c r="DR123" s="47"/>
      <c r="DS123" s="47"/>
      <c r="DT123" s="47"/>
      <c r="DU123" s="47"/>
      <c r="DV123" s="47"/>
      <c r="DW123" s="47"/>
      <c r="DX123" s="47"/>
      <c r="DY123" s="47"/>
      <c r="DZ123" s="47"/>
      <c r="EA123" s="47"/>
      <c r="EB123" s="47"/>
      <c r="EC123" s="47"/>
      <c r="ED123" s="47"/>
      <c r="EE123" s="47"/>
      <c r="EF123" s="47"/>
      <c r="EG123" s="47"/>
      <c r="EH123" s="47"/>
      <c r="EI123" s="47"/>
      <c r="EJ123" s="47"/>
      <c r="EK123" s="47"/>
      <c r="EL123" s="47"/>
      <c r="EM123" s="47"/>
      <c r="EN123" s="47"/>
      <c r="EO123" s="47"/>
      <c r="EP123" s="47"/>
      <c r="EQ123" s="47"/>
      <c r="ER123" s="47"/>
      <c r="ES123" s="47"/>
      <c r="ET123" s="47"/>
      <c r="EU123" s="47"/>
      <c r="EV123" s="47"/>
      <c r="EW123" s="47"/>
      <c r="EX123" s="47"/>
      <c r="EY123" s="47"/>
      <c r="EZ123" s="47"/>
    </row>
    <row r="124" spans="1:156" s="5" customFormat="1" x14ac:dyDescent="0.3">
      <c r="A124" s="22"/>
      <c r="B124" s="22"/>
      <c r="C124" s="16"/>
      <c r="D124" s="24"/>
      <c r="E124" s="24"/>
      <c r="F124" s="24"/>
      <c r="G124" s="24"/>
      <c r="H124" s="24"/>
      <c r="I124" s="24"/>
      <c r="J124" s="26"/>
      <c r="K124" s="26"/>
      <c r="L124" s="28"/>
      <c r="M124" s="28"/>
      <c r="N124" s="28"/>
      <c r="O124" s="28"/>
      <c r="P124" s="30"/>
      <c r="Q124" s="30"/>
      <c r="R124" s="30"/>
      <c r="S124" s="30"/>
      <c r="T124" s="30"/>
      <c r="U124" s="30"/>
      <c r="V124" s="30"/>
      <c r="W124" s="32"/>
      <c r="X124" s="32"/>
      <c r="Y124" s="32"/>
      <c r="Z124" s="32"/>
      <c r="AA124" s="32"/>
      <c r="AB124" s="34"/>
      <c r="AC124" s="34"/>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row>
    <row r="125" spans="1:156" s="5" customFormat="1" x14ac:dyDescent="0.3">
      <c r="A125" s="22"/>
      <c r="B125" s="22"/>
      <c r="C125" s="16"/>
      <c r="D125" s="24"/>
      <c r="E125" s="24"/>
      <c r="F125" s="24"/>
      <c r="G125" s="24"/>
      <c r="H125" s="24"/>
      <c r="I125" s="24"/>
      <c r="J125" s="26"/>
      <c r="K125" s="26"/>
      <c r="L125" s="28"/>
      <c r="M125" s="28"/>
      <c r="N125" s="28"/>
      <c r="O125" s="28"/>
      <c r="P125" s="30"/>
      <c r="Q125" s="30"/>
      <c r="R125" s="30"/>
      <c r="S125" s="30"/>
      <c r="T125" s="30"/>
      <c r="U125" s="30"/>
      <c r="V125" s="30"/>
      <c r="W125" s="32"/>
      <c r="X125" s="32"/>
      <c r="Y125" s="32"/>
      <c r="Z125" s="32"/>
      <c r="AA125" s="32"/>
      <c r="AB125" s="34"/>
      <c r="AC125" s="34"/>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row>
    <row r="126" spans="1:156" s="5" customFormat="1" x14ac:dyDescent="0.3">
      <c r="A126" s="22"/>
      <c r="B126" s="22"/>
      <c r="C126" s="16"/>
      <c r="D126" s="24"/>
      <c r="E126" s="24"/>
      <c r="F126" s="24"/>
      <c r="G126" s="24"/>
      <c r="H126" s="24"/>
      <c r="I126" s="24"/>
      <c r="J126" s="26"/>
      <c r="K126" s="26"/>
      <c r="L126" s="28"/>
      <c r="M126" s="28"/>
      <c r="N126" s="28"/>
      <c r="O126" s="28"/>
      <c r="P126" s="30"/>
      <c r="Q126" s="30"/>
      <c r="R126" s="30"/>
      <c r="S126" s="30"/>
      <c r="T126" s="30"/>
      <c r="U126" s="30"/>
      <c r="V126" s="30"/>
      <c r="W126" s="32"/>
      <c r="X126" s="32"/>
      <c r="Y126" s="32"/>
      <c r="Z126" s="32"/>
      <c r="AA126" s="32"/>
      <c r="AB126" s="34"/>
      <c r="AC126" s="34"/>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s="36"/>
      <c r="EP126" s="36"/>
      <c r="EQ126" s="36"/>
      <c r="ER126" s="36"/>
      <c r="ES126" s="36"/>
      <c r="ET126" s="36"/>
      <c r="EU126" s="36"/>
      <c r="EV126" s="36"/>
      <c r="EW126" s="36"/>
      <c r="EX126" s="36"/>
      <c r="EY126" s="36"/>
      <c r="EZ126" s="36"/>
    </row>
    <row r="127" spans="1:156" s="5" customFormat="1" x14ac:dyDescent="0.3">
      <c r="A127" s="22"/>
      <c r="B127" s="22"/>
      <c r="C127" s="16"/>
      <c r="D127" s="24"/>
      <c r="E127" s="24"/>
      <c r="F127" s="24"/>
      <c r="G127" s="24"/>
      <c r="H127" s="24"/>
      <c r="I127" s="24"/>
      <c r="J127" s="26"/>
      <c r="K127" s="26"/>
      <c r="L127" s="28"/>
      <c r="M127" s="28"/>
      <c r="N127" s="28"/>
      <c r="O127" s="28"/>
      <c r="P127" s="30"/>
      <c r="Q127" s="30"/>
      <c r="R127" s="30"/>
      <c r="S127" s="30"/>
      <c r="T127" s="30"/>
      <c r="U127" s="30"/>
      <c r="V127" s="30"/>
      <c r="W127" s="32"/>
      <c r="X127" s="32"/>
      <c r="Y127" s="32"/>
      <c r="Z127" s="32"/>
      <c r="AA127" s="32"/>
      <c r="AB127" s="34"/>
      <c r="AC127" s="34"/>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s="36"/>
      <c r="EP127" s="36"/>
      <c r="EQ127" s="36"/>
      <c r="ER127" s="36"/>
      <c r="ES127" s="36"/>
      <c r="ET127" s="36"/>
      <c r="EU127" s="36"/>
      <c r="EV127" s="36"/>
      <c r="EW127" s="36"/>
      <c r="EX127" s="36"/>
      <c r="EY127" s="36"/>
      <c r="EZ127" s="36"/>
    </row>
    <row r="128" spans="1:156" s="36" customFormat="1" x14ac:dyDescent="0.3">
      <c r="A128" s="37"/>
      <c r="B128" s="22"/>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row>
    <row r="129" spans="1:29" s="36" customFormat="1" x14ac:dyDescent="0.3">
      <c r="A129" s="37"/>
      <c r="B129" s="22"/>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row>
    <row r="130" spans="1:29" s="36" customFormat="1" x14ac:dyDescent="0.3">
      <c r="A130" s="37"/>
      <c r="B130" s="22"/>
      <c r="C130" s="37"/>
      <c r="D130" s="37">
        <v>1</v>
      </c>
      <c r="E130" s="37">
        <v>1</v>
      </c>
      <c r="F130" s="37">
        <f>COUNTA(F5:F61)</f>
        <v>41</v>
      </c>
      <c r="G130" s="37"/>
      <c r="H130" s="37"/>
      <c r="I130" s="37"/>
      <c r="J130" s="37"/>
      <c r="K130" s="37"/>
      <c r="L130" s="37"/>
      <c r="M130" s="37"/>
      <c r="N130" s="37"/>
      <c r="O130" s="37"/>
      <c r="P130" s="37"/>
      <c r="Q130" s="37"/>
      <c r="R130" s="37"/>
      <c r="S130" s="37"/>
      <c r="T130" s="37"/>
      <c r="U130" s="37"/>
      <c r="V130" s="37"/>
      <c r="W130" s="37">
        <f>COUNTA(W5,W12:W17,W20,W26,W29,W36,W38,W44,W46:W54,W60,W61,W74,W79,W86:W92)</f>
        <v>20</v>
      </c>
      <c r="X130" s="37">
        <f>COUNTA(X5,X36,X87,X99)</f>
        <v>4</v>
      </c>
      <c r="Y130" s="37">
        <f>COUNTA(Y4,Y6,Y12,Y18,Y20,Y21,Y29,Y31,Y34,Y36,Y38,Y40,Y44,Y46,Y52,Y58,Y61,Y64,Y71,Y74,Y78,Y97,Y99,Y107,Y111,Y115)</f>
        <v>26</v>
      </c>
      <c r="Z130" s="37">
        <f>COUNTA(Z17,Z21,Z22,Z24,Z29:Z31,Z36:Z39,Z44,Z46:Z52,Z60,Z71,Z74,Z78,Z87:Z99,Z105,Z111)</f>
        <v>28</v>
      </c>
      <c r="AA130" s="37">
        <f>COUNTA(AA4,AA6:AA12,AA18,AA21,AA24,AA27:AA39,AA42:AA45,AA52,AA58:AA107,AA111,AA115)</f>
        <v>77</v>
      </c>
      <c r="AB130" s="37"/>
      <c r="AC130" s="37"/>
    </row>
    <row r="131" spans="1:29" s="36" customFormat="1" x14ac:dyDescent="0.3">
      <c r="A131" s="37"/>
      <c r="B131" s="22"/>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row>
    <row r="132" spans="1:29" s="36" customFormat="1" x14ac:dyDescent="0.3">
      <c r="A132" s="37"/>
      <c r="B132" s="22"/>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row>
    <row r="133" spans="1:29" s="36" customFormat="1" x14ac:dyDescent="0.3">
      <c r="A133" s="37"/>
      <c r="B133" s="22"/>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row>
    <row r="134" spans="1:29" s="36" customFormat="1" x14ac:dyDescent="0.3">
      <c r="A134" s="37"/>
      <c r="B134" s="22"/>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row>
    <row r="135" spans="1:29" s="36" customFormat="1" x14ac:dyDescent="0.3">
      <c r="A135" s="37"/>
      <c r="B135" s="22"/>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row>
    <row r="136" spans="1:29" s="36" customFormat="1" x14ac:dyDescent="0.3">
      <c r="A136" s="37"/>
      <c r="B136" s="22"/>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row>
    <row r="137" spans="1:29" s="36" customFormat="1" x14ac:dyDescent="0.3">
      <c r="A137" s="37"/>
      <c r="B137" s="22"/>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row>
    <row r="138" spans="1:29" s="36" customFormat="1" x14ac:dyDescent="0.3">
      <c r="A138" s="37"/>
      <c r="B138" s="22"/>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row>
    <row r="139" spans="1:29" s="36" customFormat="1" x14ac:dyDescent="0.3">
      <c r="A139" s="37"/>
      <c r="B139" s="22"/>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row>
    <row r="140" spans="1:29" s="36" customFormat="1" x14ac:dyDescent="0.3">
      <c r="A140" s="37"/>
      <c r="B140" s="22"/>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row>
    <row r="141" spans="1:29" s="36" customFormat="1" x14ac:dyDescent="0.3">
      <c r="A141" s="37"/>
      <c r="B141" s="22"/>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row>
    <row r="142" spans="1:29" s="36" customFormat="1" x14ac:dyDescent="0.3">
      <c r="A142" s="37"/>
      <c r="B142" s="22"/>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row>
    <row r="143" spans="1:29" s="36" customFormat="1" x14ac:dyDescent="0.3">
      <c r="A143" s="37"/>
      <c r="B143" s="22"/>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row>
    <row r="144" spans="1:29" s="36" customFormat="1" x14ac:dyDescent="0.3">
      <c r="A144" s="37"/>
      <c r="B144" s="22"/>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row>
    <row r="145" spans="1:29" s="36" customFormat="1" x14ac:dyDescent="0.3">
      <c r="A145" s="37"/>
      <c r="B145" s="22"/>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row>
    <row r="146" spans="1:29" s="36" customFormat="1" x14ac:dyDescent="0.3">
      <c r="A146" s="37"/>
      <c r="B146" s="22"/>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row>
    <row r="147" spans="1:29" s="36" customFormat="1" x14ac:dyDescent="0.3">
      <c r="A147" s="37"/>
      <c r="B147" s="22"/>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row>
    <row r="148" spans="1:29" s="36" customFormat="1" x14ac:dyDescent="0.3">
      <c r="A148" s="37"/>
      <c r="B148" s="22"/>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row>
    <row r="149" spans="1:29" s="36" customFormat="1" x14ac:dyDescent="0.3">
      <c r="A149" s="37"/>
      <c r="B149" s="22"/>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row>
    <row r="150" spans="1:29" s="36" customFormat="1" x14ac:dyDescent="0.3">
      <c r="A150" s="37"/>
      <c r="B150" s="22"/>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row>
    <row r="151" spans="1:29" s="36" customFormat="1" x14ac:dyDescent="0.3">
      <c r="A151" s="37"/>
      <c r="B151" s="22"/>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row>
    <row r="152" spans="1:29" s="36" customFormat="1" x14ac:dyDescent="0.3">
      <c r="A152" s="37"/>
      <c r="B152" s="22"/>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row>
    <row r="153" spans="1:29" s="36" customFormat="1" x14ac:dyDescent="0.3">
      <c r="A153" s="37"/>
      <c r="B153" s="22"/>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row>
    <row r="154" spans="1:29" s="36" customFormat="1" x14ac:dyDescent="0.3">
      <c r="A154" s="37"/>
      <c r="B154" s="22"/>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row>
    <row r="155" spans="1:29" s="36" customFormat="1" x14ac:dyDescent="0.3">
      <c r="A155" s="37"/>
      <c r="B155" s="22"/>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row>
    <row r="156" spans="1:29" s="36" customFormat="1" x14ac:dyDescent="0.3">
      <c r="A156" s="37"/>
      <c r="B156" s="22"/>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row>
    <row r="157" spans="1:29" s="36" customFormat="1" x14ac:dyDescent="0.3">
      <c r="A157" s="37"/>
      <c r="B157" s="22"/>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row>
    <row r="158" spans="1:29" s="36" customFormat="1" x14ac:dyDescent="0.3">
      <c r="A158" s="37"/>
      <c r="B158" s="22"/>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row>
    <row r="159" spans="1:29" s="36" customFormat="1" x14ac:dyDescent="0.3">
      <c r="A159" s="37"/>
      <c r="B159" s="22"/>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row>
    <row r="160" spans="1:29" s="36" customFormat="1" x14ac:dyDescent="0.3">
      <c r="A160" s="37"/>
      <c r="B160" s="22"/>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row>
    <row r="161" spans="1:29" s="36" customFormat="1" x14ac:dyDescent="0.3">
      <c r="A161" s="37"/>
      <c r="B161" s="22"/>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row>
    <row r="162" spans="1:29" s="36" customFormat="1" x14ac:dyDescent="0.3">
      <c r="A162" s="37"/>
      <c r="B162" s="22"/>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row>
    <row r="163" spans="1:29" s="36" customFormat="1" x14ac:dyDescent="0.3">
      <c r="A163" s="37"/>
      <c r="B163" s="22"/>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row>
    <row r="164" spans="1:29" s="36" customFormat="1" x14ac:dyDescent="0.3">
      <c r="A164" s="37"/>
      <c r="B164" s="22"/>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row>
    <row r="165" spans="1:29" s="36" customFormat="1" x14ac:dyDescent="0.3">
      <c r="A165" s="37"/>
      <c r="B165" s="22"/>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row>
    <row r="166" spans="1:29" s="36" customFormat="1" x14ac:dyDescent="0.3">
      <c r="A166" s="37"/>
      <c r="B166" s="22"/>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row>
    <row r="167" spans="1:29" s="36" customFormat="1" x14ac:dyDescent="0.3">
      <c r="A167" s="37"/>
      <c r="B167" s="22"/>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row>
    <row r="168" spans="1:29" s="36" customFormat="1" x14ac:dyDescent="0.3">
      <c r="A168" s="37"/>
      <c r="B168" s="22"/>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row>
    <row r="169" spans="1:29" s="36" customFormat="1" x14ac:dyDescent="0.3">
      <c r="A169" s="37"/>
      <c r="B169" s="22"/>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row>
    <row r="170" spans="1:29" s="36" customFormat="1" x14ac:dyDescent="0.3">
      <c r="A170" s="37"/>
      <c r="B170" s="22"/>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row>
    <row r="171" spans="1:29" s="36" customFormat="1" x14ac:dyDescent="0.3">
      <c r="A171" s="37"/>
      <c r="B171" s="22"/>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row>
    <row r="172" spans="1:29" s="36" customFormat="1" x14ac:dyDescent="0.3">
      <c r="A172" s="37"/>
      <c r="B172" s="22"/>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row>
    <row r="173" spans="1:29" s="36" customFormat="1" x14ac:dyDescent="0.3">
      <c r="A173" s="37"/>
      <c r="B173" s="22"/>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row>
    <row r="174" spans="1:29" s="36" customFormat="1" x14ac:dyDescent="0.3">
      <c r="A174" s="37"/>
      <c r="B174" s="22"/>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row>
    <row r="175" spans="1:29" s="36" customFormat="1" x14ac:dyDescent="0.3">
      <c r="A175" s="37"/>
      <c r="B175" s="22"/>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row>
    <row r="176" spans="1:29" s="36" customFormat="1" x14ac:dyDescent="0.3">
      <c r="A176" s="37"/>
      <c r="B176" s="22"/>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row>
    <row r="177" spans="1:29" s="36" customFormat="1" x14ac:dyDescent="0.3">
      <c r="A177" s="37"/>
      <c r="B177" s="22"/>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row>
    <row r="178" spans="1:29" s="36" customFormat="1" x14ac:dyDescent="0.3">
      <c r="A178" s="37"/>
      <c r="B178" s="22"/>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row>
    <row r="179" spans="1:29" s="36" customFormat="1" x14ac:dyDescent="0.3">
      <c r="A179" s="37"/>
      <c r="B179" s="22"/>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row>
    <row r="180" spans="1:29" s="36" customFormat="1" x14ac:dyDescent="0.3">
      <c r="A180" s="37"/>
      <c r="B180" s="22"/>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row>
    <row r="181" spans="1:29" s="36" customFormat="1" x14ac:dyDescent="0.3">
      <c r="A181" s="37"/>
      <c r="B181" s="22"/>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row>
    <row r="182" spans="1:29" s="36" customFormat="1" x14ac:dyDescent="0.3">
      <c r="A182" s="37"/>
      <c r="B182" s="22"/>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row>
    <row r="183" spans="1:29" s="36" customFormat="1" x14ac:dyDescent="0.3">
      <c r="A183" s="37"/>
      <c r="B183" s="22"/>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row>
    <row r="184" spans="1:29" s="36" customFormat="1" x14ac:dyDescent="0.3">
      <c r="A184" s="37"/>
      <c r="B184" s="22"/>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row>
    <row r="185" spans="1:29" s="36" customFormat="1" x14ac:dyDescent="0.3">
      <c r="A185" s="37"/>
      <c r="B185" s="22"/>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row>
    <row r="186" spans="1:29" s="36" customFormat="1" x14ac:dyDescent="0.3">
      <c r="A186" s="37"/>
      <c r="B186" s="22"/>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row>
    <row r="187" spans="1:29" s="36" customFormat="1" x14ac:dyDescent="0.3">
      <c r="A187" s="37"/>
      <c r="B187" s="22"/>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row>
    <row r="188" spans="1:29" s="36" customFormat="1" x14ac:dyDescent="0.3">
      <c r="A188" s="37"/>
      <c r="B188" s="22"/>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row>
    <row r="189" spans="1:29" s="36" customFormat="1" x14ac:dyDescent="0.3">
      <c r="A189" s="37"/>
      <c r="B189" s="22"/>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row>
    <row r="190" spans="1:29" s="36" customFormat="1" x14ac:dyDescent="0.3">
      <c r="A190" s="37"/>
      <c r="B190" s="22"/>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row>
    <row r="191" spans="1:29" s="36" customFormat="1" x14ac:dyDescent="0.3">
      <c r="A191" s="37"/>
      <c r="B191" s="22"/>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row>
    <row r="192" spans="1:29" s="36" customFormat="1" x14ac:dyDescent="0.3">
      <c r="A192" s="37"/>
      <c r="B192" s="22"/>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row>
    <row r="193" spans="1:29" s="36" customFormat="1" x14ac:dyDescent="0.3">
      <c r="A193" s="37"/>
      <c r="B193" s="22"/>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row>
    <row r="194" spans="1:29" s="36" customFormat="1" x14ac:dyDescent="0.3">
      <c r="A194" s="37"/>
      <c r="B194" s="22"/>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row>
    <row r="195" spans="1:29" s="36" customFormat="1" x14ac:dyDescent="0.3">
      <c r="A195" s="37"/>
      <c r="B195" s="22"/>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row>
    <row r="196" spans="1:29" s="36" customFormat="1" x14ac:dyDescent="0.3">
      <c r="A196" s="37"/>
      <c r="B196" s="22"/>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row>
    <row r="197" spans="1:29" s="36" customFormat="1" x14ac:dyDescent="0.3">
      <c r="A197" s="37"/>
      <c r="B197" s="22"/>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row>
    <row r="198" spans="1:29" s="36" customFormat="1" x14ac:dyDescent="0.3">
      <c r="A198" s="37"/>
      <c r="B198" s="22"/>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row>
    <row r="199" spans="1:29" s="36" customFormat="1" x14ac:dyDescent="0.3">
      <c r="A199" s="37"/>
      <c r="B199" s="22"/>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row>
    <row r="200" spans="1:29" s="36" customFormat="1" x14ac:dyDescent="0.3">
      <c r="A200" s="37"/>
      <c r="B200" s="22"/>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row>
    <row r="201" spans="1:29" s="36" customFormat="1" x14ac:dyDescent="0.3">
      <c r="A201" s="37"/>
      <c r="B201" s="22"/>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row>
    <row r="202" spans="1:29" s="36" customFormat="1" x14ac:dyDescent="0.3">
      <c r="A202" s="37"/>
      <c r="B202" s="22"/>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row>
    <row r="203" spans="1:29" s="36" customFormat="1" x14ac:dyDescent="0.3">
      <c r="A203" s="37"/>
      <c r="B203" s="22"/>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row>
    <row r="204" spans="1:29" s="36" customFormat="1" x14ac:dyDescent="0.3">
      <c r="A204" s="37"/>
      <c r="B204" s="22"/>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row>
    <row r="205" spans="1:29" s="36" customFormat="1" x14ac:dyDescent="0.3">
      <c r="A205" s="37"/>
      <c r="B205" s="22"/>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row>
    <row r="206" spans="1:29" s="36" customFormat="1" x14ac:dyDescent="0.3">
      <c r="A206" s="37"/>
      <c r="B206" s="22"/>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row>
    <row r="207" spans="1:29" s="36" customFormat="1" x14ac:dyDescent="0.3">
      <c r="A207" s="37"/>
      <c r="B207" s="22"/>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row>
    <row r="208" spans="1:29" s="36" customFormat="1" x14ac:dyDescent="0.3">
      <c r="A208" s="37"/>
      <c r="B208" s="22"/>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row>
    <row r="209" spans="1:29" s="36" customFormat="1" x14ac:dyDescent="0.3">
      <c r="A209" s="37"/>
      <c r="B209" s="22"/>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row>
    <row r="210" spans="1:29" s="36" customFormat="1" x14ac:dyDescent="0.3">
      <c r="A210" s="37"/>
      <c r="B210" s="22"/>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row>
    <row r="211" spans="1:29" s="36" customFormat="1" x14ac:dyDescent="0.3">
      <c r="A211" s="37"/>
      <c r="B211" s="22"/>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row>
    <row r="212" spans="1:29" s="36" customFormat="1" x14ac:dyDescent="0.3">
      <c r="A212" s="37"/>
      <c r="B212" s="22"/>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row>
    <row r="213" spans="1:29" s="36" customFormat="1" x14ac:dyDescent="0.3">
      <c r="A213" s="37"/>
      <c r="B213" s="22"/>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row>
    <row r="214" spans="1:29" s="36" customFormat="1" x14ac:dyDescent="0.3">
      <c r="A214" s="37"/>
      <c r="B214" s="22"/>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row>
    <row r="215" spans="1:29" s="36" customFormat="1" x14ac:dyDescent="0.3">
      <c r="A215" s="37"/>
      <c r="B215" s="22"/>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row>
    <row r="216" spans="1:29" s="36" customFormat="1" x14ac:dyDescent="0.3">
      <c r="A216" s="37"/>
      <c r="B216" s="22"/>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row>
    <row r="217" spans="1:29" s="36" customFormat="1" x14ac:dyDescent="0.3">
      <c r="A217" s="37"/>
      <c r="B217" s="22"/>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row>
    <row r="218" spans="1:29" s="36" customFormat="1" x14ac:dyDescent="0.3">
      <c r="A218" s="37"/>
      <c r="B218" s="22"/>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row>
    <row r="219" spans="1:29" s="36" customFormat="1" x14ac:dyDescent="0.3">
      <c r="A219" s="37"/>
      <c r="B219" s="22"/>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row>
    <row r="220" spans="1:29" s="36" customFormat="1" x14ac:dyDescent="0.3">
      <c r="A220" s="37"/>
      <c r="B220" s="22"/>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row>
    <row r="221" spans="1:29" s="36" customFormat="1" x14ac:dyDescent="0.3">
      <c r="A221" s="37"/>
      <c r="B221" s="22"/>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row>
    <row r="222" spans="1:29" s="36" customFormat="1" x14ac:dyDescent="0.3">
      <c r="A222" s="37"/>
      <c r="B222" s="22"/>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row>
    <row r="223" spans="1:29" s="36" customFormat="1" x14ac:dyDescent="0.3">
      <c r="A223" s="37"/>
      <c r="B223" s="22"/>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row>
    <row r="224" spans="1:29" s="36" customFormat="1" x14ac:dyDescent="0.3">
      <c r="A224" s="37"/>
      <c r="B224" s="22"/>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row>
    <row r="225" spans="1:29" s="36" customFormat="1" x14ac:dyDescent="0.3">
      <c r="A225" s="37"/>
      <c r="B225" s="22"/>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row>
    <row r="226" spans="1:29" s="36" customFormat="1" x14ac:dyDescent="0.3">
      <c r="A226" s="37"/>
      <c r="B226" s="22"/>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row>
    <row r="227" spans="1:29" s="36" customFormat="1" x14ac:dyDescent="0.3">
      <c r="A227" s="37"/>
      <c r="B227" s="22"/>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row>
    <row r="228" spans="1:29" s="36" customFormat="1" x14ac:dyDescent="0.3">
      <c r="A228" s="37"/>
      <c r="B228" s="22"/>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row>
    <row r="229" spans="1:29" s="36" customFormat="1" x14ac:dyDescent="0.3">
      <c r="A229" s="37"/>
      <c r="B229" s="22"/>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row>
    <row r="230" spans="1:29" s="36" customFormat="1" x14ac:dyDescent="0.3">
      <c r="A230" s="37"/>
      <c r="B230" s="22"/>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row>
    <row r="231" spans="1:29" s="36" customFormat="1" x14ac:dyDescent="0.3">
      <c r="A231" s="37"/>
      <c r="B231" s="22"/>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row>
    <row r="232" spans="1:29" s="36" customFormat="1" x14ac:dyDescent="0.3">
      <c r="A232" s="37"/>
      <c r="B232" s="22"/>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row>
    <row r="233" spans="1:29" s="36" customFormat="1" x14ac:dyDescent="0.3">
      <c r="A233" s="37"/>
      <c r="B233" s="22"/>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row>
    <row r="234" spans="1:29" s="36" customFormat="1" x14ac:dyDescent="0.3">
      <c r="A234" s="37"/>
      <c r="B234" s="22"/>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row>
    <row r="235" spans="1:29" s="36" customFormat="1" x14ac:dyDescent="0.3">
      <c r="A235" s="37"/>
      <c r="B235" s="22"/>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row>
    <row r="236" spans="1:29" s="36" customFormat="1" x14ac:dyDescent="0.3">
      <c r="A236" s="37"/>
      <c r="B236" s="22"/>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row>
    <row r="237" spans="1:29" s="36" customFormat="1" x14ac:dyDescent="0.3">
      <c r="A237" s="37"/>
      <c r="B237" s="22"/>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row>
    <row r="238" spans="1:29" s="36" customFormat="1" x14ac:dyDescent="0.3">
      <c r="A238" s="37"/>
      <c r="B238" s="22"/>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row>
    <row r="239" spans="1:29" s="36" customFormat="1" x14ac:dyDescent="0.3">
      <c r="A239" s="37"/>
      <c r="B239" s="22"/>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row>
    <row r="240" spans="1:29" s="36" customFormat="1" x14ac:dyDescent="0.3">
      <c r="A240" s="37"/>
      <c r="B240" s="22"/>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row>
    <row r="241" spans="1:29" s="36" customFormat="1" x14ac:dyDescent="0.3">
      <c r="A241" s="37"/>
      <c r="B241" s="22"/>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row>
    <row r="242" spans="1:29" s="36" customFormat="1" x14ac:dyDescent="0.3">
      <c r="A242" s="37"/>
      <c r="B242" s="22"/>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row>
    <row r="243" spans="1:29" s="36" customFormat="1" x14ac:dyDescent="0.3">
      <c r="A243" s="37"/>
      <c r="B243" s="22"/>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row>
    <row r="244" spans="1:29" s="36" customFormat="1" x14ac:dyDescent="0.3">
      <c r="A244" s="37"/>
      <c r="B244" s="22"/>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row>
    <row r="245" spans="1:29" s="36" customFormat="1" x14ac:dyDescent="0.3">
      <c r="A245" s="37"/>
      <c r="B245" s="22"/>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row>
    <row r="246" spans="1:29" s="36" customFormat="1" x14ac:dyDescent="0.3">
      <c r="A246" s="37"/>
      <c r="B246" s="22"/>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row>
    <row r="247" spans="1:29" s="36" customFormat="1" x14ac:dyDescent="0.3">
      <c r="A247" s="37"/>
      <c r="B247" s="22"/>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row>
    <row r="248" spans="1:29" s="36" customFormat="1" x14ac:dyDescent="0.3">
      <c r="A248" s="37"/>
      <c r="B248" s="22"/>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row>
    <row r="249" spans="1:29" s="36" customFormat="1" x14ac:dyDescent="0.3">
      <c r="A249" s="37"/>
      <c r="B249" s="22"/>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row>
    <row r="250" spans="1:29" s="36" customFormat="1" x14ac:dyDescent="0.3">
      <c r="A250" s="37"/>
      <c r="B250" s="22"/>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row>
    <row r="251" spans="1:29" s="36" customFormat="1" x14ac:dyDescent="0.3">
      <c r="A251" s="37"/>
      <c r="B251" s="22"/>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row>
    <row r="252" spans="1:29" s="36" customFormat="1" x14ac:dyDescent="0.3">
      <c r="A252" s="37"/>
      <c r="B252" s="22"/>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row>
    <row r="253" spans="1:29" s="36" customFormat="1" x14ac:dyDescent="0.3">
      <c r="A253" s="37"/>
      <c r="B253" s="22"/>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row>
    <row r="254" spans="1:29" s="36" customFormat="1" x14ac:dyDescent="0.3">
      <c r="A254" s="37"/>
      <c r="B254" s="22"/>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row>
    <row r="255" spans="1:29" s="36" customFormat="1" x14ac:dyDescent="0.3">
      <c r="A255" s="37"/>
      <c r="B255" s="22"/>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row>
    <row r="256" spans="1:29" s="36" customFormat="1" x14ac:dyDescent="0.3">
      <c r="A256" s="37"/>
      <c r="B256" s="22"/>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row>
    <row r="257" spans="1:29" s="36" customFormat="1" x14ac:dyDescent="0.3">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row>
    <row r="258" spans="1:29" s="36" customFormat="1" x14ac:dyDescent="0.3">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row>
    <row r="259" spans="1:29" s="36" customFormat="1" ht="15" thickBot="1" x14ac:dyDescent="0.3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row>
    <row r="260" spans="1:29" s="36" customFormat="1" x14ac:dyDescent="0.3">
      <c r="A260" s="37"/>
      <c r="B260" s="37"/>
      <c r="C260" s="55">
        <v>37</v>
      </c>
      <c r="D260" s="55"/>
      <c r="E260" s="55"/>
      <c r="F260" s="55"/>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row>
    <row r="261" spans="1:29" s="36" customFormat="1" ht="15" thickBot="1" x14ac:dyDescent="0.35">
      <c r="A261" s="37"/>
      <c r="B261" s="37"/>
      <c r="C261" s="52"/>
      <c r="D261" s="52"/>
      <c r="E261" s="52"/>
      <c r="F261" s="52"/>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row>
    <row r="262" spans="1:29" s="36" customFormat="1" x14ac:dyDescent="0.3">
      <c r="A262" s="37"/>
      <c r="B262" s="37"/>
      <c r="C262" s="52" t="s">
        <v>377</v>
      </c>
      <c r="D262" s="52">
        <v>38</v>
      </c>
      <c r="E262" s="52" t="s">
        <v>377</v>
      </c>
      <c r="F262" s="52" t="e">
        <v>#DIV/0!</v>
      </c>
      <c r="G262" s="37"/>
      <c r="H262" s="37"/>
      <c r="I262" s="37"/>
      <c r="J262" s="54" t="s">
        <v>9</v>
      </c>
      <c r="K262" s="54"/>
      <c r="L262" s="54" t="s">
        <v>9</v>
      </c>
      <c r="M262" s="54"/>
      <c r="N262" s="54">
        <v>13</v>
      </c>
      <c r="Q262" s="54"/>
      <c r="R262" s="54">
        <v>5</v>
      </c>
      <c r="S262" s="54"/>
      <c r="T262" s="54">
        <v>8</v>
      </c>
      <c r="U262" s="54"/>
      <c r="V262" s="37"/>
      <c r="W262" s="37"/>
      <c r="X262" s="37"/>
      <c r="Y262" s="37"/>
      <c r="Z262" s="37"/>
      <c r="AA262" s="37"/>
      <c r="AB262" s="37"/>
      <c r="AC262" s="37"/>
    </row>
    <row r="263" spans="1:29" s="36" customFormat="1" x14ac:dyDescent="0.3">
      <c r="A263" s="37"/>
      <c r="B263" s="37"/>
      <c r="C263" s="52" t="s">
        <v>378</v>
      </c>
      <c r="D263" s="52">
        <v>36</v>
      </c>
      <c r="E263" s="52" t="s">
        <v>378</v>
      </c>
      <c r="F263" s="52">
        <v>65535</v>
      </c>
      <c r="G263" s="37"/>
      <c r="H263" s="37"/>
      <c r="I263" s="37"/>
      <c r="J263" s="52"/>
      <c r="K263" s="52"/>
      <c r="L263" s="52"/>
      <c r="M263" s="52"/>
      <c r="N263" s="52"/>
      <c r="Q263" s="52"/>
      <c r="R263" s="52"/>
      <c r="S263" s="52"/>
      <c r="T263" s="52"/>
      <c r="U263" s="52"/>
      <c r="V263" s="37"/>
      <c r="W263" s="37"/>
      <c r="X263" s="37"/>
      <c r="Y263" s="37"/>
      <c r="Z263" s="37"/>
      <c r="AA263" s="37"/>
      <c r="AB263" s="37"/>
      <c r="AC263" s="37"/>
    </row>
    <row r="264" spans="1:29" s="36" customFormat="1" x14ac:dyDescent="0.3">
      <c r="A264" s="37"/>
      <c r="B264" s="37"/>
      <c r="C264" s="52" t="s">
        <v>379</v>
      </c>
      <c r="D264" s="52">
        <v>38</v>
      </c>
      <c r="E264" s="52" t="s">
        <v>379</v>
      </c>
      <c r="F264" s="52" t="e">
        <v>#NUM!</v>
      </c>
      <c r="G264" s="37"/>
      <c r="H264" s="37"/>
      <c r="I264" s="37"/>
      <c r="J264" s="52" t="s">
        <v>377</v>
      </c>
      <c r="K264" s="52">
        <v>0</v>
      </c>
      <c r="L264" s="52" t="s">
        <v>377</v>
      </c>
      <c r="M264" s="52">
        <v>9</v>
      </c>
      <c r="N264" s="52" t="s">
        <v>377</v>
      </c>
      <c r="Q264" s="52">
        <v>0</v>
      </c>
      <c r="R264" s="52" t="s">
        <v>377</v>
      </c>
      <c r="S264" s="52">
        <v>0</v>
      </c>
      <c r="T264" s="52" t="s">
        <v>377</v>
      </c>
      <c r="U264" s="52">
        <v>11</v>
      </c>
      <c r="V264" s="37"/>
      <c r="W264" s="37"/>
      <c r="X264" s="37"/>
      <c r="Y264" s="37"/>
      <c r="Z264" s="37"/>
      <c r="AA264" s="37"/>
      <c r="AB264" s="37"/>
      <c r="AC264" s="37"/>
    </row>
    <row r="265" spans="1:29" s="36" customFormat="1" x14ac:dyDescent="0.3">
      <c r="A265" s="37"/>
      <c r="B265" s="37"/>
      <c r="C265" s="52" t="s">
        <v>380</v>
      </c>
      <c r="D265" s="52" t="e">
        <v>#N/A</v>
      </c>
      <c r="E265" s="52" t="s">
        <v>380</v>
      </c>
      <c r="F265" s="52" t="e">
        <v>#N/A</v>
      </c>
      <c r="G265" s="37"/>
      <c r="H265" s="37"/>
      <c r="I265" s="37"/>
      <c r="J265" s="52" t="s">
        <v>378</v>
      </c>
      <c r="K265" s="52">
        <v>0</v>
      </c>
      <c r="L265" s="52" t="s">
        <v>378</v>
      </c>
      <c r="M265" s="52">
        <v>0</v>
      </c>
      <c r="N265" s="52" t="s">
        <v>378</v>
      </c>
      <c r="Q265" s="52">
        <v>0</v>
      </c>
      <c r="R265" s="52" t="s">
        <v>378</v>
      </c>
      <c r="S265" s="52">
        <v>0</v>
      </c>
      <c r="T265" s="52" t="s">
        <v>378</v>
      </c>
      <c r="U265" s="52">
        <v>0</v>
      </c>
      <c r="V265" s="37"/>
      <c r="W265" s="37"/>
      <c r="X265" s="37"/>
      <c r="Y265" s="37"/>
      <c r="Z265" s="37"/>
      <c r="AA265" s="37"/>
      <c r="AB265" s="37"/>
      <c r="AC265" s="37"/>
    </row>
    <row r="266" spans="1:29" s="36" customFormat="1" x14ac:dyDescent="0.3">
      <c r="A266" s="37"/>
      <c r="B266" s="37"/>
      <c r="C266" s="52" t="s">
        <v>381</v>
      </c>
      <c r="D266" s="52">
        <v>50.911688245431421</v>
      </c>
      <c r="E266" s="52" t="s">
        <v>381</v>
      </c>
      <c r="F266" s="52" t="e">
        <v>#DIV/0!</v>
      </c>
      <c r="G266" s="37"/>
      <c r="H266" s="37"/>
      <c r="I266" s="37"/>
      <c r="J266" s="52" t="s">
        <v>379</v>
      </c>
      <c r="K266" s="52">
        <v>0</v>
      </c>
      <c r="L266" s="52" t="s">
        <v>379</v>
      </c>
      <c r="M266" s="52">
        <v>9</v>
      </c>
      <c r="N266" s="52" t="s">
        <v>379</v>
      </c>
      <c r="Q266" s="52">
        <v>0</v>
      </c>
      <c r="R266" s="52" t="s">
        <v>379</v>
      </c>
      <c r="S266" s="52">
        <v>0</v>
      </c>
      <c r="T266" s="52" t="s">
        <v>379</v>
      </c>
      <c r="U266" s="52">
        <v>11</v>
      </c>
      <c r="V266" s="37"/>
      <c r="W266" s="37"/>
      <c r="X266" s="37"/>
      <c r="Y266" s="37"/>
      <c r="Z266" s="37"/>
      <c r="AA266" s="37"/>
      <c r="AB266" s="37"/>
      <c r="AC266" s="37"/>
    </row>
    <row r="267" spans="1:29" s="36" customFormat="1" x14ac:dyDescent="0.3">
      <c r="A267" s="37"/>
      <c r="B267" s="37"/>
      <c r="C267" s="52" t="s">
        <v>382</v>
      </c>
      <c r="D267" s="52">
        <v>2592</v>
      </c>
      <c r="E267" s="52" t="s">
        <v>382</v>
      </c>
      <c r="F267" s="52" t="e">
        <v>#DIV/0!</v>
      </c>
      <c r="G267" s="37"/>
      <c r="H267" s="37"/>
      <c r="I267" s="37"/>
      <c r="J267" s="52" t="s">
        <v>380</v>
      </c>
      <c r="K267" s="52" t="e">
        <v>#N/A</v>
      </c>
      <c r="L267" s="52" t="s">
        <v>380</v>
      </c>
      <c r="M267" s="52" t="e">
        <v>#N/A</v>
      </c>
      <c r="N267" s="52" t="s">
        <v>380</v>
      </c>
      <c r="Q267" s="52" t="e">
        <v>#N/A</v>
      </c>
      <c r="R267" s="52" t="s">
        <v>380</v>
      </c>
      <c r="S267" s="52" t="e">
        <v>#N/A</v>
      </c>
      <c r="T267" s="52" t="s">
        <v>380</v>
      </c>
      <c r="U267" s="52" t="e">
        <v>#N/A</v>
      </c>
      <c r="V267" s="37"/>
      <c r="W267" s="37"/>
      <c r="X267" s="37"/>
      <c r="Y267" s="37"/>
      <c r="Z267" s="37"/>
      <c r="AA267" s="37"/>
      <c r="AB267" s="37"/>
      <c r="AC267" s="37"/>
    </row>
    <row r="268" spans="1:29" s="36" customFormat="1" x14ac:dyDescent="0.3">
      <c r="A268" s="37"/>
      <c r="B268" s="37"/>
      <c r="C268" s="52" t="s">
        <v>383</v>
      </c>
      <c r="D268" s="52" t="e">
        <v>#DIV/0!</v>
      </c>
      <c r="E268" s="52" t="s">
        <v>383</v>
      </c>
      <c r="F268" s="52" t="e">
        <v>#DIV/0!</v>
      </c>
      <c r="G268" s="37"/>
      <c r="H268" s="37"/>
      <c r="I268" s="37"/>
      <c r="J268" s="52" t="s">
        <v>381</v>
      </c>
      <c r="K268" s="52" t="e">
        <v>#DIV/0!</v>
      </c>
      <c r="L268" s="52" t="s">
        <v>381</v>
      </c>
      <c r="M268" s="52" t="e">
        <v>#DIV/0!</v>
      </c>
      <c r="N268" s="52" t="s">
        <v>381</v>
      </c>
      <c r="Q268" s="52" t="e">
        <v>#DIV/0!</v>
      </c>
      <c r="R268" s="52" t="s">
        <v>381</v>
      </c>
      <c r="S268" s="52" t="e">
        <v>#DIV/0!</v>
      </c>
      <c r="T268" s="52" t="s">
        <v>381</v>
      </c>
      <c r="U268" s="52" t="e">
        <v>#DIV/0!</v>
      </c>
      <c r="V268" s="37"/>
      <c r="W268" s="37"/>
      <c r="X268" s="37"/>
      <c r="Y268" s="37"/>
      <c r="Z268" s="37"/>
      <c r="AA268" s="37"/>
      <c r="AB268" s="37"/>
      <c r="AC268" s="37"/>
    </row>
    <row r="269" spans="1:29" s="36" customFormat="1" x14ac:dyDescent="0.3">
      <c r="A269" s="37"/>
      <c r="B269" s="37"/>
      <c r="C269" s="52" t="s">
        <v>384</v>
      </c>
      <c r="D269" s="52" t="e">
        <v>#DIV/0!</v>
      </c>
      <c r="E269" s="52" t="s">
        <v>384</v>
      </c>
      <c r="F269" s="52" t="e">
        <v>#DIV/0!</v>
      </c>
      <c r="G269" s="37"/>
      <c r="H269" s="37"/>
      <c r="I269" s="37"/>
      <c r="J269" s="52" t="s">
        <v>382</v>
      </c>
      <c r="K269" s="52" t="e">
        <v>#DIV/0!</v>
      </c>
      <c r="L269" s="52" t="s">
        <v>382</v>
      </c>
      <c r="M269" s="52" t="e">
        <v>#DIV/0!</v>
      </c>
      <c r="N269" s="52" t="s">
        <v>382</v>
      </c>
      <c r="Q269" s="52" t="e">
        <v>#DIV/0!</v>
      </c>
      <c r="R269" s="52" t="s">
        <v>382</v>
      </c>
      <c r="S269" s="52" t="e">
        <v>#DIV/0!</v>
      </c>
      <c r="T269" s="52" t="s">
        <v>382</v>
      </c>
      <c r="U269" s="52" t="e">
        <v>#DIV/0!</v>
      </c>
      <c r="V269" s="37"/>
      <c r="W269" s="37"/>
      <c r="X269" s="37"/>
      <c r="Y269" s="37"/>
      <c r="Z269" s="37"/>
      <c r="AA269" s="37"/>
      <c r="AB269" s="37"/>
      <c r="AC269" s="37"/>
    </row>
    <row r="270" spans="1:29" s="36" customFormat="1" x14ac:dyDescent="0.3">
      <c r="A270" s="37"/>
      <c r="B270" s="37"/>
      <c r="C270" s="52" t="s">
        <v>385</v>
      </c>
      <c r="D270" s="52">
        <v>72</v>
      </c>
      <c r="E270" s="52" t="s">
        <v>385</v>
      </c>
      <c r="F270" s="52">
        <v>0</v>
      </c>
      <c r="G270" s="37"/>
      <c r="H270" s="37"/>
      <c r="I270" s="37"/>
      <c r="J270" s="52" t="s">
        <v>383</v>
      </c>
      <c r="K270" s="52" t="e">
        <v>#DIV/0!</v>
      </c>
      <c r="L270" s="52" t="s">
        <v>383</v>
      </c>
      <c r="M270" s="52" t="e">
        <v>#DIV/0!</v>
      </c>
      <c r="N270" s="52" t="s">
        <v>383</v>
      </c>
      <c r="Q270" s="52" t="e">
        <v>#DIV/0!</v>
      </c>
      <c r="R270" s="52" t="s">
        <v>383</v>
      </c>
      <c r="S270" s="52" t="e">
        <v>#DIV/0!</v>
      </c>
      <c r="T270" s="52" t="s">
        <v>383</v>
      </c>
      <c r="U270" s="52" t="e">
        <v>#DIV/0!</v>
      </c>
      <c r="V270" s="37"/>
      <c r="W270" s="37"/>
      <c r="X270" s="37"/>
      <c r="Y270" s="37"/>
      <c r="Z270" s="37"/>
      <c r="AA270" s="37"/>
      <c r="AB270" s="37"/>
      <c r="AC270" s="37"/>
    </row>
    <row r="271" spans="1:29" s="36" customFormat="1" x14ac:dyDescent="0.3">
      <c r="A271" s="37"/>
      <c r="B271" s="37"/>
      <c r="C271" s="52" t="s">
        <v>386</v>
      </c>
      <c r="D271" s="52">
        <v>2</v>
      </c>
      <c r="E271" s="52" t="s">
        <v>386</v>
      </c>
      <c r="F271" s="52">
        <v>0</v>
      </c>
      <c r="G271" s="37"/>
      <c r="H271" s="37"/>
      <c r="I271" s="37"/>
      <c r="J271" s="52" t="s">
        <v>384</v>
      </c>
      <c r="K271" s="52" t="e">
        <v>#DIV/0!</v>
      </c>
      <c r="L271" s="52" t="s">
        <v>384</v>
      </c>
      <c r="M271" s="52" t="e">
        <v>#DIV/0!</v>
      </c>
      <c r="N271" s="52" t="s">
        <v>384</v>
      </c>
      <c r="Q271" s="52" t="e">
        <v>#DIV/0!</v>
      </c>
      <c r="R271" s="52" t="s">
        <v>384</v>
      </c>
      <c r="S271" s="52" t="e">
        <v>#DIV/0!</v>
      </c>
      <c r="T271" s="52" t="s">
        <v>384</v>
      </c>
      <c r="U271" s="52" t="e">
        <v>#DIV/0!</v>
      </c>
      <c r="V271" s="37"/>
      <c r="W271" s="37"/>
      <c r="X271" s="37"/>
      <c r="Y271" s="37"/>
      <c r="Z271" s="37"/>
      <c r="AA271" s="37"/>
      <c r="AB271" s="37"/>
      <c r="AC271" s="37"/>
    </row>
    <row r="272" spans="1:29" s="36" customFormat="1" x14ac:dyDescent="0.3">
      <c r="A272" s="37"/>
      <c r="B272" s="37"/>
      <c r="C272" s="52" t="s">
        <v>387</v>
      </c>
      <c r="D272" s="52">
        <v>74</v>
      </c>
      <c r="E272" s="52" t="s">
        <v>387</v>
      </c>
      <c r="F272" s="52">
        <v>0</v>
      </c>
      <c r="G272" s="37"/>
      <c r="H272" s="37"/>
      <c r="I272" s="37"/>
      <c r="J272" s="52" t="s">
        <v>385</v>
      </c>
      <c r="K272" s="52">
        <v>0</v>
      </c>
      <c r="L272" s="52" t="s">
        <v>385</v>
      </c>
      <c r="M272" s="52">
        <v>0</v>
      </c>
      <c r="N272" s="52" t="s">
        <v>385</v>
      </c>
      <c r="Q272" s="52">
        <v>0</v>
      </c>
      <c r="R272" s="52" t="s">
        <v>385</v>
      </c>
      <c r="S272" s="52">
        <v>0</v>
      </c>
      <c r="T272" s="52" t="s">
        <v>385</v>
      </c>
      <c r="U272" s="52">
        <v>0</v>
      </c>
      <c r="V272" s="37"/>
      <c r="W272" s="37"/>
      <c r="X272" s="37"/>
      <c r="Y272" s="37"/>
      <c r="Z272" s="37"/>
      <c r="AA272" s="37"/>
      <c r="AB272" s="37"/>
      <c r="AC272" s="37"/>
    </row>
    <row r="273" spans="1:29" s="36" customFormat="1" x14ac:dyDescent="0.3">
      <c r="A273" s="37"/>
      <c r="B273" s="37"/>
      <c r="C273" s="52" t="s">
        <v>388</v>
      </c>
      <c r="D273" s="52">
        <v>76</v>
      </c>
      <c r="E273" s="52" t="s">
        <v>388</v>
      </c>
      <c r="F273" s="52">
        <v>0</v>
      </c>
      <c r="G273" s="37"/>
      <c r="H273" s="37"/>
      <c r="I273" s="37"/>
      <c r="J273" s="52" t="s">
        <v>386</v>
      </c>
      <c r="K273" s="52">
        <v>0</v>
      </c>
      <c r="L273" s="52" t="s">
        <v>386</v>
      </c>
      <c r="M273" s="52">
        <v>9</v>
      </c>
      <c r="N273" s="52" t="s">
        <v>386</v>
      </c>
      <c r="Q273" s="52">
        <v>0</v>
      </c>
      <c r="R273" s="52" t="s">
        <v>386</v>
      </c>
      <c r="S273" s="52">
        <v>0</v>
      </c>
      <c r="T273" s="52" t="s">
        <v>386</v>
      </c>
      <c r="U273" s="52">
        <v>11</v>
      </c>
      <c r="V273" s="37"/>
      <c r="W273" s="37"/>
      <c r="X273" s="37"/>
      <c r="Y273" s="37"/>
      <c r="Z273" s="37"/>
      <c r="AA273" s="37"/>
      <c r="AB273" s="37"/>
      <c r="AC273" s="37"/>
    </row>
    <row r="274" spans="1:29" s="36" customFormat="1" x14ac:dyDescent="0.3">
      <c r="A274" s="37"/>
      <c r="B274" s="37"/>
      <c r="C274" s="52" t="s">
        <v>389</v>
      </c>
      <c r="D274" s="52">
        <v>2</v>
      </c>
      <c r="E274" s="52" t="s">
        <v>389</v>
      </c>
      <c r="F274" s="52">
        <v>0</v>
      </c>
      <c r="G274" s="37"/>
      <c r="H274" s="37"/>
      <c r="I274" s="37"/>
      <c r="J274" s="52" t="s">
        <v>387</v>
      </c>
      <c r="K274" s="52">
        <v>0</v>
      </c>
      <c r="L274" s="52" t="s">
        <v>387</v>
      </c>
      <c r="M274" s="52">
        <v>9</v>
      </c>
      <c r="N274" s="52" t="s">
        <v>387</v>
      </c>
      <c r="Q274" s="52">
        <v>0</v>
      </c>
      <c r="R274" s="52" t="s">
        <v>387</v>
      </c>
      <c r="S274" s="52">
        <v>0</v>
      </c>
      <c r="T274" s="52" t="s">
        <v>387</v>
      </c>
      <c r="U274" s="52">
        <v>11</v>
      </c>
      <c r="V274" s="37"/>
      <c r="W274" s="37"/>
      <c r="X274" s="37"/>
      <c r="Y274" s="37"/>
      <c r="Z274" s="37"/>
      <c r="AA274" s="37"/>
      <c r="AB274" s="37"/>
      <c r="AC274" s="37"/>
    </row>
    <row r="275" spans="1:29" s="36" customFormat="1" x14ac:dyDescent="0.3">
      <c r="A275" s="37"/>
      <c r="B275" s="37"/>
      <c r="C275" s="52" t="s">
        <v>390</v>
      </c>
      <c r="D275" s="52">
        <v>74</v>
      </c>
      <c r="E275" s="52" t="s">
        <v>390</v>
      </c>
      <c r="F275" s="52" t="e">
        <v>#NUM!</v>
      </c>
      <c r="G275" s="37"/>
      <c r="H275" s="37"/>
      <c r="I275" s="37"/>
      <c r="J275" s="52" t="s">
        <v>388</v>
      </c>
      <c r="K275" s="52">
        <v>0</v>
      </c>
      <c r="L275" s="52" t="s">
        <v>388</v>
      </c>
      <c r="M275" s="52">
        <v>9</v>
      </c>
      <c r="N275" s="52" t="s">
        <v>388</v>
      </c>
      <c r="Q275" s="52">
        <v>0</v>
      </c>
      <c r="R275" s="52" t="s">
        <v>388</v>
      </c>
      <c r="S275" s="52">
        <v>0</v>
      </c>
      <c r="T275" s="52" t="s">
        <v>388</v>
      </c>
      <c r="U275" s="52">
        <v>11</v>
      </c>
      <c r="V275" s="37"/>
      <c r="W275" s="37"/>
      <c r="X275" s="37"/>
      <c r="Y275" s="37"/>
      <c r="Z275" s="37"/>
      <c r="AA275" s="37"/>
      <c r="AB275" s="37"/>
      <c r="AC275" s="37"/>
    </row>
    <row r="276" spans="1:29" s="36" customFormat="1" x14ac:dyDescent="0.3">
      <c r="A276" s="37"/>
      <c r="B276" s="37"/>
      <c r="C276" s="52" t="s">
        <v>391</v>
      </c>
      <c r="D276" s="52">
        <v>2</v>
      </c>
      <c r="E276" s="52" t="s">
        <v>391</v>
      </c>
      <c r="F276" s="52" t="e">
        <v>#NUM!</v>
      </c>
      <c r="G276" s="37"/>
      <c r="H276" s="37"/>
      <c r="I276" s="37"/>
      <c r="J276" s="52" t="s">
        <v>389</v>
      </c>
      <c r="K276" s="52">
        <v>1</v>
      </c>
      <c r="L276" s="52" t="s">
        <v>389</v>
      </c>
      <c r="M276" s="52">
        <v>1</v>
      </c>
      <c r="N276" s="52" t="s">
        <v>389</v>
      </c>
      <c r="Q276" s="52">
        <v>1</v>
      </c>
      <c r="R276" s="52" t="s">
        <v>389</v>
      </c>
      <c r="S276" s="52">
        <v>1</v>
      </c>
      <c r="T276" s="52" t="s">
        <v>389</v>
      </c>
      <c r="U276" s="52">
        <v>1</v>
      </c>
      <c r="V276" s="37"/>
      <c r="W276" s="37"/>
      <c r="X276" s="37"/>
      <c r="Y276" s="37"/>
      <c r="Z276" s="37"/>
      <c r="AA276" s="37"/>
      <c r="AB276" s="37"/>
      <c r="AC276" s="37"/>
    </row>
    <row r="277" spans="1:29" s="36" customFormat="1" ht="15" thickBot="1" x14ac:dyDescent="0.35">
      <c r="A277" s="37"/>
      <c r="B277" s="37"/>
      <c r="C277" s="53" t="s">
        <v>392</v>
      </c>
      <c r="D277" s="53">
        <v>457.423370502289</v>
      </c>
      <c r="E277" s="53" t="s">
        <v>392</v>
      </c>
      <c r="F277" s="53" t="e">
        <v>#NUM!</v>
      </c>
      <c r="G277" s="37"/>
      <c r="H277" s="37"/>
      <c r="I277" s="37"/>
      <c r="J277" s="52" t="s">
        <v>390</v>
      </c>
      <c r="K277" s="52">
        <v>0</v>
      </c>
      <c r="L277" s="52" t="s">
        <v>390</v>
      </c>
      <c r="M277" s="52">
        <v>9</v>
      </c>
      <c r="N277" s="52" t="s">
        <v>390</v>
      </c>
      <c r="Q277" s="52">
        <v>0</v>
      </c>
      <c r="R277" s="52" t="s">
        <v>390</v>
      </c>
      <c r="S277" s="52">
        <v>0</v>
      </c>
      <c r="T277" s="52" t="s">
        <v>390</v>
      </c>
      <c r="U277" s="52">
        <v>11</v>
      </c>
      <c r="V277" s="37"/>
      <c r="W277" s="37"/>
      <c r="X277" s="37"/>
      <c r="Y277" s="37"/>
      <c r="Z277" s="37"/>
      <c r="AA277" s="37"/>
      <c r="AB277" s="37"/>
      <c r="AC277" s="37"/>
    </row>
    <row r="278" spans="1:29" s="36" customFormat="1" x14ac:dyDescent="0.3">
      <c r="A278" s="37"/>
      <c r="B278" s="37"/>
      <c r="C278" s="37"/>
      <c r="D278" s="37"/>
      <c r="E278" s="37"/>
      <c r="F278" s="37"/>
      <c r="G278" s="37"/>
      <c r="H278" s="37"/>
      <c r="I278" s="37"/>
      <c r="J278" s="52" t="s">
        <v>391</v>
      </c>
      <c r="K278" s="52">
        <v>0</v>
      </c>
      <c r="L278" s="52" t="s">
        <v>391</v>
      </c>
      <c r="M278" s="52">
        <v>9</v>
      </c>
      <c r="N278" s="52" t="s">
        <v>391</v>
      </c>
      <c r="Q278" s="52">
        <v>0</v>
      </c>
      <c r="R278" s="52" t="s">
        <v>391</v>
      </c>
      <c r="S278" s="52">
        <v>0</v>
      </c>
      <c r="T278" s="52" t="s">
        <v>391</v>
      </c>
      <c r="U278" s="52">
        <v>11</v>
      </c>
      <c r="V278" s="37"/>
      <c r="W278" s="37"/>
      <c r="X278" s="37"/>
      <c r="Y278" s="37"/>
      <c r="Z278" s="37"/>
      <c r="AA278" s="37"/>
      <c r="AB278" s="37"/>
      <c r="AC278" s="37"/>
    </row>
    <row r="279" spans="1:29" s="36" customFormat="1" ht="15" thickBot="1" x14ac:dyDescent="0.35">
      <c r="A279" s="37"/>
      <c r="B279" s="37"/>
      <c r="C279" s="37"/>
      <c r="D279" s="37"/>
      <c r="E279" s="37"/>
      <c r="F279" s="37"/>
      <c r="G279" s="37"/>
      <c r="H279" s="37"/>
      <c r="I279" s="37"/>
      <c r="J279" s="53" t="s">
        <v>392</v>
      </c>
      <c r="K279" s="53" t="e">
        <v>#NUM!</v>
      </c>
      <c r="L279" s="53" t="s">
        <v>392</v>
      </c>
      <c r="M279" s="53" t="e">
        <v>#NUM!</v>
      </c>
      <c r="N279" s="53" t="s">
        <v>392</v>
      </c>
      <c r="Q279" s="53" t="e">
        <v>#NUM!</v>
      </c>
      <c r="R279" s="53" t="s">
        <v>392</v>
      </c>
      <c r="S279" s="53" t="e">
        <v>#NUM!</v>
      </c>
      <c r="T279" s="53" t="s">
        <v>392</v>
      </c>
      <c r="U279" s="53" t="e">
        <v>#NUM!</v>
      </c>
      <c r="V279" s="37"/>
      <c r="W279" s="37"/>
      <c r="X279" s="37"/>
      <c r="Y279" s="37"/>
      <c r="Z279" s="37"/>
      <c r="AA279" s="37"/>
      <c r="AB279" s="37"/>
      <c r="AC279" s="37"/>
    </row>
    <row r="280" spans="1:29" s="36" customFormat="1" x14ac:dyDescent="0.3">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row>
    <row r="281" spans="1:29" s="36" customFormat="1" x14ac:dyDescent="0.3">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row>
    <row r="282" spans="1:29" s="36" customFormat="1" ht="15" thickBot="1" x14ac:dyDescent="0.3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row>
    <row r="283" spans="1:29" s="36" customFormat="1" x14ac:dyDescent="0.3">
      <c r="A283" s="37"/>
      <c r="B283" s="37"/>
      <c r="C283" s="37"/>
      <c r="D283" s="37"/>
      <c r="E283" s="37"/>
      <c r="F283" s="37"/>
      <c r="G283" s="37"/>
      <c r="H283" s="37"/>
      <c r="I283" s="54"/>
      <c r="J283" s="54" t="s">
        <v>9</v>
      </c>
      <c r="K283" s="37"/>
      <c r="L283" s="37"/>
      <c r="M283" s="37"/>
      <c r="N283" s="37"/>
      <c r="O283" s="37"/>
      <c r="P283" s="37"/>
      <c r="Q283" s="37"/>
      <c r="R283" s="37"/>
      <c r="S283" s="37"/>
      <c r="T283" s="37"/>
      <c r="U283" s="37"/>
      <c r="V283" s="37"/>
      <c r="W283" s="37"/>
      <c r="X283" s="37"/>
      <c r="Y283" s="37"/>
      <c r="Z283" s="37"/>
      <c r="AA283" s="37"/>
      <c r="AB283" s="37"/>
      <c r="AC283" s="37"/>
    </row>
    <row r="284" spans="1:29" s="36" customFormat="1" x14ac:dyDescent="0.3">
      <c r="A284" s="37"/>
      <c r="B284" s="37"/>
      <c r="C284" s="37"/>
      <c r="D284" s="37"/>
      <c r="E284" s="37"/>
      <c r="F284" s="37"/>
      <c r="G284" s="37"/>
      <c r="H284" s="37"/>
      <c r="I284" s="52"/>
      <c r="J284" s="52"/>
      <c r="K284" s="37"/>
      <c r="L284" s="37"/>
      <c r="M284" s="37"/>
      <c r="N284" s="37"/>
      <c r="O284" s="37"/>
      <c r="P284" s="37"/>
      <c r="Q284" s="37"/>
      <c r="R284" s="37"/>
      <c r="S284" s="37"/>
      <c r="T284" s="37"/>
      <c r="U284" s="37"/>
      <c r="V284" s="37"/>
      <c r="W284" s="37"/>
      <c r="X284" s="37"/>
      <c r="Y284" s="37"/>
      <c r="Z284" s="37"/>
      <c r="AA284" s="37"/>
      <c r="AB284" s="37"/>
      <c r="AC284" s="37"/>
    </row>
    <row r="285" spans="1:29" s="36" customFormat="1" x14ac:dyDescent="0.3">
      <c r="A285" s="37"/>
      <c r="B285" s="37"/>
      <c r="C285" s="37"/>
      <c r="D285" s="37"/>
      <c r="E285" s="37"/>
      <c r="F285" s="37"/>
      <c r="G285" s="37"/>
      <c r="H285" s="37"/>
      <c r="I285" s="52">
        <v>38</v>
      </c>
      <c r="J285" s="52" t="s">
        <v>377</v>
      </c>
      <c r="K285" s="37"/>
      <c r="L285" s="37"/>
      <c r="M285" s="37"/>
      <c r="N285" s="37"/>
      <c r="O285" s="37"/>
      <c r="P285" s="37"/>
      <c r="Q285" s="37"/>
      <c r="R285" s="37"/>
      <c r="S285" s="37"/>
      <c r="T285" s="37"/>
      <c r="U285" s="37"/>
      <c r="V285" s="37"/>
      <c r="W285" s="37"/>
      <c r="X285" s="37"/>
      <c r="Y285" s="37"/>
      <c r="Z285" s="37"/>
      <c r="AA285" s="37"/>
      <c r="AB285" s="37"/>
      <c r="AC285" s="37"/>
    </row>
    <row r="286" spans="1:29" s="36" customFormat="1" x14ac:dyDescent="0.3">
      <c r="A286" s="37"/>
      <c r="B286" s="37"/>
      <c r="C286" s="37"/>
      <c r="D286" s="37"/>
      <c r="E286" s="37"/>
      <c r="F286" s="37"/>
      <c r="G286" s="37"/>
      <c r="H286" s="37"/>
      <c r="I286" s="52">
        <v>0</v>
      </c>
      <c r="J286" s="52" t="s">
        <v>378</v>
      </c>
      <c r="K286" s="37"/>
      <c r="L286" s="37"/>
      <c r="M286" s="37"/>
      <c r="N286" s="37"/>
      <c r="O286" s="37"/>
      <c r="P286" s="37"/>
      <c r="Q286" s="37"/>
      <c r="R286" s="37"/>
      <c r="S286" s="37"/>
      <c r="T286" s="37"/>
      <c r="U286" s="37"/>
      <c r="V286" s="37"/>
      <c r="W286" s="37"/>
      <c r="X286" s="37"/>
      <c r="Y286" s="37"/>
      <c r="Z286" s="37"/>
      <c r="AA286" s="37"/>
      <c r="AB286" s="37"/>
      <c r="AC286" s="37"/>
    </row>
    <row r="287" spans="1:29" s="36" customFormat="1" x14ac:dyDescent="0.3">
      <c r="A287" s="37"/>
      <c r="B287" s="37"/>
      <c r="C287" s="37"/>
      <c r="D287" s="37"/>
      <c r="E287" s="37"/>
      <c r="F287" s="37"/>
      <c r="G287" s="37"/>
      <c r="H287" s="37"/>
      <c r="I287" s="52">
        <v>38</v>
      </c>
      <c r="J287" s="52" t="s">
        <v>379</v>
      </c>
      <c r="K287" s="37"/>
      <c r="L287" s="37"/>
      <c r="M287" s="37"/>
      <c r="N287" s="37"/>
      <c r="O287" s="37"/>
      <c r="P287" s="37"/>
      <c r="Q287" s="37"/>
      <c r="R287" s="37"/>
      <c r="S287" s="37"/>
      <c r="T287" s="37"/>
      <c r="U287" s="37"/>
      <c r="V287" s="37"/>
      <c r="W287" s="37"/>
      <c r="X287" s="37"/>
      <c r="Y287" s="37"/>
      <c r="Z287" s="37"/>
      <c r="AA287" s="37"/>
      <c r="AB287" s="37"/>
      <c r="AC287" s="37"/>
    </row>
    <row r="288" spans="1:29" s="36" customFormat="1" x14ac:dyDescent="0.3">
      <c r="A288" s="37"/>
      <c r="B288" s="37"/>
      <c r="C288" s="37"/>
      <c r="D288" s="37"/>
      <c r="E288" s="37"/>
      <c r="F288" s="37"/>
      <c r="G288" s="37"/>
      <c r="H288" s="37"/>
      <c r="I288" s="52" t="e">
        <v>#N/A</v>
      </c>
      <c r="J288" s="52" t="s">
        <v>380</v>
      </c>
      <c r="K288" s="37"/>
      <c r="L288" s="37"/>
      <c r="M288" s="37"/>
      <c r="N288" s="37"/>
      <c r="O288" s="37"/>
      <c r="P288" s="37"/>
      <c r="Q288" s="37"/>
      <c r="R288" s="37"/>
      <c r="S288" s="37"/>
      <c r="T288" s="37"/>
      <c r="U288" s="37"/>
      <c r="V288" s="37"/>
      <c r="W288" s="37"/>
      <c r="X288" s="37"/>
      <c r="Y288" s="37"/>
      <c r="Z288" s="37"/>
      <c r="AA288" s="37"/>
      <c r="AB288" s="37"/>
      <c r="AC288" s="37"/>
    </row>
    <row r="289" spans="1:29" s="36" customFormat="1" x14ac:dyDescent="0.3">
      <c r="A289" s="37"/>
      <c r="B289" s="37"/>
      <c r="C289" s="37"/>
      <c r="D289" s="37"/>
      <c r="E289" s="37"/>
      <c r="F289" s="37"/>
      <c r="G289" s="37"/>
      <c r="H289" s="37"/>
      <c r="I289" s="52" t="e">
        <v>#DIV/0!</v>
      </c>
      <c r="J289" s="52" t="s">
        <v>381</v>
      </c>
      <c r="K289" s="37"/>
      <c r="L289" s="37"/>
      <c r="M289" s="37"/>
      <c r="N289" s="37"/>
      <c r="O289" s="37"/>
      <c r="P289" s="37"/>
      <c r="Q289" s="37"/>
      <c r="R289" s="37"/>
      <c r="S289" s="37"/>
      <c r="T289" s="37"/>
      <c r="U289" s="37"/>
      <c r="V289" s="37"/>
      <c r="W289" s="37"/>
      <c r="X289" s="37"/>
      <c r="Y289" s="37"/>
      <c r="Z289" s="37"/>
      <c r="AA289" s="37"/>
      <c r="AB289" s="37"/>
      <c r="AC289" s="37"/>
    </row>
    <row r="290" spans="1:29" s="36" customFormat="1" x14ac:dyDescent="0.3">
      <c r="A290" s="37"/>
      <c r="B290" s="37"/>
      <c r="C290" s="37"/>
      <c r="D290" s="37"/>
      <c r="E290" s="37"/>
      <c r="F290" s="37"/>
      <c r="G290" s="37"/>
      <c r="H290" s="37"/>
      <c r="I290" s="52" t="e">
        <v>#DIV/0!</v>
      </c>
      <c r="J290" s="52" t="s">
        <v>382</v>
      </c>
      <c r="K290" s="37"/>
      <c r="L290" s="37"/>
      <c r="M290" s="37"/>
      <c r="N290" s="37"/>
      <c r="O290" s="37"/>
      <c r="P290" s="37"/>
      <c r="Q290" s="37"/>
      <c r="R290" s="37"/>
      <c r="S290" s="37"/>
      <c r="T290" s="37"/>
      <c r="U290" s="37"/>
      <c r="V290" s="37"/>
      <c r="W290" s="37"/>
      <c r="X290" s="37"/>
      <c r="Y290" s="37"/>
      <c r="Z290" s="37"/>
      <c r="AA290" s="37"/>
      <c r="AB290" s="37"/>
      <c r="AC290" s="37"/>
    </row>
    <row r="291" spans="1:29" s="36" customFormat="1" x14ac:dyDescent="0.3">
      <c r="A291" s="37"/>
      <c r="B291" s="37"/>
      <c r="C291" s="37"/>
      <c r="D291" s="37"/>
      <c r="E291" s="37"/>
      <c r="F291" s="37"/>
      <c r="G291" s="37"/>
      <c r="H291" s="37"/>
      <c r="I291" s="52" t="e">
        <v>#DIV/0!</v>
      </c>
      <c r="J291" s="52" t="s">
        <v>383</v>
      </c>
      <c r="K291" s="37"/>
      <c r="L291" s="37"/>
      <c r="M291" s="37"/>
      <c r="N291" s="37"/>
      <c r="O291" s="37"/>
      <c r="P291" s="37"/>
      <c r="Q291" s="37"/>
      <c r="R291" s="37"/>
      <c r="S291" s="37"/>
      <c r="T291" s="37"/>
      <c r="U291" s="37"/>
      <c r="V291" s="37"/>
      <c r="W291" s="37"/>
      <c r="X291" s="37"/>
      <c r="Y291" s="37"/>
      <c r="Z291" s="37"/>
      <c r="AA291" s="37"/>
      <c r="AB291" s="37"/>
      <c r="AC291" s="37"/>
    </row>
    <row r="292" spans="1:29" s="36" customFormat="1" x14ac:dyDescent="0.3">
      <c r="A292" s="37"/>
      <c r="B292" s="37"/>
      <c r="C292" s="37"/>
      <c r="D292" s="37"/>
      <c r="E292" s="37"/>
      <c r="F292" s="37"/>
      <c r="G292" s="37"/>
      <c r="H292" s="37"/>
      <c r="I292" s="52" t="e">
        <v>#DIV/0!</v>
      </c>
      <c r="J292" s="52" t="s">
        <v>384</v>
      </c>
      <c r="K292" s="37"/>
      <c r="L292" s="37"/>
      <c r="M292" s="37"/>
      <c r="N292" s="37"/>
      <c r="O292" s="37"/>
      <c r="P292" s="37"/>
      <c r="Q292" s="37"/>
      <c r="R292" s="37"/>
      <c r="S292" s="37"/>
      <c r="T292" s="37"/>
      <c r="U292" s="37"/>
      <c r="V292" s="37"/>
      <c r="W292" s="37"/>
      <c r="X292" s="37"/>
      <c r="Y292" s="37"/>
      <c r="Z292" s="37"/>
      <c r="AA292" s="37"/>
      <c r="AB292" s="37"/>
      <c r="AC292" s="37"/>
    </row>
    <row r="293" spans="1:29" s="36" customFormat="1" x14ac:dyDescent="0.3">
      <c r="A293" s="37"/>
      <c r="B293" s="37"/>
      <c r="C293" s="37"/>
      <c r="D293" s="37"/>
      <c r="E293" s="37"/>
      <c r="F293" s="37"/>
      <c r="G293" s="37"/>
      <c r="H293" s="37"/>
      <c r="I293" s="52">
        <v>0</v>
      </c>
      <c r="J293" s="52" t="s">
        <v>385</v>
      </c>
      <c r="K293" s="37"/>
      <c r="L293" s="37"/>
      <c r="M293" s="37"/>
      <c r="N293" s="37"/>
      <c r="O293" s="37"/>
      <c r="P293" s="37"/>
      <c r="Q293" s="37"/>
      <c r="R293" s="37"/>
      <c r="S293" s="37"/>
      <c r="T293" s="37"/>
      <c r="U293" s="37"/>
      <c r="V293" s="37"/>
      <c r="W293" s="37"/>
      <c r="X293" s="37"/>
      <c r="Y293" s="37"/>
      <c r="Z293" s="37"/>
      <c r="AA293" s="37"/>
      <c r="AB293" s="37"/>
      <c r="AC293" s="37"/>
    </row>
    <row r="294" spans="1:29" s="36" customFormat="1" x14ac:dyDescent="0.3">
      <c r="A294" s="37"/>
      <c r="B294" s="37"/>
      <c r="C294" s="37"/>
      <c r="D294" s="37"/>
      <c r="E294" s="37"/>
      <c r="F294" s="37"/>
      <c r="G294" s="37"/>
      <c r="H294" s="37"/>
      <c r="I294" s="52">
        <v>38</v>
      </c>
      <c r="J294" s="52" t="s">
        <v>386</v>
      </c>
      <c r="K294" s="37"/>
      <c r="L294" s="37"/>
      <c r="M294" s="37"/>
      <c r="N294" s="37"/>
      <c r="O294" s="37"/>
      <c r="P294" s="37"/>
      <c r="Q294" s="37"/>
      <c r="R294" s="37"/>
      <c r="S294" s="37"/>
      <c r="T294" s="37"/>
      <c r="U294" s="37"/>
      <c r="V294" s="37"/>
      <c r="W294" s="37"/>
      <c r="X294" s="37"/>
      <c r="Y294" s="37"/>
      <c r="Z294" s="37"/>
      <c r="AA294" s="37"/>
      <c r="AB294" s="37"/>
      <c r="AC294" s="37"/>
    </row>
    <row r="295" spans="1:29" s="36" customFormat="1" x14ac:dyDescent="0.3">
      <c r="A295" s="37"/>
      <c r="B295" s="37"/>
      <c r="C295" s="37"/>
      <c r="D295" s="37"/>
      <c r="E295" s="37"/>
      <c r="F295" s="37"/>
      <c r="G295" s="37"/>
      <c r="H295" s="37"/>
      <c r="I295" s="52">
        <v>38</v>
      </c>
      <c r="J295" s="52" t="s">
        <v>387</v>
      </c>
      <c r="K295" s="37"/>
      <c r="L295" s="37"/>
      <c r="M295" s="37"/>
      <c r="N295" s="37"/>
      <c r="O295" s="37"/>
      <c r="P295" s="37"/>
      <c r="Q295" s="37"/>
      <c r="R295" s="37"/>
      <c r="S295" s="37"/>
      <c r="T295" s="37"/>
      <c r="U295" s="37"/>
      <c r="V295" s="37"/>
      <c r="W295" s="37"/>
      <c r="X295" s="37"/>
      <c r="Y295" s="37"/>
      <c r="Z295" s="37"/>
      <c r="AA295" s="37"/>
      <c r="AB295" s="37"/>
      <c r="AC295" s="37"/>
    </row>
    <row r="296" spans="1:29" s="36" customFormat="1" x14ac:dyDescent="0.3">
      <c r="A296" s="37"/>
      <c r="B296" s="37"/>
      <c r="C296" s="37"/>
      <c r="D296" s="37"/>
      <c r="E296" s="37"/>
      <c r="F296" s="37"/>
      <c r="G296" s="37"/>
      <c r="H296" s="37"/>
      <c r="I296" s="52">
        <v>38</v>
      </c>
      <c r="J296" s="52" t="s">
        <v>388</v>
      </c>
      <c r="K296" s="37"/>
      <c r="L296" s="37"/>
      <c r="M296" s="37"/>
      <c r="N296" s="37"/>
      <c r="O296" s="37"/>
      <c r="P296" s="37"/>
      <c r="Q296" s="37"/>
      <c r="R296" s="37"/>
      <c r="S296" s="37"/>
      <c r="T296" s="37"/>
      <c r="U296" s="37"/>
      <c r="V296" s="37"/>
      <c r="W296" s="37"/>
      <c r="X296" s="37"/>
      <c r="Y296" s="37"/>
      <c r="Z296" s="37"/>
      <c r="AA296" s="37"/>
      <c r="AB296" s="37"/>
      <c r="AC296" s="37"/>
    </row>
    <row r="297" spans="1:29" s="36" customFormat="1" x14ac:dyDescent="0.3">
      <c r="A297" s="37"/>
      <c r="B297" s="37"/>
      <c r="C297" s="37"/>
      <c r="D297" s="37"/>
      <c r="E297" s="37"/>
      <c r="F297" s="37"/>
      <c r="G297" s="37"/>
      <c r="H297" s="37"/>
      <c r="I297" s="52">
        <v>1</v>
      </c>
      <c r="J297" s="52" t="s">
        <v>389</v>
      </c>
      <c r="K297" s="37"/>
      <c r="L297" s="37"/>
      <c r="M297" s="37"/>
      <c r="N297" s="37"/>
      <c r="O297" s="37"/>
      <c r="P297" s="37"/>
      <c r="Q297" s="37"/>
      <c r="R297" s="37"/>
      <c r="S297" s="37"/>
      <c r="T297" s="37"/>
      <c r="U297" s="37"/>
      <c r="V297" s="37"/>
      <c r="W297" s="37"/>
      <c r="X297" s="37"/>
      <c r="Y297" s="37"/>
      <c r="Z297" s="37"/>
      <c r="AA297" s="37"/>
      <c r="AB297" s="37"/>
      <c r="AC297" s="37"/>
    </row>
    <row r="298" spans="1:29" s="36" customFormat="1" x14ac:dyDescent="0.3">
      <c r="A298" s="37"/>
      <c r="B298" s="37"/>
      <c r="C298" s="37"/>
      <c r="D298" s="37"/>
      <c r="E298" s="37"/>
      <c r="F298" s="37"/>
      <c r="G298" s="37"/>
      <c r="H298" s="37"/>
      <c r="I298" s="52">
        <v>38</v>
      </c>
      <c r="J298" s="52" t="s">
        <v>390</v>
      </c>
      <c r="K298" s="37"/>
      <c r="L298" s="37"/>
      <c r="M298" s="37"/>
      <c r="N298" s="37"/>
      <c r="O298" s="37"/>
      <c r="P298" s="37"/>
      <c r="Q298" s="37"/>
      <c r="R298" s="37"/>
      <c r="S298" s="37"/>
      <c r="T298" s="37"/>
      <c r="U298" s="37"/>
      <c r="V298" s="37"/>
      <c r="W298" s="37"/>
      <c r="X298" s="37"/>
      <c r="Y298" s="37"/>
      <c r="Z298" s="37"/>
      <c r="AA298" s="37"/>
      <c r="AB298" s="37"/>
      <c r="AC298" s="37"/>
    </row>
    <row r="299" spans="1:29" s="36" customFormat="1" x14ac:dyDescent="0.3">
      <c r="A299" s="37"/>
      <c r="B299" s="37"/>
      <c r="C299" s="37"/>
      <c r="D299" s="37"/>
      <c r="E299" s="37"/>
      <c r="F299" s="37"/>
      <c r="G299" s="37"/>
      <c r="H299" s="37"/>
      <c r="I299" s="52">
        <v>38</v>
      </c>
      <c r="J299" s="52" t="s">
        <v>391</v>
      </c>
      <c r="K299" s="37"/>
      <c r="L299" s="37"/>
      <c r="M299" s="37"/>
      <c r="N299" s="37"/>
      <c r="O299" s="37"/>
      <c r="P299" s="37"/>
      <c r="Q299" s="37"/>
      <c r="R299" s="37"/>
      <c r="S299" s="37"/>
      <c r="T299" s="37"/>
      <c r="U299" s="37"/>
      <c r="V299" s="37"/>
      <c r="W299" s="37"/>
      <c r="X299" s="37"/>
      <c r="Y299" s="37"/>
      <c r="Z299" s="37"/>
      <c r="AA299" s="37"/>
      <c r="AB299" s="37"/>
      <c r="AC299" s="37"/>
    </row>
    <row r="300" spans="1:29" s="36" customFormat="1" ht="15" thickBot="1" x14ac:dyDescent="0.35">
      <c r="A300" s="37"/>
      <c r="B300" s="37"/>
      <c r="C300" s="37"/>
      <c r="D300" s="37"/>
      <c r="E300" s="37"/>
      <c r="F300" s="37"/>
      <c r="G300" s="37"/>
      <c r="H300" s="37"/>
      <c r="I300" s="53" t="e">
        <v>#NUM!</v>
      </c>
      <c r="J300" s="53" t="s">
        <v>392</v>
      </c>
      <c r="K300" s="37"/>
      <c r="L300" s="37"/>
      <c r="M300" s="37"/>
      <c r="N300" s="37"/>
      <c r="O300" s="37"/>
      <c r="P300" s="37"/>
      <c r="Q300" s="37"/>
      <c r="R300" s="37"/>
      <c r="S300" s="37"/>
      <c r="T300" s="37"/>
      <c r="U300" s="37"/>
      <c r="V300" s="37"/>
      <c r="W300" s="37"/>
      <c r="X300" s="37"/>
      <c r="Y300" s="37"/>
      <c r="Z300" s="37"/>
      <c r="AA300" s="37"/>
      <c r="AB300" s="37"/>
      <c r="AC300" s="37"/>
    </row>
    <row r="301" spans="1:29" s="36" customFormat="1" x14ac:dyDescent="0.3">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row>
    <row r="302" spans="1:29" s="36" customFormat="1" x14ac:dyDescent="0.3">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row>
    <row r="303" spans="1:29" s="36" customFormat="1" x14ac:dyDescent="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row>
    <row r="304" spans="1:29" s="36" customFormat="1" x14ac:dyDescent="0.3">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row>
    <row r="305" spans="1:29" s="36" customFormat="1" x14ac:dyDescent="0.3">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row>
    <row r="306" spans="1:29" s="36" customFormat="1" x14ac:dyDescent="0.3">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row>
    <row r="307" spans="1:29" s="36" customFormat="1" x14ac:dyDescent="0.3">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row>
    <row r="308" spans="1:29" s="36" customFormat="1" x14ac:dyDescent="0.3">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row>
    <row r="309" spans="1:29" s="36" customFormat="1" x14ac:dyDescent="0.3">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row>
    <row r="310" spans="1:29" s="36" customFormat="1" x14ac:dyDescent="0.3">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row>
    <row r="311" spans="1:29" s="36" customFormat="1" x14ac:dyDescent="0.3">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row>
    <row r="312" spans="1:29" s="36" customFormat="1" x14ac:dyDescent="0.3">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row>
    <row r="313" spans="1:29" s="36" customFormat="1" x14ac:dyDescent="0.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row>
    <row r="314" spans="1:29" s="36" customFormat="1" x14ac:dyDescent="0.3">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row>
    <row r="315" spans="1:29" s="36" customFormat="1" x14ac:dyDescent="0.3">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row>
    <row r="316" spans="1:29" s="36" customFormat="1" x14ac:dyDescent="0.3">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row>
    <row r="317" spans="1:29" s="36" customFormat="1" x14ac:dyDescent="0.3">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row>
    <row r="318" spans="1:29" s="36" customFormat="1" x14ac:dyDescent="0.3">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row>
    <row r="319" spans="1:29" s="36" customFormat="1" x14ac:dyDescent="0.3">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row>
    <row r="320" spans="1:29" s="36" customFormat="1" x14ac:dyDescent="0.3">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row>
    <row r="321" spans="1:29" s="36" customFormat="1" x14ac:dyDescent="0.3">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row>
    <row r="322" spans="1:29" s="36" customFormat="1" x14ac:dyDescent="0.3">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row>
    <row r="323" spans="1:29" s="36" customFormat="1" x14ac:dyDescent="0.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row>
    <row r="324" spans="1:29" s="36" customFormat="1" x14ac:dyDescent="0.3">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row>
    <row r="325" spans="1:29" s="36" customFormat="1" x14ac:dyDescent="0.3">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row>
    <row r="326" spans="1:29" s="36" customFormat="1" x14ac:dyDescent="0.3">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row>
    <row r="327" spans="1:29" s="36" customFormat="1" x14ac:dyDescent="0.3">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row>
    <row r="328" spans="1:29" s="36" customFormat="1" x14ac:dyDescent="0.3">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row>
    <row r="329" spans="1:29" s="36" customFormat="1" x14ac:dyDescent="0.3">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row>
    <row r="330" spans="1:29" s="36" customFormat="1" x14ac:dyDescent="0.3">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row>
    <row r="331" spans="1:29" s="36" customFormat="1" x14ac:dyDescent="0.3">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row>
    <row r="332" spans="1:29" s="36" customFormat="1" x14ac:dyDescent="0.3">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row>
    <row r="333" spans="1:29" s="36" customFormat="1" x14ac:dyDescent="0.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row>
    <row r="334" spans="1:29" s="36" customFormat="1" x14ac:dyDescent="0.3">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row>
    <row r="335" spans="1:29" s="36" customFormat="1" x14ac:dyDescent="0.3">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row>
    <row r="336" spans="1:29" s="36" customFormat="1" x14ac:dyDescent="0.3">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row>
    <row r="337" spans="1:29" s="36" customFormat="1" x14ac:dyDescent="0.3">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row>
    <row r="338" spans="1:29" s="36" customFormat="1" x14ac:dyDescent="0.3">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row>
    <row r="339" spans="1:29" s="36" customFormat="1" x14ac:dyDescent="0.3">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row>
    <row r="340" spans="1:29" s="36" customFormat="1" x14ac:dyDescent="0.3">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row>
    <row r="341" spans="1:29" s="36" customFormat="1" x14ac:dyDescent="0.3">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row>
    <row r="342" spans="1:29" s="36" customFormat="1" x14ac:dyDescent="0.3">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row>
    <row r="343" spans="1:29" s="36" customFormat="1" x14ac:dyDescent="0.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row>
    <row r="344" spans="1:29" s="36" customFormat="1" x14ac:dyDescent="0.3">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row>
    <row r="345" spans="1:29" s="36" customFormat="1" x14ac:dyDescent="0.3">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row>
    <row r="346" spans="1:29" s="36" customFormat="1" x14ac:dyDescent="0.3">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row>
    <row r="347" spans="1:29" s="36" customFormat="1" x14ac:dyDescent="0.3">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row>
    <row r="348" spans="1:29" s="36" customFormat="1" x14ac:dyDescent="0.3">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row>
    <row r="349" spans="1:29" s="36" customFormat="1" x14ac:dyDescent="0.3">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row>
    <row r="350" spans="1:29" s="36" customFormat="1" x14ac:dyDescent="0.3">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row>
    <row r="351" spans="1:29" s="36" customFormat="1" x14ac:dyDescent="0.3">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row>
    <row r="352" spans="1:29" s="36" customFormat="1" x14ac:dyDescent="0.3">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row>
    <row r="353" spans="1:29" s="36" customFormat="1" x14ac:dyDescent="0.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row>
    <row r="354" spans="1:29" s="36" customFormat="1" x14ac:dyDescent="0.3">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row>
    <row r="355" spans="1:29" s="36" customFormat="1" x14ac:dyDescent="0.3">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row>
    <row r="356" spans="1:29" s="36" customFormat="1" x14ac:dyDescent="0.3">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row>
    <row r="357" spans="1:29" s="36" customFormat="1" x14ac:dyDescent="0.3">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row>
    <row r="358" spans="1:29" s="36" customFormat="1" x14ac:dyDescent="0.3">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row>
    <row r="359" spans="1:29" s="36" customFormat="1" x14ac:dyDescent="0.3">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row>
    <row r="360" spans="1:29" s="36" customFormat="1" x14ac:dyDescent="0.3">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row>
    <row r="361" spans="1:29" s="36" customFormat="1" x14ac:dyDescent="0.3">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row>
    <row r="362" spans="1:29" s="36" customFormat="1" x14ac:dyDescent="0.3">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row>
    <row r="363" spans="1:29" s="36" customFormat="1" x14ac:dyDescent="0.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row>
    <row r="364" spans="1:29" s="36" customFormat="1" x14ac:dyDescent="0.3">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row>
    <row r="365" spans="1:29" s="36" customFormat="1" x14ac:dyDescent="0.3">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s="36" customFormat="1" x14ac:dyDescent="0.3">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s="36" customFormat="1" x14ac:dyDescent="0.3">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s="36" customFormat="1" x14ac:dyDescent="0.3">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s="36" customFormat="1" x14ac:dyDescent="0.3">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row r="370" spans="1:29" s="36" customFormat="1" x14ac:dyDescent="0.3">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row>
    <row r="371" spans="1:29" s="36" customFormat="1" x14ac:dyDescent="0.3">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row>
    <row r="372" spans="1:29" s="36" customFormat="1" x14ac:dyDescent="0.3">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row>
    <row r="373" spans="1:29" s="36" customFormat="1" x14ac:dyDescent="0.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row>
    <row r="374" spans="1:29" s="36" customFormat="1" x14ac:dyDescent="0.3">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row>
    <row r="375" spans="1:29" s="36" customFormat="1" x14ac:dyDescent="0.3">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row>
    <row r="376" spans="1:29" s="36" customFormat="1" x14ac:dyDescent="0.3">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row>
    <row r="377" spans="1:29" s="36" customFormat="1" x14ac:dyDescent="0.3">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row>
    <row r="378" spans="1:29" s="36" customFormat="1" x14ac:dyDescent="0.3">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row>
    <row r="379" spans="1:29" s="36" customFormat="1" x14ac:dyDescent="0.3">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row>
    <row r="380" spans="1:29" s="36" customFormat="1" x14ac:dyDescent="0.3">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row>
    <row r="381" spans="1:29" s="36" customFormat="1" x14ac:dyDescent="0.3">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row>
    <row r="382" spans="1:29" s="36" customFormat="1" x14ac:dyDescent="0.3">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row>
    <row r="383" spans="1:29" s="36" customFormat="1" x14ac:dyDescent="0.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row>
    <row r="384" spans="1:29" s="36" customFormat="1" x14ac:dyDescent="0.3">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row>
    <row r="385" spans="1:29" s="36" customFormat="1" x14ac:dyDescent="0.3">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row>
    <row r="386" spans="1:29" s="36" customFormat="1" x14ac:dyDescent="0.3">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row>
    <row r="387" spans="1:29" s="36" customFormat="1" x14ac:dyDescent="0.3">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row>
    <row r="388" spans="1:29" s="36" customFormat="1" x14ac:dyDescent="0.3">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row>
    <row r="389" spans="1:29" s="36" customFormat="1" x14ac:dyDescent="0.3">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row>
    <row r="390" spans="1:29" s="36" customFormat="1" x14ac:dyDescent="0.3">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row>
    <row r="391" spans="1:29" s="36" customFormat="1" x14ac:dyDescent="0.3">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row>
    <row r="392" spans="1:29" s="36" customFormat="1" x14ac:dyDescent="0.3">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row>
    <row r="393" spans="1:29" s="36" customFormat="1" x14ac:dyDescent="0.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row>
    <row r="394" spans="1:29" s="36" customFormat="1" x14ac:dyDescent="0.3">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row>
    <row r="395" spans="1:29" s="36" customFormat="1" x14ac:dyDescent="0.3">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row>
    <row r="396" spans="1:29" s="36" customFormat="1" x14ac:dyDescent="0.3">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row>
    <row r="397" spans="1:29" s="36" customFormat="1" x14ac:dyDescent="0.3">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row>
    <row r="398" spans="1:29" s="36" customFormat="1" x14ac:dyDescent="0.3">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row>
    <row r="399" spans="1:29" s="36" customFormat="1" x14ac:dyDescent="0.3">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row>
    <row r="400" spans="1:29" s="36" customFormat="1" x14ac:dyDescent="0.3">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row>
    <row r="401" spans="1:29" s="36" customFormat="1" x14ac:dyDescent="0.3">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row>
    <row r="402" spans="1:29" s="36" customFormat="1" x14ac:dyDescent="0.3">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row>
    <row r="403" spans="1:29" s="36" customFormat="1" x14ac:dyDescent="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row>
    <row r="404" spans="1:29" s="36" customFormat="1" x14ac:dyDescent="0.3">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row>
    <row r="405" spans="1:29" s="36" customFormat="1" x14ac:dyDescent="0.3">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row>
    <row r="406" spans="1:29" s="36" customFormat="1" x14ac:dyDescent="0.3">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row>
    <row r="407" spans="1:29" s="36" customFormat="1" x14ac:dyDescent="0.3">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row>
    <row r="408" spans="1:29" s="36" customFormat="1" x14ac:dyDescent="0.3">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row>
    <row r="409" spans="1:29" s="36" customFormat="1" x14ac:dyDescent="0.3">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row>
    <row r="410" spans="1:29" s="36" customFormat="1" x14ac:dyDescent="0.3">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row>
    <row r="411" spans="1:29" s="36" customFormat="1" x14ac:dyDescent="0.3">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row>
    <row r="412" spans="1:29" s="36" customFormat="1" x14ac:dyDescent="0.3">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row>
    <row r="413" spans="1:29" s="36" customFormat="1" x14ac:dyDescent="0.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row>
    <row r="414" spans="1:29" s="36" customFormat="1" x14ac:dyDescent="0.3">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row>
    <row r="415" spans="1:29" s="36" customFormat="1" x14ac:dyDescent="0.3">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row>
    <row r="416" spans="1:29" s="36" customFormat="1" x14ac:dyDescent="0.3">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row>
    <row r="417" spans="1:29" s="36" customFormat="1" x14ac:dyDescent="0.3">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row>
    <row r="418" spans="1:29" s="36" customFormat="1" x14ac:dyDescent="0.3">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row>
    <row r="419" spans="1:29" s="36" customFormat="1" x14ac:dyDescent="0.3">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row>
    <row r="420" spans="1:29" s="36" customFormat="1" x14ac:dyDescent="0.3">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row>
    <row r="421" spans="1:29" s="36" customFormat="1" x14ac:dyDescent="0.3">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row>
    <row r="422" spans="1:29" s="36" customFormat="1" x14ac:dyDescent="0.3">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row>
    <row r="423" spans="1:29" s="36" customFormat="1" x14ac:dyDescent="0.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row>
    <row r="424" spans="1:29" s="36" customFormat="1" x14ac:dyDescent="0.3">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row>
    <row r="425" spans="1:29" s="36" customFormat="1" x14ac:dyDescent="0.3">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row>
    <row r="426" spans="1:29" s="36" customFormat="1" x14ac:dyDescent="0.3">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row>
    <row r="427" spans="1:29" s="36" customFormat="1" x14ac:dyDescent="0.3">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row>
    <row r="428" spans="1:29" s="36" customFormat="1" x14ac:dyDescent="0.3">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row>
    <row r="429" spans="1:29" s="36" customFormat="1" x14ac:dyDescent="0.3">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row>
    <row r="430" spans="1:29" s="36" customFormat="1" x14ac:dyDescent="0.3">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row>
    <row r="431" spans="1:29" s="36" customFormat="1" x14ac:dyDescent="0.3">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row>
    <row r="432" spans="1:29" s="36" customFormat="1" x14ac:dyDescent="0.3">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row>
    <row r="433" spans="1:29" s="36" customFormat="1" x14ac:dyDescent="0.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row>
    <row r="434" spans="1:29" s="36" customFormat="1" x14ac:dyDescent="0.3">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row>
    <row r="435" spans="1:29" s="36" customFormat="1" x14ac:dyDescent="0.3">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row>
    <row r="436" spans="1:29" s="36" customFormat="1" x14ac:dyDescent="0.3">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row>
    <row r="437" spans="1:29" s="36" customFormat="1" x14ac:dyDescent="0.3">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row>
    <row r="438" spans="1:29" s="36" customFormat="1" x14ac:dyDescent="0.3">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row>
    <row r="439" spans="1:29" s="36" customFormat="1" x14ac:dyDescent="0.3">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row>
    <row r="440" spans="1:29" s="36" customFormat="1" x14ac:dyDescent="0.3">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row>
    <row r="441" spans="1:29" s="36" customFormat="1" x14ac:dyDescent="0.3">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row>
    <row r="442" spans="1:29" s="36" customFormat="1" x14ac:dyDescent="0.3">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row>
    <row r="443" spans="1:29" s="36" customFormat="1" x14ac:dyDescent="0.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row>
    <row r="444" spans="1:29" s="36" customFormat="1" x14ac:dyDescent="0.3">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row>
    <row r="445" spans="1:29" s="36" customFormat="1" x14ac:dyDescent="0.3">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row>
    <row r="446" spans="1:29" s="36" customFormat="1" x14ac:dyDescent="0.3">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row>
    <row r="447" spans="1:29" s="36" customFormat="1" x14ac:dyDescent="0.3">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row>
    <row r="448" spans="1:29" s="36" customFormat="1" x14ac:dyDescent="0.3">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row>
    <row r="449" spans="1:29" s="36" customFormat="1" x14ac:dyDescent="0.3">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row>
    <row r="450" spans="1:29" s="36" customFormat="1" x14ac:dyDescent="0.3">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row>
    <row r="451" spans="1:29" s="36" customFormat="1" x14ac:dyDescent="0.3">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row>
    <row r="452" spans="1:29" s="36" customFormat="1" x14ac:dyDescent="0.3">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row>
    <row r="453" spans="1:29" s="36" customFormat="1" x14ac:dyDescent="0.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row>
    <row r="454" spans="1:29" s="36" customFormat="1" x14ac:dyDescent="0.3">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row>
    <row r="455" spans="1:29" s="36" customFormat="1" x14ac:dyDescent="0.3">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row>
    <row r="456" spans="1:29" s="36" customFormat="1" x14ac:dyDescent="0.3">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row>
    <row r="457" spans="1:29" s="36" customFormat="1" x14ac:dyDescent="0.3">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row>
    <row r="458" spans="1:29" s="36" customFormat="1" x14ac:dyDescent="0.3">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row>
    <row r="459" spans="1:29" s="36" customFormat="1" x14ac:dyDescent="0.3">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row>
    <row r="460" spans="1:29" s="36" customFormat="1" x14ac:dyDescent="0.3">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row>
    <row r="461" spans="1:29" s="36" customFormat="1" x14ac:dyDescent="0.3">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row>
    <row r="462" spans="1:29" s="36" customFormat="1" x14ac:dyDescent="0.3">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row>
    <row r="463" spans="1:29" s="36" customFormat="1" x14ac:dyDescent="0.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row>
    <row r="464" spans="1:29" s="36" customFormat="1" x14ac:dyDescent="0.3">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row>
    <row r="465" spans="1:29" s="36" customFormat="1" x14ac:dyDescent="0.3">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row>
    <row r="466" spans="1:29" s="36" customFormat="1" x14ac:dyDescent="0.3">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row>
    <row r="467" spans="1:29" s="36" customFormat="1" x14ac:dyDescent="0.3">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row>
    <row r="468" spans="1:29" s="36" customFormat="1" x14ac:dyDescent="0.3">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row>
    <row r="469" spans="1:29" s="36" customFormat="1" x14ac:dyDescent="0.3">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row>
    <row r="470" spans="1:29" s="36" customFormat="1" x14ac:dyDescent="0.3">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row>
    <row r="471" spans="1:29" s="36" customFormat="1" x14ac:dyDescent="0.3">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row>
    <row r="472" spans="1:29" s="36" customFormat="1" x14ac:dyDescent="0.3">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row>
    <row r="473" spans="1:29" s="36" customFormat="1" x14ac:dyDescent="0.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row>
    <row r="474" spans="1:29" s="36" customFormat="1" x14ac:dyDescent="0.3">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row>
    <row r="475" spans="1:29" s="36" customFormat="1" x14ac:dyDescent="0.3">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row>
    <row r="476" spans="1:29" s="36" customFormat="1" x14ac:dyDescent="0.3">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row>
    <row r="477" spans="1:29" s="36" customFormat="1" x14ac:dyDescent="0.3">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row>
    <row r="478" spans="1:29" s="36" customFormat="1" x14ac:dyDescent="0.3">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row>
    <row r="479" spans="1:29" s="36" customFormat="1" x14ac:dyDescent="0.3">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row>
    <row r="480" spans="1:29" s="36" customFormat="1" x14ac:dyDescent="0.3">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row>
    <row r="481" spans="1:29" s="36" customFormat="1" x14ac:dyDescent="0.3">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row>
    <row r="482" spans="1:29" s="36" customFormat="1" x14ac:dyDescent="0.3">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row>
    <row r="483" spans="1:29" s="36" customFormat="1" x14ac:dyDescent="0.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row>
    <row r="484" spans="1:29" s="36" customFormat="1" x14ac:dyDescent="0.3">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row>
    <row r="485" spans="1:29" s="36" customFormat="1" x14ac:dyDescent="0.3">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row>
    <row r="486" spans="1:29" s="36" customFormat="1" x14ac:dyDescent="0.3">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row>
    <row r="487" spans="1:29" s="36" customFormat="1" x14ac:dyDescent="0.3">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row>
    <row r="488" spans="1:29" s="36" customFormat="1" x14ac:dyDescent="0.3">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row>
    <row r="489" spans="1:29" s="36" customFormat="1" x14ac:dyDescent="0.3">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row>
    <row r="490" spans="1:29" s="36" customFormat="1" x14ac:dyDescent="0.3">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row>
    <row r="491" spans="1:29" s="36" customFormat="1" x14ac:dyDescent="0.3">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row>
    <row r="492" spans="1:29" s="36" customFormat="1" x14ac:dyDescent="0.3">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row>
    <row r="493" spans="1:29" s="36" customFormat="1" x14ac:dyDescent="0.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row>
    <row r="494" spans="1:29" s="36" customFormat="1" x14ac:dyDescent="0.3">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row>
    <row r="495" spans="1:29" s="36" customFormat="1" x14ac:dyDescent="0.3">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row>
    <row r="496" spans="1:29" s="36" customFormat="1" x14ac:dyDescent="0.3">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row>
    <row r="497" spans="1:29" s="36" customFormat="1" x14ac:dyDescent="0.3">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row>
    <row r="498" spans="1:29" s="36" customFormat="1" x14ac:dyDescent="0.3">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row>
    <row r="499" spans="1:29" s="36" customFormat="1" x14ac:dyDescent="0.3">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row>
    <row r="500" spans="1:29" s="36" customFormat="1" x14ac:dyDescent="0.3">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row>
    <row r="501" spans="1:29" s="36" customFormat="1" x14ac:dyDescent="0.3">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row>
    <row r="502" spans="1:29" s="36" customFormat="1" x14ac:dyDescent="0.3">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row>
    <row r="503" spans="1:29" s="36" customFormat="1" x14ac:dyDescent="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row>
    <row r="504" spans="1:29" s="36" customFormat="1" x14ac:dyDescent="0.3">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row>
    <row r="505" spans="1:29" s="36" customFormat="1" x14ac:dyDescent="0.3">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row>
    <row r="506" spans="1:29" s="36" customFormat="1" x14ac:dyDescent="0.3">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row>
    <row r="507" spans="1:29" s="36" customFormat="1" x14ac:dyDescent="0.3">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row>
    <row r="508" spans="1:29" s="36" customFormat="1" x14ac:dyDescent="0.3">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row>
    <row r="509" spans="1:29" s="36" customFormat="1" x14ac:dyDescent="0.3">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row>
    <row r="510" spans="1:29" s="36" customFormat="1" x14ac:dyDescent="0.3">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row>
    <row r="511" spans="1:29" s="36" customFormat="1" x14ac:dyDescent="0.3">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row>
    <row r="512" spans="1:29" s="36" customFormat="1" x14ac:dyDescent="0.3">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row>
    <row r="513" spans="1:29" s="36" customFormat="1" x14ac:dyDescent="0.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row>
    <row r="514" spans="1:29" s="36" customFormat="1" x14ac:dyDescent="0.3">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row>
    <row r="515" spans="1:29" s="36" customFormat="1" x14ac:dyDescent="0.3">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row>
    <row r="516" spans="1:29" s="36" customFormat="1" x14ac:dyDescent="0.3">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row>
    <row r="517" spans="1:29" s="36" customFormat="1" x14ac:dyDescent="0.3">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row>
    <row r="518" spans="1:29" s="36" customFormat="1" x14ac:dyDescent="0.3">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row>
    <row r="519" spans="1:29" s="36" customFormat="1" x14ac:dyDescent="0.3">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row>
    <row r="520" spans="1:29" s="36" customFormat="1" x14ac:dyDescent="0.3">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row>
    <row r="521" spans="1:29" s="36" customFormat="1" x14ac:dyDescent="0.3">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row>
    <row r="522" spans="1:29" s="36" customFormat="1" x14ac:dyDescent="0.3">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row>
    <row r="523" spans="1:29" s="36" customFormat="1" x14ac:dyDescent="0.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row>
    <row r="524" spans="1:29" s="36" customFormat="1" x14ac:dyDescent="0.3">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row>
    <row r="525" spans="1:29" s="36" customFormat="1" x14ac:dyDescent="0.3">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row>
    <row r="526" spans="1:29" s="36" customFormat="1" x14ac:dyDescent="0.3">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row>
    <row r="527" spans="1:29" s="36" customFormat="1" x14ac:dyDescent="0.3">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row>
    <row r="528" spans="1:29" s="36" customFormat="1" x14ac:dyDescent="0.3">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row>
    <row r="529" spans="1:29" s="36" customFormat="1" x14ac:dyDescent="0.3">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row>
    <row r="530" spans="1:29" s="36" customFormat="1" x14ac:dyDescent="0.3">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row>
    <row r="531" spans="1:29" s="36" customFormat="1" x14ac:dyDescent="0.3">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row>
    <row r="532" spans="1:29" s="36" customFormat="1" x14ac:dyDescent="0.3">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row>
    <row r="533" spans="1:29" s="36" customFormat="1" x14ac:dyDescent="0.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row>
    <row r="534" spans="1:29" s="36" customFormat="1" x14ac:dyDescent="0.3">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row>
    <row r="535" spans="1:29" s="36" customFormat="1" x14ac:dyDescent="0.3">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row>
    <row r="536" spans="1:29" s="36" customFormat="1" x14ac:dyDescent="0.3">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row>
    <row r="537" spans="1:29" s="36" customFormat="1" x14ac:dyDescent="0.3">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row>
    <row r="538" spans="1:29" s="36" customFormat="1" x14ac:dyDescent="0.3">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row>
    <row r="539" spans="1:29" s="36" customFormat="1" x14ac:dyDescent="0.3">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row>
    <row r="540" spans="1:29" s="36" customFormat="1" x14ac:dyDescent="0.3">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row>
    <row r="541" spans="1:29" s="36" customFormat="1" x14ac:dyDescent="0.3">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row>
    <row r="542" spans="1:29" s="36" customFormat="1" x14ac:dyDescent="0.3">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row>
    <row r="543" spans="1:29" s="36" customFormat="1" x14ac:dyDescent="0.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row>
    <row r="544" spans="1:29" s="36" customFormat="1" x14ac:dyDescent="0.3">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row>
    <row r="545" spans="1:29" s="36" customFormat="1" x14ac:dyDescent="0.3">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row>
    <row r="546" spans="1:29" s="36" customFormat="1" x14ac:dyDescent="0.3">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row>
    <row r="547" spans="1:29" s="36" customFormat="1" x14ac:dyDescent="0.3">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row>
    <row r="548" spans="1:29" s="36" customFormat="1" x14ac:dyDescent="0.3">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row>
    <row r="549" spans="1:29" s="36" customFormat="1" x14ac:dyDescent="0.3">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row>
    <row r="550" spans="1:29" s="36" customFormat="1" x14ac:dyDescent="0.3">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row>
    <row r="551" spans="1:29" s="36" customFormat="1" x14ac:dyDescent="0.3">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row>
    <row r="552" spans="1:29" s="36" customFormat="1" x14ac:dyDescent="0.3">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row>
    <row r="553" spans="1:29" s="36" customFormat="1" x14ac:dyDescent="0.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row>
    <row r="554" spans="1:29" s="36" customFormat="1" x14ac:dyDescent="0.3">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row>
    <row r="555" spans="1:29" s="36" customFormat="1" x14ac:dyDescent="0.3">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row>
    <row r="556" spans="1:29" s="36" customFormat="1" x14ac:dyDescent="0.3">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row>
    <row r="557" spans="1:29" s="36" customFormat="1" x14ac:dyDescent="0.3">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row>
    <row r="558" spans="1:29" s="36" customFormat="1" x14ac:dyDescent="0.3">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row>
    <row r="559" spans="1:29" s="36" customFormat="1" x14ac:dyDescent="0.3">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row>
    <row r="560" spans="1:29" s="36" customFormat="1" x14ac:dyDescent="0.3">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row>
    <row r="561" spans="1:29" s="36" customFormat="1" x14ac:dyDescent="0.3">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row>
    <row r="562" spans="1:29" s="36" customFormat="1" x14ac:dyDescent="0.3">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row>
    <row r="563" spans="1:29" s="36" customFormat="1" x14ac:dyDescent="0.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row>
    <row r="564" spans="1:29" s="36" customFormat="1" x14ac:dyDescent="0.3">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row>
    <row r="565" spans="1:29" s="36" customFormat="1" x14ac:dyDescent="0.3">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row>
    <row r="566" spans="1:29" s="36" customFormat="1" x14ac:dyDescent="0.3">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row>
    <row r="567" spans="1:29" s="36" customFormat="1" x14ac:dyDescent="0.3">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row>
    <row r="568" spans="1:29" s="36" customFormat="1" x14ac:dyDescent="0.3">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row>
    <row r="569" spans="1:29" s="36" customFormat="1" x14ac:dyDescent="0.3">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row>
    <row r="570" spans="1:29" s="36" customFormat="1" x14ac:dyDescent="0.3">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row>
    <row r="571" spans="1:29" s="36" customFormat="1" x14ac:dyDescent="0.3">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row>
    <row r="572" spans="1:29" s="36" customFormat="1" x14ac:dyDescent="0.3">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row>
    <row r="573" spans="1:29" s="36" customFormat="1" x14ac:dyDescent="0.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row>
    <row r="574" spans="1:29" s="36" customFormat="1" x14ac:dyDescent="0.3">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row>
    <row r="575" spans="1:29" s="36" customFormat="1" x14ac:dyDescent="0.3">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row>
    <row r="576" spans="1:29" s="36" customFormat="1" x14ac:dyDescent="0.3">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row>
    <row r="577" spans="1:29" s="36" customFormat="1" x14ac:dyDescent="0.3">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row>
    <row r="578" spans="1:29" s="36" customFormat="1" x14ac:dyDescent="0.3">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row>
    <row r="579" spans="1:29" s="36" customFormat="1" x14ac:dyDescent="0.3">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row>
    <row r="580" spans="1:29" s="36" customFormat="1" x14ac:dyDescent="0.3">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row>
    <row r="581" spans="1:29" s="36" customFormat="1" x14ac:dyDescent="0.3">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row>
    <row r="582" spans="1:29" s="36" customFormat="1" x14ac:dyDescent="0.3">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row>
    <row r="583" spans="1:29" s="36" customFormat="1" x14ac:dyDescent="0.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row>
    <row r="584" spans="1:29" s="36" customFormat="1" x14ac:dyDescent="0.3">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row>
    <row r="585" spans="1:29" s="36" customFormat="1" x14ac:dyDescent="0.3">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row>
    <row r="586" spans="1:29" s="36" customFormat="1" x14ac:dyDescent="0.3">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row>
    <row r="587" spans="1:29" s="36" customFormat="1" x14ac:dyDescent="0.3">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row>
    <row r="588" spans="1:29" s="36" customFormat="1" x14ac:dyDescent="0.3">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row>
    <row r="589" spans="1:29" s="36" customFormat="1" x14ac:dyDescent="0.3">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row>
    <row r="590" spans="1:29" s="36" customFormat="1" x14ac:dyDescent="0.3">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row>
    <row r="591" spans="1:29" s="36" customFormat="1" x14ac:dyDescent="0.3">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row>
    <row r="592" spans="1:29" s="36" customFormat="1" x14ac:dyDescent="0.3">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row>
    <row r="593" spans="1:29" s="36" customFormat="1" x14ac:dyDescent="0.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row>
    <row r="594" spans="1:29" s="36" customFormat="1" x14ac:dyDescent="0.3">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row>
    <row r="595" spans="1:29" s="36" customFormat="1" x14ac:dyDescent="0.3">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row>
    <row r="596" spans="1:29" s="36" customFormat="1" x14ac:dyDescent="0.3">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row>
    <row r="597" spans="1:29" s="36" customFormat="1" x14ac:dyDescent="0.3">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row>
    <row r="598" spans="1:29" s="36" customFormat="1" x14ac:dyDescent="0.3">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row>
    <row r="599" spans="1:29" s="36" customFormat="1" x14ac:dyDescent="0.3">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row>
    <row r="600" spans="1:29" s="36" customFormat="1" x14ac:dyDescent="0.3">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row>
    <row r="601" spans="1:29" s="36" customFormat="1" x14ac:dyDescent="0.3">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row>
    <row r="602" spans="1:29" s="36" customFormat="1" x14ac:dyDescent="0.3">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row>
    <row r="603" spans="1:29" s="36" customFormat="1" x14ac:dyDescent="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row>
    <row r="604" spans="1:29" s="36" customFormat="1" x14ac:dyDescent="0.3">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row>
    <row r="605" spans="1:29" s="36" customFormat="1" x14ac:dyDescent="0.3">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row>
    <row r="606" spans="1:29" s="36" customFormat="1" x14ac:dyDescent="0.3">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row>
    <row r="607" spans="1:29" s="36" customFormat="1" x14ac:dyDescent="0.3">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row>
    <row r="608" spans="1:29" s="36" customFormat="1" x14ac:dyDescent="0.3">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row>
    <row r="609" spans="1:29" s="36" customFormat="1" x14ac:dyDescent="0.3">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row>
    <row r="610" spans="1:29" s="36" customFormat="1" x14ac:dyDescent="0.3">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row>
    <row r="611" spans="1:29" s="36" customFormat="1" x14ac:dyDescent="0.3">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row>
    <row r="612" spans="1:29" s="36" customFormat="1" x14ac:dyDescent="0.3">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row>
    <row r="613" spans="1:29" s="36" customFormat="1" x14ac:dyDescent="0.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row>
    <row r="614" spans="1:29" s="36" customFormat="1" x14ac:dyDescent="0.3">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row>
    <row r="615" spans="1:29" s="36" customFormat="1" x14ac:dyDescent="0.3">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row>
    <row r="616" spans="1:29" s="36" customFormat="1" x14ac:dyDescent="0.3">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row>
    <row r="617" spans="1:29" s="36" customFormat="1" x14ac:dyDescent="0.3">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row>
    <row r="618" spans="1:29" s="36" customFormat="1" x14ac:dyDescent="0.3">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row>
    <row r="619" spans="1:29" s="36" customFormat="1" x14ac:dyDescent="0.3">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row>
    <row r="620" spans="1:29" s="36" customFormat="1" x14ac:dyDescent="0.3">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row>
    <row r="621" spans="1:29" s="36" customFormat="1" x14ac:dyDescent="0.3">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row>
    <row r="622" spans="1:29" s="36" customFormat="1" x14ac:dyDescent="0.3">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row>
    <row r="623" spans="1:29" s="36" customFormat="1" x14ac:dyDescent="0.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row>
    <row r="624" spans="1:29" s="36" customFormat="1" x14ac:dyDescent="0.3">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row>
    <row r="625" spans="1:29" s="36" customFormat="1" x14ac:dyDescent="0.3">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row>
    <row r="626" spans="1:29" s="36" customFormat="1" x14ac:dyDescent="0.3">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row>
    <row r="627" spans="1:29" s="36" customFormat="1" x14ac:dyDescent="0.3">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row>
    <row r="628" spans="1:29" s="36" customFormat="1" x14ac:dyDescent="0.3">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row>
    <row r="629" spans="1:29" s="36" customFormat="1" x14ac:dyDescent="0.3">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row>
    <row r="630" spans="1:29" s="36" customFormat="1" x14ac:dyDescent="0.3">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row>
    <row r="631" spans="1:29" s="36" customFormat="1" x14ac:dyDescent="0.3">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row>
    <row r="632" spans="1:29" s="36" customFormat="1" x14ac:dyDescent="0.3">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row>
    <row r="633" spans="1:29" s="36" customFormat="1" x14ac:dyDescent="0.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row>
    <row r="634" spans="1:29" s="36" customFormat="1" x14ac:dyDescent="0.3">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row>
    <row r="635" spans="1:29" s="36" customFormat="1" x14ac:dyDescent="0.3">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row>
    <row r="636" spans="1:29" s="36" customFormat="1" x14ac:dyDescent="0.3">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row>
    <row r="637" spans="1:29" s="36" customFormat="1" x14ac:dyDescent="0.3">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row>
    <row r="638" spans="1:29" s="36" customFormat="1" x14ac:dyDescent="0.3">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row>
    <row r="639" spans="1:29" s="36" customFormat="1" x14ac:dyDescent="0.3">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row>
    <row r="640" spans="1:29" s="36" customFormat="1" x14ac:dyDescent="0.3">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row>
    <row r="641" spans="1:29" s="36" customFormat="1" x14ac:dyDescent="0.3">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row>
    <row r="642" spans="1:29" s="36" customFormat="1" x14ac:dyDescent="0.3">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row>
    <row r="643" spans="1:29" s="36" customFormat="1" x14ac:dyDescent="0.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row>
    <row r="644" spans="1:29" s="36" customFormat="1" x14ac:dyDescent="0.3">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row>
    <row r="645" spans="1:29" s="36" customFormat="1" x14ac:dyDescent="0.3">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row>
    <row r="646" spans="1:29" s="36" customFormat="1" x14ac:dyDescent="0.3">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row>
    <row r="647" spans="1:29" s="36" customFormat="1" x14ac:dyDescent="0.3">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row>
    <row r="648" spans="1:29" s="36" customFormat="1" x14ac:dyDescent="0.3">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row>
    <row r="649" spans="1:29" s="36" customFormat="1" x14ac:dyDescent="0.3">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row>
    <row r="650" spans="1:29" s="36" customFormat="1" x14ac:dyDescent="0.3">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row>
    <row r="651" spans="1:29" s="36" customFormat="1" x14ac:dyDescent="0.3">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row>
    <row r="652" spans="1:29" s="36" customFormat="1" x14ac:dyDescent="0.3">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row>
    <row r="653" spans="1:29" s="36" customFormat="1" x14ac:dyDescent="0.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row>
    <row r="654" spans="1:29" s="36" customFormat="1" x14ac:dyDescent="0.3">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row>
    <row r="655" spans="1:29" s="36" customFormat="1" x14ac:dyDescent="0.3">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row>
    <row r="656" spans="1:29" s="36" customFormat="1" x14ac:dyDescent="0.3">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row>
    <row r="657" spans="1:29" s="36" customFormat="1" x14ac:dyDescent="0.3">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row>
    <row r="658" spans="1:29" s="36" customFormat="1" x14ac:dyDescent="0.3">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row>
    <row r="659" spans="1:29" s="36" customFormat="1" x14ac:dyDescent="0.3">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row>
    <row r="660" spans="1:29" s="36" customFormat="1" x14ac:dyDescent="0.3">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row>
    <row r="661" spans="1:29" s="36" customFormat="1" x14ac:dyDescent="0.3">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row>
    <row r="662" spans="1:29" s="36" customFormat="1" x14ac:dyDescent="0.3">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row>
    <row r="663" spans="1:29" s="36" customFormat="1" x14ac:dyDescent="0.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row>
    <row r="664" spans="1:29" s="36" customFormat="1" x14ac:dyDescent="0.3">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row>
    <row r="665" spans="1:29" s="36" customFormat="1" x14ac:dyDescent="0.3">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row>
    <row r="666" spans="1:29" s="36" customFormat="1" x14ac:dyDescent="0.3">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row>
    <row r="667" spans="1:29" s="36" customFormat="1" x14ac:dyDescent="0.3">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row>
    <row r="668" spans="1:29" s="36" customFormat="1" x14ac:dyDescent="0.3">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row>
    <row r="669" spans="1:29" s="36" customFormat="1" x14ac:dyDescent="0.3">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row>
    <row r="670" spans="1:29" s="36" customFormat="1" x14ac:dyDescent="0.3">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row>
    <row r="671" spans="1:29" s="36" customFormat="1" x14ac:dyDescent="0.3">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row>
    <row r="672" spans="1:29" s="36" customFormat="1" x14ac:dyDescent="0.3">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row>
    <row r="673" spans="1:29" s="36" customFormat="1" x14ac:dyDescent="0.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row>
    <row r="674" spans="1:29" s="36" customFormat="1" x14ac:dyDescent="0.3">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row>
    <row r="675" spans="1:29" s="36" customFormat="1" x14ac:dyDescent="0.3">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row>
    <row r="676" spans="1:29" s="36" customFormat="1" x14ac:dyDescent="0.3">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row>
    <row r="677" spans="1:29" s="36" customFormat="1" x14ac:dyDescent="0.3">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row>
    <row r="678" spans="1:29" s="36" customFormat="1" x14ac:dyDescent="0.3">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row>
    <row r="679" spans="1:29" s="36" customFormat="1" x14ac:dyDescent="0.3">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row>
    <row r="680" spans="1:29" s="36" customFormat="1" x14ac:dyDescent="0.3">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row>
    <row r="681" spans="1:29" s="36" customFormat="1" x14ac:dyDescent="0.3">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row>
    <row r="682" spans="1:29" s="36" customFormat="1" x14ac:dyDescent="0.3">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row>
    <row r="683" spans="1:29" s="36" customFormat="1" x14ac:dyDescent="0.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row>
    <row r="684" spans="1:29" s="36" customFormat="1" x14ac:dyDescent="0.3">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row>
    <row r="685" spans="1:29" s="36" customFormat="1" x14ac:dyDescent="0.3">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row>
    <row r="686" spans="1:29" s="36" customFormat="1" x14ac:dyDescent="0.3">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row>
    <row r="687" spans="1:29" s="36" customFormat="1" x14ac:dyDescent="0.3">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row>
    <row r="688" spans="1:29" s="36" customFormat="1" x14ac:dyDescent="0.3">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row>
    <row r="689" spans="1:29" s="36" customFormat="1" x14ac:dyDescent="0.3">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row>
    <row r="690" spans="1:29" s="36" customFormat="1" x14ac:dyDescent="0.3">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row>
    <row r="691" spans="1:29" s="36" customFormat="1" x14ac:dyDescent="0.3">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row>
    <row r="692" spans="1:29" s="36" customFormat="1" x14ac:dyDescent="0.3">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row>
    <row r="693" spans="1:29" s="36" customFormat="1" x14ac:dyDescent="0.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row>
    <row r="694" spans="1:29" s="36" customFormat="1" x14ac:dyDescent="0.3">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row>
    <row r="695" spans="1:29" s="36" customFormat="1" x14ac:dyDescent="0.3">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row>
    <row r="696" spans="1:29" s="36" customFormat="1" x14ac:dyDescent="0.3">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row>
    <row r="697" spans="1:29" s="36" customFormat="1" x14ac:dyDescent="0.3">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row>
    <row r="698" spans="1:29" s="36" customFormat="1" x14ac:dyDescent="0.3">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row>
    <row r="699" spans="1:29" s="36" customFormat="1" x14ac:dyDescent="0.3">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row>
    <row r="700" spans="1:29" s="36" customFormat="1" x14ac:dyDescent="0.3">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row>
    <row r="701" spans="1:29" s="36" customFormat="1" x14ac:dyDescent="0.3">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row>
    <row r="702" spans="1:29" s="36" customFormat="1" x14ac:dyDescent="0.3">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row>
    <row r="703" spans="1:29" s="36" customFormat="1" x14ac:dyDescent="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row>
    <row r="704" spans="1:29" s="36" customFormat="1" x14ac:dyDescent="0.3">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row>
    <row r="705" spans="1:29" s="36" customFormat="1" x14ac:dyDescent="0.3">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row>
    <row r="706" spans="1:29" s="36" customFormat="1" x14ac:dyDescent="0.3">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row>
    <row r="707" spans="1:29" s="36" customFormat="1" x14ac:dyDescent="0.3">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row>
    <row r="708" spans="1:29" s="36" customFormat="1" x14ac:dyDescent="0.3">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row>
    <row r="709" spans="1:29" s="36" customFormat="1" x14ac:dyDescent="0.3">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row>
    <row r="710" spans="1:29" s="36" customFormat="1" x14ac:dyDescent="0.3">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row>
    <row r="711" spans="1:29" s="36" customFormat="1" x14ac:dyDescent="0.3">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row>
    <row r="712" spans="1:29" s="36" customFormat="1" x14ac:dyDescent="0.3">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row>
    <row r="713" spans="1:29" s="36" customFormat="1" x14ac:dyDescent="0.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row>
    <row r="714" spans="1:29" s="36" customFormat="1" x14ac:dyDescent="0.3">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row>
    <row r="715" spans="1:29" s="36" customFormat="1" x14ac:dyDescent="0.3">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row>
    <row r="716" spans="1:29" s="36" customFormat="1" x14ac:dyDescent="0.3">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row>
    <row r="717" spans="1:29" s="36" customFormat="1" x14ac:dyDescent="0.3">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row>
    <row r="718" spans="1:29" s="36" customFormat="1" x14ac:dyDescent="0.3">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row>
    <row r="719" spans="1:29" s="36" customFormat="1" x14ac:dyDescent="0.3">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row>
    <row r="720" spans="1:29" s="36" customFormat="1" x14ac:dyDescent="0.3">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row>
    <row r="721" spans="1:29" s="36" customFormat="1" x14ac:dyDescent="0.3">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row>
    <row r="722" spans="1:29" s="36" customFormat="1" x14ac:dyDescent="0.3">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row>
    <row r="723" spans="1:29" s="36" customFormat="1" x14ac:dyDescent="0.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row>
    <row r="724" spans="1:29" s="36" customFormat="1" x14ac:dyDescent="0.3">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row>
    <row r="725" spans="1:29" s="36" customFormat="1" x14ac:dyDescent="0.3">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row>
    <row r="726" spans="1:29" s="36" customFormat="1" x14ac:dyDescent="0.3">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row>
    <row r="727" spans="1:29" s="36" customFormat="1" x14ac:dyDescent="0.3">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row>
    <row r="728" spans="1:29" s="36" customFormat="1" x14ac:dyDescent="0.3">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row>
    <row r="729" spans="1:29" s="36" customFormat="1" x14ac:dyDescent="0.3">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row>
    <row r="730" spans="1:29" s="36" customFormat="1" x14ac:dyDescent="0.3">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row>
    <row r="731" spans="1:29" s="36" customFormat="1" x14ac:dyDescent="0.3">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row>
    <row r="732" spans="1:29" s="36" customFormat="1" x14ac:dyDescent="0.3">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row>
    <row r="733" spans="1:29" s="36" customFormat="1" x14ac:dyDescent="0.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row>
    <row r="734" spans="1:29" s="36" customFormat="1" x14ac:dyDescent="0.3">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row>
    <row r="735" spans="1:29" s="36" customFormat="1" x14ac:dyDescent="0.3">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row>
    <row r="736" spans="1:29" s="36" customFormat="1" x14ac:dyDescent="0.3">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row>
    <row r="737" spans="1:29" s="36" customFormat="1" x14ac:dyDescent="0.3">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row>
    <row r="738" spans="1:29" s="36" customFormat="1" x14ac:dyDescent="0.3">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row>
    <row r="739" spans="1:29" s="36" customFormat="1" x14ac:dyDescent="0.3">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row>
    <row r="740" spans="1:29" s="36" customFormat="1" x14ac:dyDescent="0.3">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row>
    <row r="741" spans="1:29" s="36" customFormat="1" x14ac:dyDescent="0.3">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row>
    <row r="742" spans="1:29" s="36" customFormat="1" x14ac:dyDescent="0.3">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row>
    <row r="743" spans="1:29" s="36" customFormat="1" x14ac:dyDescent="0.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row>
    <row r="744" spans="1:29" s="36" customFormat="1" x14ac:dyDescent="0.3">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row>
    <row r="745" spans="1:29" s="36" customFormat="1" x14ac:dyDescent="0.3">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row>
    <row r="746" spans="1:29" s="36" customFormat="1" x14ac:dyDescent="0.3">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row>
    <row r="747" spans="1:29" s="36" customFormat="1" x14ac:dyDescent="0.3">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row>
    <row r="748" spans="1:29" s="36" customFormat="1" x14ac:dyDescent="0.3">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row>
    <row r="749" spans="1:29" s="36" customFormat="1" x14ac:dyDescent="0.3">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row>
    <row r="750" spans="1:29" s="36" customFormat="1" x14ac:dyDescent="0.3">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row>
    <row r="751" spans="1:29" s="36" customFormat="1" x14ac:dyDescent="0.3">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row>
    <row r="752" spans="1:29" s="36" customFormat="1" x14ac:dyDescent="0.3">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row>
    <row r="753" spans="1:29" s="36" customFormat="1" x14ac:dyDescent="0.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row>
    <row r="754" spans="1:29" s="36" customFormat="1" x14ac:dyDescent="0.3">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row>
    <row r="755" spans="1:29" s="36" customFormat="1" x14ac:dyDescent="0.3">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row>
    <row r="756" spans="1:29" s="36" customFormat="1" x14ac:dyDescent="0.3">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row>
    <row r="757" spans="1:29" s="36" customFormat="1" x14ac:dyDescent="0.3">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row>
    <row r="758" spans="1:29" s="36" customFormat="1" x14ac:dyDescent="0.3">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row>
    <row r="759" spans="1:29" s="36" customFormat="1" x14ac:dyDescent="0.3">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row>
    <row r="760" spans="1:29" s="36" customFormat="1" x14ac:dyDescent="0.3">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row>
    <row r="761" spans="1:29" s="36" customFormat="1" x14ac:dyDescent="0.3">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row>
    <row r="762" spans="1:29" s="36" customFormat="1" x14ac:dyDescent="0.3">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row>
    <row r="763" spans="1:29" s="36" customFormat="1" x14ac:dyDescent="0.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row>
    <row r="764" spans="1:29" s="36" customFormat="1" x14ac:dyDescent="0.3">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row>
    <row r="765" spans="1:29" s="36" customFormat="1" x14ac:dyDescent="0.3">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row>
    <row r="766" spans="1:29" s="36" customFormat="1" x14ac:dyDescent="0.3">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row>
    <row r="767" spans="1:29" s="36" customFormat="1" x14ac:dyDescent="0.3">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row>
    <row r="768" spans="1:29" s="36" customFormat="1" x14ac:dyDescent="0.3">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row>
    <row r="769" spans="1:29" s="36" customFormat="1" x14ac:dyDescent="0.3">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row>
    <row r="770" spans="1:29" s="36" customFormat="1" x14ac:dyDescent="0.3">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row>
    <row r="771" spans="1:29" s="36" customFormat="1" x14ac:dyDescent="0.3">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row>
    <row r="772" spans="1:29" s="36" customFormat="1" x14ac:dyDescent="0.3">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row>
    <row r="773" spans="1:29" s="36" customFormat="1" x14ac:dyDescent="0.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row>
    <row r="774" spans="1:29" s="36" customFormat="1" x14ac:dyDescent="0.3">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row>
    <row r="775" spans="1:29" s="36" customFormat="1" x14ac:dyDescent="0.3">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row>
    <row r="776" spans="1:29" s="36" customFormat="1" x14ac:dyDescent="0.3">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row>
    <row r="777" spans="1:29" s="36" customFormat="1" x14ac:dyDescent="0.3">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row>
    <row r="778" spans="1:29" s="36" customFormat="1" x14ac:dyDescent="0.3">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row>
    <row r="779" spans="1:29" s="36" customFormat="1" x14ac:dyDescent="0.3">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row>
    <row r="780" spans="1:29" s="36" customFormat="1" x14ac:dyDescent="0.3">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row>
    <row r="781" spans="1:29" s="36" customFormat="1" x14ac:dyDescent="0.3">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row>
    <row r="782" spans="1:29" s="36" customFormat="1" x14ac:dyDescent="0.3">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row>
    <row r="783" spans="1:29" s="36" customFormat="1" x14ac:dyDescent="0.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row>
    <row r="784" spans="1:29" s="36" customFormat="1" x14ac:dyDescent="0.3">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row>
    <row r="785" spans="1:29" s="36" customFormat="1" x14ac:dyDescent="0.3">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row>
    <row r="786" spans="1:29" s="36" customFormat="1" x14ac:dyDescent="0.3">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row>
    <row r="787" spans="1:29" s="36" customFormat="1" x14ac:dyDescent="0.3">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row>
    <row r="788" spans="1:29" s="36" customFormat="1" x14ac:dyDescent="0.3">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row>
    <row r="789" spans="1:29" s="36" customFormat="1" x14ac:dyDescent="0.3">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row>
    <row r="790" spans="1:29" s="36" customFormat="1" x14ac:dyDescent="0.3">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row>
    <row r="791" spans="1:29" s="36" customFormat="1" x14ac:dyDescent="0.3">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row>
    <row r="792" spans="1:29" s="36" customFormat="1" x14ac:dyDescent="0.3">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row>
    <row r="793" spans="1:29" s="36" customFormat="1" x14ac:dyDescent="0.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row>
    <row r="794" spans="1:29" s="36" customFormat="1" x14ac:dyDescent="0.3">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row>
    <row r="795" spans="1:29" s="36" customFormat="1" x14ac:dyDescent="0.3">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row>
    <row r="796" spans="1:29" s="36" customFormat="1" x14ac:dyDescent="0.3">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row>
    <row r="797" spans="1:29" s="36" customFormat="1" x14ac:dyDescent="0.3">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row>
    <row r="798" spans="1:29" s="36" customFormat="1" x14ac:dyDescent="0.3">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row>
    <row r="799" spans="1:29" s="36" customFormat="1" x14ac:dyDescent="0.3">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row>
    <row r="800" spans="1:29" s="36" customFormat="1" x14ac:dyDescent="0.3">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row>
    <row r="801" spans="1:29" s="36" customFormat="1" x14ac:dyDescent="0.3">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row>
    <row r="802" spans="1:29" s="36" customFormat="1" x14ac:dyDescent="0.3">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row>
    <row r="803" spans="1:29" s="36" customFormat="1" x14ac:dyDescent="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row>
    <row r="804" spans="1:29" s="36" customFormat="1" x14ac:dyDescent="0.3">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row>
    <row r="805" spans="1:29" s="36" customFormat="1" x14ac:dyDescent="0.3">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row>
    <row r="806" spans="1:29" s="36" customFormat="1" x14ac:dyDescent="0.3">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row>
    <row r="807" spans="1:29" s="36" customFormat="1" x14ac:dyDescent="0.3">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row>
    <row r="808" spans="1:29" s="36" customFormat="1" x14ac:dyDescent="0.3">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row>
    <row r="809" spans="1:29" s="36" customFormat="1" x14ac:dyDescent="0.3">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row>
    <row r="810" spans="1:29" s="36" customFormat="1" x14ac:dyDescent="0.3">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row>
    <row r="811" spans="1:29" s="36" customFormat="1" x14ac:dyDescent="0.3">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row>
    <row r="812" spans="1:29" s="36" customFormat="1" x14ac:dyDescent="0.3">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row>
    <row r="813" spans="1:29" s="36" customFormat="1" x14ac:dyDescent="0.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row>
    <row r="814" spans="1:29" s="36" customFormat="1" x14ac:dyDescent="0.3">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row>
    <row r="815" spans="1:29" s="36" customFormat="1" x14ac:dyDescent="0.3">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row>
    <row r="816" spans="1:29" s="36" customFormat="1" x14ac:dyDescent="0.3">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row>
    <row r="817" spans="1:29" s="36" customFormat="1" x14ac:dyDescent="0.3">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row>
    <row r="818" spans="1:29" s="36" customFormat="1" x14ac:dyDescent="0.3">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row>
    <row r="819" spans="1:29" s="36" customFormat="1" x14ac:dyDescent="0.3">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row>
    <row r="820" spans="1:29" s="36" customFormat="1" x14ac:dyDescent="0.3">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row>
    <row r="821" spans="1:29" s="36" customFormat="1" x14ac:dyDescent="0.3">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row>
    <row r="822" spans="1:29" s="36" customFormat="1" x14ac:dyDescent="0.3">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row>
    <row r="823" spans="1:29" s="36" customFormat="1" x14ac:dyDescent="0.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row>
    <row r="824" spans="1:29" s="36" customFormat="1" x14ac:dyDescent="0.3">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row>
    <row r="825" spans="1:29" s="36" customFormat="1" x14ac:dyDescent="0.3">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row>
    <row r="826" spans="1:29" s="36" customFormat="1" x14ac:dyDescent="0.3">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row>
    <row r="827" spans="1:29" s="36" customFormat="1" x14ac:dyDescent="0.3">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row>
    <row r="828" spans="1:29" s="36" customFormat="1" x14ac:dyDescent="0.3">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row>
    <row r="829" spans="1:29" s="36" customFormat="1" x14ac:dyDescent="0.3">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row>
    <row r="830" spans="1:29" s="36" customFormat="1" x14ac:dyDescent="0.3">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row>
    <row r="831" spans="1:29" s="36" customFormat="1" x14ac:dyDescent="0.3">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row>
    <row r="832" spans="1:29" s="36" customFormat="1" x14ac:dyDescent="0.3">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row>
    <row r="833" spans="1:29" s="36" customFormat="1" x14ac:dyDescent="0.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row>
    <row r="834" spans="1:29" s="36" customFormat="1" x14ac:dyDescent="0.3">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row>
    <row r="835" spans="1:29" s="36" customFormat="1" x14ac:dyDescent="0.3">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row>
    <row r="836" spans="1:29" s="36" customFormat="1" x14ac:dyDescent="0.3">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row>
    <row r="837" spans="1:29" s="36" customFormat="1" x14ac:dyDescent="0.3">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row>
    <row r="838" spans="1:29" s="36" customFormat="1" x14ac:dyDescent="0.3">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row>
    <row r="839" spans="1:29" s="36" customFormat="1" x14ac:dyDescent="0.3">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row>
    <row r="840" spans="1:29" s="36" customFormat="1" x14ac:dyDescent="0.3">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row>
    <row r="841" spans="1:29" s="36" customFormat="1" x14ac:dyDescent="0.3">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row>
    <row r="842" spans="1:29" s="36" customFormat="1" x14ac:dyDescent="0.3">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row>
    <row r="843" spans="1:29" s="36" customFormat="1" x14ac:dyDescent="0.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row>
    <row r="844" spans="1:29" s="36" customFormat="1" x14ac:dyDescent="0.3">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row>
    <row r="845" spans="1:29" s="36" customFormat="1" x14ac:dyDescent="0.3">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row>
    <row r="846" spans="1:29" s="36" customFormat="1" x14ac:dyDescent="0.3">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row>
    <row r="847" spans="1:29" s="36" customFormat="1" x14ac:dyDescent="0.3">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row>
    <row r="848" spans="1:29" s="36" customFormat="1" x14ac:dyDescent="0.3">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row>
    <row r="849" spans="1:29" s="36" customFormat="1" x14ac:dyDescent="0.3">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row>
    <row r="850" spans="1:29" s="36" customFormat="1" x14ac:dyDescent="0.3">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row>
    <row r="851" spans="1:29" s="36" customFormat="1" x14ac:dyDescent="0.3">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row>
    <row r="852" spans="1:29" s="36" customFormat="1" x14ac:dyDescent="0.3">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row>
    <row r="853" spans="1:29" s="36" customFormat="1" x14ac:dyDescent="0.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row>
    <row r="854" spans="1:29" s="36" customFormat="1" x14ac:dyDescent="0.3">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row>
    <row r="855" spans="1:29" s="36" customFormat="1" x14ac:dyDescent="0.3">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row>
    <row r="856" spans="1:29" s="36" customFormat="1" x14ac:dyDescent="0.3">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row>
    <row r="857" spans="1:29" s="36" customFormat="1" x14ac:dyDescent="0.3">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row>
    <row r="858" spans="1:29" s="36" customFormat="1" x14ac:dyDescent="0.3">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row>
    <row r="859" spans="1:29" s="36" customFormat="1" x14ac:dyDescent="0.3">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row>
    <row r="860" spans="1:29" s="36" customFormat="1" x14ac:dyDescent="0.3">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row>
    <row r="861" spans="1:29" s="36" customFormat="1" x14ac:dyDescent="0.3">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row>
    <row r="862" spans="1:29" s="36" customFormat="1" x14ac:dyDescent="0.3">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row>
    <row r="863" spans="1:29" s="36" customFormat="1" x14ac:dyDescent="0.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row>
    <row r="864" spans="1:29" s="36" customFormat="1" x14ac:dyDescent="0.3">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row>
    <row r="865" spans="1:29" s="36" customFormat="1" x14ac:dyDescent="0.3">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row>
    <row r="866" spans="1:29" s="36" customFormat="1" x14ac:dyDescent="0.3">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row>
    <row r="867" spans="1:29" s="36" customFormat="1" x14ac:dyDescent="0.3">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row>
    <row r="868" spans="1:29" s="36" customFormat="1" x14ac:dyDescent="0.3">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row>
    <row r="869" spans="1:29" s="36" customFormat="1" x14ac:dyDescent="0.3">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row>
    <row r="870" spans="1:29" s="36" customFormat="1" x14ac:dyDescent="0.3">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row>
    <row r="871" spans="1:29" s="36" customFormat="1" x14ac:dyDescent="0.3">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row>
    <row r="872" spans="1:29" s="36" customFormat="1" x14ac:dyDescent="0.3">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row>
    <row r="873" spans="1:29" s="36" customFormat="1" x14ac:dyDescent="0.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row>
    <row r="874" spans="1:29" s="36" customFormat="1" x14ac:dyDescent="0.3">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row>
    <row r="875" spans="1:29" s="36" customFormat="1" x14ac:dyDescent="0.3">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row>
    <row r="876" spans="1:29" s="36" customFormat="1" x14ac:dyDescent="0.3">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row>
    <row r="877" spans="1:29" s="36" customFormat="1" x14ac:dyDescent="0.3">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row>
    <row r="878" spans="1:29" s="36" customFormat="1" x14ac:dyDescent="0.3">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row>
    <row r="879" spans="1:29" s="36" customFormat="1" x14ac:dyDescent="0.3">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row>
    <row r="880" spans="1:29" s="36" customFormat="1" x14ac:dyDescent="0.3">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row>
    <row r="881" spans="1:29" s="36" customFormat="1" x14ac:dyDescent="0.3">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row>
    <row r="882" spans="1:29" s="36" customFormat="1" x14ac:dyDescent="0.3">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row>
    <row r="883" spans="1:29" s="36" customFormat="1" x14ac:dyDescent="0.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row>
    <row r="884" spans="1:29" s="36" customFormat="1" x14ac:dyDescent="0.3">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row>
    <row r="885" spans="1:29" s="36" customFormat="1" x14ac:dyDescent="0.3">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row>
    <row r="886" spans="1:29" s="36" customFormat="1" x14ac:dyDescent="0.3">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row>
    <row r="887" spans="1:29" s="36" customFormat="1" x14ac:dyDescent="0.3">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row>
    <row r="888" spans="1:29" s="36" customFormat="1" x14ac:dyDescent="0.3">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row>
    <row r="889" spans="1:29" s="36" customFormat="1" x14ac:dyDescent="0.3">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row>
    <row r="890" spans="1:29" s="36" customFormat="1" x14ac:dyDescent="0.3">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row>
    <row r="891" spans="1:29" s="36" customFormat="1" x14ac:dyDescent="0.3">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row>
    <row r="892" spans="1:29" s="36" customFormat="1" x14ac:dyDescent="0.3">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row>
    <row r="893" spans="1:29" s="36" customFormat="1" x14ac:dyDescent="0.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row>
    <row r="894" spans="1:29" s="36" customFormat="1" x14ac:dyDescent="0.3">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row>
    <row r="895" spans="1:29" s="36" customFormat="1" x14ac:dyDescent="0.3">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row>
    <row r="896" spans="1:29" s="36" customFormat="1" x14ac:dyDescent="0.3">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row>
    <row r="897" spans="1:29" s="36" customFormat="1" x14ac:dyDescent="0.3">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row>
    <row r="898" spans="1:29" s="36" customFormat="1" x14ac:dyDescent="0.3">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row>
    <row r="899" spans="1:29" s="36" customFormat="1" x14ac:dyDescent="0.3">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row>
    <row r="900" spans="1:29" s="36" customFormat="1" x14ac:dyDescent="0.3">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row>
    <row r="901" spans="1:29" s="36" customFormat="1" x14ac:dyDescent="0.3">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row>
    <row r="902" spans="1:29" s="36" customFormat="1" x14ac:dyDescent="0.3">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row>
    <row r="903" spans="1:29" s="36" customFormat="1" x14ac:dyDescent="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row>
    <row r="904" spans="1:29" s="36" customFormat="1" x14ac:dyDescent="0.3">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row>
    <row r="905" spans="1:29" s="36" customFormat="1" x14ac:dyDescent="0.3">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row>
    <row r="906" spans="1:29" s="36" customFormat="1" x14ac:dyDescent="0.3">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row>
    <row r="907" spans="1:29" s="36" customFormat="1" x14ac:dyDescent="0.3">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row>
    <row r="908" spans="1:29" s="36" customFormat="1" x14ac:dyDescent="0.3">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row>
    <row r="909" spans="1:29" s="36" customFormat="1" x14ac:dyDescent="0.3">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row>
    <row r="910" spans="1:29" s="36" customFormat="1" x14ac:dyDescent="0.3">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row>
    <row r="911" spans="1:29" s="36" customFormat="1" x14ac:dyDescent="0.3">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row>
    <row r="912" spans="1:29" s="36" customFormat="1" x14ac:dyDescent="0.3">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row>
    <row r="913" spans="1:29" s="36" customFormat="1" x14ac:dyDescent="0.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row>
    <row r="914" spans="1:29" s="36" customFormat="1" x14ac:dyDescent="0.3">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row>
    <row r="915" spans="1:29" s="36" customFormat="1" x14ac:dyDescent="0.3">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row>
    <row r="916" spans="1:29" s="36" customFormat="1" x14ac:dyDescent="0.3">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row>
    <row r="917" spans="1:29" s="36" customFormat="1" x14ac:dyDescent="0.3">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row>
    <row r="918" spans="1:29" s="36" customFormat="1" x14ac:dyDescent="0.3">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row>
    <row r="919" spans="1:29" s="36" customFormat="1" x14ac:dyDescent="0.3">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row>
    <row r="920" spans="1:29" s="36" customFormat="1" x14ac:dyDescent="0.3">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row>
    <row r="921" spans="1:29" s="36" customFormat="1" x14ac:dyDescent="0.3">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row>
    <row r="922" spans="1:29" s="36" customFormat="1" x14ac:dyDescent="0.3">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row>
    <row r="923" spans="1:29" s="36" customFormat="1" x14ac:dyDescent="0.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row>
    <row r="924" spans="1:29" s="36" customFormat="1" x14ac:dyDescent="0.3">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row>
    <row r="925" spans="1:29" s="36" customFormat="1" x14ac:dyDescent="0.3">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row>
    <row r="926" spans="1:29" s="36" customFormat="1" x14ac:dyDescent="0.3">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row>
    <row r="927" spans="1:29" s="36" customFormat="1" x14ac:dyDescent="0.3">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row>
    <row r="928" spans="1:29" s="36" customFormat="1" x14ac:dyDescent="0.3">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row>
    <row r="929" spans="1:29" s="36" customFormat="1" x14ac:dyDescent="0.3">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row>
    <row r="930" spans="1:29" s="36" customFormat="1" x14ac:dyDescent="0.3">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row>
    <row r="931" spans="1:29" s="36" customFormat="1" x14ac:dyDescent="0.3">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row>
    <row r="932" spans="1:29" s="36" customFormat="1" x14ac:dyDescent="0.3">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row>
    <row r="933" spans="1:29" s="36" customFormat="1" x14ac:dyDescent="0.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row>
    <row r="934" spans="1:29" s="36" customFormat="1" x14ac:dyDescent="0.3">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row>
    <row r="935" spans="1:29" s="36" customFormat="1" x14ac:dyDescent="0.3">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row>
    <row r="936" spans="1:29" s="36" customFormat="1" x14ac:dyDescent="0.3">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row>
    <row r="937" spans="1:29" s="36" customFormat="1" x14ac:dyDescent="0.3">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row>
    <row r="938" spans="1:29" s="36" customFormat="1" x14ac:dyDescent="0.3">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row>
    <row r="939" spans="1:29" s="36" customFormat="1" x14ac:dyDescent="0.3">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row>
    <row r="940" spans="1:29" s="36" customFormat="1" x14ac:dyDescent="0.3">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row>
    <row r="941" spans="1:29" s="36" customFormat="1" x14ac:dyDescent="0.3">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row>
    <row r="942" spans="1:29" s="36" customFormat="1" x14ac:dyDescent="0.3">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row>
    <row r="943" spans="1:29" s="36" customFormat="1" x14ac:dyDescent="0.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row>
    <row r="944" spans="1:29" s="36" customFormat="1" x14ac:dyDescent="0.3">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row>
    <row r="945" spans="1:29" s="36" customFormat="1" x14ac:dyDescent="0.3">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row>
    <row r="946" spans="1:29" s="36" customFormat="1" x14ac:dyDescent="0.3">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row>
    <row r="947" spans="1:29" s="36" customFormat="1" x14ac:dyDescent="0.3">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row>
    <row r="948" spans="1:29" s="36" customFormat="1" x14ac:dyDescent="0.3">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row>
    <row r="949" spans="1:29" s="36" customFormat="1" x14ac:dyDescent="0.3">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row>
    <row r="950" spans="1:29" s="36" customFormat="1" x14ac:dyDescent="0.3">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row>
    <row r="951" spans="1:29" s="36" customFormat="1" x14ac:dyDescent="0.3">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row>
    <row r="952" spans="1:29" s="36" customFormat="1" x14ac:dyDescent="0.3">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row>
    <row r="953" spans="1:29" s="36" customFormat="1" x14ac:dyDescent="0.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row>
    <row r="954" spans="1:29" s="36" customFormat="1" x14ac:dyDescent="0.3">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row>
    <row r="955" spans="1:29" s="36" customFormat="1" x14ac:dyDescent="0.3">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row>
    <row r="956" spans="1:29" s="36" customFormat="1" x14ac:dyDescent="0.3">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row>
    <row r="957" spans="1:29" s="36" customFormat="1" x14ac:dyDescent="0.3">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row>
    <row r="958" spans="1:29" s="36" customFormat="1" x14ac:dyDescent="0.3">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row>
    <row r="959" spans="1:29" s="36" customFormat="1" x14ac:dyDescent="0.3">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row>
    <row r="960" spans="1:29" s="36" customFormat="1" x14ac:dyDescent="0.3">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row>
    <row r="961" spans="1:29" s="36" customFormat="1" x14ac:dyDescent="0.3">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row>
    <row r="962" spans="1:29" s="36" customFormat="1" x14ac:dyDescent="0.3">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row>
    <row r="963" spans="1:29" s="36" customFormat="1" x14ac:dyDescent="0.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row>
    <row r="964" spans="1:29" s="36" customFormat="1" x14ac:dyDescent="0.3">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row>
    <row r="965" spans="1:29" s="36" customFormat="1" x14ac:dyDescent="0.3">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row>
    <row r="966" spans="1:29" s="36" customFormat="1" x14ac:dyDescent="0.3">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row>
    <row r="967" spans="1:29" s="36" customFormat="1" x14ac:dyDescent="0.3">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row>
    <row r="968" spans="1:29" s="36" customFormat="1" x14ac:dyDescent="0.3">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row>
    <row r="969" spans="1:29" s="36" customFormat="1" x14ac:dyDescent="0.3">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row>
    <row r="970" spans="1:29" s="36" customFormat="1" x14ac:dyDescent="0.3">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row>
    <row r="971" spans="1:29" s="36" customFormat="1" x14ac:dyDescent="0.3">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row>
    <row r="972" spans="1:29" s="36" customFormat="1" x14ac:dyDescent="0.3">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row>
    <row r="973" spans="1:29" s="36" customFormat="1" x14ac:dyDescent="0.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row>
    <row r="974" spans="1:29" s="36" customFormat="1" x14ac:dyDescent="0.3">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row>
    <row r="975" spans="1:29" s="36" customFormat="1" x14ac:dyDescent="0.3">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row>
    <row r="976" spans="1:29" s="36" customFormat="1" x14ac:dyDescent="0.3">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row>
    <row r="977" spans="1:29" s="36" customFormat="1" x14ac:dyDescent="0.3">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row>
    <row r="978" spans="1:29" s="36" customFormat="1" x14ac:dyDescent="0.3">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row>
    <row r="979" spans="1:29" s="36" customFormat="1" x14ac:dyDescent="0.3">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row>
    <row r="980" spans="1:29" s="36" customFormat="1" x14ac:dyDescent="0.3">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row>
    <row r="981" spans="1:29" s="36" customFormat="1" x14ac:dyDescent="0.3">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row>
    <row r="982" spans="1:29" s="36" customFormat="1" x14ac:dyDescent="0.3">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row>
    <row r="983" spans="1:29" s="36" customFormat="1" x14ac:dyDescent="0.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row>
    <row r="984" spans="1:29" s="36" customFormat="1" x14ac:dyDescent="0.3">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row>
    <row r="985" spans="1:29" s="36" customFormat="1" x14ac:dyDescent="0.3">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row>
    <row r="986" spans="1:29" s="36" customFormat="1" x14ac:dyDescent="0.3">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row>
    <row r="987" spans="1:29" s="36" customFormat="1" x14ac:dyDescent="0.3">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row>
    <row r="988" spans="1:29" s="36" customFormat="1" x14ac:dyDescent="0.3">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row>
    <row r="989" spans="1:29" s="36" customFormat="1" x14ac:dyDescent="0.3">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row>
    <row r="990" spans="1:29" s="36" customFormat="1" x14ac:dyDescent="0.3">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row>
    <row r="991" spans="1:29" s="36" customFormat="1" x14ac:dyDescent="0.3">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row>
    <row r="992" spans="1:29" s="36" customFormat="1" x14ac:dyDescent="0.3">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row>
    <row r="993" spans="1:29" s="36" customFormat="1" x14ac:dyDescent="0.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row>
    <row r="994" spans="1:29" s="36" customFormat="1" x14ac:dyDescent="0.3">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row>
    <row r="995" spans="1:29" s="36" customFormat="1" x14ac:dyDescent="0.3">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row>
    <row r="996" spans="1:29" s="36" customFormat="1" x14ac:dyDescent="0.3">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row>
    <row r="997" spans="1:29" s="36" customFormat="1" x14ac:dyDescent="0.3">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row>
    <row r="998" spans="1:29" s="36" customFormat="1" x14ac:dyDescent="0.3">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row>
    <row r="999" spans="1:29" s="36" customFormat="1" x14ac:dyDescent="0.3">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row>
    <row r="1000" spans="1:29" s="36" customFormat="1" x14ac:dyDescent="0.3">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row>
    <row r="1001" spans="1:29" s="36" customFormat="1" x14ac:dyDescent="0.3">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row>
    <row r="1002" spans="1:29" s="36" customFormat="1" x14ac:dyDescent="0.3">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row>
    <row r="1003" spans="1:29" s="36" customFormat="1" x14ac:dyDescent="0.3">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row>
    <row r="1004" spans="1:29" s="36" customFormat="1" x14ac:dyDescent="0.3">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row>
    <row r="1005" spans="1:29" s="36" customFormat="1" x14ac:dyDescent="0.3">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row>
    <row r="1006" spans="1:29" s="36" customFormat="1" x14ac:dyDescent="0.3">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row>
    <row r="1007" spans="1:29" s="36" customFormat="1" x14ac:dyDescent="0.3">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row>
    <row r="1008" spans="1:29" s="36" customFormat="1" x14ac:dyDescent="0.3">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row>
    <row r="1009" spans="1:29" s="36" customFormat="1" x14ac:dyDescent="0.3">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row>
    <row r="1010" spans="1:29" s="36" customFormat="1" x14ac:dyDescent="0.3">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row>
    <row r="1011" spans="1:29" s="36" customFormat="1" x14ac:dyDescent="0.3">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row>
    <row r="1012" spans="1:29" s="36" customFormat="1" x14ac:dyDescent="0.3">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row>
    <row r="1013" spans="1:29" s="36" customFormat="1" x14ac:dyDescent="0.3">
      <c r="A1013" s="37"/>
      <c r="B1013" s="3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row>
    <row r="1014" spans="1:29" s="36" customFormat="1" x14ac:dyDescent="0.3">
      <c r="A1014" s="37"/>
      <c r="B1014" s="3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row>
    <row r="1015" spans="1:29" s="36" customFormat="1" x14ac:dyDescent="0.3">
      <c r="A1015" s="37"/>
      <c r="B1015" s="3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row>
    <row r="1016" spans="1:29" s="36" customFormat="1" x14ac:dyDescent="0.3">
      <c r="A1016" s="37"/>
      <c r="B1016" s="3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row>
    <row r="1017" spans="1:29" s="36" customFormat="1" x14ac:dyDescent="0.3">
      <c r="A1017" s="37"/>
      <c r="B1017" s="3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row>
    <row r="1018" spans="1:29" s="36" customFormat="1" x14ac:dyDescent="0.3">
      <c r="A1018" s="37"/>
      <c r="B1018" s="3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row>
    <row r="1019" spans="1:29" s="36" customFormat="1" x14ac:dyDescent="0.3">
      <c r="A1019" s="37"/>
      <c r="B1019" s="3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row>
    <row r="1020" spans="1:29" s="36" customFormat="1" x14ac:dyDescent="0.3">
      <c r="A1020" s="37"/>
      <c r="B1020" s="3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row>
    <row r="1021" spans="1:29" s="36" customFormat="1" x14ac:dyDescent="0.3">
      <c r="A1021" s="37"/>
      <c r="B1021" s="3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row>
    <row r="1022" spans="1:29" s="36" customFormat="1" x14ac:dyDescent="0.3">
      <c r="A1022" s="37"/>
      <c r="B1022" s="3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row>
    <row r="1023" spans="1:29" s="36" customFormat="1" x14ac:dyDescent="0.3">
      <c r="A1023" s="37"/>
      <c r="B1023" s="37"/>
      <c r="C1023" s="37"/>
      <c r="D1023" s="37"/>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row>
    <row r="1024" spans="1:29" s="36" customFormat="1" x14ac:dyDescent="0.3">
      <c r="A1024" s="37"/>
      <c r="B1024" s="37"/>
      <c r="C1024" s="37"/>
      <c r="D1024" s="37"/>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row>
    <row r="1025" spans="1:29" s="36" customFormat="1" x14ac:dyDescent="0.3">
      <c r="A1025" s="37"/>
      <c r="B1025" s="37"/>
      <c r="C1025" s="37"/>
      <c r="D1025" s="37"/>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row>
    <row r="1026" spans="1:29" s="36" customFormat="1" x14ac:dyDescent="0.3">
      <c r="A1026" s="37"/>
      <c r="B1026" s="37"/>
      <c r="C1026" s="37"/>
      <c r="D1026" s="37"/>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row>
    <row r="1027" spans="1:29" s="36" customFormat="1" x14ac:dyDescent="0.3">
      <c r="A1027" s="37"/>
      <c r="B1027" s="37"/>
      <c r="C1027" s="37"/>
      <c r="D1027" s="37"/>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row>
    <row r="1028" spans="1:29" s="36" customFormat="1" x14ac:dyDescent="0.3">
      <c r="A1028" s="37"/>
      <c r="B1028" s="37"/>
      <c r="C1028" s="37"/>
      <c r="D1028" s="37"/>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row>
    <row r="1029" spans="1:29" s="36" customFormat="1" x14ac:dyDescent="0.3">
      <c r="A1029" s="37"/>
      <c r="B1029" s="37"/>
      <c r="C1029" s="37"/>
      <c r="D1029" s="37"/>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row>
    <row r="1030" spans="1:29" s="36" customFormat="1" x14ac:dyDescent="0.3">
      <c r="A1030" s="37"/>
      <c r="B1030" s="37"/>
      <c r="C1030" s="37"/>
      <c r="D1030" s="37"/>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row>
    <row r="1031" spans="1:29" s="36" customFormat="1" x14ac:dyDescent="0.3">
      <c r="A1031" s="37"/>
      <c r="B1031" s="37"/>
      <c r="C1031" s="37"/>
      <c r="D1031" s="37"/>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row>
    <row r="1032" spans="1:29" s="36" customFormat="1" x14ac:dyDescent="0.3">
      <c r="A1032" s="37"/>
      <c r="B1032" s="37"/>
      <c r="C1032" s="37"/>
      <c r="D1032" s="37"/>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row>
    <row r="1033" spans="1:29" s="36" customFormat="1" x14ac:dyDescent="0.3">
      <c r="A1033" s="37"/>
      <c r="B1033" s="37"/>
      <c r="C1033" s="37"/>
      <c r="D1033" s="37"/>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row>
    <row r="1034" spans="1:29" s="36" customFormat="1" x14ac:dyDescent="0.3">
      <c r="A1034" s="37"/>
      <c r="B1034" s="37"/>
      <c r="C1034" s="37"/>
      <c r="D1034" s="37"/>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row>
    <row r="1035" spans="1:29" s="36" customFormat="1" x14ac:dyDescent="0.3">
      <c r="A1035" s="37"/>
      <c r="B1035" s="37"/>
      <c r="C1035" s="37"/>
      <c r="D1035" s="37"/>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row>
    <row r="1036" spans="1:29" s="36" customFormat="1" x14ac:dyDescent="0.3">
      <c r="A1036" s="37"/>
      <c r="B1036" s="37"/>
      <c r="C1036" s="37"/>
      <c r="D1036" s="37"/>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row>
    <row r="1037" spans="1:29" s="36" customFormat="1" x14ac:dyDescent="0.3">
      <c r="A1037" s="37"/>
      <c r="B1037" s="37"/>
      <c r="C1037" s="37"/>
      <c r="D1037" s="37"/>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row>
    <row r="1038" spans="1:29" s="36" customFormat="1" x14ac:dyDescent="0.3">
      <c r="A1038" s="37"/>
      <c r="B1038" s="37"/>
      <c r="C1038" s="37"/>
      <c r="D1038" s="37"/>
      <c r="E1038" s="37"/>
      <c r="F1038" s="37"/>
      <c r="G1038" s="37"/>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row>
    <row r="1039" spans="1:29" s="36" customFormat="1" x14ac:dyDescent="0.3">
      <c r="A1039" s="37"/>
      <c r="B1039" s="37"/>
      <c r="C1039" s="37"/>
      <c r="D1039" s="37"/>
      <c r="E1039" s="37"/>
      <c r="F1039" s="37"/>
      <c r="G1039" s="37"/>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row>
    <row r="1040" spans="1:29" s="36" customFormat="1" x14ac:dyDescent="0.3">
      <c r="A1040" s="37"/>
      <c r="B1040" s="37"/>
      <c r="C1040" s="37"/>
      <c r="D1040" s="37"/>
      <c r="E1040" s="37"/>
      <c r="F1040" s="37"/>
      <c r="G1040" s="37"/>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row>
    <row r="1041" spans="1:29" s="36" customFormat="1" x14ac:dyDescent="0.3">
      <c r="A1041" s="37"/>
      <c r="B1041" s="37"/>
      <c r="C1041" s="37"/>
      <c r="D1041" s="37"/>
      <c r="E1041" s="37"/>
      <c r="F1041" s="37"/>
      <c r="G1041" s="37"/>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row>
    <row r="1042" spans="1:29" s="36" customFormat="1" x14ac:dyDescent="0.3">
      <c r="A1042" s="37"/>
      <c r="B1042" s="37"/>
      <c r="C1042" s="37"/>
      <c r="D1042" s="37"/>
      <c r="E1042" s="37"/>
      <c r="F1042" s="37"/>
      <c r="G1042" s="37"/>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row>
    <row r="1043" spans="1:29" s="36" customFormat="1" x14ac:dyDescent="0.3">
      <c r="A1043" s="37"/>
      <c r="B1043" s="37"/>
      <c r="C1043" s="37"/>
      <c r="D1043" s="37"/>
      <c r="E1043" s="37"/>
      <c r="F1043" s="37"/>
      <c r="G1043" s="37"/>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row>
    <row r="1044" spans="1:29" s="36" customFormat="1" x14ac:dyDescent="0.3">
      <c r="A1044" s="37"/>
      <c r="B1044" s="37"/>
      <c r="C1044" s="37"/>
      <c r="D1044" s="37"/>
      <c r="E1044" s="37"/>
      <c r="F1044" s="37"/>
      <c r="G1044" s="37"/>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row>
    <row r="1045" spans="1:29" s="36" customFormat="1" x14ac:dyDescent="0.3">
      <c r="A1045" s="37"/>
      <c r="B1045" s="37"/>
      <c r="C1045" s="37"/>
      <c r="D1045" s="37"/>
      <c r="E1045" s="37"/>
      <c r="F1045" s="37"/>
      <c r="G1045" s="37"/>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row>
    <row r="1046" spans="1:29" s="36" customFormat="1" x14ac:dyDescent="0.3">
      <c r="A1046" s="37"/>
      <c r="B1046" s="37"/>
      <c r="C1046" s="37"/>
      <c r="D1046" s="37"/>
      <c r="E1046" s="37"/>
      <c r="F1046" s="37"/>
      <c r="G1046" s="37"/>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row>
    <row r="1047" spans="1:29" s="36" customFormat="1" x14ac:dyDescent="0.3">
      <c r="A1047" s="37"/>
      <c r="B1047" s="37"/>
      <c r="C1047" s="37"/>
      <c r="D1047" s="37"/>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row>
    <row r="1048" spans="1:29" s="36" customFormat="1" x14ac:dyDescent="0.3">
      <c r="A1048" s="37"/>
      <c r="B1048" s="37"/>
      <c r="C1048" s="37"/>
      <c r="D1048" s="37"/>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row>
    <row r="1049" spans="1:29" s="36" customFormat="1" x14ac:dyDescent="0.3">
      <c r="A1049" s="37"/>
      <c r="B1049" s="37"/>
      <c r="C1049" s="37"/>
      <c r="D1049" s="37"/>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row>
    <row r="1050" spans="1:29" s="36" customFormat="1" x14ac:dyDescent="0.3">
      <c r="A1050" s="37"/>
      <c r="B1050" s="37"/>
      <c r="C1050" s="37"/>
      <c r="D1050" s="37"/>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row>
    <row r="1051" spans="1:29" s="36" customFormat="1" x14ac:dyDescent="0.3">
      <c r="A1051" s="37"/>
      <c r="B1051" s="37"/>
      <c r="C1051" s="37"/>
      <c r="D1051" s="37"/>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row>
    <row r="1052" spans="1:29" s="36" customFormat="1" x14ac:dyDescent="0.3">
      <c r="A1052" s="37"/>
      <c r="B1052" s="37"/>
      <c r="C1052" s="37"/>
      <c r="D1052" s="37"/>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row>
    <row r="1053" spans="1:29" s="36" customFormat="1" x14ac:dyDescent="0.3">
      <c r="A1053" s="37"/>
      <c r="B1053" s="37"/>
      <c r="C1053" s="37"/>
      <c r="D1053" s="37"/>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row>
    <row r="1054" spans="1:29" s="36" customFormat="1" x14ac:dyDescent="0.3">
      <c r="A1054" s="37"/>
      <c r="B1054" s="37"/>
      <c r="C1054" s="37"/>
      <c r="D1054" s="37"/>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row>
    <row r="1055" spans="1:29" s="36" customFormat="1" x14ac:dyDescent="0.3">
      <c r="A1055" s="37"/>
      <c r="B1055" s="37"/>
      <c r="C1055" s="37"/>
      <c r="D1055" s="37"/>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row>
    <row r="1056" spans="1:29" s="36" customFormat="1" x14ac:dyDescent="0.3">
      <c r="A1056" s="37"/>
      <c r="B1056" s="37"/>
      <c r="C1056" s="37"/>
      <c r="D1056" s="37"/>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row>
    <row r="1057" spans="1:29" s="36" customFormat="1" x14ac:dyDescent="0.3">
      <c r="A1057" s="37"/>
      <c r="B1057" s="37"/>
      <c r="C1057" s="37"/>
      <c r="D1057" s="37"/>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row>
    <row r="1058" spans="1:29" s="36" customFormat="1" x14ac:dyDescent="0.3">
      <c r="A1058" s="37"/>
      <c r="B1058" s="37"/>
      <c r="C1058" s="37"/>
      <c r="D1058" s="37"/>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row>
    <row r="1059" spans="1:29" s="36" customFormat="1" x14ac:dyDescent="0.3">
      <c r="A1059" s="37"/>
      <c r="B1059" s="37"/>
      <c r="C1059" s="37"/>
      <c r="D1059" s="37"/>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row>
    <row r="1060" spans="1:29" s="36" customFormat="1" x14ac:dyDescent="0.3">
      <c r="A1060" s="37"/>
      <c r="B1060" s="37"/>
      <c r="C1060" s="37"/>
      <c r="D1060" s="37"/>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row>
    <row r="1061" spans="1:29" s="36" customFormat="1" x14ac:dyDescent="0.3">
      <c r="A1061" s="37"/>
      <c r="B1061" s="37"/>
      <c r="C1061" s="37"/>
      <c r="D1061" s="37"/>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row>
    <row r="1062" spans="1:29" s="36" customFormat="1" x14ac:dyDescent="0.3">
      <c r="A1062" s="37"/>
      <c r="B1062" s="37"/>
      <c r="C1062" s="37"/>
      <c r="D1062" s="37"/>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row>
    <row r="1063" spans="1:29" s="36" customFormat="1" x14ac:dyDescent="0.3">
      <c r="A1063" s="37"/>
      <c r="B1063" s="37"/>
      <c r="C1063" s="37"/>
      <c r="D1063" s="37"/>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row>
    <row r="1064" spans="1:29" s="36" customFormat="1" x14ac:dyDescent="0.3">
      <c r="A1064" s="37"/>
      <c r="B1064" s="37"/>
      <c r="C1064" s="37"/>
      <c r="D1064" s="37"/>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row>
    <row r="1065" spans="1:29" s="36" customFormat="1" x14ac:dyDescent="0.3">
      <c r="A1065" s="37"/>
      <c r="B1065" s="37"/>
      <c r="C1065" s="37"/>
      <c r="D1065" s="37"/>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row>
    <row r="1066" spans="1:29" s="36" customFormat="1" x14ac:dyDescent="0.3">
      <c r="A1066" s="37"/>
      <c r="B1066" s="37"/>
      <c r="C1066" s="37"/>
      <c r="D1066" s="37"/>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row>
    <row r="1067" spans="1:29" s="36" customFormat="1" x14ac:dyDescent="0.3">
      <c r="A1067" s="37"/>
      <c r="B1067" s="37"/>
      <c r="C1067" s="37"/>
      <c r="D1067" s="37"/>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row>
    <row r="1068" spans="1:29" s="36" customFormat="1" x14ac:dyDescent="0.3">
      <c r="A1068" s="37"/>
      <c r="B1068" s="37"/>
      <c r="C1068" s="37"/>
      <c r="D1068" s="37"/>
      <c r="E1068" s="37"/>
      <c r="F1068" s="37"/>
      <c r="G1068" s="37"/>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row>
    <row r="1069" spans="1:29" s="36" customFormat="1" x14ac:dyDescent="0.3">
      <c r="A1069" s="37"/>
      <c r="B1069" s="37"/>
      <c r="C1069" s="37"/>
      <c r="D1069" s="37"/>
      <c r="E1069" s="37"/>
      <c r="F1069" s="37"/>
      <c r="G1069" s="37"/>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row>
    <row r="1070" spans="1:29" s="36" customFormat="1" x14ac:dyDescent="0.3">
      <c r="A1070" s="37"/>
      <c r="B1070" s="37"/>
      <c r="C1070" s="37"/>
      <c r="D1070" s="37"/>
      <c r="E1070" s="37"/>
      <c r="F1070" s="37"/>
      <c r="G1070" s="37"/>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row>
    <row r="1071" spans="1:29" s="36" customFormat="1" x14ac:dyDescent="0.3">
      <c r="A1071" s="37"/>
      <c r="B1071" s="37"/>
      <c r="C1071" s="37"/>
      <c r="D1071" s="37"/>
      <c r="E1071" s="37"/>
      <c r="F1071" s="37"/>
      <c r="G1071" s="37"/>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row>
    <row r="1072" spans="1:29" s="36" customFormat="1" x14ac:dyDescent="0.3">
      <c r="A1072" s="37"/>
      <c r="B1072" s="37"/>
      <c r="C1072" s="37"/>
      <c r="D1072" s="37"/>
      <c r="E1072" s="37"/>
      <c r="F1072" s="37"/>
      <c r="G1072" s="37"/>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row>
    <row r="1073" spans="1:29" s="36" customFormat="1" x14ac:dyDescent="0.3">
      <c r="A1073" s="37"/>
      <c r="B1073" s="37"/>
      <c r="C1073" s="37"/>
      <c r="D1073" s="37"/>
      <c r="E1073" s="37"/>
      <c r="F1073" s="37"/>
      <c r="G1073" s="37"/>
      <c r="H1073" s="37"/>
      <c r="I1073" s="37"/>
      <c r="J1073" s="37"/>
      <c r="K1073" s="37"/>
      <c r="L1073" s="37"/>
      <c r="M1073" s="37"/>
      <c r="N1073" s="37"/>
      <c r="O1073" s="37"/>
      <c r="P1073" s="37"/>
      <c r="Q1073" s="37"/>
      <c r="R1073" s="37"/>
      <c r="S1073" s="37"/>
      <c r="T1073" s="37"/>
      <c r="U1073" s="37"/>
      <c r="V1073" s="37"/>
      <c r="W1073" s="37"/>
      <c r="X1073" s="37"/>
      <c r="Y1073" s="37"/>
      <c r="Z1073" s="37"/>
      <c r="AA1073" s="37"/>
      <c r="AB1073" s="37"/>
      <c r="AC1073" s="37"/>
    </row>
    <row r="1074" spans="1:29" s="36" customFormat="1" x14ac:dyDescent="0.3">
      <c r="A1074" s="37"/>
      <c r="B1074" s="37"/>
      <c r="C1074" s="37"/>
      <c r="D1074" s="37"/>
      <c r="E1074" s="37"/>
      <c r="F1074" s="37"/>
      <c r="G1074" s="37"/>
      <c r="H1074" s="37"/>
      <c r="I1074" s="37"/>
      <c r="J1074" s="37"/>
      <c r="K1074" s="37"/>
      <c r="L1074" s="37"/>
      <c r="M1074" s="37"/>
      <c r="N1074" s="37"/>
      <c r="O1074" s="37"/>
      <c r="P1074" s="37"/>
      <c r="Q1074" s="37"/>
      <c r="R1074" s="37"/>
      <c r="S1074" s="37"/>
      <c r="T1074" s="37"/>
      <c r="U1074" s="37"/>
      <c r="V1074" s="37"/>
      <c r="W1074" s="37"/>
      <c r="X1074" s="37"/>
      <c r="Y1074" s="37"/>
      <c r="Z1074" s="37"/>
      <c r="AA1074" s="37"/>
      <c r="AB1074" s="37"/>
      <c r="AC1074" s="37"/>
    </row>
    <row r="1075" spans="1:29" s="36" customFormat="1" x14ac:dyDescent="0.3">
      <c r="A1075" s="37"/>
      <c r="B1075" s="37"/>
      <c r="C1075" s="37"/>
      <c r="D1075" s="37"/>
      <c r="E1075" s="37"/>
      <c r="F1075" s="37"/>
      <c r="G1075" s="37"/>
      <c r="H1075" s="37"/>
      <c r="I1075" s="37"/>
      <c r="J1075" s="37"/>
      <c r="K1075" s="37"/>
      <c r="L1075" s="37"/>
      <c r="M1075" s="37"/>
      <c r="N1075" s="37"/>
      <c r="O1075" s="37"/>
      <c r="P1075" s="37"/>
      <c r="Q1075" s="37"/>
      <c r="R1075" s="37"/>
      <c r="S1075" s="37"/>
      <c r="T1075" s="37"/>
      <c r="U1075" s="37"/>
      <c r="V1075" s="37"/>
      <c r="W1075" s="37"/>
      <c r="X1075" s="37"/>
      <c r="Y1075" s="37"/>
      <c r="Z1075" s="37"/>
      <c r="AA1075" s="37"/>
      <c r="AB1075" s="37"/>
      <c r="AC1075" s="37"/>
    </row>
    <row r="1076" spans="1:29" s="36" customFormat="1" x14ac:dyDescent="0.3">
      <c r="A1076" s="37"/>
      <c r="B1076" s="37"/>
      <c r="C1076" s="37"/>
      <c r="D1076" s="37"/>
      <c r="E1076" s="37"/>
      <c r="F1076" s="37"/>
      <c r="G1076" s="37"/>
      <c r="H1076" s="37"/>
      <c r="I1076" s="37"/>
      <c r="J1076" s="37"/>
      <c r="K1076" s="37"/>
      <c r="L1076" s="37"/>
      <c r="M1076" s="37"/>
      <c r="N1076" s="37"/>
      <c r="O1076" s="37"/>
      <c r="P1076" s="37"/>
      <c r="Q1076" s="37"/>
      <c r="R1076" s="37"/>
      <c r="S1076" s="37"/>
      <c r="T1076" s="37"/>
      <c r="U1076" s="37"/>
      <c r="V1076" s="37"/>
      <c r="W1076" s="37"/>
      <c r="X1076" s="37"/>
      <c r="Y1076" s="37"/>
      <c r="Z1076" s="37"/>
      <c r="AA1076" s="37"/>
      <c r="AB1076" s="37"/>
      <c r="AC1076" s="37"/>
    </row>
    <row r="1077" spans="1:29" s="36" customFormat="1" x14ac:dyDescent="0.3">
      <c r="A1077" s="37"/>
      <c r="B1077" s="37"/>
      <c r="C1077" s="37"/>
      <c r="D1077" s="37"/>
      <c r="E1077" s="37"/>
      <c r="F1077" s="37"/>
      <c r="G1077" s="37"/>
      <c r="H1077" s="37"/>
      <c r="I1077" s="37"/>
      <c r="J1077" s="37"/>
      <c r="K1077" s="37"/>
      <c r="L1077" s="37"/>
      <c r="M1077" s="37"/>
      <c r="N1077" s="37"/>
      <c r="O1077" s="37"/>
      <c r="P1077" s="37"/>
      <c r="Q1077" s="37"/>
      <c r="R1077" s="37"/>
      <c r="S1077" s="37"/>
      <c r="T1077" s="37"/>
      <c r="U1077" s="37"/>
      <c r="V1077" s="37"/>
      <c r="W1077" s="37"/>
      <c r="X1077" s="37"/>
      <c r="Y1077" s="37"/>
      <c r="Z1077" s="37"/>
      <c r="AA1077" s="37"/>
      <c r="AB1077" s="37"/>
      <c r="AC1077" s="37"/>
    </row>
    <row r="1078" spans="1:29" s="36" customFormat="1" x14ac:dyDescent="0.3">
      <c r="A1078" s="37"/>
      <c r="B1078" s="37"/>
      <c r="C1078" s="37"/>
      <c r="D1078" s="37"/>
      <c r="E1078" s="37"/>
      <c r="F1078" s="37"/>
      <c r="G1078" s="37"/>
      <c r="H1078" s="37"/>
      <c r="I1078" s="37"/>
      <c r="J1078" s="37"/>
      <c r="K1078" s="37"/>
      <c r="L1078" s="37"/>
      <c r="M1078" s="37"/>
      <c r="N1078" s="37"/>
      <c r="O1078" s="37"/>
      <c r="P1078" s="37"/>
      <c r="Q1078" s="37"/>
      <c r="R1078" s="37"/>
      <c r="S1078" s="37"/>
      <c r="T1078" s="37"/>
      <c r="U1078" s="37"/>
      <c r="V1078" s="37"/>
      <c r="W1078" s="37"/>
      <c r="X1078" s="37"/>
      <c r="Y1078" s="37"/>
      <c r="Z1078" s="37"/>
      <c r="AA1078" s="37"/>
      <c r="AB1078" s="37"/>
      <c r="AC1078" s="37"/>
    </row>
    <row r="1079" spans="1:29" s="36" customFormat="1" x14ac:dyDescent="0.3">
      <c r="A1079" s="37"/>
      <c r="B1079" s="37"/>
      <c r="C1079" s="37"/>
      <c r="D1079" s="37"/>
      <c r="E1079" s="37"/>
      <c r="F1079" s="37"/>
      <c r="G1079" s="37"/>
      <c r="H1079" s="37"/>
      <c r="I1079" s="37"/>
      <c r="J1079" s="37"/>
      <c r="K1079" s="37"/>
      <c r="L1079" s="37"/>
      <c r="M1079" s="37"/>
      <c r="N1079" s="37"/>
      <c r="O1079" s="37"/>
      <c r="P1079" s="37"/>
      <c r="Q1079" s="37"/>
      <c r="R1079" s="37"/>
      <c r="S1079" s="37"/>
      <c r="T1079" s="37"/>
      <c r="U1079" s="37"/>
      <c r="V1079" s="37"/>
      <c r="W1079" s="37"/>
      <c r="X1079" s="37"/>
      <c r="Y1079" s="37"/>
      <c r="Z1079" s="37"/>
      <c r="AA1079" s="37"/>
      <c r="AB1079" s="37"/>
      <c r="AC1079" s="37"/>
    </row>
    <row r="1080" spans="1:29" s="36" customFormat="1" x14ac:dyDescent="0.3">
      <c r="A1080" s="37"/>
      <c r="B1080" s="37"/>
      <c r="C1080" s="37"/>
      <c r="D1080" s="37"/>
      <c r="E1080" s="37"/>
      <c r="F1080" s="37"/>
      <c r="G1080" s="37"/>
      <c r="H1080" s="37"/>
      <c r="I1080" s="37"/>
      <c r="J1080" s="37"/>
      <c r="K1080" s="37"/>
      <c r="L1080" s="37"/>
      <c r="M1080" s="37"/>
      <c r="N1080" s="37"/>
      <c r="O1080" s="37"/>
      <c r="P1080" s="37"/>
      <c r="Q1080" s="37"/>
      <c r="R1080" s="37"/>
      <c r="S1080" s="37"/>
      <c r="T1080" s="37"/>
      <c r="U1080" s="37"/>
      <c r="V1080" s="37"/>
      <c r="W1080" s="37"/>
      <c r="X1080" s="37"/>
      <c r="Y1080" s="37"/>
      <c r="Z1080" s="37"/>
      <c r="AA1080" s="37"/>
      <c r="AB1080" s="37"/>
      <c r="AC1080" s="37"/>
    </row>
    <row r="1081" spans="1:29" s="36" customFormat="1" x14ac:dyDescent="0.3">
      <c r="A1081" s="37"/>
      <c r="B1081" s="37"/>
      <c r="C1081" s="37"/>
      <c r="D1081" s="37"/>
      <c r="E1081" s="37"/>
      <c r="F1081" s="37"/>
      <c r="G1081" s="37"/>
      <c r="H1081" s="37"/>
      <c r="I1081" s="37"/>
      <c r="J1081" s="37"/>
      <c r="K1081" s="37"/>
      <c r="L1081" s="37"/>
      <c r="M1081" s="37"/>
      <c r="N1081" s="37"/>
      <c r="O1081" s="37"/>
      <c r="P1081" s="37"/>
      <c r="Q1081" s="37"/>
      <c r="R1081" s="37"/>
      <c r="S1081" s="37"/>
      <c r="T1081" s="37"/>
      <c r="U1081" s="37"/>
      <c r="V1081" s="37"/>
      <c r="W1081" s="37"/>
      <c r="X1081" s="37"/>
      <c r="Y1081" s="37"/>
      <c r="Z1081" s="37"/>
      <c r="AA1081" s="37"/>
      <c r="AB1081" s="37"/>
      <c r="AC1081" s="37"/>
    </row>
    <row r="1082" spans="1:29" s="36" customFormat="1" x14ac:dyDescent="0.3">
      <c r="A1082" s="37"/>
      <c r="B1082" s="37"/>
      <c r="C1082" s="37"/>
      <c r="D1082" s="37"/>
      <c r="E1082" s="37"/>
      <c r="F1082" s="37"/>
      <c r="G1082" s="37"/>
      <c r="H1082" s="37"/>
      <c r="I1082" s="37"/>
      <c r="J1082" s="37"/>
      <c r="K1082" s="37"/>
      <c r="L1082" s="37"/>
      <c r="M1082" s="37"/>
      <c r="N1082" s="37"/>
      <c r="O1082" s="37"/>
      <c r="P1082" s="37"/>
      <c r="Q1082" s="37"/>
      <c r="R1082" s="37"/>
      <c r="S1082" s="37"/>
      <c r="T1082" s="37"/>
      <c r="U1082" s="37"/>
      <c r="V1082" s="37"/>
      <c r="W1082" s="37"/>
      <c r="X1082" s="37"/>
      <c r="Y1082" s="37"/>
      <c r="Z1082" s="37"/>
      <c r="AA1082" s="37"/>
      <c r="AB1082" s="37"/>
      <c r="AC1082" s="37"/>
    </row>
    <row r="1083" spans="1:29" s="36" customFormat="1" x14ac:dyDescent="0.3">
      <c r="A1083" s="37"/>
      <c r="B1083" s="37"/>
      <c r="C1083" s="37"/>
      <c r="D1083" s="37"/>
      <c r="E1083" s="37"/>
      <c r="F1083" s="37"/>
      <c r="G1083" s="37"/>
      <c r="H1083" s="37"/>
      <c r="I1083" s="37"/>
      <c r="J1083" s="37"/>
      <c r="K1083" s="37"/>
      <c r="L1083" s="37"/>
      <c r="M1083" s="37"/>
      <c r="N1083" s="37"/>
      <c r="O1083" s="37"/>
      <c r="P1083" s="37"/>
      <c r="Q1083" s="37"/>
      <c r="R1083" s="37"/>
      <c r="S1083" s="37"/>
      <c r="T1083" s="37"/>
      <c r="U1083" s="37"/>
      <c r="V1083" s="37"/>
      <c r="W1083" s="37"/>
      <c r="X1083" s="37"/>
      <c r="Y1083" s="37"/>
      <c r="Z1083" s="37"/>
      <c r="AA1083" s="37"/>
      <c r="AB1083" s="37"/>
      <c r="AC1083" s="37"/>
    </row>
    <row r="1084" spans="1:29" s="36" customFormat="1" x14ac:dyDescent="0.3">
      <c r="A1084" s="37"/>
      <c r="B1084" s="37"/>
      <c r="C1084" s="37"/>
      <c r="D1084" s="37"/>
      <c r="E1084" s="37"/>
      <c r="F1084" s="37"/>
      <c r="G1084" s="37"/>
      <c r="H1084" s="37"/>
      <c r="I1084" s="37"/>
      <c r="J1084" s="37"/>
      <c r="K1084" s="37"/>
      <c r="L1084" s="37"/>
      <c r="M1084" s="37"/>
      <c r="N1084" s="37"/>
      <c r="O1084" s="37"/>
      <c r="P1084" s="37"/>
      <c r="Q1084" s="37"/>
      <c r="R1084" s="37"/>
      <c r="S1084" s="37"/>
      <c r="T1084" s="37"/>
      <c r="U1084" s="37"/>
      <c r="V1084" s="37"/>
      <c r="W1084" s="37"/>
      <c r="X1084" s="37"/>
      <c r="Y1084" s="37"/>
      <c r="Z1084" s="37"/>
      <c r="AA1084" s="37"/>
      <c r="AB1084" s="37"/>
      <c r="AC1084" s="37"/>
    </row>
    <row r="1085" spans="1:29" s="36" customFormat="1" x14ac:dyDescent="0.3">
      <c r="A1085" s="37"/>
      <c r="B1085" s="37"/>
      <c r="C1085" s="37"/>
      <c r="D1085" s="37"/>
      <c r="E1085" s="37"/>
      <c r="F1085" s="37"/>
      <c r="G1085" s="37"/>
      <c r="H1085" s="37"/>
      <c r="I1085" s="37"/>
      <c r="J1085" s="37"/>
      <c r="K1085" s="37"/>
      <c r="L1085" s="37"/>
      <c r="M1085" s="37"/>
      <c r="N1085" s="37"/>
      <c r="O1085" s="37"/>
      <c r="P1085" s="37"/>
      <c r="Q1085" s="37"/>
      <c r="R1085" s="37"/>
      <c r="S1085" s="37"/>
      <c r="T1085" s="37"/>
      <c r="U1085" s="37"/>
      <c r="V1085" s="37"/>
      <c r="W1085" s="37"/>
      <c r="X1085" s="37"/>
      <c r="Y1085" s="37"/>
      <c r="Z1085" s="37"/>
      <c r="AA1085" s="37"/>
      <c r="AB1085" s="37"/>
      <c r="AC1085" s="37"/>
    </row>
    <row r="1086" spans="1:29" s="36" customFormat="1" x14ac:dyDescent="0.3">
      <c r="A1086" s="37"/>
      <c r="B1086" s="37"/>
      <c r="C1086" s="37"/>
      <c r="D1086" s="37"/>
      <c r="E1086" s="37"/>
      <c r="F1086" s="37"/>
      <c r="G1086" s="37"/>
      <c r="H1086" s="37"/>
      <c r="I1086" s="37"/>
      <c r="J1086" s="37"/>
      <c r="K1086" s="37"/>
      <c r="L1086" s="37"/>
      <c r="M1086" s="37"/>
      <c r="N1086" s="37"/>
      <c r="O1086" s="37"/>
      <c r="P1086" s="37"/>
      <c r="Q1086" s="37"/>
      <c r="R1086" s="37"/>
      <c r="S1086" s="37"/>
      <c r="T1086" s="37"/>
      <c r="U1086" s="37"/>
      <c r="V1086" s="37"/>
      <c r="W1086" s="37"/>
      <c r="X1086" s="37"/>
      <c r="Y1086" s="37"/>
      <c r="Z1086" s="37"/>
      <c r="AA1086" s="37"/>
      <c r="AB1086" s="37"/>
      <c r="AC1086" s="37"/>
    </row>
    <row r="1087" spans="1:29" s="36" customFormat="1" x14ac:dyDescent="0.3">
      <c r="A1087" s="37"/>
      <c r="B1087" s="37"/>
      <c r="C1087" s="37"/>
      <c r="D1087" s="37"/>
      <c r="E1087" s="37"/>
      <c r="F1087" s="37"/>
      <c r="G1087" s="37"/>
      <c r="H1087" s="37"/>
      <c r="I1087" s="37"/>
      <c r="J1087" s="37"/>
      <c r="K1087" s="37"/>
      <c r="L1087" s="37"/>
      <c r="M1087" s="37"/>
      <c r="N1087" s="37"/>
      <c r="O1087" s="37"/>
      <c r="P1087" s="37"/>
      <c r="Q1087" s="37"/>
      <c r="R1087" s="37"/>
      <c r="S1087" s="37"/>
      <c r="T1087" s="37"/>
      <c r="U1087" s="37"/>
      <c r="V1087" s="37"/>
      <c r="W1087" s="37"/>
      <c r="X1087" s="37"/>
      <c r="Y1087" s="37"/>
      <c r="Z1087" s="37"/>
      <c r="AA1087" s="37"/>
      <c r="AB1087" s="37"/>
      <c r="AC1087" s="37"/>
    </row>
    <row r="1088" spans="1:29" s="36" customFormat="1" x14ac:dyDescent="0.3">
      <c r="A1088" s="37"/>
      <c r="B1088" s="37"/>
      <c r="C1088" s="37"/>
      <c r="D1088" s="37"/>
      <c r="E1088" s="37"/>
      <c r="F1088" s="37"/>
      <c r="G1088" s="37"/>
      <c r="H1088" s="37"/>
      <c r="I1088" s="37"/>
      <c r="J1088" s="37"/>
      <c r="K1088" s="37"/>
      <c r="L1088" s="37"/>
      <c r="M1088" s="37"/>
      <c r="N1088" s="37"/>
      <c r="O1088" s="37"/>
      <c r="P1088" s="37"/>
      <c r="Q1088" s="37"/>
      <c r="R1088" s="37"/>
      <c r="S1088" s="37"/>
      <c r="T1088" s="37"/>
      <c r="U1088" s="37"/>
      <c r="V1088" s="37"/>
      <c r="W1088" s="37"/>
      <c r="X1088" s="37"/>
      <c r="Y1088" s="37"/>
      <c r="Z1088" s="37"/>
      <c r="AA1088" s="37"/>
      <c r="AB1088" s="37"/>
      <c r="AC1088" s="37"/>
    </row>
    <row r="1089" spans="1:29" s="36" customFormat="1" x14ac:dyDescent="0.3">
      <c r="A1089" s="37"/>
      <c r="B1089" s="37"/>
      <c r="C1089" s="37"/>
      <c r="D1089" s="37"/>
      <c r="E1089" s="37"/>
      <c r="F1089" s="37"/>
      <c r="G1089" s="37"/>
      <c r="H1089" s="37"/>
      <c r="I1089" s="37"/>
      <c r="J1089" s="37"/>
      <c r="K1089" s="37"/>
      <c r="L1089" s="37"/>
      <c r="M1089" s="37"/>
      <c r="N1089" s="37"/>
      <c r="O1089" s="37"/>
      <c r="P1089" s="37"/>
      <c r="Q1089" s="37"/>
      <c r="R1089" s="37"/>
      <c r="S1089" s="37"/>
      <c r="T1089" s="37"/>
      <c r="U1089" s="37"/>
      <c r="V1089" s="37"/>
      <c r="W1089" s="37"/>
      <c r="X1089" s="37"/>
      <c r="Y1089" s="37"/>
      <c r="Z1089" s="37"/>
      <c r="AA1089" s="37"/>
      <c r="AB1089" s="37"/>
      <c r="AC1089" s="37"/>
    </row>
    <row r="1090" spans="1:29" s="36" customFormat="1" x14ac:dyDescent="0.3">
      <c r="A1090" s="37"/>
      <c r="B1090" s="37"/>
      <c r="C1090" s="37"/>
      <c r="D1090" s="37"/>
      <c r="E1090" s="37"/>
      <c r="F1090" s="37"/>
      <c r="G1090" s="37"/>
      <c r="H1090" s="37"/>
      <c r="I1090" s="37"/>
      <c r="J1090" s="37"/>
      <c r="K1090" s="37"/>
      <c r="L1090" s="37"/>
      <c r="M1090" s="37"/>
      <c r="N1090" s="37"/>
      <c r="O1090" s="37"/>
      <c r="P1090" s="37"/>
      <c r="Q1090" s="37"/>
      <c r="R1090" s="37"/>
      <c r="S1090" s="37"/>
      <c r="T1090" s="37"/>
      <c r="U1090" s="37"/>
      <c r="V1090" s="37"/>
      <c r="W1090" s="37"/>
      <c r="X1090" s="37"/>
      <c r="Y1090" s="37"/>
      <c r="Z1090" s="37"/>
      <c r="AA1090" s="37"/>
      <c r="AB1090" s="37"/>
      <c r="AC1090" s="37"/>
    </row>
    <row r="1091" spans="1:29" s="36" customFormat="1" x14ac:dyDescent="0.3">
      <c r="A1091" s="37"/>
      <c r="B1091" s="37"/>
      <c r="C1091" s="37"/>
      <c r="D1091" s="37"/>
      <c r="E1091" s="37"/>
      <c r="F1091" s="37"/>
      <c r="G1091" s="37"/>
      <c r="H1091" s="37"/>
      <c r="I1091" s="37"/>
      <c r="J1091" s="37"/>
      <c r="K1091" s="37"/>
      <c r="L1091" s="37"/>
      <c r="M1091" s="37"/>
      <c r="N1091" s="37"/>
      <c r="O1091" s="37"/>
      <c r="P1091" s="37"/>
      <c r="Q1091" s="37"/>
      <c r="R1091" s="37"/>
      <c r="S1091" s="37"/>
      <c r="T1091" s="37"/>
      <c r="U1091" s="37"/>
      <c r="V1091" s="37"/>
      <c r="W1091" s="37"/>
      <c r="X1091" s="37"/>
      <c r="Y1091" s="37"/>
      <c r="Z1091" s="37"/>
      <c r="AA1091" s="37"/>
      <c r="AB1091" s="37"/>
      <c r="AC1091" s="37"/>
    </row>
    <row r="1092" spans="1:29" s="36" customFormat="1" x14ac:dyDescent="0.3">
      <c r="A1092" s="37"/>
      <c r="B1092" s="37"/>
      <c r="C1092" s="37"/>
      <c r="D1092" s="37"/>
      <c r="E1092" s="37"/>
      <c r="F1092" s="37"/>
      <c r="G1092" s="37"/>
      <c r="H1092" s="37"/>
      <c r="I1092" s="37"/>
      <c r="J1092" s="37"/>
      <c r="K1092" s="37"/>
      <c r="L1092" s="37"/>
      <c r="M1092" s="37"/>
      <c r="N1092" s="37"/>
      <c r="O1092" s="37"/>
      <c r="P1092" s="37"/>
      <c r="Q1092" s="37"/>
      <c r="R1092" s="37"/>
      <c r="S1092" s="37"/>
      <c r="T1092" s="37"/>
      <c r="U1092" s="37"/>
      <c r="V1092" s="37"/>
      <c r="W1092" s="37"/>
      <c r="X1092" s="37"/>
      <c r="Y1092" s="37"/>
      <c r="Z1092" s="37"/>
      <c r="AA1092" s="37"/>
      <c r="AB1092" s="37"/>
      <c r="AC1092" s="37"/>
    </row>
    <row r="1093" spans="1:29" s="36" customFormat="1" x14ac:dyDescent="0.3">
      <c r="A1093" s="37"/>
      <c r="B1093" s="37"/>
      <c r="C1093" s="37"/>
      <c r="D1093" s="37"/>
      <c r="E1093" s="37"/>
      <c r="F1093" s="37"/>
      <c r="G1093" s="37"/>
      <c r="H1093" s="37"/>
      <c r="I1093" s="37"/>
      <c r="J1093" s="37"/>
      <c r="K1093" s="37"/>
      <c r="L1093" s="37"/>
      <c r="M1093" s="37"/>
      <c r="N1093" s="37"/>
      <c r="O1093" s="37"/>
      <c r="P1093" s="37"/>
      <c r="Q1093" s="37"/>
      <c r="R1093" s="37"/>
      <c r="S1093" s="37"/>
      <c r="T1093" s="37"/>
      <c r="U1093" s="37"/>
      <c r="V1093" s="37"/>
      <c r="W1093" s="37"/>
      <c r="X1093" s="37"/>
      <c r="Y1093" s="37"/>
      <c r="Z1093" s="37"/>
      <c r="AA1093" s="37"/>
      <c r="AB1093" s="37"/>
      <c r="AC1093" s="37"/>
    </row>
    <row r="1094" spans="1:29" s="36" customFormat="1" x14ac:dyDescent="0.3">
      <c r="A1094" s="37"/>
      <c r="B1094" s="37"/>
      <c r="C1094" s="37"/>
      <c r="D1094" s="37"/>
      <c r="E1094" s="37"/>
      <c r="F1094" s="37"/>
      <c r="G1094" s="37"/>
      <c r="H1094" s="37"/>
      <c r="I1094" s="37"/>
      <c r="J1094" s="37"/>
      <c r="K1094" s="37"/>
      <c r="L1094" s="37"/>
      <c r="M1094" s="37"/>
      <c r="N1094" s="37"/>
      <c r="O1094" s="37"/>
      <c r="P1094" s="37"/>
      <c r="Q1094" s="37"/>
      <c r="R1094" s="37"/>
      <c r="S1094" s="37"/>
      <c r="T1094" s="37"/>
      <c r="U1094" s="37"/>
      <c r="V1094" s="37"/>
      <c r="W1094" s="37"/>
      <c r="X1094" s="37"/>
      <c r="Y1094" s="37"/>
      <c r="Z1094" s="37"/>
      <c r="AA1094" s="37"/>
      <c r="AB1094" s="37"/>
      <c r="AC1094" s="37"/>
    </row>
    <row r="1095" spans="1:29" s="36" customFormat="1" x14ac:dyDescent="0.3">
      <c r="A1095" s="37"/>
      <c r="B1095" s="37"/>
      <c r="C1095" s="37"/>
      <c r="D1095" s="37"/>
      <c r="E1095" s="37"/>
      <c r="F1095" s="37"/>
      <c r="G1095" s="37"/>
      <c r="H1095" s="37"/>
      <c r="I1095" s="37"/>
      <c r="J1095" s="37"/>
      <c r="K1095" s="37"/>
      <c r="L1095" s="37"/>
      <c r="M1095" s="37"/>
      <c r="N1095" s="37"/>
      <c r="O1095" s="37"/>
      <c r="P1095" s="37"/>
      <c r="Q1095" s="37"/>
      <c r="R1095" s="37"/>
      <c r="S1095" s="37"/>
      <c r="T1095" s="37"/>
      <c r="U1095" s="37"/>
      <c r="V1095" s="37"/>
      <c r="W1095" s="37"/>
      <c r="X1095" s="37"/>
      <c r="Y1095" s="37"/>
      <c r="Z1095" s="37"/>
      <c r="AA1095" s="37"/>
      <c r="AB1095" s="37"/>
      <c r="AC1095" s="37"/>
    </row>
    <row r="1096" spans="1:29" s="36" customFormat="1" x14ac:dyDescent="0.3">
      <c r="A1096" s="37"/>
      <c r="B1096" s="37"/>
      <c r="C1096" s="37"/>
      <c r="D1096" s="37"/>
      <c r="E1096" s="37"/>
      <c r="F1096" s="37"/>
      <c r="G1096" s="37"/>
      <c r="H1096" s="37"/>
      <c r="I1096" s="37"/>
      <c r="J1096" s="37"/>
      <c r="K1096" s="37"/>
      <c r="L1096" s="37"/>
      <c r="M1096" s="37"/>
      <c r="N1096" s="37"/>
      <c r="O1096" s="37"/>
      <c r="P1096" s="37"/>
      <c r="Q1096" s="37"/>
      <c r="R1096" s="37"/>
      <c r="S1096" s="37"/>
      <c r="T1096" s="37"/>
      <c r="U1096" s="37"/>
      <c r="V1096" s="37"/>
      <c r="W1096" s="37"/>
      <c r="X1096" s="37"/>
      <c r="Y1096" s="37"/>
      <c r="Z1096" s="37"/>
      <c r="AA1096" s="37"/>
      <c r="AB1096" s="37"/>
      <c r="AC1096" s="37"/>
    </row>
    <row r="1097" spans="1:29" s="36" customFormat="1" x14ac:dyDescent="0.3">
      <c r="A1097" s="37"/>
      <c r="B1097" s="37"/>
      <c r="C1097" s="37"/>
      <c r="D1097" s="37"/>
      <c r="E1097" s="37"/>
      <c r="F1097" s="37"/>
      <c r="G1097" s="37"/>
      <c r="H1097" s="37"/>
      <c r="I1097" s="37"/>
      <c r="J1097" s="37"/>
      <c r="K1097" s="37"/>
      <c r="L1097" s="37"/>
      <c r="M1097" s="37"/>
      <c r="N1097" s="37"/>
      <c r="O1097" s="37"/>
      <c r="P1097" s="37"/>
      <c r="Q1097" s="37"/>
      <c r="R1097" s="37"/>
      <c r="S1097" s="37"/>
      <c r="T1097" s="37"/>
      <c r="U1097" s="37"/>
      <c r="V1097" s="37"/>
      <c r="W1097" s="37"/>
      <c r="X1097" s="37"/>
      <c r="Y1097" s="37"/>
      <c r="Z1097" s="37"/>
      <c r="AA1097" s="37"/>
      <c r="AB1097" s="37"/>
      <c r="AC1097" s="37"/>
    </row>
    <row r="1098" spans="1:29" s="36" customFormat="1" x14ac:dyDescent="0.3">
      <c r="A1098" s="37"/>
      <c r="B1098" s="37"/>
      <c r="C1098" s="37"/>
      <c r="D1098" s="37"/>
      <c r="E1098" s="37"/>
      <c r="F1098" s="37"/>
      <c r="G1098" s="37"/>
      <c r="H1098" s="37"/>
      <c r="I1098" s="37"/>
      <c r="J1098" s="37"/>
      <c r="K1098" s="37"/>
      <c r="L1098" s="37"/>
      <c r="M1098" s="37"/>
      <c r="N1098" s="37"/>
      <c r="O1098" s="37"/>
      <c r="P1098" s="37"/>
      <c r="Q1098" s="37"/>
      <c r="R1098" s="37"/>
      <c r="S1098" s="37"/>
      <c r="T1098" s="37"/>
      <c r="U1098" s="37"/>
      <c r="V1098" s="37"/>
      <c r="W1098" s="37"/>
      <c r="X1098" s="37"/>
      <c r="Y1098" s="37"/>
      <c r="Z1098" s="37"/>
      <c r="AA1098" s="37"/>
      <c r="AB1098" s="37"/>
      <c r="AC1098" s="37"/>
    </row>
    <row r="1099" spans="1:29" s="36" customFormat="1" x14ac:dyDescent="0.3">
      <c r="A1099" s="37"/>
      <c r="B1099" s="37"/>
      <c r="C1099" s="37"/>
      <c r="D1099" s="37"/>
      <c r="E1099" s="37"/>
      <c r="F1099" s="37"/>
      <c r="G1099" s="37"/>
      <c r="H1099" s="37"/>
      <c r="I1099" s="37"/>
      <c r="J1099" s="37"/>
      <c r="K1099" s="37"/>
      <c r="L1099" s="37"/>
      <c r="M1099" s="37"/>
      <c r="N1099" s="37"/>
      <c r="O1099" s="37"/>
      <c r="P1099" s="37"/>
      <c r="Q1099" s="37"/>
      <c r="R1099" s="37"/>
      <c r="S1099" s="37"/>
      <c r="T1099" s="37"/>
      <c r="U1099" s="37"/>
      <c r="V1099" s="37"/>
      <c r="W1099" s="37"/>
      <c r="X1099" s="37"/>
      <c r="Y1099" s="37"/>
      <c r="Z1099" s="37"/>
      <c r="AA1099" s="37"/>
      <c r="AB1099" s="37"/>
      <c r="AC1099" s="37"/>
    </row>
    <row r="1100" spans="1:29" s="36" customFormat="1" x14ac:dyDescent="0.3">
      <c r="A1100" s="37"/>
      <c r="B1100" s="37"/>
      <c r="C1100" s="37"/>
      <c r="D1100" s="37"/>
      <c r="E1100" s="37"/>
      <c r="F1100" s="37"/>
      <c r="G1100" s="37"/>
      <c r="H1100" s="37"/>
      <c r="I1100" s="37"/>
      <c r="J1100" s="37"/>
      <c r="K1100" s="37"/>
      <c r="L1100" s="37"/>
      <c r="M1100" s="37"/>
      <c r="N1100" s="37"/>
      <c r="O1100" s="37"/>
      <c r="P1100" s="37"/>
      <c r="Q1100" s="37"/>
      <c r="R1100" s="37"/>
      <c r="S1100" s="37"/>
      <c r="T1100" s="37"/>
      <c r="U1100" s="37"/>
      <c r="V1100" s="37"/>
      <c r="W1100" s="37"/>
      <c r="X1100" s="37"/>
      <c r="Y1100" s="37"/>
      <c r="Z1100" s="37"/>
      <c r="AA1100" s="37"/>
      <c r="AB1100" s="37"/>
      <c r="AC1100" s="37"/>
    </row>
    <row r="1101" spans="1:29" s="36" customFormat="1" x14ac:dyDescent="0.3">
      <c r="A1101" s="37"/>
      <c r="B1101" s="37"/>
      <c r="C1101" s="37"/>
      <c r="D1101" s="37"/>
      <c r="E1101" s="37"/>
      <c r="F1101" s="3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7"/>
    </row>
    <row r="1102" spans="1:29" s="36" customFormat="1" x14ac:dyDescent="0.3">
      <c r="A1102" s="37"/>
      <c r="B1102" s="37"/>
      <c r="C1102" s="37"/>
      <c r="D1102" s="37"/>
      <c r="E1102" s="37"/>
      <c r="F1102" s="37"/>
      <c r="G1102" s="37"/>
      <c r="H1102" s="37"/>
      <c r="I1102" s="37"/>
      <c r="J1102" s="37"/>
      <c r="K1102" s="37"/>
      <c r="L1102" s="37"/>
      <c r="M1102" s="37"/>
      <c r="N1102" s="37"/>
      <c r="O1102" s="37"/>
      <c r="P1102" s="37"/>
      <c r="Q1102" s="37"/>
      <c r="R1102" s="37"/>
      <c r="S1102" s="37"/>
      <c r="T1102" s="37"/>
      <c r="U1102" s="37"/>
      <c r="V1102" s="37"/>
      <c r="W1102" s="37"/>
      <c r="X1102" s="37"/>
      <c r="Y1102" s="37"/>
      <c r="Z1102" s="37"/>
      <c r="AA1102" s="37"/>
      <c r="AB1102" s="37"/>
      <c r="AC1102" s="37"/>
    </row>
    <row r="1103" spans="1:29" s="36" customFormat="1" x14ac:dyDescent="0.3">
      <c r="A1103" s="37"/>
      <c r="B1103" s="37"/>
      <c r="C1103" s="37"/>
      <c r="D1103" s="37"/>
      <c r="E1103" s="37"/>
      <c r="F1103" s="37"/>
      <c r="G1103" s="37"/>
      <c r="H1103" s="37"/>
      <c r="I1103" s="37"/>
      <c r="J1103" s="37"/>
      <c r="K1103" s="37"/>
      <c r="L1103" s="37"/>
      <c r="M1103" s="37"/>
      <c r="N1103" s="37"/>
      <c r="O1103" s="37"/>
      <c r="P1103" s="37"/>
      <c r="Q1103" s="37"/>
      <c r="R1103" s="37"/>
      <c r="S1103" s="37"/>
      <c r="T1103" s="37"/>
      <c r="U1103" s="37"/>
      <c r="V1103" s="37"/>
      <c r="W1103" s="37"/>
      <c r="X1103" s="37"/>
      <c r="Y1103" s="37"/>
      <c r="Z1103" s="37"/>
      <c r="AA1103" s="37"/>
      <c r="AB1103" s="37"/>
      <c r="AC1103" s="37"/>
    </row>
    <row r="1104" spans="1:29" s="36" customFormat="1" x14ac:dyDescent="0.3">
      <c r="A1104" s="37"/>
      <c r="B1104" s="37"/>
      <c r="C1104" s="37"/>
      <c r="D1104" s="37"/>
      <c r="E1104" s="37"/>
      <c r="F1104" s="37"/>
      <c r="G1104" s="37"/>
      <c r="H1104" s="37"/>
      <c r="I1104" s="37"/>
      <c r="J1104" s="37"/>
      <c r="K1104" s="37"/>
      <c r="L1104" s="37"/>
      <c r="M1104" s="37"/>
      <c r="N1104" s="37"/>
      <c r="O1104" s="37"/>
      <c r="P1104" s="37"/>
      <c r="Q1104" s="37"/>
      <c r="R1104" s="37"/>
      <c r="S1104" s="37"/>
      <c r="T1104" s="37"/>
      <c r="U1104" s="37"/>
      <c r="V1104" s="37"/>
      <c r="W1104" s="37"/>
      <c r="X1104" s="37"/>
      <c r="Y1104" s="37"/>
      <c r="Z1104" s="37"/>
      <c r="AA1104" s="37"/>
      <c r="AB1104" s="37"/>
      <c r="AC1104" s="37"/>
    </row>
    <row r="1105" spans="1:29" s="36" customFormat="1" x14ac:dyDescent="0.3">
      <c r="A1105" s="37"/>
      <c r="B1105" s="37"/>
      <c r="C1105" s="37"/>
      <c r="D1105" s="37"/>
      <c r="E1105" s="37"/>
      <c r="F1105" s="37"/>
      <c r="G1105" s="37"/>
      <c r="H1105" s="37"/>
      <c r="I1105" s="37"/>
      <c r="J1105" s="37"/>
      <c r="K1105" s="37"/>
      <c r="L1105" s="37"/>
      <c r="M1105" s="37"/>
      <c r="N1105" s="37"/>
      <c r="O1105" s="37"/>
      <c r="P1105" s="37"/>
      <c r="Q1105" s="37"/>
      <c r="R1105" s="37"/>
      <c r="S1105" s="37"/>
      <c r="T1105" s="37"/>
      <c r="U1105" s="37"/>
      <c r="V1105" s="37"/>
      <c r="W1105" s="37"/>
      <c r="X1105" s="37"/>
      <c r="Y1105" s="37"/>
      <c r="Z1105" s="37"/>
      <c r="AA1105" s="37"/>
      <c r="AB1105" s="37"/>
      <c r="AC1105" s="37"/>
    </row>
    <row r="1106" spans="1:29" s="36" customFormat="1" x14ac:dyDescent="0.3">
      <c r="A1106" s="37"/>
      <c r="B1106" s="37"/>
      <c r="C1106" s="37"/>
      <c r="D1106" s="37"/>
      <c r="E1106" s="37"/>
      <c r="F1106" s="37"/>
      <c r="G1106" s="37"/>
      <c r="H1106" s="37"/>
      <c r="I1106" s="37"/>
      <c r="J1106" s="37"/>
      <c r="K1106" s="37"/>
      <c r="L1106" s="37"/>
      <c r="M1106" s="37"/>
      <c r="N1106" s="37"/>
      <c r="O1106" s="37"/>
      <c r="P1106" s="37"/>
      <c r="Q1106" s="37"/>
      <c r="R1106" s="37"/>
      <c r="S1106" s="37"/>
      <c r="T1106" s="37"/>
      <c r="U1106" s="37"/>
      <c r="V1106" s="37"/>
      <c r="W1106" s="37"/>
      <c r="X1106" s="37"/>
      <c r="Y1106" s="37"/>
      <c r="Z1106" s="37"/>
      <c r="AA1106" s="37"/>
      <c r="AB1106" s="37"/>
      <c r="AC1106" s="37"/>
    </row>
    <row r="1107" spans="1:29" s="36" customFormat="1" x14ac:dyDescent="0.3">
      <c r="A1107" s="37"/>
      <c r="B1107" s="37"/>
      <c r="C1107" s="37"/>
      <c r="D1107" s="37"/>
      <c r="E1107" s="37"/>
      <c r="F1107" s="37"/>
      <c r="G1107" s="37"/>
      <c r="H1107" s="37"/>
      <c r="I1107" s="37"/>
      <c r="J1107" s="37"/>
      <c r="K1107" s="37"/>
      <c r="L1107" s="37"/>
      <c r="M1107" s="37"/>
      <c r="N1107" s="37"/>
      <c r="O1107" s="37"/>
      <c r="P1107" s="37"/>
      <c r="Q1107" s="37"/>
      <c r="R1107" s="37"/>
      <c r="S1107" s="37"/>
      <c r="T1107" s="37"/>
      <c r="U1107" s="37"/>
      <c r="V1107" s="37"/>
      <c r="W1107" s="37"/>
      <c r="X1107" s="37"/>
      <c r="Y1107" s="37"/>
      <c r="Z1107" s="37"/>
      <c r="AA1107" s="37"/>
      <c r="AB1107" s="37"/>
      <c r="AC1107" s="37"/>
    </row>
    <row r="1108" spans="1:29" s="36" customFormat="1" x14ac:dyDescent="0.3">
      <c r="A1108" s="37"/>
      <c r="B1108" s="37"/>
      <c r="C1108" s="37"/>
      <c r="D1108" s="37"/>
      <c r="E1108" s="37"/>
      <c r="F1108" s="37"/>
      <c r="G1108" s="37"/>
      <c r="H1108" s="37"/>
      <c r="I1108" s="37"/>
      <c r="J1108" s="37"/>
      <c r="K1108" s="37"/>
      <c r="L1108" s="37"/>
      <c r="M1108" s="37"/>
      <c r="N1108" s="37"/>
      <c r="O1108" s="37"/>
      <c r="P1108" s="37"/>
      <c r="Q1108" s="37"/>
      <c r="R1108" s="37"/>
      <c r="S1108" s="37"/>
      <c r="T1108" s="37"/>
      <c r="U1108" s="37"/>
      <c r="V1108" s="37"/>
      <c r="W1108" s="37"/>
      <c r="X1108" s="37"/>
      <c r="Y1108" s="37"/>
      <c r="Z1108" s="37"/>
      <c r="AA1108" s="37"/>
      <c r="AB1108" s="37"/>
      <c r="AC1108" s="37"/>
    </row>
    <row r="1109" spans="1:29" s="36" customFormat="1" x14ac:dyDescent="0.3">
      <c r="A1109" s="37"/>
      <c r="B1109" s="37"/>
      <c r="C1109" s="37"/>
      <c r="D1109" s="37"/>
      <c r="E1109" s="37"/>
      <c r="F1109" s="37"/>
      <c r="G1109" s="37"/>
      <c r="H1109" s="37"/>
      <c r="I1109" s="37"/>
      <c r="J1109" s="37"/>
      <c r="K1109" s="37"/>
      <c r="L1109" s="37"/>
      <c r="M1109" s="37"/>
      <c r="N1109" s="37"/>
      <c r="O1109" s="37"/>
      <c r="P1109" s="37"/>
      <c r="Q1109" s="37"/>
      <c r="R1109" s="37"/>
      <c r="S1109" s="37"/>
      <c r="T1109" s="37"/>
      <c r="U1109" s="37"/>
      <c r="V1109" s="37"/>
      <c r="W1109" s="37"/>
      <c r="X1109" s="37"/>
      <c r="Y1109" s="37"/>
      <c r="Z1109" s="37"/>
      <c r="AA1109" s="37"/>
      <c r="AB1109" s="37"/>
      <c r="AC1109" s="37"/>
    </row>
    <row r="1110" spans="1:29" s="36" customFormat="1" x14ac:dyDescent="0.3">
      <c r="A1110" s="37"/>
      <c r="B1110" s="37"/>
      <c r="C1110" s="37"/>
      <c r="D1110" s="37"/>
      <c r="E1110" s="37"/>
      <c r="F1110" s="37"/>
      <c r="G1110" s="37"/>
      <c r="H1110" s="37"/>
      <c r="I1110" s="37"/>
      <c r="J1110" s="37"/>
      <c r="K1110" s="37"/>
      <c r="L1110" s="37"/>
      <c r="M1110" s="37"/>
      <c r="N1110" s="37"/>
      <c r="O1110" s="37"/>
      <c r="P1110" s="37"/>
      <c r="Q1110" s="37"/>
      <c r="R1110" s="37"/>
      <c r="S1110" s="37"/>
      <c r="T1110" s="37"/>
      <c r="U1110" s="37"/>
      <c r="V1110" s="37"/>
      <c r="W1110" s="37"/>
      <c r="X1110" s="37"/>
      <c r="Y1110" s="37"/>
      <c r="Z1110" s="37"/>
      <c r="AA1110" s="37"/>
      <c r="AB1110" s="37"/>
      <c r="AC1110" s="37"/>
    </row>
    <row r="1111" spans="1:29" s="36" customFormat="1" x14ac:dyDescent="0.3">
      <c r="A1111" s="37"/>
      <c r="B1111" s="37"/>
      <c r="C1111" s="37"/>
      <c r="D1111" s="37"/>
      <c r="E1111" s="37"/>
      <c r="F1111" s="37"/>
      <c r="G1111" s="37"/>
      <c r="H1111" s="37"/>
      <c r="I1111" s="37"/>
      <c r="J1111" s="37"/>
      <c r="K1111" s="37"/>
      <c r="L1111" s="37"/>
      <c r="M1111" s="37"/>
      <c r="N1111" s="37"/>
      <c r="O1111" s="37"/>
      <c r="P1111" s="37"/>
      <c r="Q1111" s="37"/>
      <c r="R1111" s="37"/>
      <c r="S1111" s="37"/>
      <c r="T1111" s="37"/>
      <c r="U1111" s="37"/>
      <c r="V1111" s="37"/>
      <c r="W1111" s="37"/>
      <c r="X1111" s="37"/>
      <c r="Y1111" s="37"/>
      <c r="Z1111" s="37"/>
      <c r="AA1111" s="37"/>
      <c r="AB1111" s="37"/>
      <c r="AC1111" s="37"/>
    </row>
    <row r="1112" spans="1:29" s="36" customFormat="1" x14ac:dyDescent="0.3">
      <c r="A1112" s="37"/>
      <c r="B1112" s="37"/>
      <c r="C1112" s="37"/>
      <c r="D1112" s="37"/>
      <c r="E1112" s="37"/>
      <c r="F1112" s="37"/>
      <c r="G1112" s="37"/>
      <c r="H1112" s="37"/>
      <c r="I1112" s="37"/>
      <c r="J1112" s="37"/>
      <c r="K1112" s="37"/>
      <c r="L1112" s="37"/>
      <c r="M1112" s="37"/>
      <c r="N1112" s="37"/>
      <c r="O1112" s="37"/>
      <c r="P1112" s="37"/>
      <c r="Q1112" s="37"/>
      <c r="R1112" s="37"/>
      <c r="S1112" s="37"/>
      <c r="T1112" s="37"/>
      <c r="U1112" s="37"/>
      <c r="V1112" s="37"/>
      <c r="W1112" s="37"/>
      <c r="X1112" s="37"/>
      <c r="Y1112" s="37"/>
      <c r="Z1112" s="37"/>
      <c r="AA1112" s="37"/>
      <c r="AB1112" s="37"/>
      <c r="AC1112" s="37"/>
    </row>
    <row r="1113" spans="1:29" s="36" customFormat="1" x14ac:dyDescent="0.3">
      <c r="A1113" s="37"/>
      <c r="B1113" s="37"/>
      <c r="C1113" s="37"/>
      <c r="D1113" s="37"/>
      <c r="E1113" s="37"/>
      <c r="F1113" s="37"/>
      <c r="G1113" s="37"/>
      <c r="H1113" s="37"/>
      <c r="I1113" s="37"/>
      <c r="J1113" s="37"/>
      <c r="K1113" s="37"/>
      <c r="L1113" s="37"/>
      <c r="M1113" s="37"/>
      <c r="N1113" s="37"/>
      <c r="O1113" s="37"/>
      <c r="P1113" s="37"/>
      <c r="Q1113" s="37"/>
      <c r="R1113" s="37"/>
      <c r="S1113" s="37"/>
      <c r="T1113" s="37"/>
      <c r="U1113" s="37"/>
      <c r="V1113" s="37"/>
      <c r="W1113" s="37"/>
      <c r="X1113" s="37"/>
      <c r="Y1113" s="37"/>
      <c r="Z1113" s="37"/>
      <c r="AA1113" s="37"/>
      <c r="AB1113" s="37"/>
      <c r="AC1113" s="37"/>
    </row>
    <row r="1114" spans="1:29" s="36" customFormat="1" x14ac:dyDescent="0.3">
      <c r="A1114" s="37"/>
      <c r="B1114" s="37"/>
      <c r="C1114" s="37"/>
      <c r="D1114" s="37"/>
      <c r="E1114" s="37"/>
      <c r="F1114" s="37"/>
      <c r="G1114" s="37"/>
      <c r="H1114" s="37"/>
      <c r="I1114" s="37"/>
      <c r="J1114" s="37"/>
      <c r="K1114" s="37"/>
      <c r="L1114" s="37"/>
      <c r="M1114" s="37"/>
      <c r="N1114" s="37"/>
      <c r="O1114" s="37"/>
      <c r="P1114" s="37"/>
      <c r="Q1114" s="37"/>
      <c r="R1114" s="37"/>
      <c r="S1114" s="37"/>
      <c r="T1114" s="37"/>
      <c r="U1114" s="37"/>
      <c r="V1114" s="37"/>
      <c r="W1114" s="37"/>
      <c r="X1114" s="37"/>
      <c r="Y1114" s="37"/>
      <c r="Z1114" s="37"/>
      <c r="AA1114" s="37"/>
      <c r="AB1114" s="37"/>
      <c r="AC1114" s="37"/>
    </row>
    <row r="1115" spans="1:29" s="36" customFormat="1" x14ac:dyDescent="0.3">
      <c r="A1115" s="37"/>
      <c r="B1115" s="37"/>
      <c r="C1115" s="37"/>
      <c r="D1115" s="37"/>
      <c r="E1115" s="37"/>
      <c r="F1115" s="37"/>
      <c r="G1115" s="37"/>
      <c r="H1115" s="37"/>
      <c r="I1115" s="37"/>
      <c r="J1115" s="37"/>
      <c r="K1115" s="37"/>
      <c r="L1115" s="37"/>
      <c r="M1115" s="37"/>
      <c r="N1115" s="37"/>
      <c r="O1115" s="37"/>
      <c r="P1115" s="37"/>
      <c r="Q1115" s="37"/>
      <c r="R1115" s="37"/>
      <c r="S1115" s="37"/>
      <c r="T1115" s="37"/>
      <c r="U1115" s="37"/>
      <c r="V1115" s="37"/>
      <c r="W1115" s="37"/>
      <c r="X1115" s="37"/>
      <c r="Y1115" s="37"/>
      <c r="Z1115" s="37"/>
      <c r="AA1115" s="37"/>
      <c r="AB1115" s="37"/>
      <c r="AC1115" s="37"/>
    </row>
    <row r="1116" spans="1:29" s="36" customFormat="1" x14ac:dyDescent="0.3">
      <c r="A1116" s="37"/>
      <c r="B1116" s="37"/>
      <c r="C1116" s="37"/>
      <c r="D1116" s="37"/>
      <c r="E1116" s="37"/>
      <c r="F1116" s="37"/>
      <c r="G1116" s="37"/>
      <c r="H1116" s="37"/>
      <c r="I1116" s="37"/>
      <c r="J1116" s="37"/>
      <c r="K1116" s="37"/>
      <c r="L1116" s="37"/>
      <c r="M1116" s="37"/>
      <c r="N1116" s="37"/>
      <c r="O1116" s="37"/>
      <c r="P1116" s="37"/>
      <c r="Q1116" s="37"/>
      <c r="R1116" s="37"/>
      <c r="S1116" s="37"/>
      <c r="T1116" s="37"/>
      <c r="U1116" s="37"/>
      <c r="V1116" s="37"/>
      <c r="W1116" s="37"/>
      <c r="X1116" s="37"/>
      <c r="Y1116" s="37"/>
      <c r="Z1116" s="37"/>
      <c r="AA1116" s="37"/>
      <c r="AB1116" s="37"/>
      <c r="AC1116" s="37"/>
    </row>
    <row r="1117" spans="1:29" s="36" customFormat="1" x14ac:dyDescent="0.3">
      <c r="A1117" s="37"/>
      <c r="B1117" s="37"/>
      <c r="C1117" s="37"/>
      <c r="D1117" s="37"/>
      <c r="E1117" s="37"/>
      <c r="F1117" s="37"/>
      <c r="G1117" s="37"/>
      <c r="H1117" s="37"/>
      <c r="I1117" s="37"/>
      <c r="J1117" s="37"/>
      <c r="K1117" s="37"/>
      <c r="L1117" s="37"/>
      <c r="M1117" s="37"/>
      <c r="N1117" s="37"/>
      <c r="O1117" s="37"/>
      <c r="P1117" s="37"/>
      <c r="Q1117" s="37"/>
      <c r="R1117" s="37"/>
      <c r="S1117" s="37"/>
      <c r="T1117" s="37"/>
      <c r="U1117" s="37"/>
      <c r="V1117" s="37"/>
      <c r="W1117" s="37"/>
      <c r="X1117" s="37"/>
      <c r="Y1117" s="37"/>
      <c r="Z1117" s="37"/>
      <c r="AA1117" s="37"/>
      <c r="AB1117" s="37"/>
      <c r="AC1117" s="37"/>
    </row>
    <row r="1118" spans="1:29" s="36" customFormat="1" x14ac:dyDescent="0.3">
      <c r="A1118" s="37"/>
      <c r="B1118" s="37"/>
      <c r="C1118" s="37"/>
      <c r="D1118" s="37"/>
      <c r="E1118" s="37"/>
      <c r="F1118" s="37"/>
      <c r="G1118" s="37"/>
      <c r="H1118" s="37"/>
      <c r="I1118" s="37"/>
      <c r="J1118" s="37"/>
      <c r="K1118" s="37"/>
      <c r="L1118" s="37"/>
      <c r="M1118" s="37"/>
      <c r="N1118" s="37"/>
      <c r="O1118" s="37"/>
      <c r="P1118" s="37"/>
      <c r="Q1118" s="37"/>
      <c r="R1118" s="37"/>
      <c r="S1118" s="37"/>
      <c r="T1118" s="37"/>
      <c r="U1118" s="37"/>
      <c r="V1118" s="37"/>
      <c r="W1118" s="37"/>
      <c r="X1118" s="37"/>
      <c r="Y1118" s="37"/>
      <c r="Z1118" s="37"/>
      <c r="AA1118" s="37"/>
      <c r="AB1118" s="37"/>
      <c r="AC1118" s="37"/>
    </row>
    <row r="1119" spans="1:29" s="36" customFormat="1" x14ac:dyDescent="0.3">
      <c r="A1119" s="37"/>
      <c r="B1119" s="37"/>
      <c r="C1119" s="37"/>
      <c r="D1119" s="37"/>
      <c r="E1119" s="37"/>
      <c r="F1119" s="37"/>
      <c r="G1119" s="37"/>
      <c r="H1119" s="37"/>
      <c r="I1119" s="37"/>
      <c r="J1119" s="37"/>
      <c r="K1119" s="37"/>
      <c r="L1119" s="37"/>
      <c r="M1119" s="37"/>
      <c r="N1119" s="37"/>
      <c r="O1119" s="37"/>
      <c r="P1119" s="37"/>
      <c r="Q1119" s="37"/>
      <c r="R1119" s="37"/>
      <c r="S1119" s="37"/>
      <c r="T1119" s="37"/>
      <c r="U1119" s="37"/>
      <c r="V1119" s="37"/>
      <c r="W1119" s="37"/>
      <c r="X1119" s="37"/>
      <c r="Y1119" s="37"/>
      <c r="Z1119" s="37"/>
      <c r="AA1119" s="37"/>
      <c r="AB1119" s="37"/>
      <c r="AC1119" s="37"/>
    </row>
    <row r="1120" spans="1:29" s="36" customFormat="1" x14ac:dyDescent="0.3">
      <c r="A1120" s="37"/>
      <c r="B1120" s="37"/>
      <c r="C1120" s="37"/>
      <c r="D1120" s="37"/>
      <c r="E1120" s="37"/>
      <c r="F1120" s="37"/>
      <c r="G1120" s="37"/>
      <c r="H1120" s="37"/>
      <c r="I1120" s="37"/>
      <c r="J1120" s="37"/>
      <c r="K1120" s="37"/>
      <c r="L1120" s="37"/>
      <c r="M1120" s="37"/>
      <c r="N1120" s="37"/>
      <c r="O1120" s="37"/>
      <c r="P1120" s="37"/>
      <c r="Q1120" s="37"/>
      <c r="R1120" s="37"/>
      <c r="S1120" s="37"/>
      <c r="T1120" s="37"/>
      <c r="U1120" s="37"/>
      <c r="V1120" s="37"/>
      <c r="W1120" s="37"/>
      <c r="X1120" s="37"/>
      <c r="Y1120" s="37"/>
      <c r="Z1120" s="37"/>
      <c r="AA1120" s="37"/>
      <c r="AB1120" s="37"/>
      <c r="AC1120" s="37"/>
    </row>
    <row r="1121" spans="1:29" s="36" customFormat="1" x14ac:dyDescent="0.3">
      <c r="A1121" s="37"/>
      <c r="B1121" s="37"/>
      <c r="C1121" s="37"/>
      <c r="D1121" s="37"/>
      <c r="E1121" s="37"/>
      <c r="F1121" s="37"/>
      <c r="G1121" s="37"/>
      <c r="H1121" s="37"/>
      <c r="I1121" s="37"/>
      <c r="J1121" s="37"/>
      <c r="K1121" s="37"/>
      <c r="L1121" s="37"/>
      <c r="M1121" s="37"/>
      <c r="N1121" s="37"/>
      <c r="O1121" s="37"/>
      <c r="P1121" s="37"/>
      <c r="Q1121" s="37"/>
      <c r="R1121" s="37"/>
      <c r="S1121" s="37"/>
      <c r="T1121" s="37"/>
      <c r="U1121" s="37"/>
      <c r="V1121" s="37"/>
      <c r="W1121" s="37"/>
      <c r="X1121" s="37"/>
      <c r="Y1121" s="37"/>
      <c r="Z1121" s="37"/>
      <c r="AA1121" s="37"/>
      <c r="AB1121" s="37"/>
      <c r="AC1121" s="37"/>
    </row>
    <row r="1122" spans="1:29" s="36" customFormat="1" x14ac:dyDescent="0.3">
      <c r="A1122" s="37"/>
      <c r="B1122" s="37"/>
      <c r="C1122" s="37"/>
      <c r="D1122" s="37"/>
      <c r="E1122" s="37"/>
      <c r="F1122" s="37"/>
      <c r="G1122" s="37"/>
      <c r="H1122" s="37"/>
      <c r="I1122" s="37"/>
      <c r="J1122" s="37"/>
      <c r="K1122" s="37"/>
      <c r="L1122" s="37"/>
      <c r="M1122" s="37"/>
      <c r="N1122" s="37"/>
      <c r="O1122" s="37"/>
      <c r="P1122" s="37"/>
      <c r="Q1122" s="37"/>
      <c r="R1122" s="37"/>
      <c r="S1122" s="37"/>
      <c r="T1122" s="37"/>
      <c r="U1122" s="37"/>
      <c r="V1122" s="37"/>
      <c r="W1122" s="37"/>
      <c r="X1122" s="37"/>
      <c r="Y1122" s="37"/>
      <c r="Z1122" s="37"/>
      <c r="AA1122" s="37"/>
      <c r="AB1122" s="37"/>
      <c r="AC1122" s="37"/>
    </row>
    <row r="1123" spans="1:29" s="36" customFormat="1" x14ac:dyDescent="0.3">
      <c r="A1123" s="37"/>
      <c r="B1123" s="37"/>
      <c r="C1123" s="37"/>
      <c r="D1123" s="37"/>
      <c r="E1123" s="37"/>
      <c r="F1123" s="37"/>
      <c r="G1123" s="37"/>
      <c r="H1123" s="37"/>
      <c r="I1123" s="37"/>
      <c r="J1123" s="37"/>
      <c r="K1123" s="37"/>
      <c r="L1123" s="37"/>
      <c r="M1123" s="37"/>
      <c r="N1123" s="37"/>
      <c r="O1123" s="37"/>
      <c r="P1123" s="37"/>
      <c r="Q1123" s="37"/>
      <c r="R1123" s="37"/>
      <c r="S1123" s="37"/>
      <c r="T1123" s="37"/>
      <c r="U1123" s="37"/>
      <c r="V1123" s="37"/>
      <c r="W1123" s="37"/>
      <c r="X1123" s="37"/>
      <c r="Y1123" s="37"/>
      <c r="Z1123" s="37"/>
      <c r="AA1123" s="37"/>
      <c r="AB1123" s="37"/>
      <c r="AC1123" s="37"/>
    </row>
    <row r="1124" spans="1:29" s="36" customFormat="1" x14ac:dyDescent="0.3">
      <c r="A1124" s="37"/>
      <c r="B1124" s="37"/>
      <c r="C1124" s="37"/>
      <c r="D1124" s="37"/>
      <c r="E1124" s="37"/>
      <c r="F1124" s="37"/>
      <c r="G1124" s="37"/>
      <c r="H1124" s="37"/>
      <c r="I1124" s="37"/>
      <c r="J1124" s="37"/>
      <c r="K1124" s="37"/>
      <c r="L1124" s="37"/>
      <c r="M1124" s="37"/>
      <c r="N1124" s="37"/>
      <c r="O1124" s="37"/>
      <c r="P1124" s="37"/>
      <c r="Q1124" s="37"/>
      <c r="R1124" s="37"/>
      <c r="S1124" s="37"/>
      <c r="T1124" s="37"/>
      <c r="U1124" s="37"/>
      <c r="V1124" s="37"/>
      <c r="W1124" s="37"/>
      <c r="X1124" s="37"/>
      <c r="Y1124" s="37"/>
      <c r="Z1124" s="37"/>
      <c r="AA1124" s="37"/>
      <c r="AB1124" s="37"/>
      <c r="AC1124" s="37"/>
    </row>
    <row r="1125" spans="1:29" s="36" customFormat="1" x14ac:dyDescent="0.3">
      <c r="A1125" s="37"/>
      <c r="B1125" s="37"/>
      <c r="C1125" s="37"/>
      <c r="D1125" s="37"/>
      <c r="E1125" s="37"/>
      <c r="F1125" s="37"/>
      <c r="G1125" s="37"/>
      <c r="H1125" s="37"/>
      <c r="I1125" s="37"/>
      <c r="J1125" s="37"/>
      <c r="K1125" s="37"/>
      <c r="L1125" s="37"/>
      <c r="M1125" s="37"/>
      <c r="N1125" s="37"/>
      <c r="O1125" s="37"/>
      <c r="P1125" s="37"/>
      <c r="Q1125" s="37"/>
      <c r="R1125" s="37"/>
      <c r="S1125" s="37"/>
      <c r="T1125" s="37"/>
      <c r="U1125" s="37"/>
      <c r="V1125" s="37"/>
      <c r="W1125" s="37"/>
      <c r="X1125" s="37"/>
      <c r="Y1125" s="37"/>
      <c r="Z1125" s="37"/>
      <c r="AA1125" s="37"/>
      <c r="AB1125" s="37"/>
      <c r="AC1125" s="37"/>
    </row>
    <row r="1126" spans="1:29" s="36" customFormat="1" x14ac:dyDescent="0.3">
      <c r="A1126" s="37"/>
      <c r="B1126" s="37"/>
      <c r="C1126" s="37"/>
      <c r="D1126" s="37"/>
      <c r="E1126" s="37"/>
      <c r="F1126" s="37"/>
      <c r="G1126" s="37"/>
      <c r="H1126" s="37"/>
      <c r="I1126" s="37"/>
      <c r="J1126" s="37"/>
      <c r="K1126" s="37"/>
      <c r="L1126" s="37"/>
      <c r="M1126" s="37"/>
      <c r="N1126" s="37"/>
      <c r="O1126" s="37"/>
      <c r="P1126" s="37"/>
      <c r="Q1126" s="37"/>
      <c r="R1126" s="37"/>
      <c r="S1126" s="37"/>
      <c r="T1126" s="37"/>
      <c r="U1126" s="37"/>
      <c r="V1126" s="37"/>
      <c r="W1126" s="37"/>
      <c r="X1126" s="37"/>
      <c r="Y1126" s="37"/>
      <c r="Z1126" s="37"/>
      <c r="AA1126" s="37"/>
      <c r="AB1126" s="37"/>
      <c r="AC1126" s="37"/>
    </row>
    <row r="1127" spans="1:29" s="36" customFormat="1" x14ac:dyDescent="0.3">
      <c r="A1127" s="37"/>
      <c r="B1127" s="37"/>
      <c r="C1127" s="37"/>
      <c r="D1127" s="37"/>
      <c r="E1127" s="37"/>
      <c r="F1127" s="37"/>
      <c r="G1127" s="37"/>
      <c r="H1127" s="37"/>
      <c r="I1127" s="37"/>
      <c r="J1127" s="37"/>
      <c r="K1127" s="37"/>
      <c r="L1127" s="37"/>
      <c r="M1127" s="37"/>
      <c r="N1127" s="37"/>
      <c r="O1127" s="37"/>
      <c r="P1127" s="37"/>
      <c r="Q1127" s="37"/>
      <c r="R1127" s="37"/>
      <c r="S1127" s="37"/>
      <c r="T1127" s="37"/>
      <c r="U1127" s="37"/>
      <c r="V1127" s="37"/>
      <c r="W1127" s="37"/>
      <c r="X1127" s="37"/>
      <c r="Y1127" s="37"/>
      <c r="Z1127" s="37"/>
      <c r="AA1127" s="37"/>
      <c r="AB1127" s="37"/>
      <c r="AC1127" s="37"/>
    </row>
    <row r="1128" spans="1:29" s="36" customFormat="1" x14ac:dyDescent="0.3">
      <c r="A1128" s="37"/>
      <c r="B1128" s="37"/>
      <c r="C1128" s="37"/>
      <c r="D1128" s="37"/>
      <c r="E1128" s="37"/>
      <c r="F1128" s="37"/>
      <c r="G1128" s="37"/>
      <c r="H1128" s="37"/>
      <c r="I1128" s="37"/>
      <c r="J1128" s="37"/>
      <c r="K1128" s="37"/>
      <c r="L1128" s="37"/>
      <c r="M1128" s="37"/>
      <c r="N1128" s="37"/>
      <c r="O1128" s="37"/>
      <c r="P1128" s="37"/>
      <c r="Q1128" s="37"/>
      <c r="R1128" s="37"/>
      <c r="S1128" s="37"/>
      <c r="T1128" s="37"/>
      <c r="U1128" s="37"/>
      <c r="V1128" s="37"/>
      <c r="W1128" s="37"/>
      <c r="X1128" s="37"/>
      <c r="Y1128" s="37"/>
      <c r="Z1128" s="37"/>
      <c r="AA1128" s="37"/>
      <c r="AB1128" s="37"/>
      <c r="AC1128" s="37"/>
    </row>
    <row r="1129" spans="1:29" s="36" customFormat="1" x14ac:dyDescent="0.3">
      <c r="A1129" s="37"/>
      <c r="B1129" s="37"/>
      <c r="C1129" s="37"/>
      <c r="D1129" s="37"/>
      <c r="E1129" s="37"/>
      <c r="F1129" s="37"/>
      <c r="G1129" s="37"/>
      <c r="H1129" s="37"/>
      <c r="I1129" s="37"/>
      <c r="J1129" s="37"/>
      <c r="K1129" s="37"/>
      <c r="L1129" s="37"/>
      <c r="M1129" s="37"/>
      <c r="N1129" s="37"/>
      <c r="O1129" s="37"/>
      <c r="P1129" s="37"/>
      <c r="Q1129" s="37"/>
      <c r="R1129" s="37"/>
      <c r="S1129" s="37"/>
      <c r="T1129" s="37"/>
      <c r="U1129" s="37"/>
      <c r="V1129" s="37"/>
      <c r="W1129" s="37"/>
      <c r="X1129" s="37"/>
      <c r="Y1129" s="37"/>
      <c r="Z1129" s="37"/>
      <c r="AA1129" s="37"/>
      <c r="AB1129" s="37"/>
      <c r="AC1129" s="37"/>
    </row>
    <row r="1130" spans="1:29" s="36" customFormat="1" x14ac:dyDescent="0.3">
      <c r="A1130" s="37"/>
      <c r="B1130" s="37"/>
      <c r="C1130" s="37"/>
      <c r="D1130" s="37"/>
      <c r="E1130" s="37"/>
      <c r="F1130" s="37"/>
      <c r="G1130" s="37"/>
      <c r="H1130" s="37"/>
      <c r="I1130" s="37"/>
      <c r="J1130" s="37"/>
      <c r="K1130" s="37"/>
      <c r="L1130" s="37"/>
      <c r="M1130" s="37"/>
      <c r="N1130" s="37"/>
      <c r="O1130" s="37"/>
      <c r="P1130" s="37"/>
      <c r="Q1130" s="37"/>
      <c r="R1130" s="37"/>
      <c r="S1130" s="37"/>
      <c r="T1130" s="37"/>
      <c r="U1130" s="37"/>
      <c r="V1130" s="37"/>
      <c r="W1130" s="37"/>
      <c r="X1130" s="37"/>
      <c r="Y1130" s="37"/>
      <c r="Z1130" s="37"/>
      <c r="AA1130" s="37"/>
      <c r="AB1130" s="37"/>
      <c r="AC1130" s="37"/>
    </row>
    <row r="1131" spans="1:29" s="36" customFormat="1" x14ac:dyDescent="0.3">
      <c r="A1131" s="37"/>
      <c r="B1131" s="37"/>
      <c r="C1131" s="37"/>
      <c r="D1131" s="37"/>
      <c r="E1131" s="37"/>
      <c r="F1131" s="37"/>
      <c r="G1131" s="37"/>
      <c r="H1131" s="37"/>
      <c r="I1131" s="37"/>
      <c r="J1131" s="37"/>
      <c r="K1131" s="37"/>
      <c r="L1131" s="37"/>
      <c r="M1131" s="37"/>
      <c r="N1131" s="37"/>
      <c r="O1131" s="37"/>
      <c r="P1131" s="37"/>
      <c r="Q1131" s="37"/>
      <c r="R1131" s="37"/>
      <c r="S1131" s="37"/>
      <c r="T1131" s="37"/>
      <c r="U1131" s="37"/>
      <c r="V1131" s="37"/>
      <c r="W1131" s="37"/>
      <c r="X1131" s="37"/>
      <c r="Y1131" s="37"/>
      <c r="Z1131" s="37"/>
      <c r="AA1131" s="37"/>
      <c r="AB1131" s="37"/>
      <c r="AC1131" s="37"/>
    </row>
    <row r="1132" spans="1:29" s="36" customFormat="1" x14ac:dyDescent="0.3">
      <c r="A1132" s="37"/>
      <c r="B1132" s="37"/>
      <c r="C1132" s="37"/>
      <c r="D1132" s="37"/>
      <c r="E1132" s="37"/>
      <c r="F1132" s="37"/>
      <c r="G1132" s="37"/>
      <c r="H1132" s="37"/>
      <c r="I1132" s="37"/>
      <c r="J1132" s="37"/>
      <c r="K1132" s="37"/>
      <c r="L1132" s="37"/>
      <c r="M1132" s="37"/>
      <c r="N1132" s="37"/>
      <c r="O1132" s="37"/>
      <c r="P1132" s="37"/>
      <c r="Q1132" s="37"/>
      <c r="R1132" s="37"/>
      <c r="S1132" s="37"/>
      <c r="T1132" s="37"/>
      <c r="U1132" s="37"/>
      <c r="V1132" s="37"/>
      <c r="W1132" s="37"/>
      <c r="X1132" s="37"/>
      <c r="Y1132" s="37"/>
      <c r="Z1132" s="37"/>
      <c r="AA1132" s="37"/>
      <c r="AB1132" s="37"/>
      <c r="AC1132" s="37"/>
    </row>
    <row r="1133" spans="1:29" s="36" customFormat="1" x14ac:dyDescent="0.3">
      <c r="A1133" s="37"/>
      <c r="B1133" s="37"/>
      <c r="C1133" s="37"/>
      <c r="D1133" s="37"/>
      <c r="E1133" s="37"/>
      <c r="F1133" s="37"/>
      <c r="G1133" s="37"/>
      <c r="H1133" s="37"/>
      <c r="I1133" s="37"/>
      <c r="J1133" s="37"/>
      <c r="K1133" s="37"/>
      <c r="L1133" s="37"/>
      <c r="M1133" s="37"/>
      <c r="N1133" s="37"/>
      <c r="O1133" s="37"/>
      <c r="P1133" s="37"/>
      <c r="Q1133" s="37"/>
      <c r="R1133" s="37"/>
      <c r="S1133" s="37"/>
      <c r="T1133" s="37"/>
      <c r="U1133" s="37"/>
      <c r="V1133" s="37"/>
      <c r="W1133" s="37"/>
      <c r="X1133" s="37"/>
      <c r="Y1133" s="37"/>
      <c r="Z1133" s="37"/>
      <c r="AA1133" s="37"/>
      <c r="AB1133" s="37"/>
      <c r="AC1133" s="37"/>
    </row>
    <row r="1134" spans="1:29" s="36" customFormat="1" x14ac:dyDescent="0.3">
      <c r="A1134" s="37"/>
      <c r="B1134" s="37"/>
      <c r="C1134" s="37"/>
      <c r="D1134" s="37"/>
      <c r="E1134" s="37"/>
      <c r="F1134" s="37"/>
      <c r="G1134" s="37"/>
      <c r="H1134" s="37"/>
      <c r="I1134" s="37"/>
      <c r="J1134" s="37"/>
      <c r="K1134" s="37"/>
      <c r="L1134" s="37"/>
      <c r="M1134" s="37"/>
      <c r="N1134" s="37"/>
      <c r="O1134" s="37"/>
      <c r="P1134" s="37"/>
      <c r="Q1134" s="37"/>
      <c r="R1134" s="37"/>
      <c r="S1134" s="37"/>
      <c r="T1134" s="37"/>
      <c r="U1134" s="37"/>
      <c r="V1134" s="37"/>
      <c r="W1134" s="37"/>
      <c r="X1134" s="37"/>
      <c r="Y1134" s="37"/>
      <c r="Z1134" s="37"/>
      <c r="AA1134" s="37"/>
      <c r="AB1134" s="37"/>
      <c r="AC1134" s="37"/>
    </row>
    <row r="1135" spans="1:29" s="36" customFormat="1" x14ac:dyDescent="0.3">
      <c r="A1135" s="37"/>
      <c r="B1135" s="37"/>
      <c r="C1135" s="37"/>
      <c r="D1135" s="37"/>
      <c r="E1135" s="37"/>
      <c r="F1135" s="37"/>
      <c r="G1135" s="37"/>
      <c r="H1135" s="37"/>
      <c r="I1135" s="37"/>
      <c r="J1135" s="37"/>
      <c r="K1135" s="37"/>
      <c r="L1135" s="37"/>
      <c r="M1135" s="37"/>
      <c r="N1135" s="37"/>
      <c r="O1135" s="37"/>
      <c r="P1135" s="37"/>
      <c r="Q1135" s="37"/>
      <c r="R1135" s="37"/>
      <c r="S1135" s="37"/>
      <c r="T1135" s="37"/>
      <c r="U1135" s="37"/>
      <c r="V1135" s="37"/>
      <c r="W1135" s="37"/>
      <c r="X1135" s="37"/>
      <c r="Y1135" s="37"/>
      <c r="Z1135" s="37"/>
      <c r="AA1135" s="37"/>
      <c r="AB1135" s="37"/>
      <c r="AC1135" s="37"/>
    </row>
    <row r="1136" spans="1:29" s="36" customFormat="1" x14ac:dyDescent="0.3">
      <c r="A1136" s="37"/>
      <c r="B1136" s="37"/>
      <c r="C1136" s="37"/>
      <c r="D1136" s="37"/>
      <c r="E1136" s="37"/>
      <c r="F1136" s="37"/>
      <c r="G1136" s="37"/>
      <c r="H1136" s="37"/>
      <c r="I1136" s="37"/>
      <c r="J1136" s="37"/>
      <c r="K1136" s="37"/>
      <c r="L1136" s="37"/>
      <c r="M1136" s="37"/>
      <c r="N1136" s="37"/>
      <c r="O1136" s="37"/>
      <c r="P1136" s="37"/>
      <c r="Q1136" s="37"/>
      <c r="R1136" s="37"/>
      <c r="S1136" s="37"/>
      <c r="T1136" s="37"/>
      <c r="U1136" s="37"/>
      <c r="V1136" s="37"/>
      <c r="W1136" s="37"/>
      <c r="X1136" s="37"/>
      <c r="Y1136" s="37"/>
      <c r="Z1136" s="37"/>
      <c r="AA1136" s="37"/>
      <c r="AB1136" s="37"/>
      <c r="AC1136" s="37"/>
    </row>
    <row r="1137" spans="1:29" s="36" customFormat="1" x14ac:dyDescent="0.3">
      <c r="A1137" s="37"/>
      <c r="B1137" s="37"/>
      <c r="C1137" s="37"/>
      <c r="D1137" s="37"/>
      <c r="E1137" s="37"/>
      <c r="F1137" s="37"/>
      <c r="G1137" s="37"/>
      <c r="H1137" s="37"/>
      <c r="I1137" s="37"/>
      <c r="J1137" s="37"/>
      <c r="K1137" s="37"/>
      <c r="L1137" s="37"/>
      <c r="M1137" s="37"/>
      <c r="N1137" s="37"/>
      <c r="O1137" s="37"/>
      <c r="P1137" s="37"/>
      <c r="Q1137" s="37"/>
      <c r="R1137" s="37"/>
      <c r="S1137" s="37"/>
      <c r="T1137" s="37"/>
      <c r="U1137" s="37"/>
      <c r="V1137" s="37"/>
      <c r="W1137" s="37"/>
      <c r="X1137" s="37"/>
      <c r="Y1137" s="37"/>
      <c r="Z1137" s="37"/>
      <c r="AA1137" s="37"/>
      <c r="AB1137" s="37"/>
      <c r="AC1137" s="37"/>
    </row>
    <row r="1138" spans="1:29" s="36" customFormat="1" x14ac:dyDescent="0.3">
      <c r="A1138" s="37"/>
      <c r="B1138" s="37"/>
      <c r="C1138" s="37"/>
      <c r="D1138" s="37"/>
      <c r="E1138" s="37"/>
      <c r="F1138" s="37"/>
      <c r="G1138" s="37"/>
      <c r="H1138" s="37"/>
      <c r="I1138" s="37"/>
      <c r="J1138" s="37"/>
      <c r="K1138" s="37"/>
      <c r="L1138" s="37"/>
      <c r="M1138" s="37"/>
      <c r="N1138" s="37"/>
      <c r="O1138" s="37"/>
      <c r="P1138" s="37"/>
      <c r="Q1138" s="37"/>
      <c r="R1138" s="37"/>
      <c r="S1138" s="37"/>
      <c r="T1138" s="37"/>
      <c r="U1138" s="37"/>
      <c r="V1138" s="37"/>
      <c r="W1138" s="37"/>
      <c r="X1138" s="37"/>
      <c r="Y1138" s="37"/>
      <c r="Z1138" s="37"/>
      <c r="AA1138" s="37"/>
      <c r="AB1138" s="37"/>
      <c r="AC1138" s="37"/>
    </row>
    <row r="1139" spans="1:29" s="36" customFormat="1" x14ac:dyDescent="0.3">
      <c r="A1139" s="37"/>
      <c r="B1139" s="37"/>
      <c r="C1139" s="37"/>
      <c r="D1139" s="37"/>
      <c r="E1139" s="37"/>
      <c r="F1139" s="37"/>
      <c r="G1139" s="37"/>
      <c r="H1139" s="37"/>
      <c r="I1139" s="37"/>
      <c r="J1139" s="37"/>
      <c r="K1139" s="37"/>
      <c r="L1139" s="37"/>
      <c r="M1139" s="37"/>
      <c r="N1139" s="37"/>
      <c r="O1139" s="37"/>
      <c r="P1139" s="37"/>
      <c r="Q1139" s="37"/>
      <c r="R1139" s="37"/>
      <c r="S1139" s="37"/>
      <c r="T1139" s="37"/>
      <c r="U1139" s="37"/>
      <c r="V1139" s="37"/>
      <c r="W1139" s="37"/>
      <c r="X1139" s="37"/>
      <c r="Y1139" s="37"/>
      <c r="Z1139" s="37"/>
      <c r="AA1139" s="37"/>
      <c r="AB1139" s="37"/>
      <c r="AC1139" s="37"/>
    </row>
    <row r="1140" spans="1:29" s="36" customFormat="1" x14ac:dyDescent="0.3">
      <c r="A1140" s="37"/>
      <c r="B1140" s="37"/>
      <c r="C1140" s="37"/>
      <c r="D1140" s="37"/>
      <c r="E1140" s="37"/>
      <c r="F1140" s="37"/>
      <c r="G1140" s="37"/>
      <c r="H1140" s="37"/>
      <c r="I1140" s="37"/>
      <c r="J1140" s="37"/>
      <c r="K1140" s="37"/>
      <c r="L1140" s="37"/>
      <c r="M1140" s="37"/>
      <c r="N1140" s="37"/>
      <c r="O1140" s="37"/>
      <c r="P1140" s="37"/>
      <c r="Q1140" s="37"/>
      <c r="R1140" s="37"/>
      <c r="S1140" s="37"/>
      <c r="T1140" s="37"/>
      <c r="U1140" s="37"/>
      <c r="V1140" s="37"/>
      <c r="W1140" s="37"/>
      <c r="X1140" s="37"/>
      <c r="Y1140" s="37"/>
      <c r="Z1140" s="37"/>
      <c r="AA1140" s="37"/>
      <c r="AB1140" s="37"/>
      <c r="AC1140" s="37"/>
    </row>
    <row r="1141" spans="1:29" s="36" customFormat="1" x14ac:dyDescent="0.3">
      <c r="A1141" s="37"/>
      <c r="B1141" s="37"/>
      <c r="C1141" s="37"/>
      <c r="D1141" s="37"/>
      <c r="E1141" s="37"/>
      <c r="F1141" s="37"/>
      <c r="G1141" s="37"/>
      <c r="H1141" s="37"/>
      <c r="I1141" s="37"/>
      <c r="J1141" s="37"/>
      <c r="K1141" s="37"/>
      <c r="L1141" s="37"/>
      <c r="M1141" s="37"/>
      <c r="N1141" s="37"/>
      <c r="O1141" s="37"/>
      <c r="P1141" s="37"/>
      <c r="Q1141" s="37"/>
      <c r="R1141" s="37"/>
      <c r="S1141" s="37"/>
      <c r="T1141" s="37"/>
      <c r="U1141" s="37"/>
      <c r="V1141" s="37"/>
      <c r="W1141" s="37"/>
      <c r="X1141" s="37"/>
      <c r="Y1141" s="37"/>
      <c r="Z1141" s="37"/>
      <c r="AA1141" s="37"/>
      <c r="AB1141" s="37"/>
      <c r="AC1141" s="37"/>
    </row>
    <row r="1142" spans="1:29" s="36" customFormat="1" x14ac:dyDescent="0.3">
      <c r="A1142" s="37"/>
      <c r="B1142" s="37"/>
      <c r="C1142" s="37"/>
      <c r="D1142" s="37"/>
      <c r="E1142" s="37"/>
      <c r="F1142" s="37"/>
      <c r="G1142" s="37"/>
      <c r="H1142" s="37"/>
      <c r="I1142" s="37"/>
      <c r="J1142" s="37"/>
      <c r="K1142" s="37"/>
      <c r="L1142" s="37"/>
      <c r="M1142" s="37"/>
      <c r="N1142" s="37"/>
      <c r="O1142" s="37"/>
      <c r="P1142" s="37"/>
      <c r="Q1142" s="37"/>
      <c r="R1142" s="37"/>
      <c r="S1142" s="37"/>
      <c r="T1142" s="37"/>
      <c r="U1142" s="37"/>
      <c r="V1142" s="37"/>
      <c r="W1142" s="37"/>
      <c r="X1142" s="37"/>
      <c r="Y1142" s="37"/>
      <c r="Z1142" s="37"/>
      <c r="AA1142" s="37"/>
      <c r="AB1142" s="37"/>
      <c r="AC1142" s="37"/>
    </row>
    <row r="1143" spans="1:29" s="36" customFormat="1" x14ac:dyDescent="0.3">
      <c r="A1143" s="37"/>
      <c r="B1143" s="37"/>
      <c r="C1143" s="37"/>
      <c r="D1143" s="37"/>
      <c r="E1143" s="37"/>
      <c r="F1143" s="37"/>
      <c r="G1143" s="37"/>
      <c r="H1143" s="37"/>
      <c r="I1143" s="37"/>
      <c r="J1143" s="37"/>
      <c r="K1143" s="37"/>
      <c r="L1143" s="37"/>
      <c r="M1143" s="37"/>
      <c r="N1143" s="37"/>
      <c r="O1143" s="37"/>
      <c r="P1143" s="37"/>
      <c r="Q1143" s="37"/>
      <c r="R1143" s="37"/>
      <c r="S1143" s="37"/>
      <c r="T1143" s="37"/>
      <c r="U1143" s="37"/>
      <c r="V1143" s="37"/>
      <c r="W1143" s="37"/>
      <c r="X1143" s="37"/>
      <c r="Y1143" s="37"/>
      <c r="Z1143" s="37"/>
      <c r="AA1143" s="37"/>
      <c r="AB1143" s="37"/>
      <c r="AC1143" s="37"/>
    </row>
    <row r="1144" spans="1:29" s="36" customFormat="1" x14ac:dyDescent="0.3">
      <c r="A1144" s="37"/>
      <c r="B1144" s="37"/>
      <c r="C1144" s="37"/>
      <c r="D1144" s="37"/>
      <c r="E1144" s="37"/>
      <c r="F1144" s="37"/>
      <c r="G1144" s="37"/>
      <c r="H1144" s="37"/>
      <c r="I1144" s="37"/>
      <c r="J1144" s="37"/>
      <c r="K1144" s="37"/>
      <c r="L1144" s="37"/>
      <c r="M1144" s="37"/>
      <c r="N1144" s="37"/>
      <c r="O1144" s="37"/>
      <c r="P1144" s="37"/>
      <c r="Q1144" s="37"/>
      <c r="R1144" s="37"/>
      <c r="S1144" s="37"/>
      <c r="T1144" s="37"/>
      <c r="U1144" s="37"/>
      <c r="V1144" s="37"/>
      <c r="W1144" s="37"/>
      <c r="X1144" s="37"/>
      <c r="Y1144" s="37"/>
      <c r="Z1144" s="37"/>
      <c r="AA1144" s="37"/>
      <c r="AB1144" s="37"/>
      <c r="AC1144" s="37"/>
    </row>
    <row r="1145" spans="1:29" s="36" customFormat="1" x14ac:dyDescent="0.3">
      <c r="A1145" s="37"/>
      <c r="B1145" s="37"/>
      <c r="C1145" s="37"/>
      <c r="D1145" s="37"/>
      <c r="E1145" s="37"/>
      <c r="F1145" s="37"/>
      <c r="G1145" s="37"/>
      <c r="H1145" s="37"/>
      <c r="I1145" s="37"/>
      <c r="J1145" s="37"/>
      <c r="K1145" s="37"/>
      <c r="L1145" s="37"/>
      <c r="M1145" s="37"/>
      <c r="N1145" s="37"/>
      <c r="O1145" s="37"/>
      <c r="P1145" s="37"/>
      <c r="Q1145" s="37"/>
      <c r="R1145" s="37"/>
      <c r="S1145" s="37"/>
      <c r="T1145" s="37"/>
      <c r="U1145" s="37"/>
      <c r="V1145" s="37"/>
      <c r="W1145" s="37"/>
      <c r="X1145" s="37"/>
      <c r="Y1145" s="37"/>
      <c r="Z1145" s="37"/>
      <c r="AA1145" s="37"/>
      <c r="AB1145" s="37"/>
      <c r="AC1145" s="37"/>
    </row>
    <row r="1146" spans="1:29" s="36" customFormat="1" x14ac:dyDescent="0.3">
      <c r="A1146" s="37"/>
      <c r="B1146" s="37"/>
      <c r="C1146" s="37"/>
      <c r="D1146" s="37"/>
      <c r="E1146" s="37"/>
      <c r="F1146" s="37"/>
      <c r="G1146" s="37"/>
      <c r="H1146" s="37"/>
      <c r="I1146" s="37"/>
      <c r="J1146" s="37"/>
      <c r="K1146" s="37"/>
      <c r="L1146" s="37"/>
      <c r="M1146" s="37"/>
      <c r="N1146" s="37"/>
      <c r="O1146" s="37"/>
      <c r="P1146" s="37"/>
      <c r="Q1146" s="37"/>
      <c r="R1146" s="37"/>
      <c r="S1146" s="37"/>
      <c r="T1146" s="37"/>
      <c r="U1146" s="37"/>
      <c r="V1146" s="37"/>
      <c r="W1146" s="37"/>
      <c r="X1146" s="37"/>
      <c r="Y1146" s="37"/>
      <c r="Z1146" s="37"/>
      <c r="AA1146" s="37"/>
      <c r="AB1146" s="37"/>
      <c r="AC1146" s="37"/>
    </row>
    <row r="1147" spans="1:29" s="36" customFormat="1" x14ac:dyDescent="0.3">
      <c r="A1147" s="37"/>
      <c r="B1147" s="37"/>
      <c r="C1147" s="37"/>
      <c r="D1147" s="37"/>
      <c r="E1147" s="37"/>
      <c r="F1147" s="37"/>
      <c r="G1147" s="37"/>
      <c r="H1147" s="37"/>
      <c r="I1147" s="37"/>
      <c r="J1147" s="37"/>
      <c r="K1147" s="37"/>
      <c r="L1147" s="37"/>
      <c r="M1147" s="37"/>
      <c r="N1147" s="37"/>
      <c r="O1147" s="37"/>
      <c r="P1147" s="37"/>
      <c r="Q1147" s="37"/>
      <c r="R1147" s="37"/>
      <c r="S1147" s="37"/>
      <c r="T1147" s="37"/>
      <c r="U1147" s="37"/>
      <c r="V1147" s="37"/>
      <c r="W1147" s="37"/>
      <c r="X1147" s="37"/>
      <c r="Y1147" s="37"/>
      <c r="Z1147" s="37"/>
      <c r="AA1147" s="37"/>
      <c r="AB1147" s="37"/>
      <c r="AC1147" s="37"/>
    </row>
    <row r="1148" spans="1:29" s="36" customFormat="1" x14ac:dyDescent="0.3">
      <c r="A1148" s="37"/>
      <c r="B1148" s="37"/>
      <c r="C1148" s="37"/>
      <c r="D1148" s="37"/>
      <c r="E1148" s="37"/>
      <c r="F1148" s="37"/>
      <c r="G1148" s="37"/>
      <c r="H1148" s="37"/>
      <c r="I1148" s="37"/>
      <c r="J1148" s="37"/>
      <c r="K1148" s="37"/>
      <c r="L1148" s="37"/>
      <c r="M1148" s="37"/>
      <c r="N1148" s="37"/>
      <c r="O1148" s="37"/>
      <c r="P1148" s="37"/>
      <c r="Q1148" s="37"/>
      <c r="R1148" s="37"/>
      <c r="S1148" s="37"/>
      <c r="T1148" s="37"/>
      <c r="U1148" s="37"/>
      <c r="V1148" s="37"/>
      <c r="W1148" s="37"/>
      <c r="X1148" s="37"/>
      <c r="Y1148" s="37"/>
      <c r="Z1148" s="37"/>
      <c r="AA1148" s="37"/>
      <c r="AB1148" s="37"/>
      <c r="AC1148" s="37"/>
    </row>
    <row r="1149" spans="1:29" s="36" customFormat="1" x14ac:dyDescent="0.3">
      <c r="A1149" s="37"/>
      <c r="B1149" s="37"/>
      <c r="C1149" s="37"/>
      <c r="D1149" s="37"/>
      <c r="E1149" s="37"/>
      <c r="F1149" s="37"/>
      <c r="G1149" s="37"/>
      <c r="H1149" s="37"/>
      <c r="I1149" s="37"/>
      <c r="J1149" s="37"/>
      <c r="K1149" s="37"/>
      <c r="L1149" s="37"/>
      <c r="M1149" s="37"/>
      <c r="N1149" s="37"/>
      <c r="O1149" s="37"/>
      <c r="P1149" s="37"/>
      <c r="Q1149" s="37"/>
      <c r="R1149" s="37"/>
      <c r="S1149" s="37"/>
      <c r="T1149" s="37"/>
      <c r="U1149" s="37"/>
      <c r="V1149" s="37"/>
      <c r="W1149" s="37"/>
      <c r="X1149" s="37"/>
      <c r="Y1149" s="37"/>
      <c r="Z1149" s="37"/>
      <c r="AA1149" s="37"/>
      <c r="AB1149" s="37"/>
      <c r="AC1149" s="37"/>
    </row>
    <row r="1150" spans="1:29" s="36" customFormat="1" x14ac:dyDescent="0.3">
      <c r="A1150" s="37"/>
      <c r="B1150" s="37"/>
      <c r="C1150" s="37"/>
      <c r="D1150" s="37"/>
      <c r="E1150" s="37"/>
      <c r="F1150" s="37"/>
      <c r="G1150" s="37"/>
      <c r="H1150" s="37"/>
      <c r="I1150" s="37"/>
      <c r="J1150" s="37"/>
      <c r="K1150" s="37"/>
      <c r="L1150" s="37"/>
      <c r="M1150" s="37"/>
      <c r="N1150" s="37"/>
      <c r="O1150" s="37"/>
      <c r="P1150" s="37"/>
      <c r="Q1150" s="37"/>
      <c r="R1150" s="37"/>
      <c r="S1150" s="37"/>
      <c r="T1150" s="37"/>
      <c r="U1150" s="37"/>
      <c r="V1150" s="37"/>
      <c r="W1150" s="37"/>
      <c r="X1150" s="37"/>
      <c r="Y1150" s="37"/>
      <c r="Z1150" s="37"/>
      <c r="AA1150" s="37"/>
      <c r="AB1150" s="37"/>
      <c r="AC1150" s="37"/>
    </row>
    <row r="1151" spans="1:29" s="36" customFormat="1" x14ac:dyDescent="0.3">
      <c r="A1151" s="37"/>
      <c r="B1151" s="37"/>
      <c r="C1151" s="37"/>
      <c r="D1151" s="37"/>
      <c r="E1151" s="37"/>
      <c r="F1151" s="37"/>
      <c r="G1151" s="37"/>
      <c r="H1151" s="37"/>
      <c r="I1151" s="37"/>
      <c r="J1151" s="37"/>
      <c r="K1151" s="37"/>
      <c r="L1151" s="37"/>
      <c r="M1151" s="37"/>
      <c r="N1151" s="37"/>
      <c r="O1151" s="37"/>
      <c r="P1151" s="37"/>
      <c r="Q1151" s="37"/>
      <c r="R1151" s="37"/>
      <c r="S1151" s="37"/>
      <c r="T1151" s="37"/>
      <c r="U1151" s="37"/>
      <c r="V1151" s="37"/>
      <c r="W1151" s="37"/>
      <c r="X1151" s="37"/>
      <c r="Y1151" s="37"/>
      <c r="Z1151" s="37"/>
      <c r="AA1151" s="37"/>
      <c r="AB1151" s="37"/>
      <c r="AC1151" s="37"/>
    </row>
    <row r="1152" spans="1:29" s="36" customFormat="1" x14ac:dyDescent="0.3">
      <c r="A1152" s="37"/>
      <c r="B1152" s="37"/>
      <c r="C1152" s="37"/>
      <c r="D1152" s="37"/>
      <c r="E1152" s="37"/>
      <c r="F1152" s="37"/>
      <c r="G1152" s="37"/>
      <c r="H1152" s="37"/>
      <c r="I1152" s="37"/>
      <c r="J1152" s="37"/>
      <c r="K1152" s="37"/>
      <c r="L1152" s="37"/>
      <c r="M1152" s="37"/>
      <c r="N1152" s="37"/>
      <c r="O1152" s="37"/>
      <c r="P1152" s="37"/>
      <c r="Q1152" s="37"/>
      <c r="R1152" s="37"/>
      <c r="S1152" s="37"/>
      <c r="T1152" s="37"/>
      <c r="U1152" s="37"/>
      <c r="V1152" s="37"/>
      <c r="W1152" s="37"/>
      <c r="X1152" s="37"/>
      <c r="Y1152" s="37"/>
      <c r="Z1152" s="37"/>
      <c r="AA1152" s="37"/>
      <c r="AB1152" s="37"/>
      <c r="AC1152" s="37"/>
    </row>
    <row r="1153" spans="1:29" s="36" customFormat="1" x14ac:dyDescent="0.3">
      <c r="A1153" s="37"/>
      <c r="B1153" s="37"/>
      <c r="C1153" s="37"/>
      <c r="D1153" s="37"/>
      <c r="E1153" s="37"/>
      <c r="F1153" s="37"/>
      <c r="G1153" s="37"/>
      <c r="H1153" s="37"/>
      <c r="I1153" s="37"/>
      <c r="J1153" s="37"/>
      <c r="K1153" s="37"/>
      <c r="L1153" s="37"/>
      <c r="M1153" s="37"/>
      <c r="N1153" s="37"/>
      <c r="O1153" s="37"/>
      <c r="P1153" s="37"/>
      <c r="Q1153" s="37"/>
      <c r="R1153" s="37"/>
      <c r="S1153" s="37"/>
      <c r="T1153" s="37"/>
      <c r="U1153" s="37"/>
      <c r="V1153" s="37"/>
      <c r="W1153" s="37"/>
      <c r="X1153" s="37"/>
      <c r="Y1153" s="37"/>
      <c r="Z1153" s="37"/>
      <c r="AA1153" s="37"/>
      <c r="AB1153" s="37"/>
      <c r="AC1153" s="37"/>
    </row>
    <row r="1154" spans="1:29" s="36" customFormat="1" x14ac:dyDescent="0.3">
      <c r="A1154" s="37"/>
      <c r="B1154" s="37"/>
      <c r="C1154" s="37"/>
      <c r="D1154" s="37"/>
      <c r="E1154" s="37"/>
      <c r="F1154" s="37"/>
      <c r="G1154" s="37"/>
      <c r="H1154" s="37"/>
      <c r="I1154" s="37"/>
      <c r="J1154" s="37"/>
      <c r="K1154" s="37"/>
      <c r="L1154" s="37"/>
      <c r="M1154" s="37"/>
      <c r="N1154" s="37"/>
      <c r="O1154" s="37"/>
      <c r="P1154" s="37"/>
      <c r="Q1154" s="37"/>
      <c r="R1154" s="37"/>
      <c r="S1154" s="37"/>
      <c r="T1154" s="37"/>
      <c r="U1154" s="37"/>
      <c r="V1154" s="37"/>
      <c r="W1154" s="37"/>
      <c r="X1154" s="37"/>
      <c r="Y1154" s="37"/>
      <c r="Z1154" s="37"/>
      <c r="AA1154" s="37"/>
      <c r="AB1154" s="37"/>
      <c r="AC1154" s="37"/>
    </row>
    <row r="1155" spans="1:29" s="36" customFormat="1" x14ac:dyDescent="0.3">
      <c r="A1155" s="37"/>
      <c r="B1155" s="37"/>
      <c r="C1155" s="37"/>
      <c r="D1155" s="37"/>
      <c r="E1155" s="37"/>
      <c r="F1155" s="37"/>
      <c r="G1155" s="37"/>
      <c r="H1155" s="37"/>
      <c r="I1155" s="37"/>
      <c r="J1155" s="37"/>
      <c r="K1155" s="37"/>
      <c r="L1155" s="37"/>
      <c r="M1155" s="37"/>
      <c r="N1155" s="37"/>
      <c r="O1155" s="37"/>
      <c r="P1155" s="37"/>
      <c r="Q1155" s="37"/>
      <c r="R1155" s="37"/>
      <c r="S1155" s="37"/>
      <c r="T1155" s="37"/>
      <c r="U1155" s="37"/>
      <c r="V1155" s="37"/>
      <c r="W1155" s="37"/>
      <c r="X1155" s="37"/>
      <c r="Y1155" s="37"/>
      <c r="Z1155" s="37"/>
      <c r="AA1155" s="37"/>
      <c r="AB1155" s="37"/>
      <c r="AC1155" s="37"/>
    </row>
    <row r="1156" spans="1:29" s="36" customFormat="1" x14ac:dyDescent="0.3">
      <c r="A1156" s="37"/>
      <c r="B1156" s="37"/>
      <c r="C1156" s="37"/>
      <c r="D1156" s="37"/>
      <c r="E1156" s="37"/>
      <c r="F1156" s="37"/>
      <c r="G1156" s="37"/>
      <c r="H1156" s="37"/>
      <c r="I1156" s="37"/>
      <c r="J1156" s="37"/>
      <c r="K1156" s="37"/>
      <c r="L1156" s="37"/>
      <c r="M1156" s="37"/>
      <c r="N1156" s="37"/>
      <c r="O1156" s="37"/>
      <c r="P1156" s="37"/>
      <c r="Q1156" s="37"/>
      <c r="R1156" s="37"/>
      <c r="S1156" s="37"/>
      <c r="T1156" s="37"/>
      <c r="U1156" s="37"/>
      <c r="V1156" s="37"/>
      <c r="W1156" s="37"/>
      <c r="X1156" s="37"/>
      <c r="Y1156" s="37"/>
      <c r="Z1156" s="37"/>
      <c r="AA1156" s="37"/>
      <c r="AB1156" s="37"/>
      <c r="AC1156" s="37"/>
    </row>
    <row r="1157" spans="1:29" s="36" customFormat="1" x14ac:dyDescent="0.3">
      <c r="A1157" s="37"/>
      <c r="B1157" s="37"/>
      <c r="C1157" s="37"/>
      <c r="D1157" s="37"/>
      <c r="E1157" s="37"/>
      <c r="F1157" s="37"/>
      <c r="G1157" s="37"/>
      <c r="H1157" s="37"/>
      <c r="I1157" s="37"/>
      <c r="J1157" s="37"/>
      <c r="K1157" s="37"/>
      <c r="L1157" s="37"/>
      <c r="M1157" s="37"/>
      <c r="N1157" s="37"/>
      <c r="O1157" s="37"/>
      <c r="P1157" s="37"/>
      <c r="Q1157" s="37"/>
      <c r="R1157" s="37"/>
      <c r="S1157" s="37"/>
      <c r="T1157" s="37"/>
      <c r="U1157" s="37"/>
      <c r="V1157" s="37"/>
      <c r="W1157" s="37"/>
      <c r="X1157" s="37"/>
      <c r="Y1157" s="37"/>
      <c r="Z1157" s="37"/>
      <c r="AA1157" s="37"/>
      <c r="AB1157" s="37"/>
      <c r="AC1157" s="37"/>
    </row>
    <row r="1158" spans="1:29" s="36" customFormat="1" x14ac:dyDescent="0.3">
      <c r="A1158" s="37"/>
      <c r="B1158" s="37"/>
      <c r="C1158" s="37"/>
      <c r="D1158" s="37"/>
      <c r="E1158" s="37"/>
      <c r="F1158" s="37"/>
      <c r="G1158" s="37"/>
      <c r="H1158" s="37"/>
      <c r="I1158" s="37"/>
      <c r="J1158" s="37"/>
      <c r="K1158" s="37"/>
      <c r="L1158" s="37"/>
      <c r="M1158" s="37"/>
      <c r="N1158" s="37"/>
      <c r="O1158" s="37"/>
      <c r="P1158" s="37"/>
      <c r="Q1158" s="37"/>
      <c r="R1158" s="37"/>
      <c r="S1158" s="37"/>
      <c r="T1158" s="37"/>
      <c r="U1158" s="37"/>
      <c r="V1158" s="37"/>
      <c r="W1158" s="37"/>
      <c r="X1158" s="37"/>
      <c r="Y1158" s="37"/>
      <c r="Z1158" s="37"/>
      <c r="AA1158" s="37"/>
      <c r="AB1158" s="37"/>
      <c r="AC1158" s="37"/>
    </row>
    <row r="1159" spans="1:29" s="36" customFormat="1" x14ac:dyDescent="0.3">
      <c r="A1159" s="37"/>
      <c r="B1159" s="37"/>
      <c r="C1159" s="37"/>
      <c r="D1159" s="37"/>
      <c r="E1159" s="37"/>
      <c r="F1159" s="37"/>
      <c r="G1159" s="37"/>
      <c r="H1159" s="37"/>
      <c r="I1159" s="37"/>
      <c r="J1159" s="37"/>
      <c r="K1159" s="37"/>
      <c r="L1159" s="37"/>
      <c r="M1159" s="37"/>
      <c r="N1159" s="37"/>
      <c r="O1159" s="37"/>
      <c r="P1159" s="37"/>
      <c r="Q1159" s="37"/>
      <c r="R1159" s="37"/>
      <c r="S1159" s="37"/>
      <c r="T1159" s="37"/>
      <c r="U1159" s="37"/>
      <c r="V1159" s="37"/>
      <c r="W1159" s="37"/>
      <c r="X1159" s="37"/>
      <c r="Y1159" s="37"/>
      <c r="Z1159" s="37"/>
      <c r="AA1159" s="37"/>
      <c r="AB1159" s="37"/>
      <c r="AC1159" s="37"/>
    </row>
    <row r="1160" spans="1:29" s="36" customFormat="1" x14ac:dyDescent="0.3">
      <c r="A1160" s="37"/>
      <c r="B1160" s="37"/>
      <c r="C1160" s="37"/>
      <c r="D1160" s="37"/>
      <c r="E1160" s="37"/>
      <c r="F1160" s="37"/>
      <c r="G1160" s="37"/>
      <c r="H1160" s="37"/>
      <c r="I1160" s="37"/>
      <c r="J1160" s="37"/>
      <c r="K1160" s="37"/>
      <c r="L1160" s="37"/>
      <c r="M1160" s="37"/>
      <c r="N1160" s="37"/>
      <c r="O1160" s="37"/>
      <c r="P1160" s="37"/>
      <c r="Q1160" s="37"/>
      <c r="R1160" s="37"/>
      <c r="S1160" s="37"/>
      <c r="T1160" s="37"/>
      <c r="U1160" s="37"/>
      <c r="V1160" s="37"/>
      <c r="W1160" s="37"/>
      <c r="X1160" s="37"/>
      <c r="Y1160" s="37"/>
      <c r="Z1160" s="37"/>
      <c r="AA1160" s="37"/>
      <c r="AB1160" s="37"/>
      <c r="AC1160" s="37"/>
    </row>
    <row r="1161" spans="1:29" s="36" customFormat="1" x14ac:dyDescent="0.3">
      <c r="A1161" s="37"/>
      <c r="B1161" s="37"/>
      <c r="C1161" s="37"/>
      <c r="D1161" s="37"/>
      <c r="E1161" s="37"/>
      <c r="F1161" s="37"/>
      <c r="G1161" s="37"/>
      <c r="H1161" s="37"/>
      <c r="I1161" s="37"/>
      <c r="J1161" s="37"/>
      <c r="K1161" s="37"/>
      <c r="L1161" s="37"/>
      <c r="M1161" s="37"/>
      <c r="N1161" s="37"/>
      <c r="O1161" s="37"/>
      <c r="P1161" s="37"/>
      <c r="Q1161" s="37"/>
      <c r="R1161" s="37"/>
      <c r="S1161" s="37"/>
      <c r="T1161" s="37"/>
      <c r="U1161" s="37"/>
      <c r="V1161" s="37"/>
      <c r="W1161" s="37"/>
      <c r="X1161" s="37"/>
      <c r="Y1161" s="37"/>
      <c r="Z1161" s="37"/>
      <c r="AA1161" s="37"/>
      <c r="AB1161" s="37"/>
      <c r="AC1161" s="37"/>
    </row>
    <row r="1162" spans="1:29" s="36" customFormat="1" x14ac:dyDescent="0.3">
      <c r="A1162" s="37"/>
      <c r="B1162" s="37"/>
      <c r="C1162" s="37"/>
      <c r="D1162" s="37"/>
      <c r="E1162" s="37"/>
      <c r="F1162" s="37"/>
      <c r="G1162" s="37"/>
      <c r="H1162" s="37"/>
      <c r="I1162" s="37"/>
      <c r="J1162" s="37"/>
      <c r="K1162" s="37"/>
      <c r="L1162" s="37"/>
      <c r="M1162" s="37"/>
      <c r="N1162" s="37"/>
      <c r="O1162" s="37"/>
      <c r="P1162" s="37"/>
      <c r="Q1162" s="37"/>
      <c r="R1162" s="37"/>
      <c r="S1162" s="37"/>
      <c r="T1162" s="37"/>
      <c r="U1162" s="37"/>
      <c r="V1162" s="37"/>
      <c r="W1162" s="37"/>
      <c r="X1162" s="37"/>
      <c r="Y1162" s="37"/>
      <c r="Z1162" s="37"/>
      <c r="AA1162" s="37"/>
      <c r="AB1162" s="37"/>
      <c r="AC1162" s="37"/>
    </row>
    <row r="1163" spans="1:29" s="36" customFormat="1" x14ac:dyDescent="0.3">
      <c r="A1163" s="37"/>
      <c r="B1163" s="37"/>
      <c r="C1163" s="37"/>
      <c r="D1163" s="37"/>
      <c r="E1163" s="37"/>
      <c r="F1163" s="37"/>
      <c r="G1163" s="37"/>
      <c r="H1163" s="37"/>
      <c r="I1163" s="37"/>
      <c r="J1163" s="37"/>
      <c r="K1163" s="37"/>
      <c r="L1163" s="37"/>
      <c r="M1163" s="37"/>
      <c r="N1163" s="37"/>
      <c r="O1163" s="37"/>
      <c r="P1163" s="37"/>
      <c r="Q1163" s="37"/>
      <c r="R1163" s="37"/>
      <c r="S1163" s="37"/>
      <c r="T1163" s="37"/>
      <c r="U1163" s="37"/>
      <c r="V1163" s="37"/>
      <c r="W1163" s="37"/>
      <c r="X1163" s="37"/>
      <c r="Y1163" s="37"/>
      <c r="Z1163" s="37"/>
      <c r="AA1163" s="37"/>
      <c r="AB1163" s="37"/>
      <c r="AC1163" s="37"/>
    </row>
    <row r="1164" spans="1:29" s="36" customFormat="1" x14ac:dyDescent="0.3">
      <c r="A1164" s="37"/>
      <c r="B1164" s="37"/>
      <c r="C1164" s="37"/>
      <c r="D1164" s="37"/>
      <c r="E1164" s="37"/>
      <c r="F1164" s="37"/>
      <c r="G1164" s="37"/>
      <c r="H1164" s="37"/>
      <c r="I1164" s="37"/>
      <c r="J1164" s="37"/>
      <c r="K1164" s="37"/>
      <c r="L1164" s="37"/>
      <c r="M1164" s="37"/>
      <c r="N1164" s="37"/>
      <c r="O1164" s="37"/>
      <c r="P1164" s="37"/>
      <c r="Q1164" s="37"/>
      <c r="R1164" s="37"/>
      <c r="S1164" s="37"/>
      <c r="T1164" s="37"/>
      <c r="U1164" s="37"/>
      <c r="V1164" s="37"/>
      <c r="W1164" s="37"/>
      <c r="X1164" s="37"/>
      <c r="Y1164" s="37"/>
      <c r="Z1164" s="37"/>
      <c r="AA1164" s="37"/>
      <c r="AB1164" s="37"/>
      <c r="AC1164" s="37"/>
    </row>
    <row r="1165" spans="1:29" s="36" customFormat="1" x14ac:dyDescent="0.3">
      <c r="A1165" s="37"/>
      <c r="B1165" s="37"/>
      <c r="C1165" s="37"/>
      <c r="D1165" s="37"/>
      <c r="E1165" s="37"/>
      <c r="F1165" s="37"/>
      <c r="G1165" s="37"/>
      <c r="H1165" s="37"/>
      <c r="I1165" s="37"/>
      <c r="J1165" s="37"/>
      <c r="K1165" s="37"/>
      <c r="L1165" s="37"/>
      <c r="M1165" s="37"/>
      <c r="N1165" s="37"/>
      <c r="O1165" s="37"/>
      <c r="P1165" s="37"/>
      <c r="Q1165" s="37"/>
      <c r="R1165" s="37"/>
      <c r="S1165" s="37"/>
      <c r="T1165" s="37"/>
      <c r="U1165" s="37"/>
      <c r="V1165" s="37"/>
      <c r="W1165" s="37"/>
      <c r="X1165" s="37"/>
      <c r="Y1165" s="37"/>
      <c r="Z1165" s="37"/>
      <c r="AA1165" s="37"/>
      <c r="AB1165" s="37"/>
      <c r="AC1165" s="37"/>
    </row>
    <row r="1166" spans="1:29" s="36" customFormat="1" x14ac:dyDescent="0.3">
      <c r="A1166" s="37"/>
      <c r="B1166" s="37"/>
      <c r="C1166" s="37"/>
      <c r="D1166" s="37"/>
      <c r="E1166" s="37"/>
      <c r="F1166" s="37"/>
      <c r="G1166" s="37"/>
      <c r="H1166" s="37"/>
      <c r="I1166" s="37"/>
      <c r="J1166" s="37"/>
      <c r="K1166" s="37"/>
      <c r="L1166" s="37"/>
      <c r="M1166" s="37"/>
      <c r="N1166" s="37"/>
      <c r="O1166" s="37"/>
      <c r="P1166" s="37"/>
      <c r="Q1166" s="37"/>
      <c r="R1166" s="37"/>
      <c r="S1166" s="37"/>
      <c r="T1166" s="37"/>
      <c r="U1166" s="37"/>
      <c r="V1166" s="37"/>
      <c r="W1166" s="37"/>
      <c r="X1166" s="37"/>
      <c r="Y1166" s="37"/>
      <c r="Z1166" s="37"/>
      <c r="AA1166" s="37"/>
      <c r="AB1166" s="37"/>
      <c r="AC1166" s="37"/>
    </row>
    <row r="1167" spans="1:29" s="36" customFormat="1" x14ac:dyDescent="0.3">
      <c r="A1167" s="37"/>
      <c r="B1167" s="37"/>
      <c r="C1167" s="37"/>
      <c r="D1167" s="37"/>
      <c r="E1167" s="37"/>
      <c r="F1167" s="37"/>
      <c r="G1167" s="37"/>
      <c r="H1167" s="37"/>
      <c r="I1167" s="37"/>
      <c r="J1167" s="37"/>
      <c r="K1167" s="37"/>
      <c r="L1167" s="37"/>
      <c r="M1167" s="37"/>
      <c r="N1167" s="37"/>
      <c r="O1167" s="37"/>
      <c r="P1167" s="37"/>
      <c r="Q1167" s="37"/>
      <c r="R1167" s="37"/>
      <c r="S1167" s="37"/>
      <c r="T1167" s="37"/>
      <c r="U1167" s="37"/>
      <c r="V1167" s="37"/>
      <c r="W1167" s="37"/>
      <c r="X1167" s="37"/>
      <c r="Y1167" s="37"/>
      <c r="Z1167" s="37"/>
      <c r="AA1167" s="37"/>
      <c r="AB1167" s="37"/>
      <c r="AC1167" s="37"/>
    </row>
    <row r="1168" spans="1:29" s="36" customFormat="1" x14ac:dyDescent="0.3">
      <c r="A1168" s="37"/>
      <c r="B1168" s="37"/>
      <c r="C1168" s="37"/>
      <c r="D1168" s="37"/>
      <c r="E1168" s="37"/>
      <c r="F1168" s="37"/>
      <c r="G1168" s="37"/>
      <c r="H1168" s="37"/>
      <c r="I1168" s="37"/>
      <c r="J1168" s="37"/>
      <c r="K1168" s="37"/>
      <c r="L1168" s="37"/>
      <c r="M1168" s="37"/>
      <c r="N1168" s="37"/>
      <c r="O1168" s="37"/>
      <c r="P1168" s="37"/>
      <c r="Q1168" s="37"/>
      <c r="R1168" s="37"/>
      <c r="S1168" s="37"/>
      <c r="T1168" s="37"/>
      <c r="U1168" s="37"/>
      <c r="V1168" s="37"/>
      <c r="W1168" s="37"/>
      <c r="X1168" s="37"/>
      <c r="Y1168" s="37"/>
      <c r="Z1168" s="37"/>
      <c r="AA1168" s="37"/>
      <c r="AB1168" s="37"/>
      <c r="AC1168" s="37"/>
    </row>
    <row r="1169" spans="1:29" s="36" customFormat="1" x14ac:dyDescent="0.3">
      <c r="A1169" s="37"/>
      <c r="B1169" s="37"/>
      <c r="C1169" s="37"/>
      <c r="D1169" s="37"/>
      <c r="E1169" s="37"/>
      <c r="F1169" s="37"/>
      <c r="G1169" s="37"/>
      <c r="H1169" s="37"/>
      <c r="I1169" s="37"/>
      <c r="J1169" s="37"/>
      <c r="K1169" s="37"/>
      <c r="L1169" s="37"/>
      <c r="M1169" s="37"/>
      <c r="N1169" s="37"/>
      <c r="O1169" s="37"/>
      <c r="P1169" s="37"/>
      <c r="Q1169" s="37"/>
      <c r="R1169" s="37"/>
      <c r="S1169" s="37"/>
      <c r="T1169" s="37"/>
      <c r="U1169" s="37"/>
      <c r="V1169" s="37"/>
      <c r="W1169" s="37"/>
      <c r="X1169" s="37"/>
      <c r="Y1169" s="37"/>
      <c r="Z1169" s="37"/>
      <c r="AA1169" s="37"/>
      <c r="AB1169" s="37"/>
      <c r="AC1169" s="37"/>
    </row>
    <row r="1170" spans="1:29" s="36" customFormat="1" x14ac:dyDescent="0.3">
      <c r="A1170" s="37"/>
      <c r="B1170" s="37"/>
      <c r="C1170" s="37"/>
      <c r="D1170" s="37"/>
      <c r="E1170" s="37"/>
      <c r="F1170" s="37"/>
      <c r="G1170" s="37"/>
      <c r="H1170" s="37"/>
      <c r="I1170" s="37"/>
      <c r="J1170" s="37"/>
      <c r="K1170" s="37"/>
      <c r="L1170" s="37"/>
      <c r="M1170" s="37"/>
      <c r="N1170" s="37"/>
      <c r="O1170" s="37"/>
      <c r="P1170" s="37"/>
      <c r="Q1170" s="37"/>
      <c r="R1170" s="37"/>
      <c r="S1170" s="37"/>
      <c r="T1170" s="37"/>
      <c r="U1170" s="37"/>
      <c r="V1170" s="37"/>
      <c r="W1170" s="37"/>
      <c r="X1170" s="37"/>
      <c r="Y1170" s="37"/>
      <c r="Z1170" s="37"/>
      <c r="AA1170" s="37"/>
      <c r="AB1170" s="37"/>
      <c r="AC1170" s="37"/>
    </row>
    <row r="1171" spans="1:29" s="36" customFormat="1" x14ac:dyDescent="0.3">
      <c r="A1171" s="37"/>
      <c r="B1171" s="37"/>
      <c r="C1171" s="37"/>
      <c r="D1171" s="37"/>
      <c r="E1171" s="37"/>
      <c r="F1171" s="37"/>
      <c r="G1171" s="37"/>
      <c r="H1171" s="37"/>
      <c r="I1171" s="37"/>
      <c r="J1171" s="37"/>
      <c r="K1171" s="37"/>
      <c r="L1171" s="37"/>
      <c r="M1171" s="37"/>
      <c r="N1171" s="37"/>
      <c r="O1171" s="37"/>
      <c r="P1171" s="37"/>
      <c r="Q1171" s="37"/>
      <c r="R1171" s="37"/>
      <c r="S1171" s="37"/>
      <c r="T1171" s="37"/>
      <c r="U1171" s="37"/>
      <c r="V1171" s="37"/>
      <c r="W1171" s="37"/>
      <c r="X1171" s="37"/>
      <c r="Y1171" s="37"/>
      <c r="Z1171" s="37"/>
      <c r="AA1171" s="37"/>
      <c r="AB1171" s="37"/>
      <c r="AC1171" s="37"/>
    </row>
    <row r="1172" spans="1:29" s="36" customFormat="1" x14ac:dyDescent="0.3">
      <c r="A1172" s="37"/>
      <c r="B1172" s="37"/>
      <c r="C1172" s="37"/>
      <c r="D1172" s="37"/>
      <c r="E1172" s="37"/>
      <c r="F1172" s="37"/>
      <c r="G1172" s="37"/>
      <c r="H1172" s="37"/>
      <c r="I1172" s="37"/>
      <c r="J1172" s="37"/>
      <c r="K1172" s="37"/>
      <c r="L1172" s="37"/>
      <c r="M1172" s="37"/>
      <c r="N1172" s="37"/>
      <c r="O1172" s="37"/>
      <c r="P1172" s="37"/>
      <c r="Q1172" s="37"/>
      <c r="R1172" s="37"/>
      <c r="S1172" s="37"/>
      <c r="T1172" s="37"/>
      <c r="U1172" s="37"/>
      <c r="V1172" s="37"/>
      <c r="W1172" s="37"/>
      <c r="X1172" s="37"/>
      <c r="Y1172" s="37"/>
      <c r="Z1172" s="37"/>
      <c r="AA1172" s="37"/>
      <c r="AB1172" s="37"/>
      <c r="AC1172" s="37"/>
    </row>
    <row r="1173" spans="1:29" s="36" customFormat="1" x14ac:dyDescent="0.3">
      <c r="A1173" s="37"/>
      <c r="B1173" s="37"/>
      <c r="C1173" s="37"/>
      <c r="D1173" s="37"/>
      <c r="E1173" s="37"/>
      <c r="F1173" s="37"/>
      <c r="G1173" s="37"/>
      <c r="H1173" s="37"/>
      <c r="I1173" s="37"/>
      <c r="J1173" s="37"/>
      <c r="K1173" s="37"/>
      <c r="L1173" s="37"/>
      <c r="M1173" s="37"/>
      <c r="N1173" s="37"/>
      <c r="O1173" s="37"/>
      <c r="P1173" s="37"/>
      <c r="Q1173" s="37"/>
      <c r="R1173" s="37"/>
      <c r="S1173" s="37"/>
      <c r="T1173" s="37"/>
      <c r="U1173" s="37"/>
      <c r="V1173" s="37"/>
      <c r="W1173" s="37"/>
      <c r="X1173" s="37"/>
      <c r="Y1173" s="37"/>
      <c r="Z1173" s="37"/>
      <c r="AA1173" s="37"/>
      <c r="AB1173" s="37"/>
      <c r="AC1173" s="37"/>
    </row>
    <row r="1174" spans="1:29" s="36" customFormat="1" x14ac:dyDescent="0.3">
      <c r="A1174" s="37"/>
      <c r="B1174" s="37"/>
      <c r="C1174" s="37"/>
      <c r="D1174" s="37"/>
      <c r="E1174" s="37"/>
      <c r="F1174" s="37"/>
      <c r="G1174" s="37"/>
      <c r="H1174" s="37"/>
      <c r="I1174" s="37"/>
      <c r="J1174" s="37"/>
      <c r="K1174" s="37"/>
      <c r="L1174" s="37"/>
      <c r="M1174" s="37"/>
      <c r="N1174" s="37"/>
      <c r="O1174" s="37"/>
      <c r="P1174" s="37"/>
      <c r="Q1174" s="37"/>
      <c r="R1174" s="37"/>
      <c r="S1174" s="37"/>
      <c r="T1174" s="37"/>
      <c r="U1174" s="37"/>
      <c r="V1174" s="37"/>
      <c r="W1174" s="37"/>
      <c r="X1174" s="37"/>
      <c r="Y1174" s="37"/>
      <c r="Z1174" s="37"/>
      <c r="AA1174" s="37"/>
      <c r="AB1174" s="37"/>
      <c r="AC1174" s="37"/>
    </row>
    <row r="1175" spans="1:29" s="36" customFormat="1" x14ac:dyDescent="0.3">
      <c r="A1175" s="37"/>
      <c r="B1175" s="37"/>
      <c r="C1175" s="37"/>
      <c r="D1175" s="37"/>
      <c r="E1175" s="37"/>
      <c r="F1175" s="37"/>
      <c r="G1175" s="37"/>
      <c r="H1175" s="37"/>
      <c r="I1175" s="37"/>
      <c r="J1175" s="37"/>
      <c r="K1175" s="37"/>
      <c r="L1175" s="37"/>
      <c r="M1175" s="37"/>
      <c r="N1175" s="37"/>
      <c r="O1175" s="37"/>
      <c r="P1175" s="37"/>
      <c r="Q1175" s="37"/>
      <c r="R1175" s="37"/>
      <c r="S1175" s="37"/>
      <c r="T1175" s="37"/>
      <c r="U1175" s="37"/>
      <c r="V1175" s="37"/>
      <c r="W1175" s="37"/>
      <c r="X1175" s="37"/>
      <c r="Y1175" s="37"/>
      <c r="Z1175" s="37"/>
      <c r="AA1175" s="37"/>
      <c r="AB1175" s="37"/>
      <c r="AC1175" s="37"/>
    </row>
    <row r="1176" spans="1:29" s="36" customFormat="1" x14ac:dyDescent="0.3">
      <c r="A1176" s="37"/>
      <c r="B1176" s="37"/>
      <c r="C1176" s="37"/>
      <c r="D1176" s="37"/>
      <c r="E1176" s="37"/>
      <c r="F1176" s="3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7"/>
    </row>
    <row r="1177" spans="1:29" s="36" customFormat="1" x14ac:dyDescent="0.3">
      <c r="A1177" s="37"/>
      <c r="B1177" s="37"/>
      <c r="C1177" s="37"/>
      <c r="D1177" s="37"/>
      <c r="E1177" s="37"/>
      <c r="F1177" s="37"/>
      <c r="G1177" s="37"/>
      <c r="H1177" s="37"/>
      <c r="I1177" s="37"/>
      <c r="J1177" s="37"/>
      <c r="K1177" s="37"/>
      <c r="L1177" s="37"/>
      <c r="M1177" s="37"/>
      <c r="N1177" s="37"/>
      <c r="O1177" s="37"/>
      <c r="P1177" s="37"/>
      <c r="Q1177" s="37"/>
      <c r="R1177" s="37"/>
      <c r="S1177" s="37"/>
      <c r="T1177" s="37"/>
      <c r="U1177" s="37"/>
      <c r="V1177" s="37"/>
      <c r="W1177" s="37"/>
      <c r="X1177" s="37"/>
      <c r="Y1177" s="37"/>
      <c r="Z1177" s="37"/>
      <c r="AA1177" s="37"/>
      <c r="AB1177" s="37"/>
      <c r="AC1177" s="37"/>
    </row>
    <row r="1178" spans="1:29" s="36" customFormat="1" x14ac:dyDescent="0.3">
      <c r="A1178" s="37"/>
      <c r="B1178" s="37"/>
      <c r="C1178" s="37"/>
      <c r="D1178" s="37"/>
      <c r="E1178" s="37"/>
      <c r="F1178" s="37"/>
      <c r="G1178" s="37"/>
      <c r="H1178" s="37"/>
      <c r="I1178" s="37"/>
      <c r="J1178" s="37"/>
      <c r="K1178" s="37"/>
      <c r="L1178" s="37"/>
      <c r="M1178" s="37"/>
      <c r="N1178" s="37"/>
      <c r="O1178" s="37"/>
      <c r="P1178" s="37"/>
      <c r="Q1178" s="37"/>
      <c r="R1178" s="37"/>
      <c r="S1178" s="37"/>
      <c r="T1178" s="37"/>
      <c r="U1178" s="37"/>
      <c r="V1178" s="37"/>
      <c r="W1178" s="37"/>
      <c r="X1178" s="37"/>
      <c r="Y1178" s="37"/>
      <c r="Z1178" s="37"/>
      <c r="AA1178" s="37"/>
      <c r="AB1178" s="37"/>
      <c r="AC1178" s="37"/>
    </row>
    <row r="1179" spans="1:29" s="36" customFormat="1" x14ac:dyDescent="0.3">
      <c r="A1179" s="37"/>
      <c r="B1179" s="37"/>
      <c r="C1179" s="37"/>
      <c r="D1179" s="37"/>
      <c r="E1179" s="37"/>
      <c r="F1179" s="37"/>
      <c r="G1179" s="37"/>
      <c r="H1179" s="37"/>
      <c r="I1179" s="37"/>
      <c r="J1179" s="37"/>
      <c r="K1179" s="37"/>
      <c r="L1179" s="37"/>
      <c r="M1179" s="37"/>
      <c r="N1179" s="37"/>
      <c r="O1179" s="37"/>
      <c r="P1179" s="37"/>
      <c r="Q1179" s="37"/>
      <c r="R1179" s="37"/>
      <c r="S1179" s="37"/>
      <c r="T1179" s="37"/>
      <c r="U1179" s="37"/>
      <c r="V1179" s="37"/>
      <c r="W1179" s="37"/>
      <c r="X1179" s="37"/>
      <c r="Y1179" s="37"/>
      <c r="Z1179" s="37"/>
      <c r="AA1179" s="37"/>
      <c r="AB1179" s="37"/>
      <c r="AC1179" s="37"/>
    </row>
    <row r="1180" spans="1:29" s="36" customFormat="1" x14ac:dyDescent="0.3">
      <c r="A1180" s="37"/>
      <c r="B1180" s="37"/>
      <c r="C1180" s="37"/>
      <c r="D1180" s="37"/>
      <c r="E1180" s="37"/>
      <c r="F1180" s="37"/>
      <c r="G1180" s="37"/>
      <c r="H1180" s="37"/>
      <c r="I1180" s="37"/>
      <c r="J1180" s="37"/>
      <c r="K1180" s="37"/>
      <c r="L1180" s="37"/>
      <c r="M1180" s="37"/>
      <c r="N1180" s="37"/>
      <c r="O1180" s="37"/>
      <c r="P1180" s="37"/>
      <c r="Q1180" s="37"/>
      <c r="R1180" s="37"/>
      <c r="S1180" s="37"/>
      <c r="T1180" s="37"/>
      <c r="U1180" s="37"/>
      <c r="V1180" s="37"/>
      <c r="W1180" s="37"/>
      <c r="X1180" s="37"/>
      <c r="Y1180" s="37"/>
      <c r="Z1180" s="37"/>
      <c r="AA1180" s="37"/>
      <c r="AB1180" s="37"/>
      <c r="AC1180" s="37"/>
    </row>
    <row r="1181" spans="1:29" s="36" customFormat="1" x14ac:dyDescent="0.3">
      <c r="A1181" s="37"/>
      <c r="B1181" s="37"/>
      <c r="C1181" s="37"/>
      <c r="D1181" s="37"/>
      <c r="E1181" s="37"/>
      <c r="F1181" s="37"/>
      <c r="G1181" s="37"/>
      <c r="H1181" s="37"/>
      <c r="I1181" s="37"/>
      <c r="J1181" s="37"/>
      <c r="K1181" s="37"/>
      <c r="L1181" s="37"/>
      <c r="M1181" s="37"/>
      <c r="N1181" s="37"/>
      <c r="O1181" s="37"/>
      <c r="P1181" s="37"/>
      <c r="Q1181" s="37"/>
      <c r="R1181" s="37"/>
      <c r="S1181" s="37"/>
      <c r="T1181" s="37"/>
      <c r="U1181" s="37"/>
      <c r="V1181" s="37"/>
      <c r="W1181" s="37"/>
      <c r="X1181" s="37"/>
      <c r="Y1181" s="37"/>
      <c r="Z1181" s="37"/>
      <c r="AA1181" s="37"/>
      <c r="AB1181" s="37"/>
      <c r="AC1181" s="37"/>
    </row>
    <row r="1182" spans="1:29" s="36" customFormat="1" x14ac:dyDescent="0.3">
      <c r="A1182" s="37"/>
      <c r="B1182" s="37"/>
      <c r="C1182" s="37"/>
      <c r="D1182" s="37"/>
      <c r="E1182" s="37"/>
      <c r="F1182" s="37"/>
      <c r="G1182" s="37"/>
      <c r="H1182" s="37"/>
      <c r="I1182" s="37"/>
      <c r="J1182" s="37"/>
      <c r="K1182" s="37"/>
      <c r="L1182" s="37"/>
      <c r="M1182" s="37"/>
      <c r="N1182" s="37"/>
      <c r="O1182" s="37"/>
      <c r="P1182" s="37"/>
      <c r="Q1182" s="37"/>
      <c r="R1182" s="37"/>
      <c r="S1182" s="37"/>
      <c r="T1182" s="37"/>
      <c r="U1182" s="37"/>
      <c r="V1182" s="37"/>
      <c r="W1182" s="37"/>
      <c r="X1182" s="37"/>
      <c r="Y1182" s="37"/>
      <c r="Z1182" s="37"/>
      <c r="AA1182" s="37"/>
      <c r="AB1182" s="37"/>
      <c r="AC1182" s="37"/>
    </row>
    <row r="1183" spans="1:29" s="36" customFormat="1" x14ac:dyDescent="0.3">
      <c r="A1183" s="37"/>
      <c r="B1183" s="37"/>
      <c r="C1183" s="37"/>
      <c r="D1183" s="37"/>
      <c r="E1183" s="37"/>
      <c r="F1183" s="37"/>
      <c r="G1183" s="37"/>
      <c r="H1183" s="37"/>
      <c r="I1183" s="37"/>
      <c r="J1183" s="37"/>
      <c r="K1183" s="37"/>
      <c r="L1183" s="37"/>
      <c r="M1183" s="37"/>
      <c r="N1183" s="37"/>
      <c r="O1183" s="37"/>
      <c r="P1183" s="37"/>
      <c r="Q1183" s="37"/>
      <c r="R1183" s="37"/>
      <c r="S1183" s="37"/>
      <c r="T1183" s="37"/>
      <c r="U1183" s="37"/>
      <c r="V1183" s="37"/>
      <c r="W1183" s="37"/>
      <c r="X1183" s="37"/>
      <c r="Y1183" s="37"/>
      <c r="Z1183" s="37"/>
      <c r="AA1183" s="37"/>
      <c r="AB1183" s="37"/>
      <c r="AC1183" s="37"/>
    </row>
    <row r="1184" spans="1:29" s="36" customFormat="1" x14ac:dyDescent="0.3">
      <c r="A1184" s="37"/>
      <c r="B1184" s="37"/>
      <c r="C1184" s="37"/>
      <c r="D1184" s="37"/>
      <c r="E1184" s="37"/>
      <c r="F1184" s="37"/>
      <c r="G1184" s="37"/>
      <c r="H1184" s="37"/>
      <c r="I1184" s="37"/>
      <c r="J1184" s="37"/>
      <c r="K1184" s="37"/>
      <c r="L1184" s="37"/>
      <c r="M1184" s="37"/>
      <c r="N1184" s="37"/>
      <c r="O1184" s="37"/>
      <c r="P1184" s="37"/>
      <c r="Q1184" s="37"/>
      <c r="R1184" s="37"/>
      <c r="S1184" s="37"/>
      <c r="T1184" s="37"/>
      <c r="U1184" s="37"/>
      <c r="V1184" s="37"/>
      <c r="W1184" s="37"/>
      <c r="X1184" s="37"/>
      <c r="Y1184" s="37"/>
      <c r="Z1184" s="37"/>
      <c r="AA1184" s="37"/>
      <c r="AB1184" s="37"/>
      <c r="AC1184" s="37"/>
    </row>
    <row r="1185" spans="1:29" s="36" customFormat="1" x14ac:dyDescent="0.3">
      <c r="A1185" s="37"/>
      <c r="B1185" s="37"/>
      <c r="C1185" s="37"/>
      <c r="D1185" s="37"/>
      <c r="E1185" s="37"/>
      <c r="F1185" s="37"/>
      <c r="G1185" s="37"/>
      <c r="H1185" s="37"/>
      <c r="I1185" s="37"/>
      <c r="J1185" s="37"/>
      <c r="K1185" s="37"/>
      <c r="L1185" s="37"/>
      <c r="M1185" s="37"/>
      <c r="N1185" s="37"/>
      <c r="O1185" s="37"/>
      <c r="P1185" s="37"/>
      <c r="Q1185" s="37"/>
      <c r="R1185" s="37"/>
      <c r="S1185" s="37"/>
      <c r="T1185" s="37"/>
      <c r="U1185" s="37"/>
      <c r="V1185" s="37"/>
      <c r="W1185" s="37"/>
      <c r="X1185" s="37"/>
      <c r="Y1185" s="37"/>
      <c r="Z1185" s="37"/>
      <c r="AA1185" s="37"/>
      <c r="AB1185" s="37"/>
      <c r="AC1185" s="37"/>
    </row>
    <row r="1186" spans="1:29" s="36" customFormat="1" x14ac:dyDescent="0.3">
      <c r="A1186" s="37"/>
      <c r="B1186" s="37"/>
      <c r="C1186" s="37"/>
      <c r="D1186" s="37"/>
      <c r="E1186" s="37"/>
      <c r="F1186" s="37"/>
      <c r="G1186" s="37"/>
      <c r="H1186" s="37"/>
      <c r="I1186" s="37"/>
      <c r="J1186" s="37"/>
      <c r="K1186" s="37"/>
      <c r="L1186" s="37"/>
      <c r="M1186" s="37"/>
      <c r="N1186" s="37"/>
      <c r="O1186" s="37"/>
      <c r="P1186" s="37"/>
      <c r="Q1186" s="37"/>
      <c r="R1186" s="37"/>
      <c r="S1186" s="37"/>
      <c r="T1186" s="37"/>
      <c r="U1186" s="37"/>
      <c r="V1186" s="37"/>
      <c r="W1186" s="37"/>
      <c r="X1186" s="37"/>
      <c r="Y1186" s="37"/>
      <c r="Z1186" s="37"/>
      <c r="AA1186" s="37"/>
      <c r="AB1186" s="37"/>
      <c r="AC1186" s="37"/>
    </row>
    <row r="1187" spans="1:29" s="36" customFormat="1" x14ac:dyDescent="0.3">
      <c r="A1187" s="37"/>
      <c r="B1187" s="37"/>
      <c r="C1187" s="37"/>
      <c r="D1187" s="37"/>
      <c r="E1187" s="37"/>
      <c r="F1187" s="37"/>
      <c r="G1187" s="37"/>
      <c r="H1187" s="37"/>
      <c r="I1187" s="37"/>
      <c r="J1187" s="37"/>
      <c r="K1187" s="37"/>
      <c r="L1187" s="37"/>
      <c r="M1187" s="37"/>
      <c r="N1187" s="37"/>
      <c r="O1187" s="37"/>
      <c r="P1187" s="37"/>
      <c r="Q1187" s="37"/>
      <c r="R1187" s="37"/>
      <c r="S1187" s="37"/>
      <c r="T1187" s="37"/>
      <c r="U1187" s="37"/>
      <c r="V1187" s="37"/>
      <c r="W1187" s="37"/>
      <c r="X1187" s="37"/>
      <c r="Y1187" s="37"/>
      <c r="Z1187" s="37"/>
      <c r="AA1187" s="37"/>
      <c r="AB1187" s="37"/>
      <c r="AC1187" s="37"/>
    </row>
    <row r="1188" spans="1:29" s="36" customFormat="1" x14ac:dyDescent="0.3">
      <c r="A1188" s="37"/>
      <c r="B1188" s="37"/>
      <c r="C1188" s="37"/>
      <c r="D1188" s="37"/>
      <c r="E1188" s="37"/>
      <c r="F1188" s="37"/>
      <c r="G1188" s="37"/>
      <c r="H1188" s="37"/>
      <c r="I1188" s="37"/>
      <c r="J1188" s="37"/>
      <c r="K1188" s="37"/>
      <c r="L1188" s="37"/>
      <c r="M1188" s="37"/>
      <c r="N1188" s="37"/>
      <c r="O1188" s="37"/>
      <c r="P1188" s="37"/>
      <c r="Q1188" s="37"/>
      <c r="R1188" s="37"/>
      <c r="S1188" s="37"/>
      <c r="T1188" s="37"/>
      <c r="U1188" s="37"/>
      <c r="V1188" s="37"/>
      <c r="W1188" s="37"/>
      <c r="X1188" s="37"/>
      <c r="Y1188" s="37"/>
      <c r="Z1188" s="37"/>
      <c r="AA1188" s="37"/>
      <c r="AB1188" s="37"/>
      <c r="AC1188" s="37"/>
    </row>
    <row r="1189" spans="1:29" s="36" customFormat="1" x14ac:dyDescent="0.3">
      <c r="A1189" s="37"/>
      <c r="B1189" s="37"/>
      <c r="C1189" s="37"/>
      <c r="D1189" s="37"/>
      <c r="E1189" s="37"/>
      <c r="F1189" s="37"/>
      <c r="G1189" s="37"/>
      <c r="H1189" s="37"/>
      <c r="I1189" s="37"/>
      <c r="J1189" s="37"/>
      <c r="K1189" s="37"/>
      <c r="L1189" s="37"/>
      <c r="M1189" s="37"/>
      <c r="N1189" s="37"/>
      <c r="O1189" s="37"/>
      <c r="P1189" s="37"/>
      <c r="Q1189" s="37"/>
      <c r="R1189" s="37"/>
      <c r="S1189" s="37"/>
      <c r="T1189" s="37"/>
      <c r="U1189" s="37"/>
      <c r="V1189" s="37"/>
      <c r="W1189" s="37"/>
      <c r="X1189" s="37"/>
      <c r="Y1189" s="37"/>
      <c r="Z1189" s="37"/>
      <c r="AA1189" s="37"/>
      <c r="AB1189" s="37"/>
      <c r="AC1189" s="37"/>
    </row>
    <row r="1190" spans="1:29" s="36" customFormat="1" x14ac:dyDescent="0.3">
      <c r="A1190" s="37"/>
      <c r="B1190" s="37"/>
      <c r="C1190" s="37"/>
      <c r="D1190" s="37"/>
      <c r="E1190" s="37"/>
      <c r="F1190" s="37"/>
      <c r="G1190" s="37"/>
      <c r="H1190" s="37"/>
      <c r="I1190" s="37"/>
      <c r="J1190" s="37"/>
      <c r="K1190" s="37"/>
      <c r="L1190" s="37"/>
      <c r="M1190" s="37"/>
      <c r="N1190" s="37"/>
      <c r="O1190" s="37"/>
      <c r="P1190" s="37"/>
      <c r="Q1190" s="37"/>
      <c r="R1190" s="37"/>
      <c r="S1190" s="37"/>
      <c r="T1190" s="37"/>
      <c r="U1190" s="37"/>
      <c r="V1190" s="37"/>
      <c r="W1190" s="37"/>
      <c r="X1190" s="37"/>
      <c r="Y1190" s="37"/>
      <c r="Z1190" s="37"/>
      <c r="AA1190" s="37"/>
      <c r="AB1190" s="37"/>
      <c r="AC1190" s="37"/>
    </row>
    <row r="1191" spans="1:29" s="36" customFormat="1" x14ac:dyDescent="0.3">
      <c r="A1191" s="37"/>
      <c r="B1191" s="37"/>
      <c r="C1191" s="37"/>
      <c r="D1191" s="37"/>
      <c r="E1191" s="37"/>
      <c r="F1191" s="37"/>
      <c r="G1191" s="37"/>
      <c r="H1191" s="37"/>
      <c r="I1191" s="37"/>
      <c r="J1191" s="37"/>
      <c r="K1191" s="37"/>
      <c r="L1191" s="37"/>
      <c r="M1191" s="37"/>
      <c r="N1191" s="37"/>
      <c r="O1191" s="37"/>
      <c r="P1191" s="37"/>
      <c r="Q1191" s="37"/>
      <c r="R1191" s="37"/>
      <c r="S1191" s="37"/>
      <c r="T1191" s="37"/>
      <c r="U1191" s="37"/>
      <c r="V1191" s="37"/>
      <c r="W1191" s="37"/>
      <c r="X1191" s="37"/>
      <c r="Y1191" s="37"/>
      <c r="Z1191" s="37"/>
      <c r="AA1191" s="37"/>
      <c r="AB1191" s="37"/>
      <c r="AC1191" s="37"/>
    </row>
    <row r="1192" spans="1:29" s="36" customFormat="1" x14ac:dyDescent="0.3">
      <c r="A1192" s="37"/>
      <c r="B1192" s="37"/>
      <c r="C1192" s="37"/>
      <c r="D1192" s="37"/>
      <c r="E1192" s="37"/>
      <c r="F1192" s="37"/>
      <c r="G1192" s="37"/>
      <c r="H1192" s="37"/>
      <c r="I1192" s="37"/>
      <c r="J1192" s="37"/>
      <c r="K1192" s="37"/>
      <c r="L1192" s="37"/>
      <c r="M1192" s="37"/>
      <c r="N1192" s="37"/>
      <c r="O1192" s="37"/>
      <c r="P1192" s="37"/>
      <c r="Q1192" s="37"/>
      <c r="R1192" s="37"/>
      <c r="S1192" s="37"/>
      <c r="T1192" s="37"/>
      <c r="U1192" s="37"/>
      <c r="V1192" s="37"/>
      <c r="W1192" s="37"/>
      <c r="X1192" s="37"/>
      <c r="Y1192" s="37"/>
      <c r="Z1192" s="37"/>
      <c r="AA1192" s="37"/>
      <c r="AB1192" s="37"/>
      <c r="AC1192" s="37"/>
    </row>
    <row r="1193" spans="1:29" s="36" customFormat="1" x14ac:dyDescent="0.3">
      <c r="A1193" s="37"/>
      <c r="B1193" s="37"/>
      <c r="C1193" s="37"/>
      <c r="D1193" s="37"/>
      <c r="E1193" s="37"/>
      <c r="F1193" s="37"/>
      <c r="G1193" s="37"/>
      <c r="H1193" s="37"/>
      <c r="I1193" s="37"/>
      <c r="J1193" s="37"/>
      <c r="K1193" s="37"/>
      <c r="L1193" s="37"/>
      <c r="M1193" s="37"/>
      <c r="N1193" s="37"/>
      <c r="O1193" s="37"/>
      <c r="P1193" s="37"/>
      <c r="Q1193" s="37"/>
      <c r="R1193" s="37"/>
      <c r="S1193" s="37"/>
      <c r="T1193" s="37"/>
      <c r="U1193" s="37"/>
      <c r="V1193" s="37"/>
      <c r="W1193" s="37"/>
      <c r="X1193" s="37"/>
      <c r="Y1193" s="37"/>
      <c r="Z1193" s="37"/>
      <c r="AA1193" s="37"/>
      <c r="AB1193" s="37"/>
      <c r="AC1193" s="37"/>
    </row>
    <row r="1194" spans="1:29" s="36" customFormat="1" x14ac:dyDescent="0.3">
      <c r="A1194" s="37"/>
      <c r="B1194" s="37"/>
      <c r="C1194" s="37"/>
      <c r="D1194" s="37"/>
      <c r="E1194" s="37"/>
      <c r="F1194" s="37"/>
      <c r="G1194" s="37"/>
      <c r="H1194" s="37"/>
      <c r="I1194" s="37"/>
      <c r="J1194" s="37"/>
      <c r="K1194" s="37"/>
      <c r="L1194" s="37"/>
      <c r="M1194" s="37"/>
      <c r="N1194" s="37"/>
      <c r="O1194" s="37"/>
      <c r="P1194" s="37"/>
      <c r="Q1194" s="37"/>
      <c r="R1194" s="37"/>
      <c r="S1194" s="37"/>
      <c r="T1194" s="37"/>
      <c r="U1194" s="37"/>
      <c r="V1194" s="37"/>
      <c r="W1194" s="37"/>
      <c r="X1194" s="37"/>
      <c r="Y1194" s="37"/>
      <c r="Z1194" s="37"/>
      <c r="AA1194" s="37"/>
      <c r="AB1194" s="37"/>
      <c r="AC1194" s="37"/>
    </row>
    <row r="1195" spans="1:29" s="36" customFormat="1" x14ac:dyDescent="0.3">
      <c r="A1195" s="37"/>
      <c r="B1195" s="37"/>
      <c r="C1195" s="37"/>
      <c r="D1195" s="37"/>
      <c r="E1195" s="37"/>
      <c r="F1195" s="37"/>
      <c r="G1195" s="37"/>
      <c r="H1195" s="37"/>
      <c r="I1195" s="37"/>
      <c r="J1195" s="37"/>
      <c r="K1195" s="37"/>
      <c r="L1195" s="37"/>
      <c r="M1195" s="37"/>
      <c r="N1195" s="37"/>
      <c r="O1195" s="37"/>
      <c r="P1195" s="37"/>
      <c r="Q1195" s="37"/>
      <c r="R1195" s="37"/>
      <c r="S1195" s="37"/>
      <c r="T1195" s="37"/>
      <c r="U1195" s="37"/>
      <c r="V1195" s="37"/>
      <c r="W1195" s="37"/>
      <c r="X1195" s="37"/>
      <c r="Y1195" s="37"/>
      <c r="Z1195" s="37"/>
      <c r="AA1195" s="37"/>
      <c r="AB1195" s="37"/>
      <c r="AC1195" s="37"/>
    </row>
    <row r="1196" spans="1:29" s="36" customFormat="1" x14ac:dyDescent="0.3">
      <c r="A1196" s="37"/>
      <c r="B1196" s="37"/>
      <c r="C1196" s="37"/>
      <c r="D1196" s="37"/>
      <c r="E1196" s="37"/>
      <c r="F1196" s="37"/>
      <c r="G1196" s="37"/>
      <c r="H1196" s="37"/>
      <c r="I1196" s="37"/>
      <c r="J1196" s="37"/>
      <c r="K1196" s="37"/>
      <c r="L1196" s="37"/>
      <c r="M1196" s="37"/>
      <c r="N1196" s="37"/>
      <c r="O1196" s="37"/>
      <c r="P1196" s="37"/>
      <c r="Q1196" s="37"/>
      <c r="R1196" s="37"/>
      <c r="S1196" s="37"/>
      <c r="T1196" s="37"/>
      <c r="U1196" s="37"/>
      <c r="V1196" s="37"/>
      <c r="W1196" s="37"/>
      <c r="X1196" s="37"/>
      <c r="Y1196" s="37"/>
      <c r="Z1196" s="37"/>
      <c r="AA1196" s="37"/>
      <c r="AB1196" s="37"/>
      <c r="AC1196" s="37"/>
    </row>
    <row r="1197" spans="1:29" s="36" customFormat="1" x14ac:dyDescent="0.3">
      <c r="A1197" s="37"/>
      <c r="B1197" s="37"/>
      <c r="C1197" s="37"/>
      <c r="D1197" s="37"/>
      <c r="E1197" s="37"/>
      <c r="F1197" s="37"/>
      <c r="G1197" s="37"/>
      <c r="H1197" s="37"/>
      <c r="I1197" s="37"/>
      <c r="J1197" s="37"/>
      <c r="K1197" s="37"/>
      <c r="L1197" s="37"/>
      <c r="M1197" s="37"/>
      <c r="N1197" s="37"/>
      <c r="O1197" s="37"/>
      <c r="P1197" s="37"/>
      <c r="Q1197" s="37"/>
      <c r="R1197" s="37"/>
      <c r="S1197" s="37"/>
      <c r="T1197" s="37"/>
      <c r="U1197" s="37"/>
      <c r="V1197" s="37"/>
      <c r="W1197" s="37"/>
      <c r="X1197" s="37"/>
      <c r="Y1197" s="37"/>
      <c r="Z1197" s="37"/>
      <c r="AA1197" s="37"/>
      <c r="AB1197" s="37"/>
      <c r="AC1197" s="37"/>
    </row>
    <row r="1198" spans="1:29" s="36" customFormat="1" x14ac:dyDescent="0.3">
      <c r="A1198" s="37"/>
      <c r="B1198" s="37"/>
      <c r="C1198" s="37"/>
      <c r="D1198" s="37"/>
      <c r="E1198" s="37"/>
      <c r="F1198" s="37"/>
      <c r="G1198" s="37"/>
      <c r="H1198" s="37"/>
      <c r="I1198" s="37"/>
      <c r="J1198" s="37"/>
      <c r="K1198" s="37"/>
      <c r="L1198" s="37"/>
      <c r="M1198" s="37"/>
      <c r="N1198" s="37"/>
      <c r="O1198" s="37"/>
      <c r="P1198" s="37"/>
      <c r="Q1198" s="37"/>
      <c r="R1198" s="37"/>
      <c r="S1198" s="37"/>
      <c r="T1198" s="37"/>
      <c r="U1198" s="37"/>
      <c r="V1198" s="37"/>
      <c r="W1198" s="37"/>
      <c r="X1198" s="37"/>
      <c r="Y1198" s="37"/>
      <c r="Z1198" s="37"/>
      <c r="AA1198" s="37"/>
      <c r="AB1198" s="37"/>
      <c r="AC1198" s="37"/>
    </row>
    <row r="1199" spans="1:29" s="36" customFormat="1" x14ac:dyDescent="0.3">
      <c r="A1199" s="37"/>
      <c r="B1199" s="37"/>
      <c r="C1199" s="37"/>
      <c r="D1199" s="37"/>
      <c r="E1199" s="37"/>
      <c r="F1199" s="37"/>
      <c r="G1199" s="37"/>
      <c r="H1199" s="37"/>
      <c r="I1199" s="37"/>
      <c r="J1199" s="37"/>
      <c r="K1199" s="37"/>
      <c r="L1199" s="37"/>
      <c r="M1199" s="37"/>
      <c r="N1199" s="37"/>
      <c r="O1199" s="37"/>
      <c r="P1199" s="37"/>
      <c r="Q1199" s="37"/>
      <c r="R1199" s="37"/>
      <c r="S1199" s="37"/>
      <c r="T1199" s="37"/>
      <c r="U1199" s="37"/>
      <c r="V1199" s="37"/>
      <c r="W1199" s="37"/>
      <c r="X1199" s="37"/>
      <c r="Y1199" s="37"/>
      <c r="Z1199" s="37"/>
      <c r="AA1199" s="37"/>
      <c r="AB1199" s="37"/>
      <c r="AC1199" s="37"/>
    </row>
    <row r="1200" spans="1:29" s="36" customFormat="1" x14ac:dyDescent="0.3">
      <c r="A1200" s="37"/>
      <c r="B1200" s="37"/>
      <c r="C1200" s="37"/>
      <c r="D1200" s="37"/>
      <c r="E1200" s="37"/>
      <c r="F1200" s="37"/>
      <c r="G1200" s="37"/>
      <c r="H1200" s="37"/>
      <c r="I1200" s="37"/>
      <c r="J1200" s="37"/>
      <c r="K1200" s="37"/>
      <c r="L1200" s="37"/>
      <c r="M1200" s="37"/>
      <c r="N1200" s="37"/>
      <c r="O1200" s="37"/>
      <c r="P1200" s="37"/>
      <c r="Q1200" s="37"/>
      <c r="R1200" s="37"/>
      <c r="S1200" s="37"/>
      <c r="T1200" s="37"/>
      <c r="U1200" s="37"/>
      <c r="V1200" s="37"/>
      <c r="W1200" s="37"/>
      <c r="X1200" s="37"/>
      <c r="Y1200" s="37"/>
      <c r="Z1200" s="37"/>
      <c r="AA1200" s="37"/>
      <c r="AB1200" s="37"/>
      <c r="AC1200" s="37"/>
    </row>
    <row r="1201" spans="1:29" s="36" customFormat="1" x14ac:dyDescent="0.3">
      <c r="A1201" s="37"/>
      <c r="B1201" s="37"/>
      <c r="C1201" s="37"/>
      <c r="D1201" s="37"/>
      <c r="E1201" s="37"/>
      <c r="F1201" s="37"/>
      <c r="G1201" s="37"/>
      <c r="H1201" s="37"/>
      <c r="I1201" s="37"/>
      <c r="J1201" s="37"/>
      <c r="K1201" s="37"/>
      <c r="L1201" s="37"/>
      <c r="M1201" s="37"/>
      <c r="N1201" s="37"/>
      <c r="O1201" s="37"/>
      <c r="P1201" s="37"/>
      <c r="Q1201" s="37"/>
      <c r="R1201" s="37"/>
      <c r="S1201" s="37"/>
      <c r="T1201" s="37"/>
      <c r="U1201" s="37"/>
      <c r="V1201" s="37"/>
      <c r="W1201" s="37"/>
      <c r="X1201" s="37"/>
      <c r="Y1201" s="37"/>
      <c r="Z1201" s="37"/>
      <c r="AA1201" s="37"/>
      <c r="AB1201" s="37"/>
      <c r="AC1201" s="37"/>
    </row>
    <row r="1202" spans="1:29" s="36" customFormat="1" x14ac:dyDescent="0.3">
      <c r="A1202" s="37"/>
      <c r="B1202" s="37"/>
      <c r="C1202" s="37"/>
      <c r="D1202" s="37"/>
      <c r="E1202" s="37"/>
      <c r="F1202" s="37"/>
      <c r="G1202" s="37"/>
      <c r="H1202" s="37"/>
      <c r="I1202" s="37"/>
      <c r="J1202" s="37"/>
      <c r="K1202" s="37"/>
      <c r="L1202" s="37"/>
      <c r="M1202" s="37"/>
      <c r="N1202" s="37"/>
      <c r="O1202" s="37"/>
      <c r="P1202" s="37"/>
      <c r="Q1202" s="37"/>
      <c r="R1202" s="37"/>
      <c r="S1202" s="37"/>
      <c r="T1202" s="37"/>
      <c r="U1202" s="37"/>
      <c r="V1202" s="37"/>
      <c r="W1202" s="37"/>
      <c r="X1202" s="37"/>
      <c r="Y1202" s="37"/>
      <c r="Z1202" s="37"/>
      <c r="AA1202" s="37"/>
      <c r="AB1202" s="37"/>
      <c r="AC1202" s="37"/>
    </row>
    <row r="1203" spans="1:29" s="36" customFormat="1" x14ac:dyDescent="0.3">
      <c r="A1203" s="37"/>
      <c r="B1203" s="37"/>
      <c r="C1203" s="37"/>
      <c r="D1203" s="37"/>
      <c r="E1203" s="37"/>
      <c r="F1203" s="37"/>
      <c r="G1203" s="37"/>
      <c r="H1203" s="37"/>
      <c r="I1203" s="37"/>
      <c r="J1203" s="37"/>
      <c r="K1203" s="37"/>
      <c r="L1203" s="37"/>
      <c r="M1203" s="37"/>
      <c r="N1203" s="37"/>
      <c r="O1203" s="37"/>
      <c r="P1203" s="37"/>
      <c r="Q1203" s="37"/>
      <c r="R1203" s="37"/>
      <c r="S1203" s="37"/>
      <c r="T1203" s="37"/>
      <c r="U1203" s="37"/>
      <c r="V1203" s="37"/>
      <c r="W1203" s="37"/>
      <c r="X1203" s="37"/>
      <c r="Y1203" s="37"/>
      <c r="Z1203" s="37"/>
      <c r="AA1203" s="37"/>
      <c r="AB1203" s="37"/>
      <c r="AC1203" s="37"/>
    </row>
    <row r="1204" spans="1:29" s="36" customFormat="1" x14ac:dyDescent="0.3">
      <c r="A1204" s="37"/>
      <c r="B1204" s="37"/>
      <c r="C1204" s="37"/>
      <c r="D1204" s="37"/>
      <c r="E1204" s="37"/>
      <c r="F1204" s="37"/>
      <c r="G1204" s="37"/>
      <c r="H1204" s="37"/>
      <c r="I1204" s="37"/>
      <c r="J1204" s="37"/>
      <c r="K1204" s="37"/>
      <c r="L1204" s="37"/>
      <c r="M1204" s="37"/>
      <c r="N1204" s="37"/>
      <c r="O1204" s="37"/>
      <c r="P1204" s="37"/>
      <c r="Q1204" s="37"/>
      <c r="R1204" s="37"/>
      <c r="S1204" s="37"/>
      <c r="T1204" s="37"/>
      <c r="U1204" s="37"/>
      <c r="V1204" s="37"/>
      <c r="W1204" s="37"/>
      <c r="X1204" s="37"/>
      <c r="Y1204" s="37"/>
      <c r="Z1204" s="37"/>
      <c r="AA1204" s="37"/>
      <c r="AB1204" s="37"/>
      <c r="AC1204" s="37"/>
    </row>
    <row r="1205" spans="1:29" s="36" customFormat="1" x14ac:dyDescent="0.3">
      <c r="A1205" s="37"/>
      <c r="B1205" s="37"/>
      <c r="C1205" s="37"/>
      <c r="D1205" s="37"/>
      <c r="E1205" s="37"/>
      <c r="F1205" s="37"/>
      <c r="G1205" s="37"/>
      <c r="H1205" s="37"/>
      <c r="I1205" s="37"/>
      <c r="J1205" s="37"/>
      <c r="K1205" s="37"/>
      <c r="L1205" s="37"/>
      <c r="M1205" s="37"/>
      <c r="N1205" s="37"/>
      <c r="O1205" s="37"/>
      <c r="P1205" s="37"/>
      <c r="Q1205" s="37"/>
      <c r="R1205" s="37"/>
      <c r="S1205" s="37"/>
      <c r="T1205" s="37"/>
      <c r="U1205" s="37"/>
      <c r="V1205" s="37"/>
      <c r="W1205" s="37"/>
      <c r="X1205" s="37"/>
      <c r="Y1205" s="37"/>
      <c r="Z1205" s="37"/>
      <c r="AA1205" s="37"/>
      <c r="AB1205" s="37"/>
      <c r="AC1205" s="37"/>
    </row>
    <row r="1206" spans="1:29" s="36" customFormat="1" x14ac:dyDescent="0.3">
      <c r="A1206" s="37"/>
      <c r="B1206" s="37"/>
      <c r="C1206" s="37"/>
      <c r="D1206" s="37"/>
      <c r="E1206" s="37"/>
      <c r="F1206" s="37"/>
      <c r="G1206" s="37"/>
      <c r="H1206" s="37"/>
      <c r="I1206" s="37"/>
      <c r="J1206" s="37"/>
      <c r="K1206" s="37"/>
      <c r="L1206" s="37"/>
      <c r="M1206" s="37"/>
      <c r="N1206" s="37"/>
      <c r="O1206" s="37"/>
      <c r="P1206" s="37"/>
      <c r="Q1206" s="37"/>
      <c r="R1206" s="37"/>
      <c r="S1206" s="37"/>
      <c r="T1206" s="37"/>
      <c r="U1206" s="37"/>
      <c r="V1206" s="37"/>
      <c r="W1206" s="37"/>
      <c r="X1206" s="37"/>
      <c r="Y1206" s="37"/>
      <c r="Z1206" s="37"/>
      <c r="AA1206" s="37"/>
      <c r="AB1206" s="37"/>
      <c r="AC1206" s="37"/>
    </row>
    <row r="1207" spans="1:29" s="36" customFormat="1" x14ac:dyDescent="0.3">
      <c r="A1207" s="37"/>
      <c r="B1207" s="37"/>
      <c r="C1207" s="37"/>
      <c r="D1207" s="37"/>
      <c r="E1207" s="37"/>
      <c r="F1207" s="37"/>
      <c r="G1207" s="37"/>
      <c r="H1207" s="37"/>
      <c r="I1207" s="37"/>
      <c r="J1207" s="37"/>
      <c r="K1207" s="37"/>
      <c r="L1207" s="37"/>
      <c r="M1207" s="37"/>
      <c r="N1207" s="37"/>
      <c r="O1207" s="37"/>
      <c r="P1207" s="37"/>
      <c r="Q1207" s="37"/>
      <c r="R1207" s="37"/>
      <c r="S1207" s="37"/>
      <c r="T1207" s="37"/>
      <c r="U1207" s="37"/>
      <c r="V1207" s="37"/>
      <c r="W1207" s="37"/>
      <c r="X1207" s="37"/>
      <c r="Y1207" s="37"/>
      <c r="Z1207" s="37"/>
      <c r="AA1207" s="37"/>
      <c r="AB1207" s="37"/>
      <c r="AC1207" s="37"/>
    </row>
    <row r="1208" spans="1:29" s="36" customFormat="1" x14ac:dyDescent="0.3">
      <c r="A1208" s="37"/>
      <c r="B1208" s="37"/>
      <c r="C1208" s="37"/>
      <c r="D1208" s="37"/>
      <c r="E1208" s="37"/>
      <c r="F1208" s="37"/>
      <c r="G1208" s="37"/>
      <c r="H1208" s="37"/>
      <c r="I1208" s="37"/>
      <c r="J1208" s="37"/>
      <c r="K1208" s="37"/>
      <c r="L1208" s="37"/>
      <c r="M1208" s="37"/>
      <c r="N1208" s="37"/>
      <c r="O1208" s="37"/>
      <c r="P1208" s="37"/>
      <c r="Q1208" s="37"/>
      <c r="R1208" s="37"/>
      <c r="S1208" s="37"/>
      <c r="T1208" s="37"/>
      <c r="U1208" s="37"/>
      <c r="V1208" s="37"/>
      <c r="W1208" s="37"/>
      <c r="X1208" s="37"/>
      <c r="Y1208" s="37"/>
      <c r="Z1208" s="37"/>
      <c r="AA1208" s="37"/>
      <c r="AB1208" s="37"/>
      <c r="AC1208" s="37"/>
    </row>
    <row r="1209" spans="1:29" s="36" customFormat="1" x14ac:dyDescent="0.3">
      <c r="A1209" s="37"/>
      <c r="B1209" s="37"/>
      <c r="C1209" s="37"/>
      <c r="D1209" s="37"/>
      <c r="E1209" s="37"/>
      <c r="F1209" s="37"/>
      <c r="G1209" s="37"/>
      <c r="H1209" s="37"/>
      <c r="I1209" s="37"/>
      <c r="J1209" s="37"/>
      <c r="K1209" s="37"/>
      <c r="L1209" s="37"/>
      <c r="M1209" s="37"/>
      <c r="N1209" s="37"/>
      <c r="O1209" s="37"/>
      <c r="P1209" s="37"/>
      <c r="Q1209" s="37"/>
      <c r="R1209" s="37"/>
      <c r="S1209" s="37"/>
      <c r="T1209" s="37"/>
      <c r="U1209" s="37"/>
      <c r="V1209" s="37"/>
      <c r="W1209" s="37"/>
      <c r="X1209" s="37"/>
      <c r="Y1209" s="37"/>
      <c r="Z1209" s="37"/>
      <c r="AA1209" s="37"/>
      <c r="AB1209" s="37"/>
      <c r="AC1209" s="37"/>
    </row>
    <row r="1210" spans="1:29" s="36" customFormat="1" x14ac:dyDescent="0.3">
      <c r="A1210" s="37"/>
      <c r="B1210" s="37"/>
      <c r="C1210" s="37"/>
      <c r="D1210" s="37"/>
      <c r="E1210" s="37"/>
      <c r="F1210" s="37"/>
      <c r="G1210" s="37"/>
      <c r="H1210" s="37"/>
      <c r="I1210" s="37"/>
      <c r="J1210" s="37"/>
      <c r="K1210" s="37"/>
      <c r="L1210" s="37"/>
      <c r="M1210" s="37"/>
      <c r="N1210" s="37"/>
      <c r="O1210" s="37"/>
      <c r="P1210" s="37"/>
      <c r="Q1210" s="37"/>
      <c r="R1210" s="37"/>
      <c r="S1210" s="37"/>
      <c r="T1210" s="37"/>
      <c r="U1210" s="37"/>
      <c r="V1210" s="37"/>
      <c r="W1210" s="37"/>
      <c r="X1210" s="37"/>
      <c r="Y1210" s="37"/>
      <c r="Z1210" s="37"/>
      <c r="AA1210" s="37"/>
      <c r="AB1210" s="37"/>
      <c r="AC1210" s="37"/>
    </row>
    <row r="1211" spans="1:29" s="36" customFormat="1" x14ac:dyDescent="0.3">
      <c r="A1211" s="37"/>
      <c r="B1211" s="37"/>
      <c r="C1211" s="37"/>
      <c r="D1211" s="37"/>
      <c r="E1211" s="37"/>
      <c r="F1211" s="37"/>
      <c r="G1211" s="37"/>
      <c r="H1211" s="37"/>
      <c r="I1211" s="37"/>
      <c r="J1211" s="37"/>
      <c r="K1211" s="37"/>
      <c r="L1211" s="37"/>
      <c r="M1211" s="37"/>
      <c r="N1211" s="37"/>
      <c r="O1211" s="37"/>
      <c r="P1211" s="37"/>
      <c r="Q1211" s="37"/>
      <c r="R1211" s="37"/>
      <c r="S1211" s="37"/>
      <c r="T1211" s="37"/>
      <c r="U1211" s="37"/>
      <c r="V1211" s="37"/>
      <c r="W1211" s="37"/>
      <c r="X1211" s="37"/>
      <c r="Y1211" s="37"/>
      <c r="Z1211" s="37"/>
      <c r="AA1211" s="37"/>
      <c r="AB1211" s="37"/>
      <c r="AC1211" s="37"/>
    </row>
    <row r="1212" spans="1:29" s="36" customFormat="1" x14ac:dyDescent="0.3">
      <c r="A1212" s="37"/>
      <c r="B1212" s="37"/>
      <c r="C1212" s="37"/>
      <c r="D1212" s="37"/>
      <c r="E1212" s="37"/>
      <c r="F1212" s="37"/>
      <c r="G1212" s="37"/>
      <c r="H1212" s="37"/>
      <c r="I1212" s="37"/>
      <c r="J1212" s="37"/>
      <c r="K1212" s="37"/>
      <c r="L1212" s="37"/>
      <c r="M1212" s="37"/>
      <c r="N1212" s="37"/>
      <c r="O1212" s="37"/>
      <c r="P1212" s="37"/>
      <c r="Q1212" s="37"/>
      <c r="R1212" s="37"/>
      <c r="S1212" s="37"/>
      <c r="T1212" s="37"/>
      <c r="U1212" s="37"/>
      <c r="V1212" s="37"/>
      <c r="W1212" s="37"/>
      <c r="X1212" s="37"/>
      <c r="Y1212" s="37"/>
      <c r="Z1212" s="37"/>
      <c r="AA1212" s="37"/>
      <c r="AB1212" s="37"/>
      <c r="AC1212" s="37"/>
    </row>
    <row r="1213" spans="1:29" s="36" customFormat="1" x14ac:dyDescent="0.3">
      <c r="A1213" s="37"/>
      <c r="B1213" s="37"/>
      <c r="C1213" s="37"/>
      <c r="D1213" s="37"/>
      <c r="E1213" s="37"/>
      <c r="F1213" s="37"/>
      <c r="G1213" s="37"/>
      <c r="H1213" s="37"/>
      <c r="I1213" s="37"/>
      <c r="J1213" s="37"/>
      <c r="K1213" s="37"/>
      <c r="L1213" s="37"/>
      <c r="M1213" s="37"/>
      <c r="N1213" s="37"/>
      <c r="O1213" s="37"/>
      <c r="P1213" s="37"/>
      <c r="Q1213" s="37"/>
      <c r="R1213" s="37"/>
      <c r="S1213" s="37"/>
      <c r="T1213" s="37"/>
      <c r="U1213" s="37"/>
      <c r="V1213" s="37"/>
      <c r="W1213" s="37"/>
      <c r="X1213" s="37"/>
      <c r="Y1213" s="37"/>
      <c r="Z1213" s="37"/>
      <c r="AA1213" s="37"/>
      <c r="AB1213" s="37"/>
      <c r="AC1213" s="37"/>
    </row>
    <row r="1214" spans="1:29" s="36" customFormat="1" x14ac:dyDescent="0.3">
      <c r="A1214" s="37"/>
      <c r="B1214" s="37"/>
      <c r="C1214" s="37"/>
      <c r="D1214" s="37"/>
      <c r="E1214" s="37"/>
      <c r="F1214" s="37"/>
      <c r="G1214" s="37"/>
      <c r="H1214" s="37"/>
      <c r="I1214" s="37"/>
      <c r="J1214" s="37"/>
      <c r="K1214" s="37"/>
      <c r="L1214" s="37"/>
      <c r="M1214" s="37"/>
      <c r="N1214" s="37"/>
      <c r="O1214" s="37"/>
      <c r="P1214" s="37"/>
      <c r="Q1214" s="37"/>
      <c r="R1214" s="37"/>
      <c r="S1214" s="37"/>
      <c r="T1214" s="37"/>
      <c r="U1214" s="37"/>
      <c r="V1214" s="37"/>
      <c r="W1214" s="37"/>
      <c r="X1214" s="37"/>
      <c r="Y1214" s="37"/>
      <c r="Z1214" s="37"/>
      <c r="AA1214" s="37"/>
      <c r="AB1214" s="37"/>
      <c r="AC1214" s="37"/>
    </row>
    <row r="1215" spans="1:29" s="36" customFormat="1" x14ac:dyDescent="0.3">
      <c r="A1215" s="37"/>
      <c r="B1215" s="37"/>
      <c r="C1215" s="37"/>
      <c r="D1215" s="37"/>
      <c r="E1215" s="37"/>
      <c r="F1215" s="37"/>
      <c r="G1215" s="37"/>
      <c r="H1215" s="37"/>
      <c r="I1215" s="37"/>
      <c r="J1215" s="37"/>
      <c r="K1215" s="37"/>
      <c r="L1215" s="37"/>
      <c r="M1215" s="37"/>
      <c r="N1215" s="37"/>
      <c r="O1215" s="37"/>
      <c r="P1215" s="37"/>
      <c r="Q1215" s="37"/>
      <c r="R1215" s="37"/>
      <c r="S1215" s="37"/>
      <c r="T1215" s="37"/>
      <c r="U1215" s="37"/>
      <c r="V1215" s="37"/>
      <c r="W1215" s="37"/>
      <c r="X1215" s="37"/>
      <c r="Y1215" s="37"/>
      <c r="Z1215" s="37"/>
      <c r="AA1215" s="37"/>
      <c r="AB1215" s="37"/>
      <c r="AC1215" s="37"/>
    </row>
    <row r="1216" spans="1:29" s="36" customFormat="1" x14ac:dyDescent="0.3">
      <c r="A1216" s="37"/>
      <c r="B1216" s="37"/>
      <c r="C1216" s="37"/>
      <c r="D1216" s="37"/>
      <c r="E1216" s="37"/>
      <c r="F1216" s="37"/>
      <c r="G1216" s="37"/>
      <c r="H1216" s="37"/>
      <c r="I1216" s="37"/>
      <c r="J1216" s="37"/>
      <c r="K1216" s="37"/>
      <c r="L1216" s="37"/>
      <c r="M1216" s="37"/>
      <c r="N1216" s="37"/>
      <c r="O1216" s="37"/>
      <c r="P1216" s="37"/>
      <c r="Q1216" s="37"/>
      <c r="R1216" s="37"/>
      <c r="S1216" s="37"/>
      <c r="T1216" s="37"/>
      <c r="U1216" s="37"/>
      <c r="V1216" s="37"/>
      <c r="W1216" s="37"/>
      <c r="X1216" s="37"/>
      <c r="Y1216" s="37"/>
      <c r="Z1216" s="37"/>
      <c r="AA1216" s="37"/>
      <c r="AB1216" s="37"/>
      <c r="AC1216" s="37"/>
    </row>
    <row r="1217" spans="1:29" s="36" customFormat="1" x14ac:dyDescent="0.3">
      <c r="A1217" s="37"/>
      <c r="B1217" s="37"/>
      <c r="C1217" s="37"/>
      <c r="D1217" s="37"/>
      <c r="E1217" s="37"/>
      <c r="F1217" s="37"/>
      <c r="G1217" s="37"/>
      <c r="H1217" s="37"/>
      <c r="I1217" s="37"/>
      <c r="J1217" s="37"/>
      <c r="K1217" s="37"/>
      <c r="L1217" s="37"/>
      <c r="M1217" s="37"/>
      <c r="N1217" s="37"/>
      <c r="O1217" s="37"/>
      <c r="P1217" s="37"/>
      <c r="Q1217" s="37"/>
      <c r="R1217" s="37"/>
      <c r="S1217" s="37"/>
      <c r="T1217" s="37"/>
      <c r="U1217" s="37"/>
      <c r="V1217" s="37"/>
      <c r="W1217" s="37"/>
      <c r="X1217" s="37"/>
      <c r="Y1217" s="37"/>
      <c r="Z1217" s="37"/>
      <c r="AA1217" s="37"/>
      <c r="AB1217" s="37"/>
      <c r="AC1217" s="37"/>
    </row>
    <row r="1218" spans="1:29" s="36" customFormat="1" x14ac:dyDescent="0.3">
      <c r="A1218" s="37"/>
      <c r="B1218" s="37"/>
      <c r="C1218" s="37"/>
      <c r="D1218" s="37"/>
      <c r="E1218" s="37"/>
      <c r="F1218" s="37"/>
      <c r="G1218" s="37"/>
      <c r="H1218" s="37"/>
      <c r="I1218" s="37"/>
      <c r="J1218" s="37"/>
      <c r="K1218" s="37"/>
      <c r="L1218" s="37"/>
      <c r="M1218" s="37"/>
      <c r="N1218" s="37"/>
      <c r="O1218" s="37"/>
      <c r="P1218" s="37"/>
      <c r="Q1218" s="37"/>
      <c r="R1218" s="37"/>
      <c r="S1218" s="37"/>
      <c r="T1218" s="37"/>
      <c r="U1218" s="37"/>
      <c r="V1218" s="37"/>
      <c r="W1218" s="37"/>
      <c r="X1218" s="37"/>
      <c r="Y1218" s="37"/>
      <c r="Z1218" s="37"/>
      <c r="AA1218" s="37"/>
      <c r="AB1218" s="37"/>
      <c r="AC1218" s="37"/>
    </row>
    <row r="1219" spans="1:29" s="36" customFormat="1" x14ac:dyDescent="0.3">
      <c r="A1219" s="37"/>
      <c r="B1219" s="37"/>
      <c r="C1219" s="37"/>
      <c r="D1219" s="37"/>
      <c r="E1219" s="37"/>
      <c r="F1219" s="37"/>
      <c r="G1219" s="37"/>
      <c r="H1219" s="37"/>
      <c r="I1219" s="37"/>
      <c r="J1219" s="37"/>
      <c r="K1219" s="37"/>
      <c r="L1219" s="37"/>
      <c r="M1219" s="37"/>
      <c r="N1219" s="37"/>
      <c r="O1219" s="37"/>
      <c r="P1219" s="37"/>
      <c r="Q1219" s="37"/>
      <c r="R1219" s="37"/>
      <c r="S1219" s="37"/>
      <c r="T1219" s="37"/>
      <c r="U1219" s="37"/>
      <c r="V1219" s="37"/>
      <c r="W1219" s="37"/>
      <c r="X1219" s="37"/>
      <c r="Y1219" s="37"/>
      <c r="Z1219" s="37"/>
      <c r="AA1219" s="37"/>
      <c r="AB1219" s="37"/>
      <c r="AC1219" s="37"/>
    </row>
    <row r="1220" spans="1:29" s="36" customFormat="1" x14ac:dyDescent="0.3">
      <c r="A1220" s="37"/>
      <c r="B1220" s="37"/>
      <c r="C1220" s="37"/>
      <c r="D1220" s="37"/>
      <c r="E1220" s="37"/>
      <c r="F1220" s="37"/>
      <c r="G1220" s="37"/>
      <c r="H1220" s="37"/>
      <c r="I1220" s="37"/>
      <c r="J1220" s="37"/>
      <c r="K1220" s="37"/>
      <c r="L1220" s="37"/>
      <c r="M1220" s="37"/>
      <c r="N1220" s="37"/>
      <c r="O1220" s="37"/>
      <c r="P1220" s="37"/>
      <c r="Q1220" s="37"/>
      <c r="R1220" s="37"/>
      <c r="S1220" s="37"/>
      <c r="T1220" s="37"/>
      <c r="U1220" s="37"/>
      <c r="V1220" s="37"/>
      <c r="W1220" s="37"/>
      <c r="X1220" s="37"/>
      <c r="Y1220" s="37"/>
      <c r="Z1220" s="37"/>
      <c r="AA1220" s="37"/>
      <c r="AB1220" s="37"/>
      <c r="AC1220" s="37"/>
    </row>
    <row r="1221" spans="1:29" s="36" customFormat="1" x14ac:dyDescent="0.3">
      <c r="A1221" s="37"/>
      <c r="B1221" s="37"/>
      <c r="C1221" s="37"/>
      <c r="D1221" s="37"/>
      <c r="E1221" s="37"/>
      <c r="F1221" s="37"/>
      <c r="G1221" s="37"/>
      <c r="H1221" s="37"/>
      <c r="I1221" s="37"/>
      <c r="J1221" s="37"/>
      <c r="K1221" s="37"/>
      <c r="L1221" s="37"/>
      <c r="M1221" s="37"/>
      <c r="N1221" s="37"/>
      <c r="O1221" s="37"/>
      <c r="P1221" s="37"/>
      <c r="Q1221" s="37"/>
      <c r="R1221" s="37"/>
      <c r="S1221" s="37"/>
      <c r="T1221" s="37"/>
      <c r="U1221" s="37"/>
      <c r="V1221" s="37"/>
      <c r="W1221" s="37"/>
      <c r="X1221" s="37"/>
      <c r="Y1221" s="37"/>
      <c r="Z1221" s="37"/>
      <c r="AA1221" s="37"/>
      <c r="AB1221" s="37"/>
      <c r="AC1221" s="37"/>
    </row>
    <row r="1222" spans="1:29" s="36" customFormat="1" x14ac:dyDescent="0.3">
      <c r="A1222" s="37"/>
      <c r="B1222" s="37"/>
      <c r="C1222" s="37"/>
      <c r="D1222" s="37"/>
      <c r="E1222" s="37"/>
      <c r="F1222" s="37"/>
      <c r="G1222" s="37"/>
      <c r="H1222" s="37"/>
      <c r="I1222" s="37"/>
      <c r="J1222" s="37"/>
      <c r="K1222" s="37"/>
      <c r="L1222" s="37"/>
      <c r="M1222" s="37"/>
      <c r="N1222" s="37"/>
      <c r="O1222" s="37"/>
      <c r="P1222" s="37"/>
      <c r="Q1222" s="37"/>
      <c r="R1222" s="37"/>
      <c r="S1222" s="37"/>
      <c r="T1222" s="37"/>
      <c r="U1222" s="37"/>
      <c r="V1222" s="37"/>
      <c r="W1222" s="37"/>
      <c r="X1222" s="37"/>
      <c r="Y1222" s="37"/>
      <c r="Z1222" s="37"/>
      <c r="AA1222" s="37"/>
      <c r="AB1222" s="37"/>
      <c r="AC1222" s="37"/>
    </row>
    <row r="1223" spans="1:29" s="36" customFormat="1" x14ac:dyDescent="0.3">
      <c r="A1223" s="37"/>
      <c r="B1223" s="37"/>
      <c r="C1223" s="37"/>
      <c r="D1223" s="37"/>
      <c r="E1223" s="37"/>
      <c r="F1223" s="37"/>
      <c r="G1223" s="37"/>
      <c r="H1223" s="37"/>
      <c r="I1223" s="37"/>
      <c r="J1223" s="37"/>
      <c r="K1223" s="37"/>
      <c r="L1223" s="37"/>
      <c r="M1223" s="37"/>
      <c r="N1223" s="37"/>
      <c r="O1223" s="37"/>
      <c r="P1223" s="37"/>
      <c r="Q1223" s="37"/>
      <c r="R1223" s="37"/>
      <c r="S1223" s="37"/>
      <c r="T1223" s="37"/>
      <c r="U1223" s="37"/>
      <c r="V1223" s="37"/>
      <c r="W1223" s="37"/>
      <c r="X1223" s="37"/>
      <c r="Y1223" s="37"/>
      <c r="Z1223" s="37"/>
      <c r="AA1223" s="37"/>
      <c r="AB1223" s="37"/>
      <c r="AC1223" s="37"/>
    </row>
    <row r="1224" spans="1:29" s="36" customFormat="1" x14ac:dyDescent="0.3">
      <c r="A1224" s="37"/>
      <c r="B1224" s="37"/>
      <c r="C1224" s="37"/>
      <c r="D1224" s="37"/>
      <c r="E1224" s="37"/>
      <c r="F1224" s="37"/>
      <c r="G1224" s="37"/>
      <c r="H1224" s="37"/>
      <c r="I1224" s="37"/>
      <c r="J1224" s="37"/>
      <c r="K1224" s="37"/>
      <c r="L1224" s="37"/>
      <c r="M1224" s="37"/>
      <c r="N1224" s="37"/>
      <c r="O1224" s="37"/>
      <c r="P1224" s="37"/>
      <c r="Q1224" s="37"/>
      <c r="R1224" s="37"/>
      <c r="S1224" s="37"/>
      <c r="T1224" s="37"/>
      <c r="U1224" s="37"/>
      <c r="V1224" s="37"/>
      <c r="W1224" s="37"/>
      <c r="X1224" s="37"/>
      <c r="Y1224" s="37"/>
      <c r="Z1224" s="37"/>
      <c r="AA1224" s="37"/>
      <c r="AB1224" s="37"/>
      <c r="AC1224" s="37"/>
    </row>
    <row r="1225" spans="1:29" s="36" customFormat="1" x14ac:dyDescent="0.3">
      <c r="A1225" s="37"/>
      <c r="B1225" s="37"/>
      <c r="C1225" s="37"/>
      <c r="D1225" s="37"/>
      <c r="E1225" s="37"/>
      <c r="F1225" s="37"/>
      <c r="G1225" s="37"/>
      <c r="H1225" s="37"/>
      <c r="I1225" s="37"/>
      <c r="J1225" s="37"/>
      <c r="K1225" s="37"/>
      <c r="L1225" s="37"/>
      <c r="M1225" s="37"/>
      <c r="N1225" s="37"/>
      <c r="O1225" s="37"/>
      <c r="P1225" s="37"/>
      <c r="Q1225" s="37"/>
      <c r="R1225" s="37"/>
      <c r="S1225" s="37"/>
      <c r="T1225" s="37"/>
      <c r="U1225" s="37"/>
      <c r="V1225" s="37"/>
      <c r="W1225" s="37"/>
      <c r="X1225" s="37"/>
      <c r="Y1225" s="37"/>
      <c r="Z1225" s="37"/>
      <c r="AA1225" s="37"/>
      <c r="AB1225" s="37"/>
      <c r="AC1225" s="37"/>
    </row>
    <row r="1226" spans="1:29" s="36" customFormat="1" x14ac:dyDescent="0.3">
      <c r="A1226" s="37"/>
      <c r="B1226" s="37"/>
      <c r="C1226" s="37"/>
      <c r="D1226" s="37"/>
      <c r="E1226" s="37"/>
      <c r="F1226" s="37"/>
      <c r="G1226" s="37"/>
      <c r="H1226" s="37"/>
      <c r="I1226" s="37"/>
      <c r="J1226" s="37"/>
      <c r="K1226" s="37"/>
      <c r="L1226" s="37"/>
      <c r="M1226" s="37"/>
      <c r="N1226" s="37"/>
      <c r="O1226" s="37"/>
      <c r="P1226" s="37"/>
      <c r="Q1226" s="37"/>
      <c r="R1226" s="37"/>
      <c r="S1226" s="37"/>
      <c r="T1226" s="37"/>
      <c r="U1226" s="37"/>
      <c r="V1226" s="37"/>
      <c r="W1226" s="37"/>
      <c r="X1226" s="37"/>
      <c r="Y1226" s="37"/>
      <c r="Z1226" s="37"/>
      <c r="AA1226" s="37"/>
      <c r="AB1226" s="37"/>
      <c r="AC1226" s="37"/>
    </row>
    <row r="1227" spans="1:29" s="36" customFormat="1" x14ac:dyDescent="0.3">
      <c r="A1227" s="37"/>
      <c r="B1227" s="37"/>
      <c r="C1227" s="37"/>
      <c r="D1227" s="37"/>
      <c r="E1227" s="37"/>
      <c r="F1227" s="37"/>
      <c r="G1227" s="37"/>
      <c r="H1227" s="37"/>
      <c r="I1227" s="37"/>
      <c r="J1227" s="37"/>
      <c r="K1227" s="37"/>
      <c r="L1227" s="37"/>
      <c r="M1227" s="37"/>
      <c r="N1227" s="37"/>
      <c r="O1227" s="37"/>
      <c r="P1227" s="37"/>
      <c r="Q1227" s="37"/>
      <c r="R1227" s="37"/>
      <c r="S1227" s="37"/>
      <c r="T1227" s="37"/>
      <c r="U1227" s="37"/>
      <c r="V1227" s="37"/>
      <c r="W1227" s="37"/>
      <c r="X1227" s="37"/>
      <c r="Y1227" s="37"/>
      <c r="Z1227" s="37"/>
      <c r="AA1227" s="37"/>
      <c r="AB1227" s="37"/>
      <c r="AC1227" s="37"/>
    </row>
    <row r="1228" spans="1:29" s="36" customFormat="1" x14ac:dyDescent="0.3">
      <c r="A1228" s="37"/>
      <c r="B1228" s="37"/>
      <c r="C1228" s="37"/>
      <c r="D1228" s="37"/>
      <c r="E1228" s="37"/>
      <c r="F1228" s="37"/>
      <c r="G1228" s="37"/>
      <c r="H1228" s="37"/>
      <c r="I1228" s="37"/>
      <c r="J1228" s="37"/>
      <c r="K1228" s="37"/>
      <c r="L1228" s="37"/>
      <c r="M1228" s="37"/>
      <c r="N1228" s="37"/>
      <c r="O1228" s="37"/>
      <c r="P1228" s="37"/>
      <c r="Q1228" s="37"/>
      <c r="R1228" s="37"/>
      <c r="S1228" s="37"/>
      <c r="T1228" s="37"/>
      <c r="U1228" s="37"/>
      <c r="V1228" s="37"/>
      <c r="W1228" s="37"/>
      <c r="X1228" s="37"/>
      <c r="Y1228" s="37"/>
      <c r="Z1228" s="37"/>
      <c r="AA1228" s="37"/>
      <c r="AB1228" s="37"/>
      <c r="AC1228" s="37"/>
    </row>
    <row r="1229" spans="1:29" s="36" customFormat="1" x14ac:dyDescent="0.3">
      <c r="A1229" s="37"/>
      <c r="B1229" s="37"/>
      <c r="C1229" s="37"/>
      <c r="D1229" s="37"/>
      <c r="E1229" s="37"/>
      <c r="F1229" s="37"/>
      <c r="G1229" s="37"/>
      <c r="H1229" s="37"/>
      <c r="I1229" s="37"/>
      <c r="J1229" s="37"/>
      <c r="K1229" s="37"/>
      <c r="L1229" s="37"/>
      <c r="M1229" s="37"/>
      <c r="N1229" s="37"/>
      <c r="O1229" s="37"/>
      <c r="P1229" s="37"/>
      <c r="Q1229" s="37"/>
      <c r="R1229" s="37"/>
      <c r="S1229" s="37"/>
      <c r="T1229" s="37"/>
      <c r="U1229" s="37"/>
      <c r="V1229" s="37"/>
      <c r="W1229" s="37"/>
      <c r="X1229" s="37"/>
      <c r="Y1229" s="37"/>
      <c r="Z1229" s="37"/>
      <c r="AA1229" s="37"/>
      <c r="AB1229" s="37"/>
      <c r="AC1229" s="37"/>
    </row>
    <row r="1230" spans="1:29" s="36" customFormat="1" x14ac:dyDescent="0.3">
      <c r="A1230" s="37"/>
      <c r="B1230" s="37"/>
      <c r="C1230" s="37"/>
      <c r="D1230" s="37"/>
      <c r="E1230" s="37"/>
      <c r="F1230" s="37"/>
      <c r="G1230" s="37"/>
      <c r="H1230" s="37"/>
      <c r="I1230" s="37"/>
      <c r="J1230" s="37"/>
      <c r="K1230" s="37"/>
      <c r="L1230" s="37"/>
      <c r="M1230" s="37"/>
      <c r="N1230" s="37"/>
      <c r="O1230" s="37"/>
      <c r="P1230" s="37"/>
      <c r="Q1230" s="37"/>
      <c r="R1230" s="37"/>
      <c r="S1230" s="37"/>
      <c r="T1230" s="37"/>
      <c r="U1230" s="37"/>
      <c r="V1230" s="37"/>
      <c r="W1230" s="37"/>
      <c r="X1230" s="37"/>
      <c r="Y1230" s="37"/>
      <c r="Z1230" s="37"/>
      <c r="AA1230" s="37"/>
      <c r="AB1230" s="37"/>
      <c r="AC1230" s="37"/>
    </row>
    <row r="1231" spans="1:29" s="36" customFormat="1" x14ac:dyDescent="0.3">
      <c r="A1231" s="37"/>
      <c r="B1231" s="37"/>
      <c r="C1231" s="37"/>
      <c r="D1231" s="37"/>
      <c r="E1231" s="37"/>
      <c r="F1231" s="37"/>
      <c r="G1231" s="37"/>
      <c r="H1231" s="37"/>
      <c r="I1231" s="37"/>
      <c r="J1231" s="37"/>
      <c r="K1231" s="37"/>
      <c r="L1231" s="37"/>
      <c r="M1231" s="37"/>
      <c r="N1231" s="37"/>
      <c r="O1231" s="37"/>
      <c r="P1231" s="37"/>
      <c r="Q1231" s="37"/>
      <c r="R1231" s="37"/>
      <c r="S1231" s="37"/>
      <c r="T1231" s="37"/>
      <c r="U1231" s="37"/>
      <c r="V1231" s="37"/>
      <c r="W1231" s="37"/>
      <c r="X1231" s="37"/>
      <c r="Y1231" s="37"/>
      <c r="Z1231" s="37"/>
      <c r="AA1231" s="37"/>
      <c r="AB1231" s="37"/>
      <c r="AC1231" s="37"/>
    </row>
    <row r="1232" spans="1:29" s="36" customFormat="1" x14ac:dyDescent="0.3">
      <c r="A1232" s="37"/>
      <c r="B1232" s="37"/>
      <c r="C1232" s="37"/>
      <c r="D1232" s="37"/>
      <c r="E1232" s="37"/>
      <c r="F1232" s="37"/>
      <c r="G1232" s="37"/>
      <c r="H1232" s="37"/>
      <c r="I1232" s="37"/>
      <c r="J1232" s="37"/>
      <c r="K1232" s="37"/>
      <c r="L1232" s="37"/>
      <c r="M1232" s="37"/>
      <c r="N1232" s="37"/>
      <c r="O1232" s="37"/>
      <c r="P1232" s="37"/>
      <c r="Q1232" s="37"/>
      <c r="R1232" s="37"/>
      <c r="S1232" s="37"/>
      <c r="T1232" s="37"/>
      <c r="U1232" s="37"/>
      <c r="V1232" s="37"/>
      <c r="W1232" s="37"/>
      <c r="X1232" s="37"/>
      <c r="Y1232" s="37"/>
      <c r="Z1232" s="37"/>
      <c r="AA1232" s="37"/>
      <c r="AB1232" s="37"/>
      <c r="AC1232" s="37"/>
    </row>
    <row r="1233" spans="1:29" s="36" customFormat="1" x14ac:dyDescent="0.3">
      <c r="A1233" s="37"/>
      <c r="B1233" s="37"/>
      <c r="C1233" s="37"/>
      <c r="D1233" s="37"/>
      <c r="E1233" s="37"/>
      <c r="F1233" s="37"/>
      <c r="G1233" s="37"/>
      <c r="H1233" s="37"/>
      <c r="I1233" s="37"/>
      <c r="J1233" s="37"/>
      <c r="K1233" s="37"/>
      <c r="L1233" s="37"/>
      <c r="M1233" s="37"/>
      <c r="N1233" s="37"/>
      <c r="O1233" s="37"/>
      <c r="P1233" s="37"/>
      <c r="Q1233" s="37"/>
      <c r="R1233" s="37"/>
      <c r="S1233" s="37"/>
      <c r="T1233" s="37"/>
      <c r="U1233" s="37"/>
      <c r="V1233" s="37"/>
      <c r="W1233" s="37"/>
      <c r="X1233" s="37"/>
      <c r="Y1233" s="37"/>
      <c r="Z1233" s="37"/>
      <c r="AA1233" s="37"/>
      <c r="AB1233" s="37"/>
      <c r="AC1233" s="37"/>
    </row>
    <row r="1234" spans="1:29" s="36" customFormat="1" x14ac:dyDescent="0.3">
      <c r="A1234" s="37"/>
      <c r="B1234" s="37"/>
      <c r="C1234" s="37"/>
      <c r="D1234" s="37"/>
      <c r="E1234" s="37"/>
      <c r="F1234" s="37"/>
      <c r="G1234" s="37"/>
      <c r="H1234" s="37"/>
      <c r="I1234" s="37"/>
      <c r="J1234" s="37"/>
      <c r="K1234" s="37"/>
      <c r="L1234" s="37"/>
      <c r="M1234" s="37"/>
      <c r="N1234" s="37"/>
      <c r="O1234" s="37"/>
      <c r="P1234" s="37"/>
      <c r="Q1234" s="37"/>
      <c r="R1234" s="37"/>
      <c r="S1234" s="37"/>
      <c r="T1234" s="37"/>
      <c r="U1234" s="37"/>
      <c r="V1234" s="37"/>
      <c r="W1234" s="37"/>
      <c r="X1234" s="37"/>
      <c r="Y1234" s="37"/>
      <c r="Z1234" s="37"/>
      <c r="AA1234" s="37"/>
      <c r="AB1234" s="37"/>
      <c r="AC1234" s="37"/>
    </row>
    <row r="1235" spans="1:29" s="36" customFormat="1" x14ac:dyDescent="0.3">
      <c r="A1235" s="37"/>
      <c r="B1235" s="37"/>
      <c r="C1235" s="37"/>
      <c r="D1235" s="37"/>
      <c r="E1235" s="37"/>
      <c r="F1235" s="37"/>
      <c r="G1235" s="37"/>
      <c r="H1235" s="37"/>
      <c r="I1235" s="37"/>
      <c r="J1235" s="37"/>
      <c r="K1235" s="37"/>
      <c r="L1235" s="37"/>
      <c r="M1235" s="37"/>
      <c r="N1235" s="37"/>
      <c r="O1235" s="37"/>
      <c r="P1235" s="37"/>
      <c r="Q1235" s="37"/>
      <c r="R1235" s="37"/>
      <c r="S1235" s="37"/>
      <c r="T1235" s="37"/>
      <c r="U1235" s="37"/>
      <c r="V1235" s="37"/>
      <c r="W1235" s="37"/>
      <c r="X1235" s="37"/>
      <c r="Y1235" s="37"/>
      <c r="Z1235" s="37"/>
      <c r="AA1235" s="37"/>
      <c r="AB1235" s="37"/>
      <c r="AC1235" s="37"/>
    </row>
    <row r="1236" spans="1:29" s="36" customFormat="1" x14ac:dyDescent="0.3">
      <c r="A1236" s="37"/>
      <c r="B1236" s="37"/>
      <c r="C1236" s="37"/>
      <c r="D1236" s="37"/>
      <c r="E1236" s="37"/>
      <c r="F1236" s="37"/>
      <c r="G1236" s="37"/>
      <c r="H1236" s="37"/>
      <c r="I1236" s="37"/>
      <c r="J1236" s="37"/>
      <c r="K1236" s="37"/>
      <c r="L1236" s="37"/>
      <c r="M1236" s="37"/>
      <c r="N1236" s="37"/>
      <c r="O1236" s="37"/>
      <c r="P1236" s="37"/>
      <c r="Q1236" s="37"/>
      <c r="R1236" s="37"/>
      <c r="S1236" s="37"/>
      <c r="T1236" s="37"/>
      <c r="U1236" s="37"/>
      <c r="V1236" s="37"/>
      <c r="W1236" s="37"/>
      <c r="X1236" s="37"/>
      <c r="Y1236" s="37"/>
      <c r="Z1236" s="37"/>
      <c r="AA1236" s="37"/>
      <c r="AB1236" s="37"/>
      <c r="AC1236" s="37"/>
    </row>
    <row r="1237" spans="1:29" s="36" customFormat="1" x14ac:dyDescent="0.3">
      <c r="A1237" s="37"/>
      <c r="B1237" s="37"/>
      <c r="C1237" s="37"/>
      <c r="D1237" s="37"/>
      <c r="E1237" s="37"/>
      <c r="F1237" s="37"/>
      <c r="G1237" s="37"/>
      <c r="H1237" s="37"/>
      <c r="I1237" s="37"/>
      <c r="J1237" s="37"/>
      <c r="K1237" s="37"/>
      <c r="L1237" s="37"/>
      <c r="M1237" s="37"/>
      <c r="N1237" s="37"/>
      <c r="O1237" s="37"/>
      <c r="P1237" s="37"/>
      <c r="Q1237" s="37"/>
      <c r="R1237" s="37"/>
      <c r="S1237" s="37"/>
      <c r="T1237" s="37"/>
      <c r="U1237" s="37"/>
      <c r="V1237" s="37"/>
      <c r="W1237" s="37"/>
      <c r="X1237" s="37"/>
      <c r="Y1237" s="37"/>
      <c r="Z1237" s="37"/>
      <c r="AA1237" s="37"/>
      <c r="AB1237" s="37"/>
      <c r="AC1237" s="37"/>
    </row>
    <row r="1238" spans="1:29" s="36" customFormat="1" x14ac:dyDescent="0.3">
      <c r="A1238" s="37"/>
      <c r="B1238" s="37"/>
      <c r="C1238" s="37"/>
      <c r="D1238" s="37"/>
      <c r="E1238" s="37"/>
      <c r="F1238" s="37"/>
      <c r="G1238" s="37"/>
      <c r="H1238" s="37"/>
      <c r="I1238" s="37"/>
      <c r="J1238" s="37"/>
      <c r="K1238" s="37"/>
      <c r="L1238" s="37"/>
      <c r="M1238" s="37"/>
      <c r="N1238" s="37"/>
      <c r="O1238" s="37"/>
      <c r="P1238" s="37"/>
      <c r="Q1238" s="37"/>
      <c r="R1238" s="37"/>
      <c r="S1238" s="37"/>
      <c r="T1238" s="37"/>
      <c r="U1238" s="37"/>
      <c r="V1238" s="37"/>
      <c r="W1238" s="37"/>
      <c r="X1238" s="37"/>
      <c r="Y1238" s="37"/>
      <c r="Z1238" s="37"/>
      <c r="AA1238" s="37"/>
      <c r="AB1238" s="37"/>
      <c r="AC1238" s="37"/>
    </row>
    <row r="1239" spans="1:29" s="36" customFormat="1" x14ac:dyDescent="0.3">
      <c r="A1239" s="37"/>
      <c r="B1239" s="37"/>
      <c r="C1239" s="37"/>
      <c r="D1239" s="37"/>
      <c r="E1239" s="37"/>
      <c r="F1239" s="37"/>
      <c r="G1239" s="37"/>
      <c r="H1239" s="37"/>
      <c r="I1239" s="37"/>
      <c r="J1239" s="37"/>
      <c r="K1239" s="37"/>
      <c r="L1239" s="37"/>
      <c r="M1239" s="37"/>
      <c r="N1239" s="37"/>
      <c r="O1239" s="37"/>
      <c r="P1239" s="37"/>
      <c r="Q1239" s="37"/>
      <c r="R1239" s="37"/>
      <c r="S1239" s="37"/>
      <c r="T1239" s="37"/>
      <c r="U1239" s="37"/>
      <c r="V1239" s="37"/>
      <c r="W1239" s="37"/>
      <c r="X1239" s="37"/>
      <c r="Y1239" s="37"/>
      <c r="Z1239" s="37"/>
      <c r="AA1239" s="37"/>
      <c r="AB1239" s="37"/>
      <c r="AC1239" s="37"/>
    </row>
    <row r="1240" spans="1:29" s="36" customFormat="1" x14ac:dyDescent="0.3">
      <c r="A1240" s="37"/>
      <c r="B1240" s="37"/>
      <c r="C1240" s="37"/>
      <c r="D1240" s="37"/>
      <c r="E1240" s="37"/>
      <c r="F1240" s="37"/>
      <c r="G1240" s="37"/>
      <c r="H1240" s="37"/>
      <c r="I1240" s="37"/>
      <c r="J1240" s="37"/>
      <c r="K1240" s="37"/>
      <c r="L1240" s="37"/>
      <c r="M1240" s="37"/>
      <c r="N1240" s="37"/>
      <c r="O1240" s="37"/>
      <c r="P1240" s="37"/>
      <c r="Q1240" s="37"/>
      <c r="R1240" s="37"/>
      <c r="S1240" s="37"/>
      <c r="T1240" s="37"/>
      <c r="U1240" s="37"/>
      <c r="V1240" s="37"/>
      <c r="W1240" s="37"/>
      <c r="X1240" s="37"/>
      <c r="Y1240" s="37"/>
      <c r="Z1240" s="37"/>
      <c r="AA1240" s="37"/>
      <c r="AB1240" s="37"/>
      <c r="AC1240" s="37"/>
    </row>
    <row r="1241" spans="1:29" s="36" customFormat="1" x14ac:dyDescent="0.3">
      <c r="A1241" s="37"/>
      <c r="B1241" s="37"/>
      <c r="C1241" s="37"/>
      <c r="D1241" s="37"/>
      <c r="E1241" s="37"/>
      <c r="F1241" s="37"/>
      <c r="G1241" s="37"/>
      <c r="H1241" s="37"/>
      <c r="I1241" s="37"/>
      <c r="J1241" s="37"/>
      <c r="K1241" s="37"/>
      <c r="L1241" s="37"/>
      <c r="M1241" s="37"/>
      <c r="N1241" s="37"/>
      <c r="O1241" s="37"/>
      <c r="P1241" s="37"/>
      <c r="Q1241" s="37"/>
      <c r="R1241" s="37"/>
      <c r="S1241" s="37"/>
      <c r="T1241" s="37"/>
      <c r="U1241" s="37"/>
      <c r="V1241" s="37"/>
      <c r="W1241" s="37"/>
      <c r="X1241" s="37"/>
      <c r="Y1241" s="37"/>
      <c r="Z1241" s="37"/>
      <c r="AA1241" s="37"/>
      <c r="AB1241" s="37"/>
      <c r="AC1241" s="37"/>
    </row>
    <row r="1242" spans="1:29" s="36" customFormat="1" x14ac:dyDescent="0.3">
      <c r="A1242" s="37"/>
      <c r="B1242" s="37"/>
      <c r="C1242" s="37"/>
      <c r="D1242" s="37"/>
      <c r="E1242" s="37"/>
      <c r="F1242" s="37"/>
      <c r="G1242" s="37"/>
      <c r="H1242" s="37"/>
      <c r="I1242" s="37"/>
      <c r="J1242" s="37"/>
      <c r="K1242" s="37"/>
      <c r="L1242" s="37"/>
      <c r="M1242" s="37"/>
      <c r="N1242" s="37"/>
      <c r="O1242" s="37"/>
      <c r="P1242" s="37"/>
      <c r="Q1242" s="37"/>
      <c r="R1242" s="37"/>
      <c r="S1242" s="37"/>
      <c r="T1242" s="37"/>
      <c r="U1242" s="37"/>
      <c r="V1242" s="37"/>
      <c r="W1242" s="37"/>
      <c r="X1242" s="37"/>
      <c r="Y1242" s="37"/>
      <c r="Z1242" s="37"/>
      <c r="AA1242" s="37"/>
      <c r="AB1242" s="37"/>
      <c r="AC1242" s="37"/>
    </row>
    <row r="1243" spans="1:29" s="36" customFormat="1" x14ac:dyDescent="0.3">
      <c r="A1243" s="37"/>
      <c r="B1243" s="37"/>
      <c r="C1243" s="37"/>
      <c r="D1243" s="37"/>
      <c r="E1243" s="37"/>
      <c r="F1243" s="37"/>
      <c r="G1243" s="37"/>
      <c r="H1243" s="37"/>
      <c r="I1243" s="37"/>
      <c r="J1243" s="37"/>
      <c r="K1243" s="37"/>
      <c r="L1243" s="37"/>
      <c r="M1243" s="37"/>
      <c r="N1243" s="37"/>
      <c r="O1243" s="37"/>
      <c r="P1243" s="37"/>
      <c r="Q1243" s="37"/>
      <c r="R1243" s="37"/>
      <c r="S1243" s="37"/>
      <c r="T1243" s="37"/>
      <c r="U1243" s="37"/>
      <c r="V1243" s="37"/>
      <c r="W1243" s="37"/>
      <c r="X1243" s="37"/>
      <c r="Y1243" s="37"/>
      <c r="Z1243" s="37"/>
      <c r="AA1243" s="37"/>
      <c r="AB1243" s="37"/>
      <c r="AC1243" s="37"/>
    </row>
    <row r="1244" spans="1:29" s="36" customFormat="1" x14ac:dyDescent="0.3">
      <c r="A1244" s="37"/>
      <c r="B1244" s="37"/>
      <c r="C1244" s="37"/>
      <c r="D1244" s="37"/>
      <c r="E1244" s="37"/>
      <c r="F1244" s="37"/>
      <c r="G1244" s="37"/>
      <c r="H1244" s="37"/>
      <c r="I1244" s="37"/>
      <c r="J1244" s="37"/>
      <c r="K1244" s="37"/>
      <c r="L1244" s="37"/>
      <c r="M1244" s="37"/>
      <c r="N1244" s="37"/>
      <c r="O1244" s="37"/>
      <c r="P1244" s="37"/>
      <c r="Q1244" s="37"/>
      <c r="R1244" s="37"/>
      <c r="S1244" s="37"/>
      <c r="T1244" s="37"/>
      <c r="U1244" s="37"/>
      <c r="V1244" s="37"/>
      <c r="W1244" s="37"/>
      <c r="X1244" s="37"/>
      <c r="Y1244" s="37"/>
      <c r="Z1244" s="37"/>
      <c r="AA1244" s="37"/>
      <c r="AB1244" s="37"/>
      <c r="AC1244" s="37"/>
    </row>
    <row r="1245" spans="1:29" s="36" customFormat="1" x14ac:dyDescent="0.3">
      <c r="A1245" s="37"/>
      <c r="B1245" s="37"/>
      <c r="C1245" s="37"/>
      <c r="D1245" s="37"/>
      <c r="E1245" s="37"/>
      <c r="F1245" s="37"/>
      <c r="G1245" s="37"/>
      <c r="H1245" s="37"/>
      <c r="I1245" s="37"/>
      <c r="J1245" s="37"/>
      <c r="K1245" s="37"/>
      <c r="L1245" s="37"/>
      <c r="M1245" s="37"/>
      <c r="N1245" s="37"/>
      <c r="O1245" s="37"/>
      <c r="P1245" s="37"/>
      <c r="Q1245" s="37"/>
      <c r="R1245" s="37"/>
      <c r="S1245" s="37"/>
      <c r="T1245" s="37"/>
      <c r="U1245" s="37"/>
      <c r="V1245" s="37"/>
      <c r="W1245" s="37"/>
      <c r="X1245" s="37"/>
      <c r="Y1245" s="37"/>
      <c r="Z1245" s="37"/>
      <c r="AA1245" s="37"/>
      <c r="AB1245" s="37"/>
      <c r="AC1245" s="37"/>
    </row>
    <row r="1246" spans="1:29" s="36" customFormat="1" x14ac:dyDescent="0.3">
      <c r="A1246" s="37"/>
      <c r="B1246" s="37"/>
      <c r="C1246" s="37"/>
      <c r="D1246" s="37"/>
      <c r="E1246" s="37"/>
      <c r="F1246" s="37"/>
      <c r="G1246" s="37"/>
      <c r="H1246" s="37"/>
      <c r="I1246" s="37"/>
      <c r="J1246" s="37"/>
      <c r="K1246" s="37"/>
      <c r="L1246" s="37"/>
      <c r="M1246" s="37"/>
      <c r="N1246" s="37"/>
      <c r="O1246" s="37"/>
      <c r="P1246" s="37"/>
      <c r="Q1246" s="37"/>
      <c r="R1246" s="37"/>
      <c r="S1246" s="37"/>
      <c r="T1246" s="37"/>
      <c r="U1246" s="37"/>
      <c r="V1246" s="37"/>
      <c r="W1246" s="37"/>
      <c r="X1246" s="37"/>
      <c r="Y1246" s="37"/>
      <c r="Z1246" s="37"/>
      <c r="AA1246" s="37"/>
      <c r="AB1246" s="37"/>
      <c r="AC1246" s="37"/>
    </row>
    <row r="1247" spans="1:29" s="36" customFormat="1" x14ac:dyDescent="0.3">
      <c r="A1247" s="37"/>
      <c r="B1247" s="37"/>
      <c r="C1247" s="37"/>
      <c r="D1247" s="37"/>
      <c r="E1247" s="37"/>
      <c r="F1247" s="37"/>
      <c r="G1247" s="37"/>
      <c r="H1247" s="37"/>
      <c r="I1247" s="37"/>
      <c r="J1247" s="37"/>
      <c r="K1247" s="37"/>
      <c r="L1247" s="37"/>
      <c r="M1247" s="37"/>
      <c r="N1247" s="37"/>
      <c r="O1247" s="37"/>
      <c r="P1247" s="37"/>
      <c r="Q1247" s="37"/>
      <c r="R1247" s="37"/>
      <c r="S1247" s="37"/>
      <c r="T1247" s="37"/>
      <c r="U1247" s="37"/>
      <c r="V1247" s="37"/>
      <c r="W1247" s="37"/>
      <c r="X1247" s="37"/>
      <c r="Y1247" s="37"/>
      <c r="Z1247" s="37"/>
      <c r="AA1247" s="37"/>
      <c r="AB1247" s="37"/>
      <c r="AC1247" s="37"/>
    </row>
    <row r="1248" spans="1:29" s="36" customFormat="1" x14ac:dyDescent="0.3">
      <c r="A1248" s="37"/>
      <c r="B1248" s="37"/>
      <c r="C1248" s="37"/>
      <c r="D1248" s="37"/>
      <c r="E1248" s="37"/>
      <c r="F1248" s="37"/>
      <c r="G1248" s="37"/>
      <c r="H1248" s="37"/>
      <c r="I1248" s="37"/>
      <c r="J1248" s="37"/>
      <c r="K1248" s="37"/>
      <c r="L1248" s="37"/>
      <c r="M1248" s="37"/>
      <c r="N1248" s="37"/>
      <c r="O1248" s="37"/>
      <c r="P1248" s="37"/>
      <c r="Q1248" s="37"/>
      <c r="R1248" s="37"/>
      <c r="S1248" s="37"/>
      <c r="T1248" s="37"/>
      <c r="U1248" s="37"/>
      <c r="V1248" s="37"/>
      <c r="W1248" s="37"/>
      <c r="X1248" s="37"/>
      <c r="Y1248" s="37"/>
      <c r="Z1248" s="37"/>
      <c r="AA1248" s="37"/>
      <c r="AB1248" s="37"/>
      <c r="AC1248" s="37"/>
    </row>
    <row r="1249" spans="1:29" s="36" customFormat="1" x14ac:dyDescent="0.3">
      <c r="A1249" s="37"/>
      <c r="B1249" s="37"/>
      <c r="C1249" s="37"/>
      <c r="D1249" s="37"/>
      <c r="E1249" s="37"/>
      <c r="F1249" s="37"/>
      <c r="G1249" s="37"/>
      <c r="H1249" s="37"/>
      <c r="I1249" s="37"/>
      <c r="J1249" s="37"/>
      <c r="K1249" s="37"/>
      <c r="L1249" s="37"/>
      <c r="M1249" s="37"/>
      <c r="N1249" s="37"/>
      <c r="O1249" s="37"/>
      <c r="P1249" s="37"/>
      <c r="Q1249" s="37"/>
      <c r="R1249" s="37"/>
      <c r="S1249" s="37"/>
      <c r="T1249" s="37"/>
      <c r="U1249" s="37"/>
      <c r="V1249" s="37"/>
      <c r="W1249" s="37"/>
      <c r="X1249" s="37"/>
      <c r="Y1249" s="37"/>
      <c r="Z1249" s="37"/>
      <c r="AA1249" s="37"/>
      <c r="AB1249" s="37"/>
      <c r="AC1249" s="37"/>
    </row>
    <row r="1250" spans="1:29" s="36" customFormat="1" x14ac:dyDescent="0.3">
      <c r="A1250" s="37"/>
      <c r="B1250" s="37"/>
      <c r="C1250" s="37"/>
      <c r="D1250" s="37"/>
      <c r="E1250" s="37"/>
      <c r="F1250" s="37"/>
      <c r="G1250" s="37"/>
      <c r="H1250" s="37"/>
      <c r="I1250" s="37"/>
      <c r="J1250" s="37"/>
      <c r="K1250" s="37"/>
      <c r="L1250" s="37"/>
      <c r="M1250" s="37"/>
      <c r="N1250" s="37"/>
      <c r="O1250" s="37"/>
      <c r="P1250" s="37"/>
      <c r="Q1250" s="37"/>
      <c r="R1250" s="37"/>
      <c r="S1250" s="37"/>
      <c r="T1250" s="37"/>
      <c r="U1250" s="37"/>
      <c r="V1250" s="37"/>
      <c r="W1250" s="37"/>
      <c r="X1250" s="37"/>
      <c r="Y1250" s="37"/>
      <c r="Z1250" s="37"/>
      <c r="AA1250" s="37"/>
      <c r="AB1250" s="37"/>
      <c r="AC1250" s="37"/>
    </row>
    <row r="1251" spans="1:29" s="36" customFormat="1" x14ac:dyDescent="0.3">
      <c r="A1251" s="37"/>
      <c r="B1251" s="37"/>
      <c r="C1251" s="37"/>
      <c r="D1251" s="37"/>
      <c r="E1251" s="37"/>
      <c r="F1251" s="3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7"/>
    </row>
    <row r="1252" spans="1:29" s="36" customFormat="1" x14ac:dyDescent="0.3">
      <c r="A1252" s="37"/>
      <c r="B1252" s="37"/>
      <c r="C1252" s="37"/>
      <c r="D1252" s="37"/>
      <c r="E1252" s="37"/>
      <c r="F1252" s="37"/>
      <c r="G1252" s="37"/>
      <c r="H1252" s="37"/>
      <c r="I1252" s="37"/>
      <c r="J1252" s="37"/>
      <c r="K1252" s="37"/>
      <c r="L1252" s="37"/>
      <c r="M1252" s="37"/>
      <c r="N1252" s="37"/>
      <c r="O1252" s="37"/>
      <c r="P1252" s="37"/>
      <c r="Q1252" s="37"/>
      <c r="R1252" s="37"/>
      <c r="S1252" s="37"/>
      <c r="T1252" s="37"/>
      <c r="U1252" s="37"/>
      <c r="V1252" s="37"/>
      <c r="W1252" s="37"/>
      <c r="X1252" s="37"/>
      <c r="Y1252" s="37"/>
      <c r="Z1252" s="37"/>
      <c r="AA1252" s="37"/>
      <c r="AB1252" s="37"/>
      <c r="AC1252" s="37"/>
    </row>
    <row r="1253" spans="1:29" s="36" customFormat="1" x14ac:dyDescent="0.3">
      <c r="A1253" s="37"/>
      <c r="B1253" s="37"/>
      <c r="C1253" s="37"/>
      <c r="D1253" s="37"/>
      <c r="E1253" s="37"/>
      <c r="F1253" s="37"/>
      <c r="G1253" s="37"/>
      <c r="H1253" s="37"/>
      <c r="I1253" s="37"/>
      <c r="J1253" s="37"/>
      <c r="K1253" s="37"/>
      <c r="L1253" s="37"/>
      <c r="M1253" s="37"/>
      <c r="N1253" s="37"/>
      <c r="O1253" s="37"/>
      <c r="P1253" s="37"/>
      <c r="Q1253" s="37"/>
      <c r="R1253" s="37"/>
      <c r="S1253" s="37"/>
      <c r="T1253" s="37"/>
      <c r="U1253" s="37"/>
      <c r="V1253" s="37"/>
      <c r="W1253" s="37"/>
      <c r="X1253" s="37"/>
      <c r="Y1253" s="37"/>
      <c r="Z1253" s="37"/>
      <c r="AA1253" s="37"/>
      <c r="AB1253" s="37"/>
      <c r="AC1253" s="37"/>
    </row>
    <row r="1254" spans="1:29" s="36" customFormat="1" x14ac:dyDescent="0.3">
      <c r="A1254" s="37"/>
      <c r="B1254" s="37"/>
      <c r="C1254" s="37"/>
      <c r="D1254" s="37"/>
      <c r="E1254" s="37"/>
      <c r="F1254" s="37"/>
      <c r="G1254" s="37"/>
      <c r="H1254" s="37"/>
      <c r="I1254" s="37"/>
      <c r="J1254" s="37"/>
      <c r="K1254" s="37"/>
      <c r="L1254" s="37"/>
      <c r="M1254" s="37"/>
      <c r="N1254" s="37"/>
      <c r="O1254" s="37"/>
      <c r="P1254" s="37"/>
      <c r="Q1254" s="37"/>
      <c r="R1254" s="37"/>
      <c r="S1254" s="37"/>
      <c r="T1254" s="37"/>
      <c r="U1254" s="37"/>
      <c r="V1254" s="37"/>
      <c r="W1254" s="37"/>
      <c r="X1254" s="37"/>
      <c r="Y1254" s="37"/>
      <c r="Z1254" s="37"/>
      <c r="AA1254" s="37"/>
      <c r="AB1254" s="37"/>
      <c r="AC1254" s="37"/>
    </row>
    <row r="1255" spans="1:29" s="36" customFormat="1" x14ac:dyDescent="0.3">
      <c r="A1255" s="37"/>
      <c r="B1255" s="37"/>
      <c r="C1255" s="37"/>
      <c r="D1255" s="37"/>
      <c r="E1255" s="37"/>
      <c r="F1255" s="37"/>
      <c r="G1255" s="37"/>
      <c r="H1255" s="37"/>
      <c r="I1255" s="37"/>
      <c r="J1255" s="37"/>
      <c r="K1255" s="37"/>
      <c r="L1255" s="37"/>
      <c r="M1255" s="37"/>
      <c r="N1255" s="37"/>
      <c r="O1255" s="37"/>
      <c r="P1255" s="37"/>
      <c r="Q1255" s="37"/>
      <c r="R1255" s="37"/>
      <c r="S1255" s="37"/>
      <c r="T1255" s="37"/>
      <c r="U1255" s="37"/>
      <c r="V1255" s="37"/>
      <c r="W1255" s="37"/>
      <c r="X1255" s="37"/>
      <c r="Y1255" s="37"/>
      <c r="Z1255" s="37"/>
      <c r="AA1255" s="37"/>
      <c r="AB1255" s="37"/>
      <c r="AC1255" s="37"/>
    </row>
    <row r="1256" spans="1:29" s="36" customFormat="1" x14ac:dyDescent="0.3">
      <c r="A1256" s="37"/>
      <c r="B1256" s="37"/>
      <c r="C1256" s="37"/>
      <c r="D1256" s="37"/>
      <c r="E1256" s="37"/>
      <c r="F1256" s="37"/>
      <c r="G1256" s="37"/>
      <c r="H1256" s="37"/>
      <c r="I1256" s="37"/>
      <c r="J1256" s="37"/>
      <c r="K1256" s="37"/>
      <c r="L1256" s="37"/>
      <c r="M1256" s="37"/>
      <c r="N1256" s="37"/>
      <c r="O1256" s="37"/>
      <c r="P1256" s="37"/>
      <c r="Q1256" s="37"/>
      <c r="R1256" s="37"/>
      <c r="S1256" s="37"/>
      <c r="T1256" s="37"/>
      <c r="U1256" s="37"/>
      <c r="V1256" s="37"/>
      <c r="W1256" s="37"/>
      <c r="X1256" s="37"/>
      <c r="Y1256" s="37"/>
      <c r="Z1256" s="37"/>
      <c r="AA1256" s="37"/>
      <c r="AB1256" s="37"/>
      <c r="AC1256" s="37"/>
    </row>
    <row r="1257" spans="1:29" s="36" customFormat="1" x14ac:dyDescent="0.3">
      <c r="A1257" s="37"/>
      <c r="B1257" s="37"/>
      <c r="C1257" s="37"/>
      <c r="D1257" s="37"/>
      <c r="E1257" s="37"/>
      <c r="F1257" s="37"/>
      <c r="G1257" s="37"/>
      <c r="H1257" s="37"/>
      <c r="I1257" s="37"/>
      <c r="J1257" s="37"/>
      <c r="K1257" s="37"/>
      <c r="L1257" s="37"/>
      <c r="M1257" s="37"/>
      <c r="N1257" s="37"/>
      <c r="O1257" s="37"/>
      <c r="P1257" s="37"/>
      <c r="Q1257" s="37"/>
      <c r="R1257" s="37"/>
      <c r="S1257" s="37"/>
      <c r="T1257" s="37"/>
      <c r="U1257" s="37"/>
      <c r="V1257" s="37"/>
      <c r="W1257" s="37"/>
      <c r="X1257" s="37"/>
      <c r="Y1257" s="37"/>
      <c r="Z1257" s="37"/>
      <c r="AA1257" s="37"/>
      <c r="AB1257" s="37"/>
      <c r="AC1257" s="37"/>
    </row>
    <row r="1258" spans="1:29" s="36" customFormat="1" x14ac:dyDescent="0.3">
      <c r="A1258" s="37"/>
      <c r="B1258" s="37"/>
      <c r="C1258" s="37"/>
      <c r="D1258" s="37"/>
      <c r="E1258" s="37"/>
      <c r="F1258" s="37"/>
      <c r="G1258" s="37"/>
      <c r="H1258" s="37"/>
      <c r="I1258" s="37"/>
      <c r="J1258" s="37"/>
      <c r="K1258" s="37"/>
      <c r="L1258" s="37"/>
      <c r="M1258" s="37"/>
      <c r="N1258" s="37"/>
      <c r="O1258" s="37"/>
      <c r="P1258" s="37"/>
      <c r="Q1258" s="37"/>
      <c r="R1258" s="37"/>
      <c r="S1258" s="37"/>
      <c r="T1258" s="37"/>
      <c r="U1258" s="37"/>
      <c r="V1258" s="37"/>
      <c r="W1258" s="37"/>
      <c r="X1258" s="37"/>
      <c r="Y1258" s="37"/>
      <c r="Z1258" s="37"/>
      <c r="AA1258" s="37"/>
      <c r="AB1258" s="37"/>
      <c r="AC1258" s="37"/>
    </row>
    <row r="1259" spans="1:29" s="36" customFormat="1" x14ac:dyDescent="0.3">
      <c r="A1259" s="37"/>
      <c r="B1259" s="37"/>
      <c r="C1259" s="37"/>
      <c r="D1259" s="37"/>
      <c r="E1259" s="37"/>
      <c r="F1259" s="37"/>
      <c r="G1259" s="37"/>
      <c r="H1259" s="37"/>
      <c r="I1259" s="37"/>
      <c r="J1259" s="37"/>
      <c r="K1259" s="37"/>
      <c r="L1259" s="37"/>
      <c r="M1259" s="37"/>
      <c r="N1259" s="37"/>
      <c r="O1259" s="37"/>
      <c r="P1259" s="37"/>
      <c r="Q1259" s="37"/>
      <c r="R1259" s="37"/>
      <c r="S1259" s="37"/>
      <c r="T1259" s="37"/>
      <c r="U1259" s="37"/>
      <c r="V1259" s="37"/>
      <c r="W1259" s="37"/>
      <c r="X1259" s="37"/>
      <c r="Y1259" s="37"/>
      <c r="Z1259" s="37"/>
      <c r="AA1259" s="37"/>
      <c r="AB1259" s="37"/>
      <c r="AC1259" s="37"/>
    </row>
    <row r="1260" spans="1:29" s="36" customFormat="1" x14ac:dyDescent="0.3">
      <c r="A1260" s="37"/>
      <c r="B1260" s="37"/>
      <c r="C1260" s="37"/>
      <c r="D1260" s="37"/>
      <c r="E1260" s="37"/>
      <c r="F1260" s="37"/>
      <c r="G1260" s="37"/>
      <c r="H1260" s="37"/>
      <c r="I1260" s="37"/>
      <c r="J1260" s="37"/>
      <c r="K1260" s="37"/>
      <c r="L1260" s="37"/>
      <c r="M1260" s="37"/>
      <c r="N1260" s="37"/>
      <c r="O1260" s="37"/>
      <c r="P1260" s="37"/>
      <c r="Q1260" s="37"/>
      <c r="R1260" s="37"/>
      <c r="S1260" s="37"/>
      <c r="T1260" s="37"/>
      <c r="U1260" s="37"/>
      <c r="V1260" s="37"/>
      <c r="W1260" s="37"/>
      <c r="X1260" s="37"/>
      <c r="Y1260" s="37"/>
      <c r="Z1260" s="37"/>
      <c r="AA1260" s="37"/>
      <c r="AB1260" s="37"/>
      <c r="AC1260" s="37"/>
    </row>
    <row r="1261" spans="1:29" s="36" customFormat="1" x14ac:dyDescent="0.3">
      <c r="A1261" s="37"/>
      <c r="B1261" s="37"/>
      <c r="C1261" s="37"/>
      <c r="D1261" s="37"/>
      <c r="E1261" s="37"/>
      <c r="F1261" s="37"/>
      <c r="G1261" s="37"/>
      <c r="H1261" s="37"/>
      <c r="I1261" s="37"/>
      <c r="J1261" s="37"/>
      <c r="K1261" s="37"/>
      <c r="L1261" s="37"/>
      <c r="M1261" s="37"/>
      <c r="N1261" s="37"/>
      <c r="O1261" s="37"/>
      <c r="P1261" s="37"/>
      <c r="Q1261" s="37"/>
      <c r="R1261" s="37"/>
      <c r="S1261" s="37"/>
      <c r="T1261" s="37"/>
      <c r="U1261" s="37"/>
      <c r="V1261" s="37"/>
      <c r="W1261" s="37"/>
      <c r="X1261" s="37"/>
      <c r="Y1261" s="37"/>
      <c r="Z1261" s="37"/>
      <c r="AA1261" s="37"/>
      <c r="AB1261" s="37"/>
      <c r="AC1261" s="37"/>
    </row>
    <row r="1262" spans="1:29" s="36" customFormat="1" x14ac:dyDescent="0.3">
      <c r="A1262" s="37"/>
      <c r="B1262" s="37"/>
      <c r="C1262" s="37"/>
      <c r="D1262" s="37"/>
      <c r="E1262" s="37"/>
      <c r="F1262" s="37"/>
      <c r="G1262" s="37"/>
      <c r="H1262" s="37"/>
      <c r="I1262" s="37"/>
      <c r="J1262" s="37"/>
      <c r="K1262" s="37"/>
      <c r="L1262" s="37"/>
      <c r="M1262" s="37"/>
      <c r="N1262" s="37"/>
      <c r="O1262" s="37"/>
      <c r="P1262" s="37"/>
      <c r="Q1262" s="37"/>
      <c r="R1262" s="37"/>
      <c r="S1262" s="37"/>
      <c r="T1262" s="37"/>
      <c r="U1262" s="37"/>
      <c r="V1262" s="37"/>
      <c r="W1262" s="37"/>
      <c r="X1262" s="37"/>
      <c r="Y1262" s="37"/>
      <c r="Z1262" s="37"/>
      <c r="AA1262" s="37"/>
      <c r="AB1262" s="37"/>
      <c r="AC1262" s="37"/>
    </row>
    <row r="1263" spans="1:29" s="36" customFormat="1" x14ac:dyDescent="0.3">
      <c r="A1263" s="37"/>
      <c r="B1263" s="37"/>
      <c r="C1263" s="37"/>
      <c r="D1263" s="37"/>
      <c r="E1263" s="37"/>
      <c r="F1263" s="37"/>
      <c r="G1263" s="37"/>
      <c r="H1263" s="37"/>
      <c r="I1263" s="37"/>
      <c r="J1263" s="37"/>
      <c r="K1263" s="37"/>
      <c r="L1263" s="37"/>
      <c r="M1263" s="37"/>
      <c r="N1263" s="37"/>
      <c r="O1263" s="37"/>
      <c r="P1263" s="37"/>
      <c r="Q1263" s="37"/>
      <c r="R1263" s="37"/>
      <c r="S1263" s="37"/>
      <c r="T1263" s="37"/>
      <c r="U1263" s="37"/>
      <c r="V1263" s="37"/>
      <c r="W1263" s="37"/>
      <c r="X1263" s="37"/>
      <c r="Y1263" s="37"/>
      <c r="Z1263" s="37"/>
      <c r="AA1263" s="37"/>
      <c r="AB1263" s="37"/>
      <c r="AC1263" s="37"/>
    </row>
    <row r="1264" spans="1:29" s="36" customFormat="1" x14ac:dyDescent="0.3">
      <c r="A1264" s="37"/>
      <c r="B1264" s="37"/>
      <c r="C1264" s="37"/>
      <c r="D1264" s="37"/>
      <c r="E1264" s="37"/>
      <c r="F1264" s="37"/>
      <c r="G1264" s="37"/>
      <c r="H1264" s="37"/>
      <c r="I1264" s="37"/>
      <c r="J1264" s="37"/>
      <c r="K1264" s="37"/>
      <c r="L1264" s="37"/>
      <c r="M1264" s="37"/>
      <c r="N1264" s="37"/>
      <c r="O1264" s="37"/>
      <c r="P1264" s="37"/>
      <c r="Q1264" s="37"/>
      <c r="R1264" s="37"/>
      <c r="S1264" s="37"/>
      <c r="T1264" s="37"/>
      <c r="U1264" s="37"/>
      <c r="V1264" s="37"/>
      <c r="W1264" s="37"/>
      <c r="X1264" s="37"/>
      <c r="Y1264" s="37"/>
      <c r="Z1264" s="37"/>
      <c r="AA1264" s="37"/>
      <c r="AB1264" s="37"/>
      <c r="AC1264" s="37"/>
    </row>
    <row r="1265" spans="1:29" s="36" customFormat="1" x14ac:dyDescent="0.3">
      <c r="A1265" s="37"/>
      <c r="B1265" s="37"/>
      <c r="C1265" s="37"/>
      <c r="D1265" s="37"/>
      <c r="E1265" s="37"/>
      <c r="F1265" s="37"/>
      <c r="G1265" s="37"/>
      <c r="H1265" s="37"/>
      <c r="I1265" s="37"/>
      <c r="J1265" s="37"/>
      <c r="K1265" s="37"/>
      <c r="L1265" s="37"/>
      <c r="M1265" s="37"/>
      <c r="N1265" s="37"/>
      <c r="O1265" s="37"/>
      <c r="P1265" s="37"/>
      <c r="Q1265" s="37"/>
      <c r="R1265" s="37"/>
      <c r="S1265" s="37"/>
      <c r="T1265" s="37"/>
      <c r="U1265" s="37"/>
      <c r="V1265" s="37"/>
      <c r="W1265" s="37"/>
      <c r="X1265" s="37"/>
      <c r="Y1265" s="37"/>
      <c r="Z1265" s="37"/>
      <c r="AA1265" s="37"/>
      <c r="AB1265" s="37"/>
      <c r="AC1265" s="37"/>
    </row>
    <row r="1266" spans="1:29" s="36" customFormat="1" x14ac:dyDescent="0.3">
      <c r="A1266" s="37"/>
      <c r="B1266" s="37"/>
      <c r="C1266" s="37"/>
      <c r="D1266" s="37"/>
      <c r="E1266" s="37"/>
      <c r="F1266" s="37"/>
      <c r="G1266" s="37"/>
      <c r="H1266" s="37"/>
      <c r="I1266" s="37"/>
      <c r="J1266" s="37"/>
      <c r="K1266" s="37"/>
      <c r="L1266" s="37"/>
      <c r="M1266" s="37"/>
      <c r="N1266" s="37"/>
      <c r="O1266" s="37"/>
      <c r="P1266" s="37"/>
      <c r="Q1266" s="37"/>
      <c r="R1266" s="37"/>
      <c r="S1266" s="37"/>
      <c r="T1266" s="37"/>
      <c r="U1266" s="37"/>
      <c r="V1266" s="37"/>
      <c r="W1266" s="37"/>
      <c r="X1266" s="37"/>
      <c r="Y1266" s="37"/>
      <c r="Z1266" s="37"/>
      <c r="AA1266" s="37"/>
      <c r="AB1266" s="37"/>
      <c r="AC1266" s="37"/>
    </row>
    <row r="1267" spans="1:29" s="36" customFormat="1" x14ac:dyDescent="0.3">
      <c r="A1267" s="37"/>
      <c r="B1267" s="37"/>
      <c r="C1267" s="37"/>
      <c r="D1267" s="37"/>
      <c r="E1267" s="37"/>
      <c r="F1267" s="37"/>
      <c r="G1267" s="37"/>
      <c r="H1267" s="37"/>
      <c r="I1267" s="37"/>
      <c r="J1267" s="37"/>
      <c r="K1267" s="37"/>
      <c r="L1267" s="37"/>
      <c r="M1267" s="37"/>
      <c r="N1267" s="37"/>
      <c r="O1267" s="37"/>
      <c r="P1267" s="37"/>
      <c r="Q1267" s="37"/>
      <c r="R1267" s="37"/>
      <c r="S1267" s="37"/>
      <c r="T1267" s="37"/>
      <c r="U1267" s="37"/>
      <c r="V1267" s="37"/>
      <c r="W1267" s="37"/>
      <c r="X1267" s="37"/>
      <c r="Y1267" s="37"/>
      <c r="Z1267" s="37"/>
      <c r="AA1267" s="37"/>
      <c r="AB1267" s="37"/>
      <c r="AC1267" s="37"/>
    </row>
    <row r="1268" spans="1:29" s="36" customFormat="1" x14ac:dyDescent="0.3">
      <c r="A1268" s="37"/>
      <c r="B1268" s="37"/>
      <c r="C1268" s="37"/>
      <c r="D1268" s="37"/>
      <c r="E1268" s="37"/>
      <c r="F1268" s="37"/>
      <c r="G1268" s="37"/>
      <c r="H1268" s="37"/>
      <c r="I1268" s="37"/>
      <c r="J1268" s="37"/>
      <c r="K1268" s="37"/>
      <c r="L1268" s="37"/>
      <c r="M1268" s="37"/>
      <c r="N1268" s="37"/>
      <c r="O1268" s="37"/>
      <c r="P1268" s="37"/>
      <c r="Q1268" s="37"/>
      <c r="R1268" s="37"/>
      <c r="S1268" s="37"/>
      <c r="T1268" s="37"/>
      <c r="U1268" s="37"/>
      <c r="V1268" s="37"/>
      <c r="W1268" s="37"/>
      <c r="X1268" s="37"/>
      <c r="Y1268" s="37"/>
      <c r="Z1268" s="37"/>
      <c r="AA1268" s="37"/>
      <c r="AB1268" s="37"/>
      <c r="AC1268" s="37"/>
    </row>
    <row r="1269" spans="1:29" s="36" customFormat="1" x14ac:dyDescent="0.3">
      <c r="A1269" s="37"/>
      <c r="B1269" s="37"/>
      <c r="C1269" s="37"/>
      <c r="D1269" s="37"/>
      <c r="E1269" s="37"/>
      <c r="F1269" s="37"/>
      <c r="G1269" s="37"/>
      <c r="H1269" s="37"/>
      <c r="I1269" s="37"/>
      <c r="J1269" s="37"/>
      <c r="K1269" s="37"/>
      <c r="L1269" s="37"/>
      <c r="M1269" s="37"/>
      <c r="N1269" s="37"/>
      <c r="O1269" s="37"/>
      <c r="P1269" s="37"/>
      <c r="Q1269" s="37"/>
      <c r="R1269" s="37"/>
      <c r="S1269" s="37"/>
      <c r="T1269" s="37"/>
      <c r="U1269" s="37"/>
      <c r="V1269" s="37"/>
      <c r="W1269" s="37"/>
      <c r="X1269" s="37"/>
      <c r="Y1269" s="37"/>
      <c r="Z1269" s="37"/>
      <c r="AA1269" s="37"/>
      <c r="AB1269" s="37"/>
      <c r="AC1269" s="37"/>
    </row>
    <row r="1270" spans="1:29" s="36" customFormat="1" x14ac:dyDescent="0.3">
      <c r="A1270" s="37"/>
      <c r="B1270" s="37"/>
      <c r="C1270" s="37"/>
      <c r="D1270" s="37"/>
      <c r="E1270" s="37"/>
      <c r="F1270" s="37"/>
      <c r="G1270" s="37"/>
      <c r="H1270" s="37"/>
      <c r="I1270" s="37"/>
      <c r="J1270" s="37"/>
      <c r="K1270" s="37"/>
      <c r="L1270" s="37"/>
      <c r="M1270" s="37"/>
      <c r="N1270" s="37"/>
      <c r="O1270" s="37"/>
      <c r="P1270" s="37"/>
      <c r="Q1270" s="37"/>
      <c r="R1270" s="37"/>
      <c r="S1270" s="37"/>
      <c r="T1270" s="37"/>
      <c r="U1270" s="37"/>
      <c r="V1270" s="37"/>
      <c r="W1270" s="37"/>
      <c r="X1270" s="37"/>
      <c r="Y1270" s="37"/>
      <c r="Z1270" s="37"/>
      <c r="AA1270" s="37"/>
      <c r="AB1270" s="37"/>
      <c r="AC1270" s="37"/>
    </row>
    <row r="1271" spans="1:29" s="36" customFormat="1" x14ac:dyDescent="0.3">
      <c r="A1271" s="37"/>
      <c r="B1271" s="37"/>
      <c r="C1271" s="37"/>
      <c r="D1271" s="37"/>
      <c r="E1271" s="37"/>
      <c r="F1271" s="37"/>
      <c r="G1271" s="37"/>
      <c r="H1271" s="37"/>
      <c r="I1271" s="37"/>
      <c r="J1271" s="37"/>
      <c r="K1271" s="37"/>
      <c r="L1271" s="37"/>
      <c r="M1271" s="37"/>
      <c r="N1271" s="37"/>
      <c r="O1271" s="37"/>
      <c r="P1271" s="37"/>
      <c r="Q1271" s="37"/>
      <c r="R1271" s="37"/>
      <c r="S1271" s="37"/>
      <c r="T1271" s="37"/>
      <c r="U1271" s="37"/>
      <c r="V1271" s="37"/>
      <c r="W1271" s="37"/>
      <c r="X1271" s="37"/>
      <c r="Y1271" s="37"/>
      <c r="Z1271" s="37"/>
      <c r="AA1271" s="37"/>
      <c r="AB1271" s="37"/>
      <c r="AC1271" s="37"/>
    </row>
    <row r="1272" spans="1:29" s="36" customFormat="1" x14ac:dyDescent="0.3">
      <c r="A1272" s="37"/>
      <c r="B1272" s="37"/>
      <c r="C1272" s="37"/>
      <c r="D1272" s="37"/>
      <c r="E1272" s="37"/>
      <c r="F1272" s="37"/>
      <c r="G1272" s="37"/>
      <c r="H1272" s="37"/>
      <c r="I1272" s="37"/>
      <c r="J1272" s="37"/>
      <c r="K1272" s="37"/>
      <c r="L1272" s="37"/>
      <c r="M1272" s="37"/>
      <c r="N1272" s="37"/>
      <c r="O1272" s="37"/>
      <c r="P1272" s="37"/>
      <c r="Q1272" s="37"/>
      <c r="R1272" s="37"/>
      <c r="S1272" s="37"/>
      <c r="T1272" s="37"/>
      <c r="U1272" s="37"/>
      <c r="V1272" s="37"/>
      <c r="W1272" s="37"/>
      <c r="X1272" s="37"/>
      <c r="Y1272" s="37"/>
      <c r="Z1272" s="37"/>
      <c r="AA1272" s="37"/>
      <c r="AB1272" s="37"/>
      <c r="AC1272" s="37"/>
    </row>
    <row r="1273" spans="1:29" s="36" customFormat="1" x14ac:dyDescent="0.3">
      <c r="A1273" s="37"/>
      <c r="B1273" s="37"/>
      <c r="C1273" s="37"/>
      <c r="D1273" s="37"/>
      <c r="E1273" s="37"/>
      <c r="F1273" s="37"/>
      <c r="G1273" s="37"/>
      <c r="H1273" s="37"/>
      <c r="I1273" s="37"/>
      <c r="J1273" s="37"/>
      <c r="K1273" s="37"/>
      <c r="L1273" s="37"/>
      <c r="M1273" s="37"/>
      <c r="N1273" s="37"/>
      <c r="O1273" s="37"/>
      <c r="P1273" s="37"/>
      <c r="Q1273" s="37"/>
      <c r="R1273" s="37"/>
      <c r="S1273" s="37"/>
      <c r="T1273" s="37"/>
      <c r="U1273" s="37"/>
      <c r="V1273" s="37"/>
      <c r="W1273" s="37"/>
      <c r="X1273" s="37"/>
      <c r="Y1273" s="37"/>
      <c r="Z1273" s="37"/>
      <c r="AA1273" s="37"/>
      <c r="AB1273" s="37"/>
      <c r="AC1273" s="37"/>
    </row>
    <row r="1274" spans="1:29" s="36" customFormat="1" x14ac:dyDescent="0.3">
      <c r="A1274" s="37"/>
      <c r="B1274" s="37"/>
      <c r="C1274" s="37"/>
      <c r="D1274" s="37"/>
      <c r="E1274" s="37"/>
      <c r="F1274" s="37"/>
      <c r="G1274" s="37"/>
      <c r="H1274" s="37"/>
      <c r="I1274" s="37"/>
      <c r="J1274" s="37"/>
      <c r="K1274" s="37"/>
      <c r="L1274" s="37"/>
      <c r="M1274" s="37"/>
      <c r="N1274" s="37"/>
      <c r="O1274" s="37"/>
      <c r="P1274" s="37"/>
      <c r="Q1274" s="37"/>
      <c r="R1274" s="37"/>
      <c r="S1274" s="37"/>
      <c r="T1274" s="37"/>
      <c r="U1274" s="37"/>
      <c r="V1274" s="37"/>
      <c r="W1274" s="37"/>
      <c r="X1274" s="37"/>
      <c r="Y1274" s="37"/>
      <c r="Z1274" s="37"/>
      <c r="AA1274" s="37"/>
      <c r="AB1274" s="37"/>
      <c r="AC1274" s="37"/>
    </row>
    <row r="1275" spans="1:29" s="36" customFormat="1" x14ac:dyDescent="0.3">
      <c r="A1275" s="37"/>
      <c r="B1275" s="37"/>
      <c r="C1275" s="37"/>
      <c r="D1275" s="37"/>
      <c r="E1275" s="37"/>
      <c r="F1275" s="37"/>
      <c r="G1275" s="37"/>
      <c r="H1275" s="37"/>
      <c r="I1275" s="37"/>
      <c r="J1275" s="37"/>
      <c r="K1275" s="37"/>
      <c r="L1275" s="37"/>
      <c r="M1275" s="37"/>
      <c r="N1275" s="37"/>
      <c r="O1275" s="37"/>
      <c r="P1275" s="37"/>
      <c r="Q1275" s="37"/>
      <c r="R1275" s="37"/>
      <c r="S1275" s="37"/>
      <c r="T1275" s="37"/>
      <c r="U1275" s="37"/>
      <c r="V1275" s="37"/>
      <c r="W1275" s="37"/>
      <c r="X1275" s="37"/>
      <c r="Y1275" s="37"/>
      <c r="Z1275" s="37"/>
      <c r="AA1275" s="37"/>
      <c r="AB1275" s="37"/>
      <c r="AC1275" s="37"/>
    </row>
    <row r="1276" spans="1:29" s="36" customFormat="1" x14ac:dyDescent="0.3">
      <c r="A1276" s="37"/>
      <c r="B1276" s="37"/>
      <c r="C1276" s="37"/>
      <c r="D1276" s="37"/>
      <c r="E1276" s="37"/>
      <c r="F1276" s="37"/>
      <c r="G1276" s="37"/>
      <c r="H1276" s="37"/>
      <c r="I1276" s="37"/>
      <c r="J1276" s="37"/>
      <c r="K1276" s="37"/>
      <c r="L1276" s="37"/>
      <c r="M1276" s="37"/>
      <c r="N1276" s="37"/>
      <c r="O1276" s="37"/>
      <c r="P1276" s="37"/>
      <c r="Q1276" s="37"/>
      <c r="R1276" s="37"/>
      <c r="S1276" s="37"/>
      <c r="T1276" s="37"/>
      <c r="U1276" s="37"/>
      <c r="V1276" s="37"/>
      <c r="W1276" s="37"/>
      <c r="X1276" s="37"/>
      <c r="Y1276" s="37"/>
      <c r="Z1276" s="37"/>
      <c r="AA1276" s="37"/>
      <c r="AB1276" s="37"/>
      <c r="AC1276" s="37"/>
    </row>
    <row r="1277" spans="1:29" s="36" customFormat="1" x14ac:dyDescent="0.3">
      <c r="A1277" s="37"/>
      <c r="B1277" s="37"/>
      <c r="C1277" s="37"/>
      <c r="D1277" s="37"/>
      <c r="E1277" s="37"/>
      <c r="F1277" s="37"/>
      <c r="G1277" s="37"/>
      <c r="H1277" s="37"/>
      <c r="I1277" s="37"/>
      <c r="J1277" s="37"/>
      <c r="K1277" s="37"/>
      <c r="L1277" s="37"/>
      <c r="M1277" s="37"/>
      <c r="N1277" s="37"/>
      <c r="O1277" s="37"/>
      <c r="P1277" s="37"/>
      <c r="Q1277" s="37"/>
      <c r="R1277" s="37"/>
      <c r="S1277" s="37"/>
      <c r="T1277" s="37"/>
      <c r="U1277" s="37"/>
      <c r="V1277" s="37"/>
      <c r="W1277" s="37"/>
      <c r="X1277" s="37"/>
      <c r="Y1277" s="37"/>
      <c r="Z1277" s="37"/>
      <c r="AA1277" s="37"/>
      <c r="AB1277" s="37"/>
      <c r="AC1277" s="37"/>
    </row>
    <row r="1278" spans="1:29" s="36" customFormat="1" x14ac:dyDescent="0.3">
      <c r="A1278" s="37"/>
      <c r="B1278" s="37"/>
      <c r="C1278" s="37"/>
      <c r="D1278" s="37"/>
      <c r="E1278" s="37"/>
      <c r="F1278" s="37"/>
      <c r="G1278" s="37"/>
      <c r="H1278" s="37"/>
      <c r="I1278" s="37"/>
      <c r="J1278" s="37"/>
      <c r="K1278" s="37"/>
      <c r="L1278" s="37"/>
      <c r="M1278" s="37"/>
      <c r="N1278" s="37"/>
      <c r="O1278" s="37"/>
      <c r="P1278" s="37"/>
      <c r="Q1278" s="37"/>
      <c r="R1278" s="37"/>
      <c r="S1278" s="37"/>
      <c r="T1278" s="37"/>
      <c r="U1278" s="37"/>
      <c r="V1278" s="37"/>
      <c r="W1278" s="37"/>
      <c r="X1278" s="37"/>
      <c r="Y1278" s="37"/>
      <c r="Z1278" s="37"/>
      <c r="AA1278" s="37"/>
      <c r="AB1278" s="37"/>
      <c r="AC1278" s="37"/>
    </row>
    <row r="1279" spans="1:29" s="36" customFormat="1" x14ac:dyDescent="0.3">
      <c r="A1279" s="37"/>
      <c r="B1279" s="37"/>
      <c r="C1279" s="37"/>
      <c r="D1279" s="37"/>
      <c r="E1279" s="37"/>
      <c r="F1279" s="37"/>
      <c r="G1279" s="37"/>
      <c r="H1279" s="37"/>
      <c r="I1279" s="37"/>
      <c r="J1279" s="37"/>
      <c r="K1279" s="37"/>
      <c r="L1279" s="37"/>
      <c r="M1279" s="37"/>
      <c r="N1279" s="37"/>
      <c r="O1279" s="37"/>
      <c r="P1279" s="37"/>
      <c r="Q1279" s="37"/>
      <c r="R1279" s="37"/>
      <c r="S1279" s="37"/>
      <c r="T1279" s="37"/>
      <c r="U1279" s="37"/>
      <c r="V1279" s="37"/>
      <c r="W1279" s="37"/>
      <c r="X1279" s="37"/>
      <c r="Y1279" s="37"/>
      <c r="Z1279" s="37"/>
      <c r="AA1279" s="37"/>
      <c r="AB1279" s="37"/>
      <c r="AC1279" s="37"/>
    </row>
    <row r="1280" spans="1:29" s="36" customFormat="1" x14ac:dyDescent="0.3">
      <c r="A1280" s="37"/>
      <c r="B1280" s="37"/>
      <c r="C1280" s="37"/>
      <c r="D1280" s="37"/>
      <c r="E1280" s="37"/>
      <c r="F1280" s="37"/>
      <c r="G1280" s="37"/>
      <c r="H1280" s="37"/>
      <c r="I1280" s="37"/>
      <c r="J1280" s="37"/>
      <c r="K1280" s="37"/>
      <c r="L1280" s="37"/>
      <c r="M1280" s="37"/>
      <c r="N1280" s="37"/>
      <c r="O1280" s="37"/>
      <c r="P1280" s="37"/>
      <c r="Q1280" s="37"/>
      <c r="R1280" s="37"/>
      <c r="S1280" s="37"/>
      <c r="T1280" s="37"/>
      <c r="U1280" s="37"/>
      <c r="V1280" s="37"/>
      <c r="W1280" s="37"/>
      <c r="X1280" s="37"/>
      <c r="Y1280" s="37"/>
      <c r="Z1280" s="37"/>
      <c r="AA1280" s="37"/>
      <c r="AB1280" s="37"/>
      <c r="AC1280" s="37"/>
    </row>
    <row r="1281" spans="1:29" s="36" customFormat="1" x14ac:dyDescent="0.3">
      <c r="A1281" s="37"/>
      <c r="B1281" s="37"/>
      <c r="C1281" s="37"/>
      <c r="D1281" s="37"/>
      <c r="E1281" s="37"/>
      <c r="F1281" s="37"/>
      <c r="G1281" s="37"/>
      <c r="H1281" s="37"/>
      <c r="I1281" s="37"/>
      <c r="J1281" s="37"/>
      <c r="K1281" s="37"/>
      <c r="L1281" s="37"/>
      <c r="M1281" s="37"/>
      <c r="N1281" s="37"/>
      <c r="O1281" s="37"/>
      <c r="P1281" s="37"/>
      <c r="Q1281" s="37"/>
      <c r="R1281" s="37"/>
      <c r="S1281" s="37"/>
      <c r="T1281" s="37"/>
      <c r="U1281" s="37"/>
      <c r="V1281" s="37"/>
      <c r="W1281" s="37"/>
      <c r="X1281" s="37"/>
      <c r="Y1281" s="37"/>
      <c r="Z1281" s="37"/>
      <c r="AA1281" s="37"/>
      <c r="AB1281" s="37"/>
      <c r="AC1281" s="37"/>
    </row>
    <row r="1282" spans="1:29" s="36" customFormat="1" x14ac:dyDescent="0.3">
      <c r="A1282" s="37"/>
      <c r="B1282" s="37"/>
      <c r="C1282" s="37"/>
      <c r="D1282" s="37"/>
      <c r="E1282" s="37"/>
      <c r="F1282" s="37"/>
      <c r="G1282" s="37"/>
      <c r="H1282" s="37"/>
      <c r="I1282" s="37"/>
      <c r="J1282" s="37"/>
      <c r="K1282" s="37"/>
      <c r="L1282" s="37"/>
      <c r="M1282" s="37"/>
      <c r="N1282" s="37"/>
      <c r="O1282" s="37"/>
      <c r="P1282" s="37"/>
      <c r="Q1282" s="37"/>
      <c r="R1282" s="37"/>
      <c r="S1282" s="37"/>
      <c r="T1282" s="37"/>
      <c r="U1282" s="37"/>
      <c r="V1282" s="37"/>
      <c r="W1282" s="37"/>
      <c r="X1282" s="37"/>
      <c r="Y1282" s="37"/>
      <c r="Z1282" s="37"/>
      <c r="AA1282" s="37"/>
      <c r="AB1282" s="37"/>
      <c r="AC1282" s="37"/>
    </row>
    <row r="1283" spans="1:29" s="36" customFormat="1" x14ac:dyDescent="0.3">
      <c r="A1283" s="37"/>
      <c r="B1283" s="37"/>
      <c r="C1283" s="37"/>
      <c r="D1283" s="37"/>
      <c r="E1283" s="37"/>
      <c r="F1283" s="37"/>
      <c r="G1283" s="37"/>
      <c r="H1283" s="37"/>
      <c r="I1283" s="37"/>
      <c r="J1283" s="37"/>
      <c r="K1283" s="37"/>
      <c r="L1283" s="37"/>
      <c r="M1283" s="37"/>
      <c r="N1283" s="37"/>
      <c r="O1283" s="37"/>
      <c r="P1283" s="37"/>
      <c r="Q1283" s="37"/>
      <c r="R1283" s="37"/>
      <c r="S1283" s="37"/>
      <c r="T1283" s="37"/>
      <c r="U1283" s="37"/>
      <c r="V1283" s="37"/>
      <c r="W1283" s="37"/>
      <c r="X1283" s="37"/>
      <c r="Y1283" s="37"/>
      <c r="Z1283" s="37"/>
      <c r="AA1283" s="37"/>
      <c r="AB1283" s="37"/>
      <c r="AC1283" s="37"/>
    </row>
    <row r="1284" spans="1:29" s="36" customFormat="1" x14ac:dyDescent="0.3">
      <c r="A1284" s="37"/>
      <c r="B1284" s="37"/>
      <c r="C1284" s="37"/>
      <c r="D1284" s="37"/>
      <c r="E1284" s="37"/>
      <c r="F1284" s="37"/>
      <c r="G1284" s="37"/>
      <c r="H1284" s="37"/>
      <c r="I1284" s="37"/>
      <c r="J1284" s="37"/>
      <c r="K1284" s="37"/>
      <c r="L1284" s="37"/>
      <c r="M1284" s="37"/>
      <c r="N1284" s="37"/>
      <c r="O1284" s="37"/>
      <c r="P1284" s="37"/>
      <c r="Q1284" s="37"/>
      <c r="R1284" s="37"/>
      <c r="S1284" s="37"/>
      <c r="T1284" s="37"/>
      <c r="U1284" s="37"/>
      <c r="V1284" s="37"/>
      <c r="W1284" s="37"/>
      <c r="X1284" s="37"/>
      <c r="Y1284" s="37"/>
      <c r="Z1284" s="37"/>
      <c r="AA1284" s="37"/>
      <c r="AB1284" s="37"/>
      <c r="AC1284" s="37"/>
    </row>
    <row r="1285" spans="1:29" s="36" customFormat="1" x14ac:dyDescent="0.3">
      <c r="A1285" s="37"/>
      <c r="B1285" s="37"/>
      <c r="C1285" s="37"/>
      <c r="D1285" s="37"/>
      <c r="E1285" s="37"/>
      <c r="F1285" s="37"/>
      <c r="G1285" s="37"/>
      <c r="H1285" s="37"/>
      <c r="I1285" s="37"/>
      <c r="J1285" s="37"/>
      <c r="K1285" s="37"/>
      <c r="L1285" s="37"/>
      <c r="M1285" s="37"/>
      <c r="N1285" s="37"/>
      <c r="O1285" s="37"/>
      <c r="P1285" s="37"/>
      <c r="Q1285" s="37"/>
      <c r="R1285" s="37"/>
      <c r="S1285" s="37"/>
      <c r="T1285" s="37"/>
      <c r="U1285" s="37"/>
      <c r="V1285" s="37"/>
      <c r="W1285" s="37"/>
      <c r="X1285" s="37"/>
      <c r="Y1285" s="37"/>
      <c r="Z1285" s="37"/>
      <c r="AA1285" s="37"/>
      <c r="AB1285" s="37"/>
      <c r="AC1285" s="37"/>
    </row>
    <row r="1286" spans="1:29" s="36" customFormat="1" x14ac:dyDescent="0.3">
      <c r="A1286" s="37"/>
      <c r="B1286" s="37"/>
      <c r="C1286" s="37"/>
      <c r="D1286" s="37"/>
      <c r="E1286" s="37"/>
      <c r="F1286" s="37"/>
      <c r="G1286" s="37"/>
      <c r="H1286" s="37"/>
      <c r="I1286" s="37"/>
      <c r="J1286" s="37"/>
      <c r="K1286" s="37"/>
      <c r="L1286" s="37"/>
      <c r="M1286" s="37"/>
      <c r="N1286" s="37"/>
      <c r="O1286" s="37"/>
      <c r="P1286" s="37"/>
      <c r="Q1286" s="37"/>
      <c r="R1286" s="37"/>
      <c r="S1286" s="37"/>
      <c r="T1286" s="37"/>
      <c r="U1286" s="37"/>
      <c r="V1286" s="37"/>
      <c r="W1286" s="37"/>
      <c r="X1286" s="37"/>
      <c r="Y1286" s="37"/>
      <c r="Z1286" s="37"/>
      <c r="AA1286" s="37"/>
      <c r="AB1286" s="37"/>
      <c r="AC1286" s="37"/>
    </row>
    <row r="1287" spans="1:29" s="36" customFormat="1" x14ac:dyDescent="0.3">
      <c r="A1287" s="37"/>
      <c r="B1287" s="37"/>
      <c r="C1287" s="37"/>
      <c r="D1287" s="37"/>
      <c r="E1287" s="37"/>
      <c r="F1287" s="37"/>
      <c r="G1287" s="37"/>
      <c r="H1287" s="37"/>
      <c r="I1287" s="37"/>
      <c r="J1287" s="37"/>
      <c r="K1287" s="37"/>
      <c r="L1287" s="37"/>
      <c r="M1287" s="37"/>
      <c r="N1287" s="37"/>
      <c r="O1287" s="37"/>
      <c r="P1287" s="37"/>
      <c r="Q1287" s="37"/>
      <c r="R1287" s="37"/>
      <c r="S1287" s="37"/>
      <c r="T1287" s="37"/>
      <c r="U1287" s="37"/>
      <c r="V1287" s="37"/>
      <c r="W1287" s="37"/>
      <c r="X1287" s="37"/>
      <c r="Y1287" s="37"/>
      <c r="Z1287" s="37"/>
      <c r="AA1287" s="37"/>
      <c r="AB1287" s="37"/>
      <c r="AC1287" s="37"/>
    </row>
    <row r="1288" spans="1:29" s="36" customFormat="1" x14ac:dyDescent="0.3">
      <c r="A1288" s="37"/>
      <c r="B1288" s="37"/>
      <c r="C1288" s="37"/>
      <c r="D1288" s="37"/>
      <c r="E1288" s="37"/>
      <c r="F1288" s="37"/>
      <c r="G1288" s="37"/>
      <c r="H1288" s="37"/>
      <c r="I1288" s="37"/>
      <c r="J1288" s="37"/>
      <c r="K1288" s="37"/>
      <c r="L1288" s="37"/>
      <c r="M1288" s="37"/>
      <c r="N1288" s="37"/>
      <c r="O1288" s="37"/>
      <c r="P1288" s="37"/>
      <c r="Q1288" s="37"/>
      <c r="R1288" s="37"/>
      <c r="S1288" s="37"/>
      <c r="T1288" s="37"/>
      <c r="U1288" s="37"/>
      <c r="V1288" s="37"/>
      <c r="W1288" s="37"/>
      <c r="X1288" s="37"/>
      <c r="Y1288" s="37"/>
      <c r="Z1288" s="37"/>
      <c r="AA1288" s="37"/>
      <c r="AB1288" s="37"/>
      <c r="AC1288" s="37"/>
    </row>
    <row r="1289" spans="1:29" s="36" customFormat="1" x14ac:dyDescent="0.3">
      <c r="A1289" s="37"/>
      <c r="B1289" s="37"/>
      <c r="C1289" s="37"/>
      <c r="D1289" s="37"/>
      <c r="E1289" s="37"/>
      <c r="F1289" s="37"/>
      <c r="G1289" s="37"/>
      <c r="H1289" s="37"/>
      <c r="I1289" s="37"/>
      <c r="J1289" s="37"/>
      <c r="K1289" s="37"/>
      <c r="L1289" s="37"/>
      <c r="M1289" s="37"/>
      <c r="N1289" s="37"/>
      <c r="O1289" s="37"/>
      <c r="P1289" s="37"/>
      <c r="Q1289" s="37"/>
      <c r="R1289" s="37"/>
      <c r="S1289" s="37"/>
      <c r="T1289" s="37"/>
      <c r="U1289" s="37"/>
      <c r="V1289" s="37"/>
      <c r="W1289" s="37"/>
      <c r="X1289" s="37"/>
      <c r="Y1289" s="37"/>
      <c r="Z1289" s="37"/>
      <c r="AA1289" s="37"/>
      <c r="AB1289" s="37"/>
      <c r="AC1289" s="37"/>
    </row>
    <row r="1290" spans="1:29" s="36" customFormat="1" x14ac:dyDescent="0.3">
      <c r="A1290" s="37"/>
      <c r="B1290" s="37"/>
      <c r="C1290" s="37"/>
      <c r="D1290" s="37"/>
      <c r="E1290" s="37"/>
      <c r="F1290" s="37"/>
      <c r="G1290" s="37"/>
      <c r="H1290" s="37"/>
      <c r="I1290" s="37"/>
      <c r="J1290" s="37"/>
      <c r="K1290" s="37"/>
      <c r="L1290" s="37"/>
      <c r="M1290" s="37"/>
      <c r="N1290" s="37"/>
      <c r="O1290" s="37"/>
      <c r="P1290" s="37"/>
      <c r="Q1290" s="37"/>
      <c r="R1290" s="37"/>
      <c r="S1290" s="37"/>
      <c r="T1290" s="37"/>
      <c r="U1290" s="37"/>
      <c r="V1290" s="37"/>
      <c r="W1290" s="37"/>
      <c r="X1290" s="37"/>
      <c r="Y1290" s="37"/>
      <c r="Z1290" s="37"/>
      <c r="AA1290" s="37"/>
      <c r="AB1290" s="37"/>
      <c r="AC1290" s="37"/>
    </row>
    <row r="1291" spans="1:29" s="36" customFormat="1" x14ac:dyDescent="0.3">
      <c r="A1291" s="37"/>
      <c r="B1291" s="37"/>
      <c r="C1291" s="37"/>
      <c r="D1291" s="37"/>
      <c r="E1291" s="37"/>
      <c r="F1291" s="37"/>
      <c r="G1291" s="37"/>
      <c r="H1291" s="37"/>
      <c r="I1291" s="37"/>
      <c r="J1291" s="37"/>
      <c r="K1291" s="37"/>
      <c r="L1291" s="37"/>
      <c r="M1291" s="37"/>
      <c r="N1291" s="37"/>
      <c r="O1291" s="37"/>
      <c r="P1291" s="37"/>
      <c r="Q1291" s="37"/>
      <c r="R1291" s="37"/>
      <c r="S1291" s="37"/>
      <c r="T1291" s="37"/>
      <c r="U1291" s="37"/>
      <c r="V1291" s="37"/>
      <c r="W1291" s="37"/>
      <c r="X1291" s="37"/>
      <c r="Y1291" s="37"/>
      <c r="Z1291" s="37"/>
      <c r="AA1291" s="37"/>
      <c r="AB1291" s="37"/>
      <c r="AC1291" s="37"/>
    </row>
    <row r="1292" spans="1:29" s="36" customFormat="1" x14ac:dyDescent="0.3">
      <c r="A1292" s="37"/>
      <c r="B1292" s="37"/>
      <c r="C1292" s="37"/>
      <c r="D1292" s="37"/>
      <c r="E1292" s="37"/>
      <c r="F1292" s="37"/>
      <c r="G1292" s="37"/>
      <c r="H1292" s="37"/>
      <c r="I1292" s="37"/>
      <c r="J1292" s="37"/>
      <c r="K1292" s="37"/>
      <c r="L1292" s="37"/>
      <c r="M1292" s="37"/>
      <c r="N1292" s="37"/>
      <c r="O1292" s="37"/>
      <c r="P1292" s="37"/>
      <c r="Q1292" s="37"/>
      <c r="R1292" s="37"/>
      <c r="S1292" s="37"/>
      <c r="T1292" s="37"/>
      <c r="U1292" s="37"/>
      <c r="V1292" s="37"/>
      <c r="W1292" s="37"/>
      <c r="X1292" s="37"/>
      <c r="Y1292" s="37"/>
      <c r="Z1292" s="37"/>
      <c r="AA1292" s="37"/>
      <c r="AB1292" s="37"/>
      <c r="AC1292" s="37"/>
    </row>
    <row r="1293" spans="1:29" s="36" customFormat="1" x14ac:dyDescent="0.3">
      <c r="A1293" s="37"/>
      <c r="B1293" s="37"/>
      <c r="C1293" s="37"/>
      <c r="D1293" s="37"/>
      <c r="E1293" s="37"/>
      <c r="F1293" s="37"/>
      <c r="G1293" s="37"/>
      <c r="H1293" s="37"/>
      <c r="I1293" s="37"/>
      <c r="J1293" s="37"/>
      <c r="K1293" s="37"/>
      <c r="L1293" s="37"/>
      <c r="M1293" s="37"/>
      <c r="N1293" s="37"/>
      <c r="O1293" s="37"/>
      <c r="P1293" s="37"/>
      <c r="Q1293" s="37"/>
      <c r="R1293" s="37"/>
      <c r="S1293" s="37"/>
      <c r="T1293" s="37"/>
      <c r="U1293" s="37"/>
      <c r="V1293" s="37"/>
      <c r="W1293" s="37"/>
      <c r="X1293" s="37"/>
      <c r="Y1293" s="37"/>
      <c r="Z1293" s="37"/>
      <c r="AA1293" s="37"/>
      <c r="AB1293" s="37"/>
      <c r="AC1293" s="37"/>
    </row>
    <row r="1294" spans="1:29" s="36" customFormat="1" x14ac:dyDescent="0.3">
      <c r="A1294" s="37"/>
      <c r="B1294" s="37"/>
      <c r="C1294" s="37"/>
      <c r="D1294" s="37"/>
      <c r="E1294" s="37"/>
      <c r="F1294" s="37"/>
      <c r="G1294" s="37"/>
      <c r="H1294" s="37"/>
      <c r="I1294" s="37"/>
      <c r="J1294" s="37"/>
      <c r="K1294" s="37"/>
      <c r="L1294" s="37"/>
      <c r="M1294" s="37"/>
      <c r="N1294" s="37"/>
      <c r="O1294" s="37"/>
      <c r="P1294" s="37"/>
      <c r="Q1294" s="37"/>
      <c r="R1294" s="37"/>
      <c r="S1294" s="37"/>
      <c r="T1294" s="37"/>
      <c r="U1294" s="37"/>
      <c r="V1294" s="37"/>
      <c r="W1294" s="37"/>
      <c r="X1294" s="37"/>
      <c r="Y1294" s="37"/>
      <c r="Z1294" s="37"/>
      <c r="AA1294" s="37"/>
      <c r="AB1294" s="37"/>
      <c r="AC1294" s="37"/>
    </row>
    <row r="1295" spans="1:29" s="36" customFormat="1" x14ac:dyDescent="0.3">
      <c r="A1295" s="37"/>
      <c r="B1295" s="37"/>
      <c r="C1295" s="37"/>
      <c r="D1295" s="37"/>
      <c r="E1295" s="37"/>
      <c r="F1295" s="37"/>
      <c r="G1295" s="37"/>
      <c r="H1295" s="37"/>
      <c r="I1295" s="37"/>
      <c r="J1295" s="37"/>
      <c r="K1295" s="37"/>
      <c r="L1295" s="37"/>
      <c r="M1295" s="37"/>
      <c r="N1295" s="37"/>
      <c r="O1295" s="37"/>
      <c r="P1295" s="37"/>
      <c r="Q1295" s="37"/>
      <c r="R1295" s="37"/>
      <c r="S1295" s="37"/>
      <c r="T1295" s="37"/>
      <c r="U1295" s="37"/>
      <c r="V1295" s="37"/>
      <c r="W1295" s="37"/>
      <c r="X1295" s="37"/>
      <c r="Y1295" s="37"/>
      <c r="Z1295" s="37"/>
      <c r="AA1295" s="37"/>
      <c r="AB1295" s="37"/>
      <c r="AC1295" s="37"/>
    </row>
    <row r="1296" spans="1:29" s="36" customFormat="1" x14ac:dyDescent="0.3">
      <c r="A1296" s="37"/>
      <c r="B1296" s="37"/>
      <c r="C1296" s="37"/>
      <c r="D1296" s="37"/>
      <c r="E1296" s="37"/>
      <c r="F1296" s="37"/>
      <c r="G1296" s="37"/>
      <c r="H1296" s="37"/>
      <c r="I1296" s="37"/>
      <c r="J1296" s="37"/>
      <c r="K1296" s="37"/>
      <c r="L1296" s="37"/>
      <c r="M1296" s="37"/>
      <c r="N1296" s="37"/>
      <c r="O1296" s="37"/>
      <c r="P1296" s="37"/>
      <c r="Q1296" s="37"/>
      <c r="R1296" s="37"/>
      <c r="S1296" s="37"/>
      <c r="T1296" s="37"/>
      <c r="U1296" s="37"/>
      <c r="V1296" s="37"/>
      <c r="W1296" s="37"/>
      <c r="X1296" s="37"/>
      <c r="Y1296" s="37"/>
      <c r="Z1296" s="37"/>
      <c r="AA1296" s="37"/>
      <c r="AB1296" s="37"/>
      <c r="AC1296" s="37"/>
    </row>
    <row r="1297" spans="1:29" s="36" customFormat="1" x14ac:dyDescent="0.3">
      <c r="A1297" s="37"/>
      <c r="B1297" s="37"/>
      <c r="C1297" s="37"/>
      <c r="D1297" s="37"/>
      <c r="E1297" s="37"/>
      <c r="F1297" s="37"/>
      <c r="G1297" s="37"/>
      <c r="H1297" s="37"/>
      <c r="I1297" s="37"/>
      <c r="J1297" s="37"/>
      <c r="K1297" s="37"/>
      <c r="L1297" s="37"/>
      <c r="M1297" s="37"/>
      <c r="N1297" s="37"/>
      <c r="O1297" s="37"/>
      <c r="P1297" s="37"/>
      <c r="Q1297" s="37"/>
      <c r="R1297" s="37"/>
      <c r="S1297" s="37"/>
      <c r="T1297" s="37"/>
      <c r="U1297" s="37"/>
      <c r="V1297" s="37"/>
      <c r="W1297" s="37"/>
      <c r="X1297" s="37"/>
      <c r="Y1297" s="37"/>
      <c r="Z1297" s="37"/>
      <c r="AA1297" s="37"/>
      <c r="AB1297" s="37"/>
      <c r="AC1297" s="37"/>
    </row>
    <row r="1298" spans="1:29" s="36" customFormat="1" x14ac:dyDescent="0.3">
      <c r="A1298" s="37"/>
      <c r="B1298" s="37"/>
      <c r="C1298" s="37"/>
      <c r="D1298" s="37"/>
      <c r="E1298" s="37"/>
      <c r="F1298" s="37"/>
      <c r="G1298" s="37"/>
      <c r="H1298" s="37"/>
      <c r="I1298" s="37"/>
      <c r="J1298" s="37"/>
      <c r="K1298" s="37"/>
      <c r="L1298" s="37"/>
      <c r="M1298" s="37"/>
      <c r="N1298" s="37"/>
      <c r="O1298" s="37"/>
      <c r="P1298" s="37"/>
      <c r="Q1298" s="37"/>
      <c r="R1298" s="37"/>
      <c r="S1298" s="37"/>
      <c r="T1298" s="37"/>
      <c r="U1298" s="37"/>
      <c r="V1298" s="37"/>
      <c r="W1298" s="37"/>
      <c r="X1298" s="37"/>
      <c r="Y1298" s="37"/>
      <c r="Z1298" s="37"/>
      <c r="AA1298" s="37"/>
      <c r="AB1298" s="37"/>
      <c r="AC1298" s="37"/>
    </row>
    <row r="1299" spans="1:29" s="36" customFormat="1" x14ac:dyDescent="0.3">
      <c r="A1299" s="37"/>
      <c r="B1299" s="37"/>
      <c r="C1299" s="37"/>
      <c r="D1299" s="37"/>
      <c r="E1299" s="37"/>
      <c r="F1299" s="37"/>
      <c r="G1299" s="37"/>
      <c r="H1299" s="37"/>
      <c r="I1299" s="37"/>
      <c r="J1299" s="37"/>
      <c r="K1299" s="37"/>
      <c r="L1299" s="37"/>
      <c r="M1299" s="37"/>
      <c r="N1299" s="37"/>
      <c r="O1299" s="37"/>
      <c r="P1299" s="37"/>
      <c r="Q1299" s="37"/>
      <c r="R1299" s="37"/>
      <c r="S1299" s="37"/>
      <c r="T1299" s="37"/>
      <c r="U1299" s="37"/>
      <c r="V1299" s="37"/>
      <c r="W1299" s="37"/>
      <c r="X1299" s="37"/>
      <c r="Y1299" s="37"/>
      <c r="Z1299" s="37"/>
      <c r="AA1299" s="37"/>
      <c r="AB1299" s="37"/>
      <c r="AC1299" s="37"/>
    </row>
    <row r="1300" spans="1:29" s="36" customFormat="1" x14ac:dyDescent="0.3">
      <c r="A1300" s="37"/>
      <c r="B1300" s="37"/>
      <c r="C1300" s="37"/>
      <c r="D1300" s="37"/>
      <c r="E1300" s="37"/>
      <c r="F1300" s="37"/>
      <c r="G1300" s="37"/>
      <c r="H1300" s="37"/>
      <c r="I1300" s="37"/>
      <c r="J1300" s="37"/>
      <c r="K1300" s="37"/>
      <c r="L1300" s="37"/>
      <c r="M1300" s="37"/>
      <c r="N1300" s="37"/>
      <c r="O1300" s="37"/>
      <c r="P1300" s="37"/>
      <c r="Q1300" s="37"/>
      <c r="R1300" s="37"/>
      <c r="S1300" s="37"/>
      <c r="T1300" s="37"/>
      <c r="U1300" s="37"/>
      <c r="V1300" s="37"/>
      <c r="W1300" s="37"/>
      <c r="X1300" s="37"/>
      <c r="Y1300" s="37"/>
      <c r="Z1300" s="37"/>
      <c r="AA1300" s="37"/>
      <c r="AB1300" s="37"/>
      <c r="AC1300" s="37"/>
    </row>
    <row r="1301" spans="1:29" s="36" customFormat="1" x14ac:dyDescent="0.3">
      <c r="A1301" s="37"/>
      <c r="B1301" s="37"/>
      <c r="C1301" s="37"/>
      <c r="D1301" s="37"/>
      <c r="E1301" s="37"/>
      <c r="F1301" s="37"/>
      <c r="G1301" s="37"/>
      <c r="H1301" s="37"/>
      <c r="I1301" s="37"/>
      <c r="J1301" s="37"/>
      <c r="K1301" s="37"/>
      <c r="L1301" s="37"/>
      <c r="M1301" s="37"/>
      <c r="N1301" s="37"/>
      <c r="O1301" s="37"/>
      <c r="P1301" s="37"/>
      <c r="Q1301" s="37"/>
      <c r="R1301" s="37"/>
      <c r="S1301" s="37"/>
      <c r="T1301" s="37"/>
      <c r="U1301" s="37"/>
      <c r="V1301" s="37"/>
      <c r="W1301" s="37"/>
      <c r="X1301" s="37"/>
      <c r="Y1301" s="37"/>
      <c r="Z1301" s="37"/>
      <c r="AA1301" s="37"/>
      <c r="AB1301" s="37"/>
      <c r="AC1301" s="37"/>
    </row>
    <row r="1302" spans="1:29" s="36" customFormat="1" x14ac:dyDescent="0.3">
      <c r="A1302" s="37"/>
      <c r="B1302" s="37"/>
      <c r="C1302" s="37"/>
      <c r="D1302" s="37"/>
      <c r="E1302" s="37"/>
      <c r="F1302" s="37"/>
      <c r="G1302" s="37"/>
      <c r="H1302" s="37"/>
      <c r="I1302" s="37"/>
      <c r="J1302" s="37"/>
      <c r="K1302" s="37"/>
      <c r="L1302" s="37"/>
      <c r="M1302" s="37"/>
      <c r="N1302" s="37"/>
      <c r="O1302" s="37"/>
      <c r="P1302" s="37"/>
      <c r="Q1302" s="37"/>
      <c r="R1302" s="37"/>
      <c r="S1302" s="37"/>
      <c r="T1302" s="37"/>
      <c r="U1302" s="37"/>
      <c r="V1302" s="37"/>
      <c r="W1302" s="37"/>
      <c r="X1302" s="37"/>
      <c r="Y1302" s="37"/>
      <c r="Z1302" s="37"/>
      <c r="AA1302" s="37"/>
      <c r="AB1302" s="37"/>
      <c r="AC1302" s="37"/>
    </row>
    <row r="1303" spans="1:29" s="36" customFormat="1" x14ac:dyDescent="0.3">
      <c r="A1303" s="37"/>
      <c r="B1303" s="37"/>
      <c r="C1303" s="37"/>
      <c r="D1303" s="37"/>
      <c r="E1303" s="37"/>
      <c r="F1303" s="37"/>
      <c r="G1303" s="37"/>
      <c r="H1303" s="37"/>
      <c r="I1303" s="37"/>
      <c r="J1303" s="37"/>
      <c r="K1303" s="37"/>
      <c r="L1303" s="37"/>
      <c r="M1303" s="37"/>
      <c r="N1303" s="37"/>
      <c r="O1303" s="37"/>
      <c r="P1303" s="37"/>
      <c r="Q1303" s="37"/>
      <c r="R1303" s="37"/>
      <c r="S1303" s="37"/>
      <c r="T1303" s="37"/>
      <c r="U1303" s="37"/>
      <c r="V1303" s="37"/>
      <c r="W1303" s="37"/>
      <c r="X1303" s="37"/>
      <c r="Y1303" s="37"/>
      <c r="Z1303" s="37"/>
      <c r="AA1303" s="37"/>
      <c r="AB1303" s="37"/>
      <c r="AC1303" s="37"/>
    </row>
    <row r="1304" spans="1:29" s="36" customFormat="1" x14ac:dyDescent="0.3">
      <c r="A1304" s="37"/>
      <c r="B1304" s="37"/>
      <c r="C1304" s="37"/>
      <c r="D1304" s="37"/>
      <c r="E1304" s="37"/>
      <c r="F1304" s="37"/>
      <c r="G1304" s="37"/>
      <c r="H1304" s="37"/>
      <c r="I1304" s="37"/>
      <c r="J1304" s="37"/>
      <c r="K1304" s="37"/>
      <c r="L1304" s="37"/>
      <c r="M1304" s="37"/>
      <c r="N1304" s="37"/>
      <c r="O1304" s="37"/>
      <c r="P1304" s="37"/>
      <c r="Q1304" s="37"/>
      <c r="R1304" s="37"/>
      <c r="S1304" s="37"/>
      <c r="T1304" s="37"/>
      <c r="U1304" s="37"/>
      <c r="V1304" s="37"/>
      <c r="W1304" s="37"/>
      <c r="X1304" s="37"/>
      <c r="Y1304" s="37"/>
      <c r="Z1304" s="37"/>
      <c r="AA1304" s="37"/>
      <c r="AB1304" s="37"/>
      <c r="AC1304" s="37"/>
    </row>
    <row r="1305" spans="1:29" s="36" customFormat="1" x14ac:dyDescent="0.3">
      <c r="A1305" s="37"/>
      <c r="B1305" s="37"/>
      <c r="C1305" s="37"/>
      <c r="D1305" s="37"/>
      <c r="E1305" s="37"/>
      <c r="F1305" s="37"/>
      <c r="G1305" s="37"/>
      <c r="H1305" s="37"/>
      <c r="I1305" s="37"/>
      <c r="J1305" s="37"/>
      <c r="K1305" s="37"/>
      <c r="L1305" s="37"/>
      <c r="M1305" s="37"/>
      <c r="N1305" s="37"/>
      <c r="O1305" s="37"/>
      <c r="P1305" s="37"/>
      <c r="Q1305" s="37"/>
      <c r="R1305" s="37"/>
      <c r="S1305" s="37"/>
      <c r="T1305" s="37"/>
      <c r="U1305" s="37"/>
      <c r="V1305" s="37"/>
      <c r="W1305" s="37"/>
      <c r="X1305" s="37"/>
      <c r="Y1305" s="37"/>
      <c r="Z1305" s="37"/>
      <c r="AA1305" s="37"/>
      <c r="AB1305" s="37"/>
      <c r="AC1305" s="37"/>
    </row>
    <row r="1306" spans="1:29" s="36" customFormat="1" x14ac:dyDescent="0.3">
      <c r="A1306" s="37"/>
      <c r="B1306" s="37"/>
      <c r="C1306" s="37"/>
      <c r="D1306" s="37"/>
      <c r="E1306" s="37"/>
      <c r="F1306" s="37"/>
      <c r="G1306" s="37"/>
      <c r="H1306" s="37"/>
      <c r="I1306" s="37"/>
      <c r="J1306" s="37"/>
      <c r="K1306" s="37"/>
      <c r="L1306" s="37"/>
      <c r="M1306" s="37"/>
      <c r="N1306" s="37"/>
      <c r="O1306" s="37"/>
      <c r="P1306" s="37"/>
      <c r="Q1306" s="37"/>
      <c r="R1306" s="37"/>
      <c r="S1306" s="37"/>
      <c r="T1306" s="37"/>
      <c r="U1306" s="37"/>
      <c r="V1306" s="37"/>
      <c r="W1306" s="37"/>
      <c r="X1306" s="37"/>
      <c r="Y1306" s="37"/>
      <c r="Z1306" s="37"/>
      <c r="AA1306" s="37"/>
      <c r="AB1306" s="37"/>
      <c r="AC1306" s="37"/>
    </row>
    <row r="1307" spans="1:29" s="36" customFormat="1" x14ac:dyDescent="0.3">
      <c r="A1307" s="37"/>
      <c r="B1307" s="37"/>
      <c r="C1307" s="37"/>
      <c r="D1307" s="37"/>
      <c r="E1307" s="37"/>
      <c r="F1307" s="37"/>
      <c r="G1307" s="37"/>
      <c r="H1307" s="37"/>
      <c r="I1307" s="37"/>
      <c r="J1307" s="37"/>
      <c r="K1307" s="37"/>
      <c r="L1307" s="37"/>
      <c r="M1307" s="37"/>
      <c r="N1307" s="37"/>
      <c r="O1307" s="37"/>
      <c r="P1307" s="37"/>
      <c r="Q1307" s="37"/>
      <c r="R1307" s="37"/>
      <c r="S1307" s="37"/>
      <c r="T1307" s="37"/>
      <c r="U1307" s="37"/>
      <c r="V1307" s="37"/>
      <c r="W1307" s="37"/>
      <c r="X1307" s="37"/>
      <c r="Y1307" s="37"/>
      <c r="Z1307" s="37"/>
      <c r="AA1307" s="37"/>
      <c r="AB1307" s="37"/>
      <c r="AC1307" s="37"/>
    </row>
    <row r="1308" spans="1:29" s="36" customFormat="1" x14ac:dyDescent="0.3">
      <c r="A1308" s="37"/>
      <c r="B1308" s="37"/>
      <c r="C1308" s="37"/>
      <c r="D1308" s="37"/>
      <c r="E1308" s="37"/>
      <c r="F1308" s="37"/>
      <c r="G1308" s="37"/>
      <c r="H1308" s="37"/>
      <c r="I1308" s="37"/>
      <c r="J1308" s="37"/>
      <c r="K1308" s="37"/>
      <c r="L1308" s="37"/>
      <c r="M1308" s="37"/>
      <c r="N1308" s="37"/>
      <c r="O1308" s="37"/>
      <c r="P1308" s="37"/>
      <c r="Q1308" s="37"/>
      <c r="R1308" s="37"/>
      <c r="S1308" s="37"/>
      <c r="T1308" s="37"/>
      <c r="U1308" s="37"/>
      <c r="V1308" s="37"/>
      <c r="W1308" s="37"/>
      <c r="X1308" s="37"/>
      <c r="Y1308" s="37"/>
      <c r="Z1308" s="37"/>
      <c r="AA1308" s="37"/>
      <c r="AB1308" s="37"/>
      <c r="AC1308" s="37"/>
    </row>
    <row r="1309" spans="1:29" s="36" customFormat="1" x14ac:dyDescent="0.3">
      <c r="A1309" s="37"/>
      <c r="B1309" s="37"/>
      <c r="C1309" s="37"/>
      <c r="D1309" s="37"/>
      <c r="E1309" s="37"/>
      <c r="F1309" s="37"/>
      <c r="G1309" s="37"/>
      <c r="H1309" s="37"/>
      <c r="I1309" s="37"/>
      <c r="J1309" s="37"/>
      <c r="K1309" s="37"/>
      <c r="L1309" s="37"/>
      <c r="M1309" s="37"/>
      <c r="N1309" s="37"/>
      <c r="O1309" s="37"/>
      <c r="P1309" s="37"/>
      <c r="Q1309" s="37"/>
      <c r="R1309" s="37"/>
      <c r="S1309" s="37"/>
      <c r="T1309" s="37"/>
      <c r="U1309" s="37"/>
      <c r="V1309" s="37"/>
      <c r="W1309" s="37"/>
      <c r="X1309" s="37"/>
      <c r="Y1309" s="37"/>
      <c r="Z1309" s="37"/>
      <c r="AA1309" s="37"/>
      <c r="AB1309" s="37"/>
      <c r="AC1309" s="37"/>
    </row>
    <row r="1310" spans="1:29" s="36" customFormat="1" x14ac:dyDescent="0.3">
      <c r="A1310" s="37"/>
      <c r="B1310" s="37"/>
      <c r="C1310" s="37"/>
      <c r="D1310" s="37"/>
      <c r="E1310" s="37"/>
      <c r="F1310" s="37"/>
      <c r="G1310" s="37"/>
      <c r="H1310" s="37"/>
      <c r="I1310" s="37"/>
      <c r="J1310" s="37"/>
      <c r="K1310" s="37"/>
      <c r="L1310" s="37"/>
      <c r="M1310" s="37"/>
      <c r="N1310" s="37"/>
      <c r="O1310" s="37"/>
      <c r="P1310" s="37"/>
      <c r="Q1310" s="37"/>
      <c r="R1310" s="37"/>
      <c r="S1310" s="37"/>
      <c r="T1310" s="37"/>
      <c r="U1310" s="37"/>
      <c r="V1310" s="37"/>
      <c r="W1310" s="37"/>
      <c r="X1310" s="37"/>
      <c r="Y1310" s="37"/>
      <c r="Z1310" s="37"/>
      <c r="AA1310" s="37"/>
      <c r="AB1310" s="37"/>
      <c r="AC1310" s="37"/>
    </row>
    <row r="1311" spans="1:29" s="36" customFormat="1" x14ac:dyDescent="0.3">
      <c r="A1311" s="37"/>
      <c r="B1311" s="37"/>
      <c r="C1311" s="37"/>
      <c r="D1311" s="37"/>
      <c r="E1311" s="37"/>
      <c r="F1311" s="37"/>
      <c r="G1311" s="37"/>
      <c r="H1311" s="37"/>
      <c r="I1311" s="37"/>
      <c r="J1311" s="37"/>
      <c r="K1311" s="37"/>
      <c r="L1311" s="37"/>
      <c r="M1311" s="37"/>
      <c r="N1311" s="37"/>
      <c r="O1311" s="37"/>
      <c r="P1311" s="37"/>
      <c r="Q1311" s="37"/>
      <c r="R1311" s="37"/>
      <c r="S1311" s="37"/>
      <c r="T1311" s="37"/>
      <c r="U1311" s="37"/>
      <c r="V1311" s="37"/>
      <c r="W1311" s="37"/>
      <c r="X1311" s="37"/>
      <c r="Y1311" s="37"/>
      <c r="Z1311" s="37"/>
      <c r="AA1311" s="37"/>
      <c r="AB1311" s="37"/>
      <c r="AC1311" s="37"/>
    </row>
    <row r="1312" spans="1:29" s="36" customFormat="1" x14ac:dyDescent="0.3">
      <c r="A1312" s="37"/>
      <c r="B1312" s="37"/>
      <c r="C1312" s="37"/>
      <c r="D1312" s="37"/>
      <c r="E1312" s="37"/>
      <c r="F1312" s="37"/>
      <c r="G1312" s="37"/>
      <c r="H1312" s="37"/>
      <c r="I1312" s="37"/>
      <c r="J1312" s="37"/>
      <c r="K1312" s="37"/>
      <c r="L1312" s="37"/>
      <c r="M1312" s="37"/>
      <c r="N1312" s="37"/>
      <c r="O1312" s="37"/>
      <c r="P1312" s="37"/>
      <c r="Q1312" s="37"/>
      <c r="R1312" s="37"/>
      <c r="S1312" s="37"/>
      <c r="T1312" s="37"/>
      <c r="U1312" s="37"/>
      <c r="V1312" s="37"/>
      <c r="W1312" s="37"/>
      <c r="X1312" s="37"/>
      <c r="Y1312" s="37"/>
      <c r="Z1312" s="37"/>
      <c r="AA1312" s="37"/>
      <c r="AB1312" s="37"/>
      <c r="AC1312" s="37"/>
    </row>
    <row r="1313" spans="1:29" s="36" customFormat="1" x14ac:dyDescent="0.3">
      <c r="A1313" s="37"/>
      <c r="B1313" s="37"/>
      <c r="C1313" s="37"/>
      <c r="D1313" s="37"/>
      <c r="E1313" s="37"/>
      <c r="F1313" s="37"/>
      <c r="G1313" s="37"/>
      <c r="H1313" s="37"/>
      <c r="I1313" s="37"/>
      <c r="J1313" s="37"/>
      <c r="K1313" s="37"/>
      <c r="L1313" s="37"/>
      <c r="M1313" s="37"/>
      <c r="N1313" s="37"/>
      <c r="O1313" s="37"/>
      <c r="P1313" s="37"/>
      <c r="Q1313" s="37"/>
      <c r="R1313" s="37"/>
      <c r="S1313" s="37"/>
      <c r="T1313" s="37"/>
      <c r="U1313" s="37"/>
      <c r="V1313" s="37"/>
      <c r="W1313" s="37"/>
      <c r="X1313" s="37"/>
      <c r="Y1313" s="37"/>
      <c r="Z1313" s="37"/>
      <c r="AA1313" s="37"/>
      <c r="AB1313" s="37"/>
      <c r="AC1313" s="37"/>
    </row>
    <row r="1314" spans="1:29" s="36" customFormat="1" x14ac:dyDescent="0.3">
      <c r="A1314" s="37"/>
      <c r="B1314" s="37"/>
      <c r="C1314" s="37"/>
      <c r="D1314" s="37"/>
      <c r="E1314" s="37"/>
      <c r="F1314" s="37"/>
      <c r="G1314" s="37"/>
      <c r="H1314" s="37"/>
      <c r="I1314" s="37"/>
      <c r="J1314" s="37"/>
      <c r="K1314" s="37"/>
      <c r="L1314" s="37"/>
      <c r="M1314" s="37"/>
      <c r="N1314" s="37"/>
      <c r="O1314" s="37"/>
      <c r="P1314" s="37"/>
      <c r="Q1314" s="37"/>
      <c r="R1314" s="37"/>
      <c r="S1314" s="37"/>
      <c r="T1314" s="37"/>
      <c r="U1314" s="37"/>
      <c r="V1314" s="37"/>
      <c r="W1314" s="37"/>
      <c r="X1314" s="37"/>
      <c r="Y1314" s="37"/>
      <c r="Z1314" s="37"/>
      <c r="AA1314" s="37"/>
      <c r="AB1314" s="37"/>
      <c r="AC1314" s="37"/>
    </row>
    <row r="1315" spans="1:29" s="36" customFormat="1" x14ac:dyDescent="0.3">
      <c r="A1315" s="37"/>
      <c r="B1315" s="37"/>
      <c r="C1315" s="37"/>
      <c r="D1315" s="37"/>
      <c r="E1315" s="37"/>
      <c r="F1315" s="37"/>
      <c r="G1315" s="37"/>
      <c r="H1315" s="37"/>
      <c r="I1315" s="37"/>
      <c r="J1315" s="37"/>
      <c r="K1315" s="37"/>
      <c r="L1315" s="37"/>
      <c r="M1315" s="37"/>
      <c r="N1315" s="37"/>
      <c r="O1315" s="37"/>
      <c r="P1315" s="37"/>
      <c r="Q1315" s="37"/>
      <c r="R1315" s="37"/>
      <c r="S1315" s="37"/>
      <c r="T1315" s="37"/>
      <c r="U1315" s="37"/>
      <c r="V1315" s="37"/>
      <c r="W1315" s="37"/>
      <c r="X1315" s="37"/>
      <c r="Y1315" s="37"/>
      <c r="Z1315" s="37"/>
      <c r="AA1315" s="37"/>
      <c r="AB1315" s="37"/>
      <c r="AC1315" s="37"/>
    </row>
    <row r="1316" spans="1:29" s="36" customFormat="1" x14ac:dyDescent="0.3">
      <c r="A1316" s="37"/>
      <c r="B1316" s="37"/>
      <c r="C1316" s="37"/>
      <c r="D1316" s="37"/>
      <c r="E1316" s="37"/>
      <c r="F1316" s="37"/>
      <c r="G1316" s="37"/>
      <c r="H1316" s="37"/>
      <c r="I1316" s="37"/>
      <c r="J1316" s="37"/>
      <c r="K1316" s="37"/>
      <c r="L1316" s="37"/>
      <c r="M1316" s="37"/>
      <c r="N1316" s="37"/>
      <c r="O1316" s="37"/>
      <c r="P1316" s="37"/>
      <c r="Q1316" s="37"/>
      <c r="R1316" s="37"/>
      <c r="S1316" s="37"/>
      <c r="T1316" s="37"/>
      <c r="U1316" s="37"/>
      <c r="V1316" s="37"/>
      <c r="W1316" s="37"/>
      <c r="X1316" s="37"/>
      <c r="Y1316" s="37"/>
      <c r="Z1316" s="37"/>
      <c r="AA1316" s="37"/>
      <c r="AB1316" s="37"/>
      <c r="AC1316" s="37"/>
    </row>
    <row r="1317" spans="1:29" s="36" customFormat="1" x14ac:dyDescent="0.3">
      <c r="A1317" s="37"/>
      <c r="B1317" s="37"/>
      <c r="C1317" s="37"/>
      <c r="D1317" s="37"/>
      <c r="E1317" s="37"/>
      <c r="F1317" s="37"/>
      <c r="G1317" s="37"/>
      <c r="H1317" s="37"/>
      <c r="I1317" s="37"/>
      <c r="J1317" s="37"/>
      <c r="K1317" s="37"/>
      <c r="L1317" s="37"/>
      <c r="M1317" s="37"/>
      <c r="N1317" s="37"/>
      <c r="O1317" s="37"/>
      <c r="P1317" s="37"/>
      <c r="Q1317" s="37"/>
      <c r="R1317" s="37"/>
      <c r="S1317" s="37"/>
      <c r="T1317" s="37"/>
      <c r="U1317" s="37"/>
      <c r="V1317" s="37"/>
      <c r="W1317" s="37"/>
      <c r="X1317" s="37"/>
      <c r="Y1317" s="37"/>
      <c r="Z1317" s="37"/>
      <c r="AA1317" s="37"/>
      <c r="AB1317" s="37"/>
      <c r="AC1317" s="37"/>
    </row>
    <row r="1318" spans="1:29" s="36" customFormat="1" x14ac:dyDescent="0.3">
      <c r="A1318" s="37"/>
      <c r="B1318" s="37"/>
      <c r="C1318" s="37"/>
      <c r="D1318" s="37"/>
      <c r="E1318" s="37"/>
      <c r="F1318" s="37"/>
      <c r="G1318" s="37"/>
      <c r="H1318" s="37"/>
      <c r="I1318" s="37"/>
      <c r="J1318" s="37"/>
      <c r="K1318" s="37"/>
      <c r="L1318" s="37"/>
      <c r="M1318" s="37"/>
      <c r="N1318" s="37"/>
      <c r="O1318" s="37"/>
      <c r="P1318" s="37"/>
      <c r="Q1318" s="37"/>
      <c r="R1318" s="37"/>
      <c r="S1318" s="37"/>
      <c r="T1318" s="37"/>
      <c r="U1318" s="37"/>
      <c r="V1318" s="37"/>
      <c r="W1318" s="37"/>
      <c r="X1318" s="37"/>
      <c r="Y1318" s="37"/>
      <c r="Z1318" s="37"/>
      <c r="AA1318" s="37"/>
      <c r="AB1318" s="37"/>
      <c r="AC1318" s="37"/>
    </row>
    <row r="1319" spans="1:29" s="36" customFormat="1" x14ac:dyDescent="0.3">
      <c r="A1319" s="37"/>
      <c r="B1319" s="37"/>
      <c r="C1319" s="37"/>
      <c r="D1319" s="37"/>
      <c r="E1319" s="37"/>
      <c r="F1319" s="37"/>
      <c r="G1319" s="37"/>
      <c r="H1319" s="37"/>
      <c r="I1319" s="37"/>
      <c r="J1319" s="37"/>
      <c r="K1319" s="37"/>
      <c r="L1319" s="37"/>
      <c r="M1319" s="37"/>
      <c r="N1319" s="37"/>
      <c r="O1319" s="37"/>
      <c r="P1319" s="37"/>
      <c r="Q1319" s="37"/>
      <c r="R1319" s="37"/>
      <c r="S1319" s="37"/>
      <c r="T1319" s="37"/>
      <c r="U1319" s="37"/>
      <c r="V1319" s="37"/>
      <c r="W1319" s="37"/>
      <c r="X1319" s="37"/>
      <c r="Y1319" s="37"/>
      <c r="Z1319" s="37"/>
      <c r="AA1319" s="37"/>
      <c r="AB1319" s="37"/>
      <c r="AC1319" s="37"/>
    </row>
    <row r="1320" spans="1:29" s="36" customFormat="1" x14ac:dyDescent="0.3">
      <c r="A1320" s="37"/>
      <c r="B1320" s="37"/>
      <c r="C1320" s="37"/>
      <c r="D1320" s="37"/>
      <c r="E1320" s="37"/>
      <c r="F1320" s="37"/>
      <c r="G1320" s="37"/>
      <c r="H1320" s="37"/>
      <c r="I1320" s="37"/>
      <c r="J1320" s="37"/>
      <c r="K1320" s="37"/>
      <c r="L1320" s="37"/>
      <c r="M1320" s="37"/>
      <c r="N1320" s="37"/>
      <c r="O1320" s="37"/>
      <c r="P1320" s="37"/>
      <c r="Q1320" s="37"/>
      <c r="R1320" s="37"/>
      <c r="S1320" s="37"/>
      <c r="T1320" s="37"/>
      <c r="U1320" s="37"/>
      <c r="V1320" s="37"/>
      <c r="W1320" s="37"/>
      <c r="X1320" s="37"/>
      <c r="Y1320" s="37"/>
      <c r="Z1320" s="37"/>
      <c r="AA1320" s="37"/>
      <c r="AB1320" s="37"/>
      <c r="AC1320" s="37"/>
    </row>
    <row r="1321" spans="1:29" s="36" customFormat="1" x14ac:dyDescent="0.3">
      <c r="A1321" s="37"/>
      <c r="B1321" s="37"/>
      <c r="C1321" s="37"/>
      <c r="D1321" s="37"/>
      <c r="E1321" s="37"/>
      <c r="F1321" s="37"/>
      <c r="G1321" s="37"/>
      <c r="H1321" s="37"/>
      <c r="I1321" s="37"/>
      <c r="J1321" s="37"/>
      <c r="K1321" s="37"/>
      <c r="L1321" s="37"/>
      <c r="M1321" s="37"/>
      <c r="N1321" s="37"/>
      <c r="O1321" s="37"/>
      <c r="P1321" s="37"/>
      <c r="Q1321" s="37"/>
      <c r="R1321" s="37"/>
      <c r="S1321" s="37"/>
      <c r="T1321" s="37"/>
      <c r="U1321" s="37"/>
      <c r="V1321" s="37"/>
      <c r="W1321" s="37"/>
      <c r="X1321" s="37"/>
      <c r="Y1321" s="37"/>
      <c r="Z1321" s="37"/>
      <c r="AA1321" s="37"/>
      <c r="AB1321" s="37"/>
      <c r="AC1321" s="37"/>
    </row>
    <row r="1322" spans="1:29" s="36" customFormat="1" x14ac:dyDescent="0.3">
      <c r="A1322" s="37"/>
      <c r="B1322" s="37"/>
      <c r="C1322" s="37"/>
      <c r="D1322" s="37"/>
      <c r="E1322" s="37"/>
      <c r="F1322" s="37"/>
      <c r="G1322" s="37"/>
      <c r="H1322" s="37"/>
      <c r="I1322" s="37"/>
      <c r="J1322" s="37"/>
      <c r="K1322" s="37"/>
      <c r="L1322" s="37"/>
      <c r="M1322" s="37"/>
      <c r="N1322" s="37"/>
      <c r="O1322" s="37"/>
      <c r="P1322" s="37"/>
      <c r="Q1322" s="37"/>
      <c r="R1322" s="37"/>
      <c r="S1322" s="37"/>
      <c r="T1322" s="37"/>
      <c r="U1322" s="37"/>
      <c r="V1322" s="37"/>
      <c r="W1322" s="37"/>
      <c r="X1322" s="37"/>
      <c r="Y1322" s="37"/>
      <c r="Z1322" s="37"/>
      <c r="AA1322" s="37"/>
      <c r="AB1322" s="37"/>
      <c r="AC1322" s="37"/>
    </row>
    <row r="1323" spans="1:29" s="36" customFormat="1" x14ac:dyDescent="0.3">
      <c r="A1323" s="37"/>
      <c r="B1323" s="37"/>
      <c r="C1323" s="37"/>
      <c r="D1323" s="37"/>
      <c r="E1323" s="37"/>
      <c r="F1323" s="37"/>
      <c r="G1323" s="37"/>
      <c r="H1323" s="37"/>
      <c r="I1323" s="37"/>
      <c r="J1323" s="37"/>
      <c r="K1323" s="37"/>
      <c r="L1323" s="37"/>
      <c r="M1323" s="37"/>
      <c r="N1323" s="37"/>
      <c r="O1323" s="37"/>
      <c r="P1323" s="37"/>
      <c r="Q1323" s="37"/>
      <c r="R1323" s="37"/>
      <c r="S1323" s="37"/>
      <c r="T1323" s="37"/>
      <c r="U1323" s="37"/>
      <c r="V1323" s="37"/>
      <c r="W1323" s="37"/>
      <c r="X1323" s="37"/>
      <c r="Y1323" s="37"/>
      <c r="Z1323" s="37"/>
      <c r="AA1323" s="37"/>
      <c r="AB1323" s="37"/>
      <c r="AC1323" s="37"/>
    </row>
    <row r="1324" spans="1:29" s="36" customFormat="1" x14ac:dyDescent="0.3">
      <c r="A1324" s="37"/>
      <c r="B1324" s="37"/>
      <c r="C1324" s="37"/>
      <c r="D1324" s="37"/>
      <c r="E1324" s="37"/>
      <c r="F1324" s="37"/>
      <c r="G1324" s="37"/>
      <c r="H1324" s="37"/>
      <c r="I1324" s="37"/>
      <c r="J1324" s="37"/>
      <c r="K1324" s="37"/>
      <c r="L1324" s="37"/>
      <c r="M1324" s="37"/>
      <c r="N1324" s="37"/>
      <c r="O1324" s="37"/>
      <c r="P1324" s="37"/>
      <c r="Q1324" s="37"/>
      <c r="R1324" s="37"/>
      <c r="S1324" s="37"/>
      <c r="T1324" s="37"/>
      <c r="U1324" s="37"/>
      <c r="V1324" s="37"/>
      <c r="W1324" s="37"/>
      <c r="X1324" s="37"/>
      <c r="Y1324" s="37"/>
      <c r="Z1324" s="37"/>
      <c r="AA1324" s="37"/>
      <c r="AB1324" s="37"/>
      <c r="AC1324" s="37"/>
    </row>
    <row r="1325" spans="1:29" s="36" customFormat="1" x14ac:dyDescent="0.3">
      <c r="A1325" s="37"/>
      <c r="B1325" s="37"/>
      <c r="C1325" s="37"/>
      <c r="D1325" s="37"/>
      <c r="E1325" s="37"/>
      <c r="F1325" s="37"/>
      <c r="G1325" s="37"/>
      <c r="H1325" s="37"/>
      <c r="I1325" s="37"/>
      <c r="J1325" s="37"/>
      <c r="K1325" s="37"/>
      <c r="L1325" s="37"/>
      <c r="M1325" s="37"/>
      <c r="N1325" s="37"/>
      <c r="O1325" s="37"/>
      <c r="P1325" s="37"/>
      <c r="Q1325" s="37"/>
      <c r="R1325" s="37"/>
      <c r="S1325" s="37"/>
      <c r="T1325" s="37"/>
      <c r="U1325" s="37"/>
      <c r="V1325" s="37"/>
      <c r="W1325" s="37"/>
      <c r="X1325" s="37"/>
      <c r="Y1325" s="37"/>
      <c r="Z1325" s="37"/>
      <c r="AA1325" s="37"/>
      <c r="AB1325" s="37"/>
      <c r="AC1325" s="37"/>
    </row>
    <row r="1326" spans="1:29" s="36" customFormat="1" x14ac:dyDescent="0.3">
      <c r="A1326" s="37"/>
      <c r="B1326" s="37"/>
      <c r="C1326" s="37"/>
      <c r="D1326" s="37"/>
      <c r="E1326" s="37"/>
      <c r="F1326" s="37"/>
      <c r="G1326" s="37"/>
      <c r="H1326" s="37"/>
      <c r="I1326" s="37"/>
      <c r="J1326" s="37"/>
      <c r="K1326" s="37"/>
      <c r="L1326" s="37"/>
      <c r="M1326" s="37"/>
      <c r="N1326" s="37"/>
      <c r="O1326" s="37"/>
      <c r="P1326" s="37"/>
      <c r="Q1326" s="37"/>
      <c r="R1326" s="37"/>
      <c r="S1326" s="37"/>
      <c r="T1326" s="37"/>
      <c r="U1326" s="37"/>
      <c r="V1326" s="37"/>
      <c r="W1326" s="37"/>
      <c r="X1326" s="37"/>
      <c r="Y1326" s="37"/>
      <c r="Z1326" s="37"/>
      <c r="AA1326" s="37"/>
      <c r="AB1326" s="37"/>
      <c r="AC1326" s="37"/>
    </row>
    <row r="1327" spans="1:29" s="36" customFormat="1" x14ac:dyDescent="0.3">
      <c r="A1327" s="37"/>
      <c r="B1327" s="37"/>
      <c r="C1327" s="37"/>
      <c r="D1327" s="37"/>
      <c r="E1327" s="37"/>
      <c r="F1327" s="37"/>
      <c r="G1327" s="37"/>
      <c r="H1327" s="37"/>
      <c r="I1327" s="37"/>
      <c r="J1327" s="37"/>
      <c r="K1327" s="37"/>
      <c r="L1327" s="37"/>
      <c r="M1327" s="37"/>
      <c r="N1327" s="37"/>
      <c r="O1327" s="37"/>
      <c r="P1327" s="37"/>
      <c r="Q1327" s="37"/>
      <c r="R1327" s="37"/>
      <c r="S1327" s="37"/>
      <c r="T1327" s="37"/>
      <c r="U1327" s="37"/>
      <c r="V1327" s="37"/>
      <c r="W1327" s="37"/>
      <c r="X1327" s="37"/>
      <c r="Y1327" s="37"/>
      <c r="Z1327" s="37"/>
      <c r="AA1327" s="37"/>
      <c r="AB1327" s="37"/>
      <c r="AC1327" s="37"/>
    </row>
    <row r="1328" spans="1:29" s="36" customFormat="1" x14ac:dyDescent="0.3">
      <c r="A1328" s="37"/>
      <c r="B1328" s="37"/>
      <c r="C1328" s="37"/>
      <c r="D1328" s="37"/>
      <c r="E1328" s="37"/>
      <c r="F1328" s="37"/>
      <c r="G1328" s="37"/>
      <c r="H1328" s="37"/>
      <c r="I1328" s="37"/>
      <c r="J1328" s="37"/>
      <c r="K1328" s="37"/>
      <c r="L1328" s="37"/>
      <c r="M1328" s="37"/>
      <c r="N1328" s="37"/>
      <c r="O1328" s="37"/>
      <c r="P1328" s="37"/>
      <c r="Q1328" s="37"/>
      <c r="R1328" s="37"/>
      <c r="S1328" s="37"/>
      <c r="T1328" s="37"/>
      <c r="U1328" s="37"/>
      <c r="V1328" s="37"/>
      <c r="W1328" s="37"/>
      <c r="X1328" s="37"/>
      <c r="Y1328" s="37"/>
      <c r="Z1328" s="37"/>
      <c r="AA1328" s="37"/>
      <c r="AB1328" s="37"/>
      <c r="AC1328" s="37"/>
    </row>
    <row r="1329" spans="1:29" s="36" customFormat="1" x14ac:dyDescent="0.3">
      <c r="A1329" s="37"/>
      <c r="B1329" s="37"/>
      <c r="C1329" s="37"/>
      <c r="D1329" s="37"/>
      <c r="E1329" s="37"/>
      <c r="F1329" s="37"/>
      <c r="G1329" s="37"/>
      <c r="H1329" s="37"/>
      <c r="I1329" s="37"/>
      <c r="J1329" s="37"/>
      <c r="K1329" s="37"/>
      <c r="L1329" s="37"/>
      <c r="M1329" s="37"/>
      <c r="N1329" s="37"/>
      <c r="O1329" s="37"/>
      <c r="P1329" s="37"/>
      <c r="Q1329" s="37"/>
      <c r="R1329" s="37"/>
      <c r="S1329" s="37"/>
      <c r="T1329" s="37"/>
      <c r="U1329" s="37"/>
      <c r="V1329" s="37"/>
      <c r="W1329" s="37"/>
      <c r="X1329" s="37"/>
      <c r="Y1329" s="37"/>
      <c r="Z1329" s="37"/>
      <c r="AA1329" s="37"/>
      <c r="AB1329" s="37"/>
      <c r="AC1329" s="37"/>
    </row>
    <row r="1330" spans="1:29" s="36" customFormat="1" x14ac:dyDescent="0.3">
      <c r="A1330" s="37"/>
      <c r="B1330" s="37"/>
      <c r="C1330" s="37"/>
      <c r="D1330" s="37"/>
      <c r="E1330" s="37"/>
      <c r="F1330" s="37"/>
      <c r="G1330" s="37"/>
      <c r="H1330" s="37"/>
      <c r="I1330" s="37"/>
      <c r="J1330" s="37"/>
      <c r="K1330" s="37"/>
      <c r="L1330" s="37"/>
      <c r="M1330" s="37"/>
      <c r="N1330" s="37"/>
      <c r="O1330" s="37"/>
      <c r="P1330" s="37"/>
      <c r="Q1330" s="37"/>
      <c r="R1330" s="37"/>
      <c r="S1330" s="37"/>
      <c r="T1330" s="37"/>
      <c r="U1330" s="37"/>
      <c r="V1330" s="37"/>
      <c r="W1330" s="37"/>
      <c r="X1330" s="37"/>
      <c r="Y1330" s="37"/>
      <c r="Z1330" s="37"/>
      <c r="AA1330" s="37"/>
      <c r="AB1330" s="37"/>
      <c r="AC1330" s="37"/>
    </row>
    <row r="1331" spans="1:29" s="36" customFormat="1" x14ac:dyDescent="0.3">
      <c r="A1331" s="37"/>
      <c r="B1331" s="37"/>
      <c r="C1331" s="37"/>
      <c r="D1331" s="37"/>
      <c r="E1331" s="37"/>
      <c r="F1331" s="37"/>
      <c r="G1331" s="37"/>
      <c r="H1331" s="37"/>
      <c r="I1331" s="37"/>
      <c r="J1331" s="37"/>
      <c r="K1331" s="37"/>
      <c r="L1331" s="37"/>
      <c r="M1331" s="37"/>
      <c r="N1331" s="37"/>
      <c r="O1331" s="37"/>
      <c r="P1331" s="37"/>
      <c r="Q1331" s="37"/>
      <c r="R1331" s="37"/>
      <c r="S1331" s="37"/>
      <c r="T1331" s="37"/>
      <c r="U1331" s="37"/>
      <c r="V1331" s="37"/>
      <c r="W1331" s="37"/>
      <c r="X1331" s="37"/>
      <c r="Y1331" s="37"/>
      <c r="Z1331" s="37"/>
      <c r="AA1331" s="37"/>
      <c r="AB1331" s="37"/>
      <c r="AC1331" s="37"/>
    </row>
    <row r="1332" spans="1:29" s="36" customFormat="1" x14ac:dyDescent="0.3">
      <c r="A1332" s="37"/>
      <c r="B1332" s="37"/>
      <c r="C1332" s="37"/>
      <c r="D1332" s="37"/>
      <c r="E1332" s="37"/>
      <c r="F1332" s="37"/>
      <c r="G1332" s="37"/>
      <c r="H1332" s="37"/>
      <c r="I1332" s="37"/>
      <c r="J1332" s="37"/>
      <c r="K1332" s="37"/>
      <c r="L1332" s="37"/>
      <c r="M1332" s="37"/>
      <c r="N1332" s="37"/>
      <c r="O1332" s="37"/>
      <c r="P1332" s="37"/>
      <c r="Q1332" s="37"/>
      <c r="R1332" s="37"/>
      <c r="S1332" s="37"/>
      <c r="T1332" s="37"/>
      <c r="U1332" s="37"/>
      <c r="V1332" s="37"/>
      <c r="W1332" s="37"/>
      <c r="X1332" s="37"/>
      <c r="Y1332" s="37"/>
      <c r="Z1332" s="37"/>
      <c r="AA1332" s="37"/>
      <c r="AB1332" s="37"/>
      <c r="AC1332" s="37"/>
    </row>
    <row r="1333" spans="1:29" s="36" customFormat="1" x14ac:dyDescent="0.3">
      <c r="A1333" s="37"/>
      <c r="B1333" s="37"/>
      <c r="C1333" s="37"/>
      <c r="D1333" s="37"/>
      <c r="E1333" s="37"/>
      <c r="F1333" s="37"/>
      <c r="G1333" s="37"/>
      <c r="H1333" s="37"/>
      <c r="I1333" s="37"/>
      <c r="J1333" s="37"/>
      <c r="K1333" s="37"/>
      <c r="L1333" s="37"/>
      <c r="M1333" s="37"/>
      <c r="N1333" s="37"/>
      <c r="O1333" s="37"/>
      <c r="P1333" s="37"/>
      <c r="Q1333" s="37"/>
      <c r="R1333" s="37"/>
      <c r="S1333" s="37"/>
      <c r="T1333" s="37"/>
      <c r="U1333" s="37"/>
      <c r="V1333" s="37"/>
      <c r="W1333" s="37"/>
      <c r="X1333" s="37"/>
      <c r="Y1333" s="37"/>
      <c r="Z1333" s="37"/>
      <c r="AA1333" s="37"/>
      <c r="AB1333" s="37"/>
      <c r="AC1333" s="37"/>
    </row>
    <row r="1334" spans="1:29" s="36" customFormat="1" x14ac:dyDescent="0.3">
      <c r="A1334" s="37"/>
      <c r="B1334" s="37"/>
      <c r="C1334" s="37"/>
      <c r="D1334" s="37"/>
      <c r="E1334" s="37"/>
      <c r="F1334" s="37"/>
      <c r="G1334" s="37"/>
      <c r="H1334" s="37"/>
      <c r="I1334" s="37"/>
      <c r="J1334" s="37"/>
      <c r="K1334" s="37"/>
      <c r="L1334" s="37"/>
      <c r="M1334" s="37"/>
      <c r="N1334" s="37"/>
      <c r="O1334" s="37"/>
      <c r="P1334" s="37"/>
      <c r="Q1334" s="37"/>
      <c r="R1334" s="37"/>
      <c r="S1334" s="37"/>
      <c r="T1334" s="37"/>
      <c r="U1334" s="37"/>
      <c r="V1334" s="37"/>
      <c r="W1334" s="37"/>
      <c r="X1334" s="37"/>
      <c r="Y1334" s="37"/>
      <c r="Z1334" s="37"/>
      <c r="AA1334" s="37"/>
      <c r="AB1334" s="37"/>
      <c r="AC1334" s="37"/>
    </row>
    <row r="1335" spans="1:29" s="36" customFormat="1" x14ac:dyDescent="0.3">
      <c r="A1335" s="37"/>
      <c r="B1335" s="37"/>
      <c r="C1335" s="37"/>
      <c r="D1335" s="37"/>
      <c r="E1335" s="37"/>
      <c r="F1335" s="37"/>
      <c r="G1335" s="37"/>
      <c r="H1335" s="37"/>
      <c r="I1335" s="37"/>
      <c r="J1335" s="37"/>
      <c r="K1335" s="37"/>
      <c r="L1335" s="37"/>
      <c r="M1335" s="37"/>
      <c r="N1335" s="37"/>
      <c r="O1335" s="37"/>
      <c r="P1335" s="37"/>
      <c r="Q1335" s="37"/>
      <c r="R1335" s="37"/>
      <c r="S1335" s="37"/>
      <c r="T1335" s="37"/>
      <c r="U1335" s="37"/>
      <c r="V1335" s="37"/>
      <c r="W1335" s="37"/>
      <c r="X1335" s="37"/>
      <c r="Y1335" s="37"/>
      <c r="Z1335" s="37"/>
      <c r="AA1335" s="37"/>
      <c r="AB1335" s="37"/>
      <c r="AC1335" s="37"/>
    </row>
    <row r="1336" spans="1:29" s="36" customFormat="1" x14ac:dyDescent="0.3">
      <c r="A1336" s="37"/>
      <c r="B1336" s="37"/>
      <c r="C1336" s="37"/>
      <c r="D1336" s="37"/>
      <c r="E1336" s="37"/>
      <c r="F1336" s="37"/>
      <c r="G1336" s="37"/>
      <c r="H1336" s="37"/>
      <c r="I1336" s="37"/>
      <c r="J1336" s="37"/>
      <c r="K1336" s="37"/>
      <c r="L1336" s="37"/>
      <c r="M1336" s="37"/>
      <c r="N1336" s="37"/>
      <c r="O1336" s="37"/>
      <c r="P1336" s="37"/>
      <c r="Q1336" s="37"/>
      <c r="R1336" s="37"/>
      <c r="S1336" s="37"/>
      <c r="T1336" s="37"/>
      <c r="U1336" s="37"/>
      <c r="V1336" s="37"/>
      <c r="W1336" s="37"/>
      <c r="X1336" s="37"/>
      <c r="Y1336" s="37"/>
      <c r="Z1336" s="37"/>
      <c r="AA1336" s="37"/>
      <c r="AB1336" s="37"/>
      <c r="AC1336" s="37"/>
    </row>
    <row r="1337" spans="1:29" s="36" customFormat="1" x14ac:dyDescent="0.3">
      <c r="A1337" s="37"/>
      <c r="B1337" s="37"/>
      <c r="C1337" s="37"/>
      <c r="D1337" s="37"/>
      <c r="E1337" s="37"/>
      <c r="F1337" s="37"/>
      <c r="G1337" s="37"/>
      <c r="H1337" s="37"/>
      <c r="I1337" s="37"/>
      <c r="J1337" s="37"/>
      <c r="K1337" s="37"/>
      <c r="L1337" s="37"/>
      <c r="M1337" s="37"/>
      <c r="N1337" s="37"/>
      <c r="O1337" s="37"/>
      <c r="P1337" s="37"/>
      <c r="Q1337" s="37"/>
      <c r="R1337" s="37"/>
      <c r="S1337" s="37"/>
      <c r="T1337" s="37"/>
      <c r="U1337" s="37"/>
      <c r="V1337" s="37"/>
      <c r="W1337" s="37"/>
      <c r="X1337" s="37"/>
      <c r="Y1337" s="37"/>
      <c r="Z1337" s="37"/>
      <c r="AA1337" s="37"/>
      <c r="AB1337" s="37"/>
      <c r="AC1337" s="37"/>
    </row>
    <row r="1338" spans="1:29" s="36" customFormat="1" x14ac:dyDescent="0.3">
      <c r="A1338" s="37"/>
      <c r="B1338" s="37"/>
      <c r="C1338" s="37"/>
      <c r="D1338" s="37"/>
      <c r="E1338" s="37"/>
      <c r="F1338" s="37"/>
      <c r="G1338" s="37"/>
      <c r="H1338" s="37"/>
      <c r="I1338" s="37"/>
      <c r="J1338" s="37"/>
      <c r="K1338" s="37"/>
      <c r="L1338" s="37"/>
      <c r="M1338" s="37"/>
      <c r="N1338" s="37"/>
      <c r="O1338" s="37"/>
      <c r="P1338" s="37"/>
      <c r="Q1338" s="37"/>
      <c r="R1338" s="37"/>
      <c r="S1338" s="37"/>
      <c r="T1338" s="37"/>
      <c r="U1338" s="37"/>
      <c r="V1338" s="37"/>
      <c r="W1338" s="37"/>
      <c r="X1338" s="37"/>
      <c r="Y1338" s="37"/>
      <c r="Z1338" s="37"/>
      <c r="AA1338" s="37"/>
      <c r="AB1338" s="37"/>
      <c r="AC1338" s="37"/>
    </row>
    <row r="1339" spans="1:29" s="36" customFormat="1" x14ac:dyDescent="0.3">
      <c r="A1339" s="37"/>
      <c r="B1339" s="37"/>
      <c r="C1339" s="37"/>
      <c r="D1339" s="37"/>
      <c r="E1339" s="37"/>
      <c r="F1339" s="37"/>
      <c r="G1339" s="37"/>
      <c r="H1339" s="37"/>
      <c r="I1339" s="37"/>
      <c r="J1339" s="37"/>
      <c r="K1339" s="37"/>
      <c r="L1339" s="37"/>
      <c r="M1339" s="37"/>
      <c r="N1339" s="37"/>
      <c r="O1339" s="37"/>
      <c r="P1339" s="37"/>
      <c r="Q1339" s="37"/>
      <c r="R1339" s="37"/>
      <c r="S1339" s="37"/>
      <c r="T1339" s="37"/>
      <c r="U1339" s="37"/>
      <c r="V1339" s="37"/>
      <c r="W1339" s="37"/>
      <c r="X1339" s="37"/>
      <c r="Y1339" s="37"/>
      <c r="Z1339" s="37"/>
      <c r="AA1339" s="37"/>
      <c r="AB1339" s="37"/>
      <c r="AC1339" s="37"/>
    </row>
    <row r="1340" spans="1:29" s="36" customFormat="1" x14ac:dyDescent="0.3">
      <c r="A1340" s="37"/>
      <c r="B1340" s="37"/>
      <c r="C1340" s="37"/>
      <c r="D1340" s="37"/>
      <c r="E1340" s="37"/>
      <c r="F1340" s="37"/>
      <c r="G1340" s="37"/>
      <c r="H1340" s="37"/>
      <c r="I1340" s="37"/>
      <c r="J1340" s="37"/>
      <c r="K1340" s="37"/>
      <c r="L1340" s="37"/>
      <c r="M1340" s="37"/>
      <c r="N1340" s="37"/>
      <c r="O1340" s="37"/>
      <c r="P1340" s="37"/>
      <c r="Q1340" s="37"/>
      <c r="R1340" s="37"/>
      <c r="S1340" s="37"/>
      <c r="T1340" s="37"/>
      <c r="U1340" s="37"/>
      <c r="V1340" s="37"/>
      <c r="W1340" s="37"/>
      <c r="X1340" s="37"/>
      <c r="Y1340" s="37"/>
      <c r="Z1340" s="37"/>
      <c r="AA1340" s="37"/>
      <c r="AB1340" s="37"/>
      <c r="AC1340" s="37"/>
    </row>
    <row r="1341" spans="1:29" s="36" customFormat="1" x14ac:dyDescent="0.3">
      <c r="A1341" s="37"/>
      <c r="B1341" s="37"/>
      <c r="C1341" s="37"/>
      <c r="D1341" s="37"/>
      <c r="E1341" s="37"/>
      <c r="F1341" s="37"/>
      <c r="G1341" s="37"/>
      <c r="H1341" s="37"/>
      <c r="I1341" s="37"/>
      <c r="J1341" s="37"/>
      <c r="K1341" s="37"/>
      <c r="L1341" s="37"/>
      <c r="M1341" s="37"/>
      <c r="N1341" s="37"/>
      <c r="O1341" s="37"/>
      <c r="P1341" s="37"/>
      <c r="Q1341" s="37"/>
      <c r="R1341" s="37"/>
      <c r="S1341" s="37"/>
      <c r="T1341" s="37"/>
      <c r="U1341" s="37"/>
      <c r="V1341" s="37"/>
      <c r="W1341" s="37"/>
      <c r="X1341" s="37"/>
      <c r="Y1341" s="37"/>
      <c r="Z1341" s="37"/>
      <c r="AA1341" s="37"/>
      <c r="AB1341" s="37"/>
      <c r="AC1341" s="37"/>
    </row>
    <row r="1342" spans="1:29" s="36" customFormat="1" x14ac:dyDescent="0.3">
      <c r="A1342" s="37"/>
      <c r="B1342" s="37"/>
      <c r="C1342" s="37"/>
      <c r="D1342" s="37"/>
      <c r="E1342" s="37"/>
      <c r="F1342" s="37"/>
      <c r="G1342" s="37"/>
      <c r="H1342" s="37"/>
      <c r="I1342" s="37"/>
      <c r="J1342" s="37"/>
      <c r="K1342" s="37"/>
      <c r="L1342" s="37"/>
      <c r="M1342" s="37"/>
      <c r="N1342" s="37"/>
      <c r="O1342" s="37"/>
      <c r="P1342" s="37"/>
      <c r="Q1342" s="37"/>
      <c r="R1342" s="37"/>
      <c r="S1342" s="37"/>
      <c r="T1342" s="37"/>
      <c r="U1342" s="37"/>
      <c r="V1342" s="37"/>
      <c r="W1342" s="37"/>
      <c r="X1342" s="37"/>
      <c r="Y1342" s="37"/>
      <c r="Z1342" s="37"/>
      <c r="AA1342" s="37"/>
      <c r="AB1342" s="37"/>
      <c r="AC1342" s="37"/>
    </row>
    <row r="1343" spans="1:29" s="36" customFormat="1" x14ac:dyDescent="0.3">
      <c r="A1343" s="37"/>
      <c r="B1343" s="37"/>
      <c r="C1343" s="37"/>
      <c r="D1343" s="37"/>
      <c r="E1343" s="37"/>
      <c r="F1343" s="37"/>
      <c r="G1343" s="37"/>
      <c r="H1343" s="37"/>
      <c r="I1343" s="37"/>
      <c r="J1343" s="37"/>
      <c r="K1343" s="37"/>
      <c r="L1343" s="37"/>
      <c r="M1343" s="37"/>
      <c r="N1343" s="37"/>
      <c r="O1343" s="37"/>
      <c r="P1343" s="37"/>
      <c r="Q1343" s="37"/>
      <c r="R1343" s="37"/>
      <c r="S1343" s="37"/>
      <c r="T1343" s="37"/>
      <c r="U1343" s="37"/>
      <c r="V1343" s="37"/>
      <c r="W1343" s="37"/>
      <c r="X1343" s="37"/>
      <c r="Y1343" s="37"/>
      <c r="Z1343" s="37"/>
      <c r="AA1343" s="37"/>
      <c r="AB1343" s="37"/>
      <c r="AC1343" s="37"/>
    </row>
    <row r="1344" spans="1:29" s="36" customFormat="1" x14ac:dyDescent="0.3">
      <c r="A1344" s="37"/>
      <c r="B1344" s="37"/>
      <c r="C1344" s="37"/>
      <c r="D1344" s="37"/>
      <c r="E1344" s="37"/>
      <c r="F1344" s="37"/>
      <c r="G1344" s="37"/>
      <c r="H1344" s="37"/>
      <c r="I1344" s="37"/>
      <c r="J1344" s="37"/>
      <c r="K1344" s="37"/>
      <c r="L1344" s="37"/>
      <c r="M1344" s="37"/>
      <c r="N1344" s="37"/>
      <c r="O1344" s="37"/>
      <c r="P1344" s="37"/>
      <c r="Q1344" s="37"/>
      <c r="R1344" s="37"/>
      <c r="S1344" s="37"/>
      <c r="T1344" s="37"/>
      <c r="U1344" s="37"/>
      <c r="V1344" s="37"/>
      <c r="W1344" s="37"/>
      <c r="X1344" s="37"/>
      <c r="Y1344" s="37"/>
      <c r="Z1344" s="37"/>
      <c r="AA1344" s="37"/>
      <c r="AB1344" s="37"/>
      <c r="AC1344" s="37"/>
    </row>
    <row r="1345" spans="1:29" s="36" customFormat="1" x14ac:dyDescent="0.3">
      <c r="A1345" s="37"/>
      <c r="B1345" s="37"/>
      <c r="C1345" s="37"/>
      <c r="D1345" s="37"/>
      <c r="E1345" s="37"/>
      <c r="F1345" s="37"/>
      <c r="G1345" s="37"/>
      <c r="H1345" s="37"/>
      <c r="I1345" s="37"/>
      <c r="J1345" s="37"/>
      <c r="K1345" s="37"/>
      <c r="L1345" s="37"/>
      <c r="M1345" s="37"/>
      <c r="N1345" s="37"/>
      <c r="O1345" s="37"/>
      <c r="P1345" s="37"/>
      <c r="Q1345" s="37"/>
      <c r="R1345" s="37"/>
      <c r="S1345" s="37"/>
      <c r="T1345" s="37"/>
      <c r="U1345" s="37"/>
      <c r="V1345" s="37"/>
      <c r="W1345" s="37"/>
      <c r="X1345" s="37"/>
      <c r="Y1345" s="37"/>
      <c r="Z1345" s="37"/>
      <c r="AA1345" s="37"/>
      <c r="AB1345" s="37"/>
      <c r="AC1345" s="37"/>
    </row>
    <row r="1346" spans="1:29" s="36" customFormat="1" x14ac:dyDescent="0.3">
      <c r="A1346" s="37"/>
      <c r="B1346" s="37"/>
      <c r="C1346" s="37"/>
      <c r="D1346" s="37"/>
      <c r="E1346" s="37"/>
      <c r="F1346" s="37"/>
      <c r="G1346" s="37"/>
      <c r="H1346" s="37"/>
      <c r="I1346" s="37"/>
      <c r="J1346" s="37"/>
      <c r="K1346" s="37"/>
      <c r="L1346" s="37"/>
      <c r="M1346" s="37"/>
      <c r="N1346" s="37"/>
      <c r="O1346" s="37"/>
      <c r="P1346" s="37"/>
      <c r="Q1346" s="37"/>
      <c r="R1346" s="37"/>
      <c r="S1346" s="37"/>
      <c r="T1346" s="37"/>
      <c r="U1346" s="37"/>
      <c r="V1346" s="37"/>
      <c r="W1346" s="37"/>
      <c r="X1346" s="37"/>
      <c r="Y1346" s="37"/>
      <c r="Z1346" s="37"/>
      <c r="AA1346" s="37"/>
      <c r="AB1346" s="37"/>
      <c r="AC1346" s="37"/>
    </row>
    <row r="1347" spans="1:29" s="36" customFormat="1" x14ac:dyDescent="0.3">
      <c r="A1347" s="37"/>
      <c r="B1347" s="37"/>
      <c r="C1347" s="37"/>
      <c r="D1347" s="37"/>
      <c r="E1347" s="37"/>
      <c r="F1347" s="37"/>
      <c r="G1347" s="37"/>
      <c r="H1347" s="37"/>
      <c r="I1347" s="37"/>
      <c r="J1347" s="37"/>
      <c r="K1347" s="37"/>
      <c r="L1347" s="37"/>
      <c r="M1347" s="37"/>
      <c r="N1347" s="37"/>
      <c r="O1347" s="37"/>
      <c r="P1347" s="37"/>
      <c r="Q1347" s="37"/>
      <c r="R1347" s="37"/>
      <c r="S1347" s="37"/>
      <c r="T1347" s="37"/>
      <c r="U1347" s="37"/>
      <c r="V1347" s="37"/>
      <c r="W1347" s="37"/>
      <c r="X1347" s="37"/>
      <c r="Y1347" s="37"/>
      <c r="Z1347" s="37"/>
      <c r="AA1347" s="37"/>
      <c r="AB1347" s="37"/>
      <c r="AC1347" s="37"/>
    </row>
    <row r="1348" spans="1:29" s="36" customFormat="1" x14ac:dyDescent="0.3">
      <c r="A1348" s="37"/>
      <c r="B1348" s="37"/>
      <c r="C1348" s="37"/>
      <c r="D1348" s="37"/>
      <c r="E1348" s="37"/>
      <c r="F1348" s="37"/>
      <c r="G1348" s="37"/>
      <c r="H1348" s="37"/>
      <c r="I1348" s="37"/>
      <c r="J1348" s="37"/>
      <c r="K1348" s="37"/>
      <c r="L1348" s="37"/>
      <c r="M1348" s="37"/>
      <c r="N1348" s="37"/>
      <c r="O1348" s="37"/>
      <c r="P1348" s="37"/>
      <c r="Q1348" s="37"/>
      <c r="R1348" s="37"/>
      <c r="S1348" s="37"/>
      <c r="T1348" s="37"/>
      <c r="U1348" s="37"/>
      <c r="V1348" s="37"/>
      <c r="W1348" s="37"/>
      <c r="X1348" s="37"/>
      <c r="Y1348" s="37"/>
      <c r="Z1348" s="37"/>
      <c r="AA1348" s="37"/>
      <c r="AB1348" s="37"/>
      <c r="AC1348" s="37"/>
    </row>
    <row r="1349" spans="1:29" s="36" customFormat="1" x14ac:dyDescent="0.3">
      <c r="A1349" s="37"/>
      <c r="B1349" s="37"/>
      <c r="C1349" s="37"/>
      <c r="D1349" s="37"/>
      <c r="E1349" s="37"/>
      <c r="F1349" s="37"/>
      <c r="G1349" s="37"/>
      <c r="H1349" s="37"/>
      <c r="I1349" s="37"/>
      <c r="J1349" s="37"/>
      <c r="K1349" s="37"/>
      <c r="L1349" s="37"/>
      <c r="M1349" s="37"/>
      <c r="N1349" s="37"/>
      <c r="O1349" s="37"/>
      <c r="P1349" s="37"/>
      <c r="Q1349" s="37"/>
      <c r="R1349" s="37"/>
      <c r="S1349" s="37"/>
      <c r="T1349" s="37"/>
      <c r="U1349" s="37"/>
      <c r="V1349" s="37"/>
      <c r="W1349" s="37"/>
      <c r="X1349" s="37"/>
      <c r="Y1349" s="37"/>
      <c r="Z1349" s="37"/>
      <c r="AA1349" s="37"/>
      <c r="AB1349" s="37"/>
      <c r="AC1349" s="37"/>
    </row>
    <row r="1350" spans="1:29" s="36" customFormat="1" x14ac:dyDescent="0.3">
      <c r="A1350" s="37"/>
      <c r="B1350" s="37"/>
      <c r="C1350" s="37"/>
      <c r="D1350" s="37"/>
      <c r="E1350" s="37"/>
      <c r="F1350" s="37"/>
      <c r="G1350" s="37"/>
      <c r="H1350" s="37"/>
      <c r="I1350" s="37"/>
      <c r="J1350" s="37"/>
      <c r="K1350" s="37"/>
      <c r="L1350" s="37"/>
      <c r="M1350" s="37"/>
      <c r="N1350" s="37"/>
      <c r="O1350" s="37"/>
      <c r="P1350" s="37"/>
      <c r="Q1350" s="37"/>
      <c r="R1350" s="37"/>
      <c r="S1350" s="37"/>
      <c r="T1350" s="37"/>
      <c r="U1350" s="37"/>
      <c r="V1350" s="37"/>
      <c r="W1350" s="37"/>
      <c r="X1350" s="37"/>
      <c r="Y1350" s="37"/>
      <c r="Z1350" s="37"/>
      <c r="AA1350" s="37"/>
      <c r="AB1350" s="37"/>
      <c r="AC1350" s="37"/>
    </row>
    <row r="1351" spans="1:29" s="36" customFormat="1" x14ac:dyDescent="0.3">
      <c r="A1351" s="37"/>
      <c r="B1351" s="37"/>
      <c r="C1351" s="37"/>
      <c r="D1351" s="37"/>
      <c r="E1351" s="37"/>
      <c r="F1351" s="37"/>
      <c r="G1351" s="37"/>
      <c r="H1351" s="37"/>
      <c r="I1351" s="37"/>
      <c r="J1351" s="37"/>
      <c r="K1351" s="37"/>
      <c r="L1351" s="37"/>
      <c r="M1351" s="37"/>
      <c r="N1351" s="37"/>
      <c r="O1351" s="37"/>
      <c r="P1351" s="37"/>
      <c r="Q1351" s="37"/>
      <c r="R1351" s="37"/>
      <c r="S1351" s="37"/>
      <c r="T1351" s="37"/>
      <c r="U1351" s="37"/>
      <c r="V1351" s="37"/>
      <c r="W1351" s="37"/>
      <c r="X1351" s="37"/>
      <c r="Y1351" s="37"/>
      <c r="Z1351" s="37"/>
      <c r="AA1351" s="37"/>
      <c r="AB1351" s="37"/>
      <c r="AC1351" s="37"/>
    </row>
    <row r="1352" spans="1:29" s="36" customFormat="1" x14ac:dyDescent="0.3">
      <c r="A1352" s="37"/>
      <c r="B1352" s="37"/>
      <c r="C1352" s="37"/>
      <c r="D1352" s="37"/>
      <c r="E1352" s="37"/>
      <c r="F1352" s="37"/>
      <c r="G1352" s="37"/>
      <c r="H1352" s="37"/>
      <c r="I1352" s="37"/>
      <c r="J1352" s="37"/>
      <c r="K1352" s="37"/>
      <c r="L1352" s="37"/>
      <c r="M1352" s="37"/>
      <c r="N1352" s="37"/>
      <c r="O1352" s="37"/>
      <c r="P1352" s="37"/>
      <c r="Q1352" s="37"/>
      <c r="R1352" s="37"/>
      <c r="S1352" s="37"/>
      <c r="T1352" s="37"/>
      <c r="U1352" s="37"/>
      <c r="V1352" s="37"/>
      <c r="W1352" s="37"/>
      <c r="X1352" s="37"/>
      <c r="Y1352" s="37"/>
      <c r="Z1352" s="37"/>
      <c r="AA1352" s="37"/>
      <c r="AB1352" s="37"/>
      <c r="AC1352" s="37"/>
    </row>
    <row r="1353" spans="1:29" s="36" customFormat="1" x14ac:dyDescent="0.3">
      <c r="A1353" s="37"/>
      <c r="B1353" s="37"/>
      <c r="C1353" s="37"/>
      <c r="D1353" s="37"/>
      <c r="E1353" s="37"/>
      <c r="F1353" s="37"/>
      <c r="G1353" s="37"/>
      <c r="H1353" s="37"/>
      <c r="I1353" s="37"/>
      <c r="J1353" s="37"/>
      <c r="K1353" s="37"/>
      <c r="L1353" s="37"/>
      <c r="M1353" s="37"/>
      <c r="N1353" s="37"/>
      <c r="O1353" s="37"/>
      <c r="P1353" s="37"/>
      <c r="Q1353" s="37"/>
      <c r="R1353" s="37"/>
      <c r="S1353" s="37"/>
      <c r="T1353" s="37"/>
      <c r="U1353" s="37"/>
      <c r="V1353" s="37"/>
      <c r="W1353" s="37"/>
      <c r="X1353" s="37"/>
      <c r="Y1353" s="37"/>
      <c r="Z1353" s="37"/>
      <c r="AA1353" s="37"/>
      <c r="AB1353" s="37"/>
      <c r="AC1353" s="37"/>
    </row>
    <row r="1354" spans="1:29" s="36" customFormat="1" x14ac:dyDescent="0.3">
      <c r="A1354" s="37"/>
      <c r="B1354" s="37"/>
      <c r="C1354" s="37"/>
      <c r="D1354" s="37"/>
      <c r="E1354" s="37"/>
      <c r="F1354" s="37"/>
      <c r="G1354" s="37"/>
      <c r="H1354" s="37"/>
      <c r="I1354" s="37"/>
      <c r="J1354" s="37"/>
      <c r="K1354" s="37"/>
      <c r="L1354" s="37"/>
      <c r="M1354" s="37"/>
      <c r="N1354" s="37"/>
      <c r="O1354" s="37"/>
      <c r="P1354" s="37"/>
      <c r="Q1354" s="37"/>
      <c r="R1354" s="37"/>
      <c r="S1354" s="37"/>
      <c r="T1354" s="37"/>
      <c r="U1354" s="37"/>
      <c r="V1354" s="37"/>
      <c r="W1354" s="37"/>
      <c r="X1354" s="37"/>
      <c r="Y1354" s="37"/>
      <c r="Z1354" s="37"/>
      <c r="AA1354" s="37"/>
      <c r="AB1354" s="37"/>
      <c r="AC1354" s="37"/>
    </row>
    <row r="1355" spans="1:29" s="36" customFormat="1" x14ac:dyDescent="0.3">
      <c r="A1355" s="37"/>
      <c r="B1355" s="37"/>
      <c r="C1355" s="37"/>
      <c r="D1355" s="37"/>
      <c r="E1355" s="37"/>
      <c r="F1355" s="37"/>
      <c r="G1355" s="37"/>
      <c r="H1355" s="37"/>
      <c r="I1355" s="37"/>
      <c r="J1355" s="37"/>
      <c r="K1355" s="37"/>
      <c r="L1355" s="37"/>
      <c r="M1355" s="37"/>
      <c r="N1355" s="37"/>
      <c r="O1355" s="37"/>
      <c r="P1355" s="37"/>
      <c r="Q1355" s="37"/>
      <c r="R1355" s="37"/>
      <c r="S1355" s="37"/>
      <c r="T1355" s="37"/>
      <c r="U1355" s="37"/>
      <c r="V1355" s="37"/>
      <c r="W1355" s="37"/>
      <c r="X1355" s="37"/>
      <c r="Y1355" s="37"/>
      <c r="Z1355" s="37"/>
      <c r="AA1355" s="37"/>
      <c r="AB1355" s="37"/>
      <c r="AC1355" s="37"/>
    </row>
    <row r="1356" spans="1:29" s="36" customFormat="1" x14ac:dyDescent="0.3">
      <c r="A1356" s="37"/>
      <c r="B1356" s="37"/>
      <c r="C1356" s="37"/>
      <c r="D1356" s="37"/>
      <c r="E1356" s="37"/>
      <c r="F1356" s="37"/>
      <c r="G1356" s="37"/>
      <c r="H1356" s="37"/>
      <c r="I1356" s="37"/>
      <c r="J1356" s="37"/>
      <c r="K1356" s="37"/>
      <c r="L1356" s="37"/>
      <c r="M1356" s="37"/>
      <c r="N1356" s="37"/>
      <c r="O1356" s="37"/>
      <c r="P1356" s="37"/>
      <c r="Q1356" s="37"/>
      <c r="R1356" s="37"/>
      <c r="S1356" s="37"/>
      <c r="T1356" s="37"/>
      <c r="U1356" s="37"/>
      <c r="V1356" s="37"/>
      <c r="W1356" s="37"/>
      <c r="X1356" s="37"/>
      <c r="Y1356" s="37"/>
      <c r="Z1356" s="37"/>
      <c r="AA1356" s="37"/>
      <c r="AB1356" s="37"/>
      <c r="AC1356" s="37"/>
    </row>
    <row r="1357" spans="1:29" s="36" customFormat="1" x14ac:dyDescent="0.3">
      <c r="A1357" s="37"/>
      <c r="B1357" s="37"/>
      <c r="C1357" s="37"/>
      <c r="D1357" s="37"/>
      <c r="E1357" s="37"/>
      <c r="F1357" s="37"/>
      <c r="G1357" s="37"/>
      <c r="H1357" s="37"/>
      <c r="I1357" s="37"/>
      <c r="J1357" s="37"/>
      <c r="K1357" s="37"/>
      <c r="L1357" s="37"/>
      <c r="M1357" s="37"/>
      <c r="N1357" s="37"/>
      <c r="O1357" s="37"/>
      <c r="P1357" s="37"/>
      <c r="Q1357" s="37"/>
      <c r="R1357" s="37"/>
      <c r="S1357" s="37"/>
      <c r="T1357" s="37"/>
      <c r="U1357" s="37"/>
      <c r="V1357" s="37"/>
      <c r="W1357" s="37"/>
      <c r="X1357" s="37"/>
      <c r="Y1357" s="37"/>
      <c r="Z1357" s="37"/>
      <c r="AA1357" s="37"/>
      <c r="AB1357" s="37"/>
      <c r="AC1357" s="37"/>
    </row>
    <row r="1358" spans="1:29" s="36" customFormat="1" x14ac:dyDescent="0.3">
      <c r="A1358" s="37"/>
      <c r="B1358" s="37"/>
      <c r="C1358" s="37"/>
      <c r="D1358" s="37"/>
      <c r="E1358" s="37"/>
      <c r="F1358" s="37"/>
      <c r="G1358" s="37"/>
      <c r="H1358" s="37"/>
      <c r="I1358" s="37"/>
      <c r="J1358" s="37"/>
      <c r="K1358" s="37"/>
      <c r="L1358" s="37"/>
      <c r="M1358" s="37"/>
      <c r="N1358" s="37"/>
      <c r="O1358" s="37"/>
      <c r="P1358" s="37"/>
      <c r="Q1358" s="37"/>
      <c r="R1358" s="37"/>
      <c r="S1358" s="37"/>
      <c r="T1358" s="37"/>
      <c r="U1358" s="37"/>
      <c r="V1358" s="37"/>
      <c r="W1358" s="37"/>
      <c r="X1358" s="37"/>
      <c r="Y1358" s="37"/>
      <c r="Z1358" s="37"/>
      <c r="AA1358" s="37"/>
      <c r="AB1358" s="37"/>
      <c r="AC1358" s="37"/>
    </row>
    <row r="1359" spans="1:29" s="36" customFormat="1" x14ac:dyDescent="0.3">
      <c r="A1359" s="37"/>
      <c r="B1359" s="37"/>
      <c r="C1359" s="37"/>
      <c r="D1359" s="37"/>
      <c r="E1359" s="37"/>
      <c r="F1359" s="37"/>
      <c r="G1359" s="37"/>
      <c r="H1359" s="37"/>
      <c r="I1359" s="37"/>
      <c r="J1359" s="37"/>
      <c r="K1359" s="37"/>
      <c r="L1359" s="37"/>
      <c r="M1359" s="37"/>
      <c r="N1359" s="37"/>
      <c r="O1359" s="37"/>
      <c r="P1359" s="37"/>
      <c r="Q1359" s="37"/>
      <c r="R1359" s="37"/>
      <c r="S1359" s="37"/>
      <c r="T1359" s="37"/>
      <c r="U1359" s="37"/>
      <c r="V1359" s="37"/>
      <c r="W1359" s="37"/>
      <c r="X1359" s="37"/>
      <c r="Y1359" s="37"/>
      <c r="Z1359" s="37"/>
      <c r="AA1359" s="37"/>
      <c r="AB1359" s="37"/>
      <c r="AC1359" s="37"/>
    </row>
    <row r="1360" spans="1:29" s="36" customFormat="1" x14ac:dyDescent="0.3">
      <c r="A1360" s="37"/>
      <c r="B1360" s="37"/>
      <c r="C1360" s="37"/>
      <c r="D1360" s="37"/>
      <c r="E1360" s="37"/>
      <c r="F1360" s="37"/>
      <c r="G1360" s="37"/>
      <c r="H1360" s="37"/>
      <c r="I1360" s="37"/>
      <c r="J1360" s="37"/>
      <c r="K1360" s="37"/>
      <c r="L1360" s="37"/>
      <c r="M1360" s="37"/>
      <c r="N1360" s="37"/>
      <c r="O1360" s="37"/>
      <c r="P1360" s="37"/>
      <c r="Q1360" s="37"/>
      <c r="R1360" s="37"/>
      <c r="S1360" s="37"/>
      <c r="T1360" s="37"/>
      <c r="U1360" s="37"/>
      <c r="V1360" s="37"/>
      <c r="W1360" s="37"/>
      <c r="X1360" s="37"/>
      <c r="Y1360" s="37"/>
      <c r="Z1360" s="37"/>
      <c r="AA1360" s="37"/>
      <c r="AB1360" s="37"/>
      <c r="AC1360" s="37"/>
    </row>
    <row r="1361" spans="1:29" s="36" customFormat="1" x14ac:dyDescent="0.3">
      <c r="A1361" s="37"/>
      <c r="B1361" s="37"/>
      <c r="C1361" s="37"/>
      <c r="D1361" s="37"/>
      <c r="E1361" s="37"/>
      <c r="F1361" s="37"/>
      <c r="G1361" s="37"/>
      <c r="H1361" s="37"/>
      <c r="I1361" s="37"/>
      <c r="J1361" s="37"/>
      <c r="K1361" s="37"/>
      <c r="L1361" s="37"/>
      <c r="M1361" s="37"/>
      <c r="N1361" s="37"/>
      <c r="O1361" s="37"/>
      <c r="P1361" s="37"/>
      <c r="Q1361" s="37"/>
      <c r="R1361" s="37"/>
      <c r="S1361" s="37"/>
      <c r="T1361" s="37"/>
      <c r="U1361" s="37"/>
      <c r="V1361" s="37"/>
      <c r="W1361" s="37"/>
      <c r="X1361" s="37"/>
      <c r="Y1361" s="37"/>
      <c r="Z1361" s="37"/>
      <c r="AA1361" s="37"/>
      <c r="AB1361" s="37"/>
      <c r="AC1361" s="37"/>
    </row>
    <row r="1362" spans="1:29" s="36" customFormat="1" x14ac:dyDescent="0.3">
      <c r="A1362" s="37"/>
      <c r="B1362" s="37"/>
      <c r="C1362" s="37"/>
      <c r="D1362" s="37"/>
      <c r="E1362" s="37"/>
      <c r="F1362" s="37"/>
      <c r="G1362" s="37"/>
      <c r="H1362" s="37"/>
      <c r="I1362" s="37"/>
      <c r="J1362" s="37"/>
      <c r="K1362" s="37"/>
      <c r="L1362" s="37"/>
      <c r="M1362" s="37"/>
      <c r="N1362" s="37"/>
      <c r="O1362" s="37"/>
      <c r="P1362" s="37"/>
      <c r="Q1362" s="37"/>
      <c r="R1362" s="37"/>
      <c r="S1362" s="37"/>
      <c r="T1362" s="37"/>
      <c r="U1362" s="37"/>
      <c r="V1362" s="37"/>
      <c r="W1362" s="37"/>
      <c r="X1362" s="37"/>
      <c r="Y1362" s="37"/>
      <c r="Z1362" s="37"/>
      <c r="AA1362" s="37"/>
      <c r="AB1362" s="37"/>
      <c r="AC1362" s="37"/>
    </row>
    <row r="1363" spans="1:29" s="36" customFormat="1" x14ac:dyDescent="0.3">
      <c r="A1363" s="37"/>
      <c r="B1363" s="37"/>
      <c r="C1363" s="37"/>
      <c r="D1363" s="37"/>
      <c r="E1363" s="37"/>
      <c r="F1363" s="37"/>
      <c r="G1363" s="37"/>
      <c r="H1363" s="37"/>
      <c r="I1363" s="37"/>
      <c r="J1363" s="37"/>
      <c r="K1363" s="37"/>
      <c r="L1363" s="37"/>
      <c r="M1363" s="37"/>
      <c r="N1363" s="37"/>
      <c r="O1363" s="37"/>
      <c r="P1363" s="37"/>
      <c r="Q1363" s="37"/>
      <c r="R1363" s="37"/>
      <c r="S1363" s="37"/>
      <c r="T1363" s="37"/>
      <c r="U1363" s="37"/>
      <c r="V1363" s="37"/>
      <c r="W1363" s="37"/>
      <c r="X1363" s="37"/>
      <c r="Y1363" s="37"/>
      <c r="Z1363" s="37"/>
      <c r="AA1363" s="37"/>
      <c r="AB1363" s="37"/>
      <c r="AC1363" s="37"/>
    </row>
    <row r="1364" spans="1:29" s="36" customFormat="1" x14ac:dyDescent="0.3">
      <c r="A1364" s="37"/>
      <c r="B1364" s="37"/>
      <c r="C1364" s="37"/>
      <c r="D1364" s="37"/>
      <c r="E1364" s="37"/>
      <c r="F1364" s="37"/>
      <c r="G1364" s="37"/>
      <c r="H1364" s="37"/>
      <c r="I1364" s="37"/>
      <c r="J1364" s="37"/>
      <c r="K1364" s="37"/>
      <c r="L1364" s="37"/>
      <c r="M1364" s="37"/>
      <c r="N1364" s="37"/>
      <c r="O1364" s="37"/>
      <c r="P1364" s="37"/>
      <c r="Q1364" s="37"/>
      <c r="R1364" s="37"/>
      <c r="S1364" s="37"/>
      <c r="T1364" s="37"/>
      <c r="U1364" s="37"/>
      <c r="V1364" s="37"/>
      <c r="W1364" s="37"/>
      <c r="X1364" s="37"/>
      <c r="Y1364" s="37"/>
      <c r="Z1364" s="37"/>
      <c r="AA1364" s="37"/>
      <c r="AB1364" s="37"/>
      <c r="AC1364" s="37"/>
    </row>
    <row r="1365" spans="1:29" s="36" customFormat="1" x14ac:dyDescent="0.3">
      <c r="A1365" s="37"/>
      <c r="B1365" s="37"/>
      <c r="C1365" s="37"/>
      <c r="D1365" s="37"/>
      <c r="E1365" s="37"/>
      <c r="F1365" s="37"/>
      <c r="G1365" s="37"/>
      <c r="H1365" s="37"/>
      <c r="I1365" s="37"/>
      <c r="J1365" s="37"/>
      <c r="K1365" s="37"/>
      <c r="L1365" s="37"/>
      <c r="M1365" s="37"/>
      <c r="N1365" s="37"/>
      <c r="O1365" s="37"/>
      <c r="P1365" s="37"/>
      <c r="Q1365" s="37"/>
      <c r="R1365" s="37"/>
      <c r="S1365" s="37"/>
      <c r="T1365" s="37"/>
      <c r="U1365" s="37"/>
      <c r="V1365" s="37"/>
      <c r="W1365" s="37"/>
      <c r="X1365" s="37"/>
      <c r="Y1365" s="37"/>
      <c r="Z1365" s="37"/>
      <c r="AA1365" s="37"/>
      <c r="AB1365" s="37"/>
      <c r="AC1365" s="37"/>
    </row>
    <row r="1366" spans="1:29" s="36" customFormat="1" x14ac:dyDescent="0.3">
      <c r="A1366" s="37"/>
      <c r="B1366" s="37"/>
      <c r="C1366" s="37"/>
      <c r="D1366" s="37"/>
      <c r="E1366" s="37"/>
      <c r="F1366" s="37"/>
      <c r="G1366" s="37"/>
      <c r="H1366" s="37"/>
      <c r="I1366" s="37"/>
      <c r="J1366" s="37"/>
      <c r="K1366" s="37"/>
      <c r="L1366" s="37"/>
      <c r="M1366" s="37"/>
      <c r="N1366" s="37"/>
      <c r="O1366" s="37"/>
      <c r="P1366" s="37"/>
      <c r="Q1366" s="37"/>
      <c r="R1366" s="37"/>
      <c r="S1366" s="37"/>
      <c r="T1366" s="37"/>
      <c r="U1366" s="37"/>
      <c r="V1366" s="37"/>
      <c r="W1366" s="37"/>
      <c r="X1366" s="37"/>
      <c r="Y1366" s="37"/>
      <c r="Z1366" s="37"/>
      <c r="AA1366" s="37"/>
      <c r="AB1366" s="37"/>
      <c r="AC1366" s="37"/>
    </row>
    <row r="1367" spans="1:29" s="36" customFormat="1" x14ac:dyDescent="0.3">
      <c r="A1367" s="37"/>
      <c r="B1367" s="37"/>
      <c r="C1367" s="37"/>
      <c r="D1367" s="37"/>
      <c r="E1367" s="37"/>
      <c r="F1367" s="37"/>
      <c r="G1367" s="37"/>
      <c r="H1367" s="37"/>
      <c r="I1367" s="37"/>
      <c r="J1367" s="37"/>
      <c r="K1367" s="37"/>
      <c r="L1367" s="37"/>
      <c r="M1367" s="37"/>
      <c r="N1367" s="37"/>
      <c r="O1367" s="37"/>
      <c r="P1367" s="37"/>
      <c r="Q1367" s="37"/>
      <c r="R1367" s="37"/>
      <c r="S1367" s="37"/>
      <c r="T1367" s="37"/>
      <c r="U1367" s="37"/>
      <c r="V1367" s="37"/>
      <c r="W1367" s="37"/>
      <c r="X1367" s="37"/>
      <c r="Y1367" s="37"/>
      <c r="Z1367" s="37"/>
      <c r="AA1367" s="37"/>
      <c r="AB1367" s="37"/>
      <c r="AC1367" s="37"/>
    </row>
    <row r="1368" spans="1:29" s="36" customFormat="1" x14ac:dyDescent="0.3">
      <c r="A1368" s="37"/>
      <c r="B1368" s="37"/>
      <c r="C1368" s="37"/>
      <c r="D1368" s="37"/>
      <c r="E1368" s="37"/>
      <c r="F1368" s="37"/>
      <c r="G1368" s="37"/>
      <c r="H1368" s="37"/>
      <c r="I1368" s="37"/>
      <c r="J1368" s="37"/>
      <c r="K1368" s="37"/>
      <c r="L1368" s="37"/>
      <c r="M1368" s="37"/>
      <c r="N1368" s="37"/>
      <c r="O1368" s="37"/>
      <c r="P1368" s="37"/>
      <c r="Q1368" s="37"/>
      <c r="R1368" s="37"/>
      <c r="S1368" s="37"/>
      <c r="T1368" s="37"/>
      <c r="U1368" s="37"/>
      <c r="V1368" s="37"/>
      <c r="W1368" s="37"/>
      <c r="X1368" s="37"/>
      <c r="Y1368" s="37"/>
      <c r="Z1368" s="37"/>
      <c r="AA1368" s="37"/>
      <c r="AB1368" s="37"/>
      <c r="AC1368" s="37"/>
    </row>
    <row r="1369" spans="1:29" s="36" customFormat="1" x14ac:dyDescent="0.3">
      <c r="A1369" s="37"/>
      <c r="B1369" s="37"/>
      <c r="C1369" s="37"/>
      <c r="D1369" s="37"/>
      <c r="E1369" s="37"/>
      <c r="F1369" s="37"/>
      <c r="G1369" s="37"/>
      <c r="H1369" s="37"/>
      <c r="I1369" s="37"/>
      <c r="J1369" s="37"/>
      <c r="K1369" s="37"/>
      <c r="L1369" s="37"/>
      <c r="M1369" s="37"/>
      <c r="N1369" s="37"/>
      <c r="O1369" s="37"/>
      <c r="P1369" s="37"/>
      <c r="Q1369" s="37"/>
      <c r="R1369" s="37"/>
      <c r="S1369" s="37"/>
      <c r="T1369" s="37"/>
      <c r="U1369" s="37"/>
      <c r="V1369" s="37"/>
      <c r="W1369" s="37"/>
      <c r="X1369" s="37"/>
      <c r="Y1369" s="37"/>
      <c r="Z1369" s="37"/>
      <c r="AA1369" s="37"/>
      <c r="AB1369" s="37"/>
      <c r="AC1369" s="37"/>
    </row>
    <row r="1370" spans="1:29" s="36" customFormat="1" x14ac:dyDescent="0.3">
      <c r="A1370" s="37"/>
      <c r="B1370" s="37"/>
      <c r="C1370" s="37"/>
      <c r="D1370" s="37"/>
      <c r="E1370" s="37"/>
      <c r="F1370" s="37"/>
      <c r="G1370" s="37"/>
      <c r="H1370" s="37"/>
      <c r="I1370" s="37"/>
      <c r="J1370" s="37"/>
      <c r="K1370" s="37"/>
      <c r="L1370" s="37"/>
      <c r="M1370" s="37"/>
      <c r="N1370" s="37"/>
      <c r="O1370" s="37"/>
      <c r="P1370" s="37"/>
      <c r="Q1370" s="37"/>
      <c r="R1370" s="37"/>
      <c r="S1370" s="37"/>
      <c r="T1370" s="37"/>
      <c r="U1370" s="37"/>
      <c r="V1370" s="37"/>
      <c r="W1370" s="37"/>
      <c r="X1370" s="37"/>
      <c r="Y1370" s="37"/>
      <c r="Z1370" s="37"/>
      <c r="AA1370" s="37"/>
      <c r="AB1370" s="37"/>
      <c r="AC1370" s="37"/>
    </row>
    <row r="1371" spans="1:29" s="36" customFormat="1" x14ac:dyDescent="0.3">
      <c r="A1371" s="37"/>
      <c r="B1371" s="37"/>
      <c r="C1371" s="37"/>
      <c r="D1371" s="37"/>
      <c r="E1371" s="37"/>
      <c r="F1371" s="37"/>
      <c r="G1371" s="37"/>
      <c r="H1371" s="37"/>
      <c r="I1371" s="37"/>
      <c r="J1371" s="37"/>
      <c r="K1371" s="37"/>
      <c r="L1371" s="37"/>
      <c r="M1371" s="37"/>
      <c r="N1371" s="37"/>
      <c r="O1371" s="37"/>
      <c r="P1371" s="37"/>
      <c r="Q1371" s="37"/>
      <c r="R1371" s="37"/>
      <c r="S1371" s="37"/>
      <c r="T1371" s="37"/>
      <c r="U1371" s="37"/>
      <c r="V1371" s="37"/>
      <c r="W1371" s="37"/>
      <c r="X1371" s="37"/>
      <c r="Y1371" s="37"/>
      <c r="Z1371" s="37"/>
      <c r="AA1371" s="37"/>
      <c r="AB1371" s="37"/>
      <c r="AC1371" s="37"/>
    </row>
    <row r="1372" spans="1:29" s="36" customFormat="1" x14ac:dyDescent="0.3">
      <c r="A1372" s="37"/>
      <c r="B1372" s="37"/>
      <c r="C1372" s="37"/>
      <c r="D1372" s="37"/>
      <c r="E1372" s="37"/>
      <c r="F1372" s="37"/>
      <c r="G1372" s="37"/>
      <c r="H1372" s="37"/>
      <c r="I1372" s="37"/>
      <c r="J1372" s="37"/>
      <c r="K1372" s="37"/>
      <c r="L1372" s="37"/>
      <c r="M1372" s="37"/>
      <c r="N1372" s="37"/>
      <c r="O1372" s="37"/>
      <c r="P1372" s="37"/>
      <c r="Q1372" s="37"/>
      <c r="R1372" s="37"/>
      <c r="S1372" s="37"/>
      <c r="T1372" s="37"/>
      <c r="U1372" s="37"/>
      <c r="V1372" s="37"/>
      <c r="W1372" s="37"/>
      <c r="X1372" s="37"/>
      <c r="Y1372" s="37"/>
      <c r="Z1372" s="37"/>
      <c r="AA1372" s="37"/>
      <c r="AB1372" s="37"/>
      <c r="AC1372" s="37"/>
    </row>
    <row r="1373" spans="1:29" s="36" customFormat="1" x14ac:dyDescent="0.3">
      <c r="A1373" s="37"/>
      <c r="B1373" s="37"/>
      <c r="C1373" s="37"/>
      <c r="D1373" s="37"/>
      <c r="E1373" s="37"/>
      <c r="F1373" s="37"/>
      <c r="G1373" s="37"/>
      <c r="H1373" s="37"/>
      <c r="I1373" s="37"/>
      <c r="J1373" s="37"/>
      <c r="K1373" s="37"/>
      <c r="L1373" s="37"/>
      <c r="M1373" s="37"/>
      <c r="N1373" s="37"/>
      <c r="O1373" s="37"/>
      <c r="P1373" s="37"/>
      <c r="Q1373" s="37"/>
      <c r="R1373" s="37"/>
      <c r="S1373" s="37"/>
      <c r="T1373" s="37"/>
      <c r="U1373" s="37"/>
      <c r="V1373" s="37"/>
      <c r="W1373" s="37"/>
      <c r="X1373" s="37"/>
      <c r="Y1373" s="37"/>
      <c r="Z1373" s="37"/>
      <c r="AA1373" s="37"/>
      <c r="AB1373" s="37"/>
      <c r="AC1373" s="37"/>
    </row>
    <row r="1374" spans="1:29" s="36" customFormat="1" x14ac:dyDescent="0.3">
      <c r="A1374" s="37"/>
      <c r="B1374" s="37"/>
      <c r="C1374" s="37"/>
      <c r="D1374" s="37"/>
      <c r="E1374" s="37"/>
      <c r="F1374" s="37"/>
      <c r="G1374" s="37"/>
      <c r="H1374" s="37"/>
      <c r="I1374" s="37"/>
      <c r="J1374" s="37"/>
      <c r="K1374" s="37"/>
      <c r="L1374" s="37"/>
      <c r="M1374" s="37"/>
      <c r="N1374" s="37"/>
      <c r="O1374" s="37"/>
      <c r="P1374" s="37"/>
      <c r="Q1374" s="37"/>
      <c r="R1374" s="37"/>
      <c r="S1374" s="37"/>
      <c r="T1374" s="37"/>
      <c r="U1374" s="37"/>
      <c r="V1374" s="37"/>
      <c r="W1374" s="37"/>
      <c r="X1374" s="37"/>
      <c r="Y1374" s="37"/>
      <c r="Z1374" s="37"/>
      <c r="AA1374" s="37"/>
      <c r="AB1374" s="37"/>
      <c r="AC1374" s="37"/>
    </row>
    <row r="1375" spans="1:29" s="36" customFormat="1" x14ac:dyDescent="0.3">
      <c r="A1375" s="37"/>
      <c r="B1375" s="37"/>
      <c r="C1375" s="37"/>
      <c r="D1375" s="37"/>
      <c r="E1375" s="37"/>
      <c r="F1375" s="37"/>
      <c r="G1375" s="37"/>
      <c r="H1375" s="37"/>
      <c r="I1375" s="37"/>
      <c r="J1375" s="37"/>
      <c r="K1375" s="37"/>
      <c r="L1375" s="37"/>
      <c r="M1375" s="37"/>
      <c r="N1375" s="37"/>
      <c r="O1375" s="37"/>
      <c r="P1375" s="37"/>
      <c r="Q1375" s="37"/>
      <c r="R1375" s="37"/>
      <c r="S1375" s="37"/>
      <c r="T1375" s="37"/>
      <c r="U1375" s="37"/>
      <c r="V1375" s="37"/>
      <c r="W1375" s="37"/>
      <c r="X1375" s="37"/>
      <c r="Y1375" s="37"/>
      <c r="Z1375" s="37"/>
      <c r="AA1375" s="37"/>
      <c r="AB1375" s="37"/>
      <c r="AC1375" s="37"/>
    </row>
    <row r="1376" spans="1:29" s="36" customFormat="1" x14ac:dyDescent="0.3">
      <c r="A1376" s="37"/>
      <c r="B1376" s="37"/>
      <c r="C1376" s="37"/>
      <c r="D1376" s="37"/>
      <c r="E1376" s="37"/>
      <c r="F1376" s="37"/>
      <c r="G1376" s="37"/>
      <c r="H1376" s="37"/>
      <c r="I1376" s="37"/>
      <c r="J1376" s="37"/>
      <c r="K1376" s="37"/>
      <c r="L1376" s="37"/>
      <c r="M1376" s="37"/>
      <c r="N1376" s="37"/>
      <c r="O1376" s="37"/>
      <c r="P1376" s="37"/>
      <c r="Q1376" s="37"/>
      <c r="R1376" s="37"/>
      <c r="S1376" s="37"/>
      <c r="T1376" s="37"/>
      <c r="U1376" s="37"/>
      <c r="V1376" s="37"/>
      <c r="W1376" s="37"/>
      <c r="X1376" s="37"/>
      <c r="Y1376" s="37"/>
      <c r="Z1376" s="37"/>
      <c r="AA1376" s="37"/>
      <c r="AB1376" s="37"/>
      <c r="AC1376" s="37"/>
    </row>
    <row r="1377" spans="1:29" s="36" customFormat="1" x14ac:dyDescent="0.3">
      <c r="A1377" s="37"/>
      <c r="B1377" s="37"/>
      <c r="C1377" s="37"/>
      <c r="D1377" s="37"/>
      <c r="E1377" s="37"/>
      <c r="F1377" s="37"/>
      <c r="G1377" s="37"/>
      <c r="H1377" s="37"/>
      <c r="I1377" s="37"/>
      <c r="J1377" s="37"/>
      <c r="K1377" s="37"/>
      <c r="L1377" s="37"/>
      <c r="M1377" s="37"/>
      <c r="N1377" s="37"/>
      <c r="O1377" s="37"/>
      <c r="P1377" s="37"/>
      <c r="Q1377" s="37"/>
      <c r="R1377" s="37"/>
      <c r="S1377" s="37"/>
      <c r="T1377" s="37"/>
      <c r="U1377" s="37"/>
      <c r="V1377" s="37"/>
      <c r="W1377" s="37"/>
      <c r="X1377" s="37"/>
      <c r="Y1377" s="37"/>
      <c r="Z1377" s="37"/>
      <c r="AA1377" s="37"/>
      <c r="AB1377" s="37"/>
      <c r="AC1377" s="37"/>
    </row>
    <row r="1378" spans="1:29" s="36" customFormat="1" x14ac:dyDescent="0.3">
      <c r="A1378" s="37"/>
      <c r="B1378" s="37"/>
      <c r="C1378" s="37"/>
      <c r="D1378" s="37"/>
      <c r="E1378" s="37"/>
      <c r="F1378" s="37"/>
      <c r="G1378" s="37"/>
      <c r="H1378" s="37"/>
      <c r="I1378" s="37"/>
      <c r="J1378" s="37"/>
      <c r="K1378" s="37"/>
      <c r="L1378" s="37"/>
      <c r="M1378" s="37"/>
      <c r="N1378" s="37"/>
      <c r="O1378" s="37"/>
      <c r="P1378" s="37"/>
      <c r="Q1378" s="37"/>
      <c r="R1378" s="37"/>
      <c r="S1378" s="37"/>
      <c r="T1378" s="37"/>
      <c r="U1378" s="37"/>
      <c r="V1378" s="37"/>
      <c r="W1378" s="37"/>
      <c r="X1378" s="37"/>
      <c r="Y1378" s="37"/>
      <c r="Z1378" s="37"/>
      <c r="AA1378" s="37"/>
      <c r="AB1378" s="37"/>
      <c r="AC1378" s="37"/>
    </row>
    <row r="1379" spans="1:29" s="36" customFormat="1" x14ac:dyDescent="0.3">
      <c r="A1379" s="37"/>
      <c r="B1379" s="37"/>
      <c r="C1379" s="37"/>
      <c r="D1379" s="37"/>
      <c r="E1379" s="37"/>
      <c r="F1379" s="37"/>
      <c r="G1379" s="37"/>
      <c r="H1379" s="37"/>
      <c r="I1379" s="37"/>
      <c r="J1379" s="37"/>
      <c r="K1379" s="37"/>
      <c r="L1379" s="37"/>
      <c r="M1379" s="37"/>
      <c r="N1379" s="37"/>
      <c r="O1379" s="37"/>
      <c r="P1379" s="37"/>
      <c r="Q1379" s="37"/>
      <c r="R1379" s="37"/>
      <c r="S1379" s="37"/>
      <c r="T1379" s="37"/>
      <c r="U1379" s="37"/>
      <c r="V1379" s="37"/>
      <c r="W1379" s="37"/>
      <c r="X1379" s="37"/>
      <c r="Y1379" s="37"/>
      <c r="Z1379" s="37"/>
      <c r="AA1379" s="37"/>
      <c r="AB1379" s="37"/>
      <c r="AC1379" s="37"/>
    </row>
    <row r="1380" spans="1:29" s="36" customFormat="1" x14ac:dyDescent="0.3">
      <c r="A1380" s="37"/>
      <c r="B1380" s="37"/>
      <c r="C1380" s="37"/>
      <c r="D1380" s="37"/>
      <c r="E1380" s="37"/>
      <c r="F1380" s="37"/>
      <c r="G1380" s="37"/>
      <c r="H1380" s="37"/>
      <c r="I1380" s="37"/>
      <c r="J1380" s="37"/>
      <c r="K1380" s="37"/>
      <c r="L1380" s="37"/>
      <c r="M1380" s="37"/>
      <c r="N1380" s="37"/>
      <c r="O1380" s="37"/>
      <c r="P1380" s="37"/>
      <c r="Q1380" s="37"/>
      <c r="R1380" s="37"/>
      <c r="S1380" s="37"/>
      <c r="T1380" s="37"/>
      <c r="U1380" s="37"/>
      <c r="V1380" s="37"/>
      <c r="W1380" s="37"/>
      <c r="X1380" s="37"/>
      <c r="Y1380" s="37"/>
      <c r="Z1380" s="37"/>
      <c r="AA1380" s="37"/>
      <c r="AB1380" s="37"/>
      <c r="AC1380" s="37"/>
    </row>
    <row r="1381" spans="1:29" s="36" customFormat="1" x14ac:dyDescent="0.3">
      <c r="A1381" s="37"/>
      <c r="B1381" s="37"/>
      <c r="C1381" s="37"/>
      <c r="D1381" s="37"/>
      <c r="E1381" s="37"/>
      <c r="F1381" s="37"/>
      <c r="G1381" s="37"/>
      <c r="H1381" s="37"/>
      <c r="I1381" s="37"/>
      <c r="J1381" s="37"/>
      <c r="K1381" s="37"/>
      <c r="L1381" s="37"/>
      <c r="M1381" s="37"/>
      <c r="N1381" s="37"/>
      <c r="O1381" s="37"/>
      <c r="P1381" s="37"/>
      <c r="Q1381" s="37"/>
      <c r="R1381" s="37"/>
      <c r="S1381" s="37"/>
      <c r="T1381" s="37"/>
      <c r="U1381" s="37"/>
      <c r="V1381" s="37"/>
      <c r="W1381" s="37"/>
      <c r="X1381" s="37"/>
      <c r="Y1381" s="37"/>
      <c r="Z1381" s="37"/>
      <c r="AA1381" s="37"/>
      <c r="AB1381" s="37"/>
      <c r="AC1381" s="37"/>
    </row>
    <row r="1382" spans="1:29" s="36" customFormat="1" x14ac:dyDescent="0.3">
      <c r="A1382" s="37"/>
      <c r="B1382" s="37"/>
      <c r="C1382" s="37"/>
      <c r="D1382" s="37"/>
      <c r="E1382" s="37"/>
      <c r="F1382" s="37"/>
      <c r="G1382" s="37"/>
      <c r="H1382" s="37"/>
      <c r="I1382" s="37"/>
      <c r="J1382" s="37"/>
      <c r="K1382" s="37"/>
      <c r="L1382" s="37"/>
      <c r="M1382" s="37"/>
      <c r="N1382" s="37"/>
      <c r="O1382" s="37"/>
      <c r="P1382" s="37"/>
      <c r="Q1382" s="37"/>
      <c r="R1382" s="37"/>
      <c r="S1382" s="37"/>
      <c r="T1382" s="37"/>
      <c r="U1382" s="37"/>
      <c r="V1382" s="37"/>
      <c r="W1382" s="37"/>
      <c r="X1382" s="37"/>
      <c r="Y1382" s="37"/>
      <c r="Z1382" s="37"/>
      <c r="AA1382" s="37"/>
      <c r="AB1382" s="37"/>
      <c r="AC1382" s="37"/>
    </row>
    <row r="1383" spans="1:29" s="36" customFormat="1" x14ac:dyDescent="0.3">
      <c r="A1383" s="37"/>
      <c r="B1383" s="37"/>
      <c r="C1383" s="37"/>
      <c r="D1383" s="37"/>
      <c r="E1383" s="37"/>
      <c r="F1383" s="37"/>
      <c r="G1383" s="37"/>
      <c r="H1383" s="37"/>
      <c r="I1383" s="37"/>
      <c r="J1383" s="37"/>
      <c r="K1383" s="37"/>
      <c r="L1383" s="37"/>
      <c r="M1383" s="37"/>
      <c r="N1383" s="37"/>
      <c r="O1383" s="37"/>
      <c r="P1383" s="37"/>
      <c r="Q1383" s="37"/>
      <c r="R1383" s="37"/>
      <c r="S1383" s="37"/>
      <c r="T1383" s="37"/>
      <c r="U1383" s="37"/>
      <c r="V1383" s="37"/>
      <c r="W1383" s="37"/>
      <c r="X1383" s="37"/>
      <c r="Y1383" s="37"/>
      <c r="Z1383" s="37"/>
      <c r="AA1383" s="37"/>
      <c r="AB1383" s="37"/>
      <c r="AC1383" s="37"/>
    </row>
    <row r="1384" spans="1:29" s="36" customFormat="1" x14ac:dyDescent="0.3">
      <c r="A1384" s="37"/>
      <c r="B1384" s="37"/>
      <c r="C1384" s="37"/>
      <c r="D1384" s="37"/>
      <c r="E1384" s="37"/>
      <c r="F1384" s="37"/>
      <c r="G1384" s="37"/>
      <c r="H1384" s="37"/>
      <c r="I1384" s="37"/>
      <c r="J1384" s="37"/>
      <c r="K1384" s="37"/>
      <c r="L1384" s="37"/>
      <c r="M1384" s="37"/>
      <c r="N1384" s="37"/>
      <c r="O1384" s="37"/>
      <c r="P1384" s="37"/>
      <c r="Q1384" s="37"/>
      <c r="R1384" s="37"/>
      <c r="S1384" s="37"/>
      <c r="T1384" s="37"/>
      <c r="U1384" s="37"/>
      <c r="V1384" s="37"/>
      <c r="W1384" s="37"/>
      <c r="X1384" s="37"/>
      <c r="Y1384" s="37"/>
      <c r="Z1384" s="37"/>
      <c r="AA1384" s="37"/>
      <c r="AB1384" s="37"/>
      <c r="AC1384" s="37"/>
    </row>
    <row r="1385" spans="1:29" s="36" customFormat="1" x14ac:dyDescent="0.3">
      <c r="A1385" s="37"/>
      <c r="B1385" s="37"/>
      <c r="C1385" s="37"/>
      <c r="D1385" s="37"/>
      <c r="E1385" s="37"/>
      <c r="F1385" s="37"/>
      <c r="G1385" s="37"/>
      <c r="H1385" s="37"/>
      <c r="I1385" s="37"/>
      <c r="J1385" s="37"/>
      <c r="K1385" s="37"/>
      <c r="L1385" s="37"/>
      <c r="M1385" s="37"/>
      <c r="N1385" s="37"/>
      <c r="O1385" s="37"/>
      <c r="P1385" s="37"/>
      <c r="Q1385" s="37"/>
      <c r="R1385" s="37"/>
      <c r="S1385" s="37"/>
      <c r="T1385" s="37"/>
      <c r="U1385" s="37"/>
      <c r="V1385" s="37"/>
      <c r="W1385" s="37"/>
      <c r="X1385" s="37"/>
      <c r="Y1385" s="37"/>
      <c r="Z1385" s="37"/>
      <c r="AA1385" s="37"/>
      <c r="AB1385" s="37"/>
      <c r="AC1385" s="37"/>
    </row>
    <row r="1386" spans="1:29" s="36" customFormat="1" x14ac:dyDescent="0.3">
      <c r="A1386" s="37"/>
      <c r="B1386" s="37"/>
      <c r="C1386" s="37"/>
      <c r="D1386" s="37"/>
      <c r="E1386" s="37"/>
      <c r="F1386" s="37"/>
      <c r="G1386" s="37"/>
      <c r="H1386" s="37"/>
      <c r="I1386" s="37"/>
      <c r="J1386" s="37"/>
      <c r="K1386" s="37"/>
      <c r="L1386" s="37"/>
      <c r="M1386" s="37"/>
      <c r="N1386" s="37"/>
      <c r="O1386" s="37"/>
      <c r="P1386" s="37"/>
      <c r="Q1386" s="37"/>
      <c r="R1386" s="37"/>
      <c r="S1386" s="37"/>
      <c r="T1386" s="37"/>
      <c r="U1386" s="37"/>
      <c r="V1386" s="37"/>
      <c r="W1386" s="37"/>
      <c r="X1386" s="37"/>
      <c r="Y1386" s="37"/>
      <c r="Z1386" s="37"/>
      <c r="AA1386" s="37"/>
      <c r="AB1386" s="37"/>
      <c r="AC1386" s="37"/>
    </row>
    <row r="1387" spans="1:29" s="36" customFormat="1" x14ac:dyDescent="0.3">
      <c r="A1387" s="37"/>
      <c r="B1387" s="37"/>
      <c r="C1387" s="37"/>
      <c r="D1387" s="37"/>
      <c r="E1387" s="37"/>
      <c r="F1387" s="37"/>
      <c r="G1387" s="37"/>
      <c r="H1387" s="37"/>
      <c r="I1387" s="37"/>
      <c r="J1387" s="37"/>
      <c r="K1387" s="37"/>
      <c r="L1387" s="37"/>
      <c r="M1387" s="37"/>
      <c r="N1387" s="37"/>
      <c r="O1387" s="37"/>
      <c r="P1387" s="37"/>
      <c r="Q1387" s="37"/>
      <c r="R1387" s="37"/>
      <c r="S1387" s="37"/>
      <c r="T1387" s="37"/>
      <c r="U1387" s="37"/>
      <c r="V1387" s="37"/>
      <c r="W1387" s="37"/>
      <c r="X1387" s="37"/>
      <c r="Y1387" s="37"/>
      <c r="Z1387" s="37"/>
      <c r="AA1387" s="37"/>
      <c r="AB1387" s="37"/>
      <c r="AC1387" s="37"/>
    </row>
    <row r="1388" spans="1:29" s="36" customFormat="1" x14ac:dyDescent="0.3">
      <c r="A1388" s="37"/>
      <c r="B1388" s="37"/>
      <c r="C1388" s="37"/>
      <c r="D1388" s="37"/>
      <c r="E1388" s="37"/>
      <c r="F1388" s="37"/>
      <c r="G1388" s="37"/>
      <c r="H1388" s="37"/>
      <c r="I1388" s="37"/>
      <c r="J1388" s="37"/>
      <c r="K1388" s="37"/>
      <c r="L1388" s="37"/>
      <c r="M1388" s="37"/>
      <c r="N1388" s="37"/>
      <c r="O1388" s="37"/>
      <c r="P1388" s="37"/>
      <c r="Q1388" s="37"/>
      <c r="R1388" s="37"/>
      <c r="S1388" s="37"/>
      <c r="T1388" s="37"/>
      <c r="U1388" s="37"/>
      <c r="V1388" s="37"/>
      <c r="W1388" s="37"/>
      <c r="X1388" s="37"/>
      <c r="Y1388" s="37"/>
      <c r="Z1388" s="37"/>
      <c r="AA1388" s="37"/>
      <c r="AB1388" s="37"/>
      <c r="AC1388" s="37"/>
    </row>
    <row r="1389" spans="1:29" s="36" customFormat="1" x14ac:dyDescent="0.3">
      <c r="A1389" s="37"/>
      <c r="B1389" s="37"/>
      <c r="C1389" s="37"/>
      <c r="D1389" s="37"/>
      <c r="E1389" s="37"/>
      <c r="F1389" s="37"/>
      <c r="G1389" s="37"/>
      <c r="H1389" s="37"/>
      <c r="I1389" s="37"/>
      <c r="J1389" s="37"/>
      <c r="K1389" s="37"/>
      <c r="L1389" s="37"/>
      <c r="M1389" s="37"/>
      <c r="N1389" s="37"/>
      <c r="O1389" s="37"/>
      <c r="P1389" s="37"/>
      <c r="Q1389" s="37"/>
      <c r="R1389" s="37"/>
      <c r="S1389" s="37"/>
      <c r="T1389" s="37"/>
      <c r="U1389" s="37"/>
      <c r="V1389" s="37"/>
      <c r="W1389" s="37"/>
      <c r="X1389" s="37"/>
      <c r="Y1389" s="37"/>
      <c r="Z1389" s="37"/>
      <c r="AA1389" s="37"/>
      <c r="AB1389" s="37"/>
      <c r="AC1389" s="37"/>
    </row>
    <row r="1390" spans="1:29" s="36" customFormat="1" x14ac:dyDescent="0.3">
      <c r="A1390" s="37"/>
      <c r="B1390" s="37"/>
      <c r="C1390" s="37"/>
      <c r="D1390" s="37"/>
      <c r="E1390" s="37"/>
      <c r="F1390" s="37"/>
      <c r="G1390" s="37"/>
      <c r="H1390" s="37"/>
      <c r="I1390" s="37"/>
      <c r="J1390" s="37"/>
      <c r="K1390" s="37"/>
      <c r="L1390" s="37"/>
      <c r="M1390" s="37"/>
      <c r="N1390" s="37"/>
      <c r="O1390" s="37"/>
      <c r="P1390" s="37"/>
      <c r="Q1390" s="37"/>
      <c r="R1390" s="37"/>
      <c r="S1390" s="37"/>
      <c r="T1390" s="37"/>
      <c r="U1390" s="37"/>
      <c r="V1390" s="37"/>
      <c r="W1390" s="37"/>
      <c r="X1390" s="37"/>
      <c r="Y1390" s="37"/>
      <c r="Z1390" s="37"/>
      <c r="AA1390" s="37"/>
      <c r="AB1390" s="37"/>
      <c r="AC1390" s="37"/>
    </row>
    <row r="1391" spans="1:29" s="36" customFormat="1" x14ac:dyDescent="0.3">
      <c r="A1391" s="37"/>
      <c r="B1391" s="37"/>
      <c r="C1391" s="37"/>
      <c r="D1391" s="37"/>
      <c r="E1391" s="37"/>
      <c r="F1391" s="37"/>
      <c r="G1391" s="37"/>
      <c r="H1391" s="37"/>
      <c r="I1391" s="37"/>
      <c r="J1391" s="37"/>
      <c r="K1391" s="37"/>
      <c r="L1391" s="37"/>
      <c r="M1391" s="37"/>
      <c r="N1391" s="37"/>
      <c r="O1391" s="37"/>
      <c r="P1391" s="37"/>
      <c r="Q1391" s="37"/>
      <c r="R1391" s="37"/>
      <c r="S1391" s="37"/>
      <c r="T1391" s="37"/>
      <c r="U1391" s="37"/>
      <c r="V1391" s="37"/>
      <c r="W1391" s="37"/>
      <c r="X1391" s="37"/>
      <c r="Y1391" s="37"/>
      <c r="Z1391" s="37"/>
      <c r="AA1391" s="37"/>
      <c r="AB1391" s="37"/>
      <c r="AC1391" s="37"/>
    </row>
    <row r="1392" spans="1:29" s="36" customFormat="1" x14ac:dyDescent="0.3">
      <c r="A1392" s="37"/>
      <c r="B1392" s="37"/>
      <c r="C1392" s="37"/>
      <c r="D1392" s="37"/>
      <c r="E1392" s="37"/>
      <c r="F1392" s="37"/>
      <c r="G1392" s="37"/>
      <c r="H1392" s="37"/>
      <c r="I1392" s="37"/>
      <c r="J1392" s="37"/>
      <c r="K1392" s="37"/>
      <c r="L1392" s="37"/>
      <c r="M1392" s="37"/>
      <c r="N1392" s="37"/>
      <c r="O1392" s="37"/>
      <c r="P1392" s="37"/>
      <c r="Q1392" s="37"/>
      <c r="R1392" s="37"/>
      <c r="S1392" s="37"/>
      <c r="T1392" s="37"/>
      <c r="U1392" s="37"/>
      <c r="V1392" s="37"/>
      <c r="W1392" s="37"/>
      <c r="X1392" s="37"/>
      <c r="Y1392" s="37"/>
      <c r="Z1392" s="37"/>
      <c r="AA1392" s="37"/>
      <c r="AB1392" s="37"/>
      <c r="AC1392" s="37"/>
    </row>
    <row r="1393" spans="1:29" s="36" customFormat="1" x14ac:dyDescent="0.3">
      <c r="A1393" s="37"/>
      <c r="B1393" s="37"/>
      <c r="C1393" s="37"/>
      <c r="D1393" s="37"/>
      <c r="E1393" s="37"/>
      <c r="F1393" s="37"/>
      <c r="G1393" s="37"/>
      <c r="H1393" s="37"/>
      <c r="I1393" s="37"/>
      <c r="J1393" s="37"/>
      <c r="K1393" s="37"/>
      <c r="L1393" s="37"/>
      <c r="M1393" s="37"/>
      <c r="N1393" s="37"/>
      <c r="O1393" s="37"/>
      <c r="P1393" s="37"/>
      <c r="Q1393" s="37"/>
      <c r="R1393" s="37"/>
      <c r="S1393" s="37"/>
      <c r="T1393" s="37"/>
      <c r="U1393" s="37"/>
      <c r="V1393" s="37"/>
      <c r="W1393" s="37"/>
      <c r="X1393" s="37"/>
      <c r="Y1393" s="37"/>
      <c r="Z1393" s="37"/>
      <c r="AA1393" s="37"/>
      <c r="AB1393" s="37"/>
      <c r="AC1393" s="37"/>
    </row>
    <row r="1394" spans="1:29" s="36" customFormat="1" x14ac:dyDescent="0.3">
      <c r="A1394" s="37"/>
      <c r="B1394" s="37"/>
      <c r="C1394" s="37"/>
      <c r="D1394" s="37"/>
      <c r="E1394" s="37"/>
      <c r="F1394" s="37"/>
      <c r="G1394" s="37"/>
      <c r="H1394" s="37"/>
      <c r="I1394" s="37"/>
      <c r="J1394" s="37"/>
      <c r="K1394" s="37"/>
      <c r="L1394" s="37"/>
      <c r="M1394" s="37"/>
      <c r="N1394" s="37"/>
      <c r="O1394" s="37"/>
      <c r="P1394" s="37"/>
      <c r="Q1394" s="37"/>
      <c r="R1394" s="37"/>
      <c r="S1394" s="37"/>
      <c r="T1394" s="37"/>
      <c r="U1394" s="37"/>
      <c r="V1394" s="37"/>
      <c r="W1394" s="37"/>
      <c r="X1394" s="37"/>
      <c r="Y1394" s="37"/>
      <c r="Z1394" s="37"/>
      <c r="AA1394" s="37"/>
      <c r="AB1394" s="37"/>
      <c r="AC1394" s="37"/>
    </row>
    <row r="1395" spans="1:29" s="36" customFormat="1" x14ac:dyDescent="0.3">
      <c r="A1395" s="37"/>
      <c r="B1395" s="37"/>
      <c r="C1395" s="37"/>
      <c r="D1395" s="37"/>
      <c r="E1395" s="37"/>
      <c r="F1395" s="37"/>
      <c r="G1395" s="37"/>
      <c r="H1395" s="37"/>
      <c r="I1395" s="37"/>
      <c r="J1395" s="37"/>
      <c r="K1395" s="37"/>
      <c r="L1395" s="37"/>
      <c r="M1395" s="37"/>
      <c r="N1395" s="37"/>
      <c r="O1395" s="37"/>
      <c r="P1395" s="37"/>
      <c r="Q1395" s="37"/>
      <c r="R1395" s="37"/>
      <c r="S1395" s="37"/>
      <c r="T1395" s="37"/>
      <c r="U1395" s="37"/>
      <c r="V1395" s="37"/>
      <c r="W1395" s="37"/>
      <c r="X1395" s="37"/>
      <c r="Y1395" s="37"/>
      <c r="Z1395" s="37"/>
      <c r="AA1395" s="37"/>
      <c r="AB1395" s="37"/>
      <c r="AC1395" s="37"/>
    </row>
    <row r="1396" spans="1:29" s="36" customFormat="1" x14ac:dyDescent="0.3">
      <c r="A1396" s="37"/>
      <c r="B1396" s="37"/>
      <c r="C1396" s="37"/>
      <c r="D1396" s="37"/>
      <c r="E1396" s="37"/>
      <c r="F1396" s="37"/>
      <c r="G1396" s="37"/>
      <c r="H1396" s="37"/>
      <c r="I1396" s="37"/>
      <c r="J1396" s="37"/>
      <c r="K1396" s="37"/>
      <c r="L1396" s="37"/>
      <c r="M1396" s="37"/>
      <c r="N1396" s="37"/>
      <c r="O1396" s="37"/>
      <c r="P1396" s="37"/>
      <c r="Q1396" s="37"/>
      <c r="R1396" s="37"/>
      <c r="S1396" s="37"/>
      <c r="T1396" s="37"/>
      <c r="U1396" s="37"/>
      <c r="V1396" s="37"/>
      <c r="W1396" s="37"/>
      <c r="X1396" s="37"/>
      <c r="Y1396" s="37"/>
      <c r="Z1396" s="37"/>
      <c r="AA1396" s="37"/>
      <c r="AB1396" s="37"/>
      <c r="AC1396" s="37"/>
    </row>
    <row r="1397" spans="1:29" s="36" customFormat="1" x14ac:dyDescent="0.3">
      <c r="A1397" s="37"/>
      <c r="B1397" s="37"/>
      <c r="C1397" s="37"/>
      <c r="D1397" s="37"/>
      <c r="E1397" s="37"/>
      <c r="F1397" s="37"/>
      <c r="G1397" s="37"/>
      <c r="H1397" s="37"/>
      <c r="I1397" s="37"/>
      <c r="J1397" s="37"/>
      <c r="K1397" s="37"/>
      <c r="L1397" s="37"/>
      <c r="M1397" s="37"/>
      <c r="N1397" s="37"/>
      <c r="O1397" s="37"/>
      <c r="P1397" s="37"/>
      <c r="Q1397" s="37"/>
      <c r="R1397" s="37"/>
      <c r="S1397" s="37"/>
      <c r="T1397" s="37"/>
      <c r="U1397" s="37"/>
      <c r="V1397" s="37"/>
      <c r="W1397" s="37"/>
      <c r="X1397" s="37"/>
      <c r="Y1397" s="37"/>
      <c r="Z1397" s="37"/>
      <c r="AA1397" s="37"/>
      <c r="AB1397" s="37"/>
      <c r="AC1397" s="37"/>
    </row>
    <row r="1398" spans="1:29" s="36" customFormat="1" x14ac:dyDescent="0.3">
      <c r="A1398" s="37"/>
      <c r="B1398" s="37"/>
      <c r="C1398" s="37"/>
      <c r="D1398" s="37"/>
      <c r="E1398" s="37"/>
      <c r="F1398" s="37"/>
      <c r="G1398" s="37"/>
      <c r="H1398" s="37"/>
      <c r="I1398" s="37"/>
      <c r="J1398" s="37"/>
      <c r="K1398" s="37"/>
      <c r="L1398" s="37"/>
      <c r="M1398" s="37"/>
      <c r="N1398" s="37"/>
      <c r="O1398" s="37"/>
      <c r="P1398" s="37"/>
      <c r="Q1398" s="37"/>
      <c r="R1398" s="37"/>
      <c r="S1398" s="37"/>
      <c r="T1398" s="37"/>
      <c r="U1398" s="37"/>
      <c r="V1398" s="37"/>
      <c r="W1398" s="37"/>
      <c r="X1398" s="37"/>
      <c r="Y1398" s="37"/>
      <c r="Z1398" s="37"/>
      <c r="AA1398" s="37"/>
      <c r="AB1398" s="37"/>
      <c r="AC1398" s="37"/>
    </row>
    <row r="1399" spans="1:29" s="36" customFormat="1" x14ac:dyDescent="0.3">
      <c r="A1399" s="37"/>
      <c r="B1399" s="37"/>
      <c r="C1399" s="37"/>
      <c r="D1399" s="37"/>
      <c r="E1399" s="37"/>
      <c r="F1399" s="37"/>
      <c r="G1399" s="37"/>
      <c r="H1399" s="37"/>
      <c r="I1399" s="37"/>
      <c r="J1399" s="37"/>
      <c r="K1399" s="37"/>
      <c r="L1399" s="37"/>
      <c r="M1399" s="37"/>
      <c r="N1399" s="37"/>
      <c r="O1399" s="37"/>
      <c r="P1399" s="37"/>
      <c r="Q1399" s="37"/>
      <c r="R1399" s="37"/>
      <c r="S1399" s="37"/>
      <c r="T1399" s="37"/>
      <c r="U1399" s="37"/>
      <c r="V1399" s="37"/>
      <c r="W1399" s="37"/>
      <c r="X1399" s="37"/>
      <c r="Y1399" s="37"/>
      <c r="Z1399" s="37"/>
      <c r="AA1399" s="37"/>
      <c r="AB1399" s="37"/>
      <c r="AC1399" s="37"/>
    </row>
    <row r="1400" spans="1:29" s="36" customFormat="1" x14ac:dyDescent="0.3">
      <c r="A1400" s="37"/>
      <c r="B1400" s="37"/>
      <c r="C1400" s="37"/>
      <c r="D1400" s="37"/>
      <c r="E1400" s="37"/>
      <c r="F1400" s="37"/>
      <c r="G1400" s="37"/>
      <c r="H1400" s="37"/>
      <c r="I1400" s="37"/>
      <c r="J1400" s="37"/>
      <c r="K1400" s="37"/>
      <c r="L1400" s="37"/>
      <c r="M1400" s="37"/>
      <c r="N1400" s="37"/>
      <c r="O1400" s="37"/>
      <c r="P1400" s="37"/>
      <c r="Q1400" s="37"/>
      <c r="R1400" s="37"/>
      <c r="S1400" s="37"/>
      <c r="T1400" s="37"/>
      <c r="U1400" s="37"/>
      <c r="V1400" s="37"/>
      <c r="W1400" s="37"/>
      <c r="X1400" s="37"/>
      <c r="Y1400" s="37"/>
      <c r="Z1400" s="37"/>
      <c r="AA1400" s="37"/>
      <c r="AB1400" s="37"/>
      <c r="AC1400" s="37"/>
    </row>
    <row r="1401" spans="1:29" s="36" customFormat="1" x14ac:dyDescent="0.3">
      <c r="A1401" s="37"/>
      <c r="B1401" s="37"/>
      <c r="C1401" s="37"/>
      <c r="D1401" s="37"/>
      <c r="E1401" s="37"/>
      <c r="F1401" s="37"/>
      <c r="G1401" s="37"/>
      <c r="H1401" s="37"/>
      <c r="I1401" s="37"/>
      <c r="J1401" s="37"/>
      <c r="K1401" s="37"/>
      <c r="L1401" s="37"/>
      <c r="M1401" s="37"/>
      <c r="N1401" s="37"/>
      <c r="O1401" s="37"/>
      <c r="P1401" s="37"/>
      <c r="Q1401" s="37"/>
      <c r="R1401" s="37"/>
      <c r="S1401" s="37"/>
      <c r="T1401" s="37"/>
      <c r="U1401" s="37"/>
      <c r="V1401" s="37"/>
      <c r="W1401" s="37"/>
      <c r="X1401" s="37"/>
      <c r="Y1401" s="37"/>
      <c r="Z1401" s="37"/>
      <c r="AA1401" s="37"/>
      <c r="AB1401" s="37"/>
      <c r="AC1401" s="37"/>
    </row>
    <row r="1402" spans="1:29" s="36" customFormat="1" x14ac:dyDescent="0.3">
      <c r="A1402" s="37"/>
      <c r="B1402" s="37"/>
      <c r="C1402" s="37"/>
      <c r="D1402" s="37"/>
      <c r="E1402" s="37"/>
      <c r="F1402" s="37"/>
      <c r="G1402" s="37"/>
      <c r="H1402" s="37"/>
      <c r="I1402" s="37"/>
      <c r="J1402" s="37"/>
      <c r="K1402" s="37"/>
      <c r="L1402" s="37"/>
      <c r="M1402" s="37"/>
      <c r="N1402" s="37"/>
      <c r="O1402" s="37"/>
      <c r="P1402" s="37"/>
      <c r="Q1402" s="37"/>
      <c r="R1402" s="37"/>
      <c r="S1402" s="37"/>
      <c r="T1402" s="37"/>
      <c r="U1402" s="37"/>
      <c r="V1402" s="37"/>
      <c r="W1402" s="37"/>
      <c r="X1402" s="37"/>
      <c r="Y1402" s="37"/>
      <c r="Z1402" s="37"/>
      <c r="AA1402" s="37"/>
      <c r="AB1402" s="37"/>
      <c r="AC1402" s="37"/>
    </row>
    <row r="1403" spans="1:29" s="36" customFormat="1" x14ac:dyDescent="0.3">
      <c r="A1403" s="37"/>
      <c r="B1403" s="37"/>
      <c r="C1403" s="37"/>
      <c r="D1403" s="37"/>
      <c r="E1403" s="37"/>
      <c r="F1403" s="37"/>
      <c r="G1403" s="37"/>
      <c r="H1403" s="37"/>
      <c r="I1403" s="37"/>
      <c r="J1403" s="37"/>
      <c r="K1403" s="37"/>
      <c r="L1403" s="37"/>
      <c r="M1403" s="37"/>
      <c r="N1403" s="37"/>
      <c r="O1403" s="37"/>
      <c r="P1403" s="37"/>
      <c r="Q1403" s="37"/>
      <c r="R1403" s="37"/>
      <c r="S1403" s="37"/>
      <c r="T1403" s="37"/>
      <c r="U1403" s="37"/>
      <c r="V1403" s="37"/>
      <c r="W1403" s="37"/>
      <c r="X1403" s="37"/>
      <c r="Y1403" s="37"/>
      <c r="Z1403" s="37"/>
      <c r="AA1403" s="37"/>
      <c r="AB1403" s="37"/>
      <c r="AC1403" s="37"/>
    </row>
    <row r="1404" spans="1:29" s="36" customFormat="1" x14ac:dyDescent="0.3">
      <c r="A1404" s="37"/>
      <c r="B1404" s="37"/>
      <c r="C1404" s="37"/>
      <c r="D1404" s="37"/>
      <c r="E1404" s="37"/>
      <c r="F1404" s="37"/>
      <c r="G1404" s="37"/>
      <c r="H1404" s="37"/>
      <c r="I1404" s="37"/>
      <c r="J1404" s="37"/>
      <c r="K1404" s="37"/>
      <c r="L1404" s="37"/>
      <c r="M1404" s="37"/>
      <c r="N1404" s="37"/>
      <c r="O1404" s="37"/>
      <c r="P1404" s="37"/>
      <c r="Q1404" s="37"/>
      <c r="R1404" s="37"/>
      <c r="S1404" s="37"/>
      <c r="T1404" s="37"/>
      <c r="U1404" s="37"/>
      <c r="V1404" s="37"/>
      <c r="W1404" s="37"/>
      <c r="X1404" s="37"/>
      <c r="Y1404" s="37"/>
      <c r="Z1404" s="37"/>
      <c r="AA1404" s="37"/>
      <c r="AB1404" s="37"/>
      <c r="AC1404" s="37"/>
    </row>
    <row r="1405" spans="1:29" s="36" customFormat="1" x14ac:dyDescent="0.3">
      <c r="A1405" s="37"/>
      <c r="B1405" s="37"/>
      <c r="C1405" s="37"/>
      <c r="D1405" s="37"/>
      <c r="E1405" s="37"/>
      <c r="F1405" s="37"/>
      <c r="G1405" s="37"/>
      <c r="H1405" s="37"/>
      <c r="I1405" s="37"/>
      <c r="J1405" s="37"/>
      <c r="K1405" s="37"/>
      <c r="L1405" s="37"/>
      <c r="M1405" s="37"/>
      <c r="N1405" s="37"/>
      <c r="O1405" s="37"/>
      <c r="P1405" s="37"/>
      <c r="Q1405" s="37"/>
      <c r="R1405" s="37"/>
      <c r="S1405" s="37"/>
      <c r="T1405" s="37"/>
      <c r="U1405" s="37"/>
      <c r="V1405" s="37"/>
      <c r="W1405" s="37"/>
      <c r="X1405" s="37"/>
      <c r="Y1405" s="37"/>
      <c r="Z1405" s="37"/>
      <c r="AA1405" s="37"/>
      <c r="AB1405" s="37"/>
      <c r="AC1405" s="37"/>
    </row>
    <row r="1406" spans="1:29" s="36" customFormat="1" x14ac:dyDescent="0.3">
      <c r="A1406" s="37"/>
      <c r="B1406" s="37"/>
      <c r="C1406" s="37"/>
      <c r="D1406" s="37"/>
      <c r="E1406" s="37"/>
      <c r="F1406" s="37"/>
      <c r="G1406" s="37"/>
      <c r="H1406" s="37"/>
      <c r="I1406" s="37"/>
      <c r="J1406" s="37"/>
      <c r="K1406" s="37"/>
      <c r="L1406" s="37"/>
      <c r="M1406" s="37"/>
      <c r="N1406" s="37"/>
      <c r="O1406" s="37"/>
      <c r="P1406" s="37"/>
      <c r="Q1406" s="37"/>
      <c r="R1406" s="37"/>
      <c r="S1406" s="37"/>
      <c r="T1406" s="37"/>
      <c r="U1406" s="37"/>
      <c r="V1406" s="37"/>
      <c r="W1406" s="37"/>
      <c r="X1406" s="37"/>
      <c r="Y1406" s="37"/>
      <c r="Z1406" s="37"/>
      <c r="AA1406" s="37"/>
      <c r="AB1406" s="37"/>
      <c r="AC1406" s="37"/>
    </row>
    <row r="1407" spans="1:29" s="36" customFormat="1" x14ac:dyDescent="0.3">
      <c r="A1407" s="37"/>
      <c r="B1407" s="37"/>
      <c r="C1407" s="37"/>
      <c r="D1407" s="37"/>
      <c r="E1407" s="37"/>
      <c r="F1407" s="37"/>
      <c r="G1407" s="37"/>
      <c r="H1407" s="37"/>
      <c r="I1407" s="37"/>
      <c r="J1407" s="37"/>
      <c r="K1407" s="37"/>
      <c r="L1407" s="37"/>
      <c r="M1407" s="37"/>
      <c r="N1407" s="37"/>
      <c r="O1407" s="37"/>
      <c r="P1407" s="37"/>
      <c r="Q1407" s="37"/>
      <c r="R1407" s="37"/>
      <c r="S1407" s="37"/>
      <c r="T1407" s="37"/>
      <c r="U1407" s="37"/>
      <c r="V1407" s="37"/>
      <c r="W1407" s="37"/>
      <c r="X1407" s="37"/>
      <c r="Y1407" s="37"/>
      <c r="Z1407" s="37"/>
      <c r="AA1407" s="37"/>
      <c r="AB1407" s="37"/>
      <c r="AC1407" s="37"/>
    </row>
    <row r="1408" spans="1:29" s="36" customFormat="1" x14ac:dyDescent="0.3">
      <c r="A1408" s="37"/>
      <c r="B1408" s="37"/>
      <c r="C1408" s="37"/>
      <c r="D1408" s="37"/>
      <c r="E1408" s="37"/>
      <c r="F1408" s="37"/>
      <c r="G1408" s="37"/>
      <c r="H1408" s="37"/>
      <c r="I1408" s="37"/>
      <c r="J1408" s="37"/>
      <c r="K1408" s="37"/>
      <c r="L1408" s="37"/>
      <c r="M1408" s="37"/>
      <c r="N1408" s="37"/>
      <c r="O1408" s="37"/>
      <c r="P1408" s="37"/>
      <c r="Q1408" s="37"/>
      <c r="R1408" s="37"/>
      <c r="S1408" s="37"/>
      <c r="T1408" s="37"/>
      <c r="U1408" s="37"/>
      <c r="V1408" s="37"/>
      <c r="W1408" s="37"/>
      <c r="X1408" s="37"/>
      <c r="Y1408" s="37"/>
      <c r="Z1408" s="37"/>
      <c r="AA1408" s="37"/>
      <c r="AB1408" s="37"/>
      <c r="AC1408" s="37"/>
    </row>
    <row r="1409" spans="1:29" s="36" customFormat="1" x14ac:dyDescent="0.3">
      <c r="A1409" s="37"/>
      <c r="B1409" s="37"/>
      <c r="C1409" s="37"/>
      <c r="D1409" s="37"/>
      <c r="E1409" s="37"/>
      <c r="F1409" s="37"/>
      <c r="G1409" s="37"/>
      <c r="H1409" s="37"/>
      <c r="I1409" s="37"/>
      <c r="J1409" s="37"/>
      <c r="K1409" s="37"/>
      <c r="L1409" s="37"/>
      <c r="M1409" s="37"/>
      <c r="N1409" s="37"/>
      <c r="O1409" s="37"/>
      <c r="P1409" s="37"/>
      <c r="Q1409" s="37"/>
      <c r="R1409" s="37"/>
      <c r="S1409" s="37"/>
      <c r="T1409" s="37"/>
      <c r="U1409" s="37"/>
      <c r="V1409" s="37"/>
      <c r="W1409" s="37"/>
      <c r="X1409" s="37"/>
      <c r="Y1409" s="37"/>
      <c r="Z1409" s="37"/>
      <c r="AA1409" s="37"/>
      <c r="AB1409" s="37"/>
      <c r="AC1409" s="37"/>
    </row>
    <row r="1410" spans="1:29" s="36" customFormat="1" x14ac:dyDescent="0.3">
      <c r="A1410" s="37"/>
      <c r="B1410" s="37"/>
      <c r="C1410" s="37"/>
      <c r="D1410" s="37"/>
      <c r="E1410" s="37"/>
      <c r="F1410" s="37"/>
      <c r="G1410" s="37"/>
      <c r="H1410" s="37"/>
      <c r="I1410" s="37"/>
      <c r="J1410" s="37"/>
      <c r="K1410" s="37"/>
      <c r="L1410" s="37"/>
      <c r="M1410" s="37"/>
      <c r="N1410" s="37"/>
      <c r="O1410" s="37"/>
      <c r="P1410" s="37"/>
      <c r="Q1410" s="37"/>
      <c r="R1410" s="37"/>
      <c r="S1410" s="37"/>
      <c r="T1410" s="37"/>
      <c r="U1410" s="37"/>
      <c r="V1410" s="37"/>
      <c r="W1410" s="37"/>
      <c r="X1410" s="37"/>
      <c r="Y1410" s="37"/>
      <c r="Z1410" s="37"/>
      <c r="AA1410" s="37"/>
      <c r="AB1410" s="37"/>
      <c r="AC1410" s="37"/>
    </row>
    <row r="1411" spans="1:29" s="36" customFormat="1" x14ac:dyDescent="0.3">
      <c r="A1411" s="37"/>
      <c r="B1411" s="37"/>
      <c r="C1411" s="37"/>
      <c r="D1411" s="37"/>
      <c r="E1411" s="37"/>
      <c r="F1411" s="37"/>
      <c r="G1411" s="37"/>
      <c r="H1411" s="37"/>
      <c r="I1411" s="37"/>
      <c r="J1411" s="37"/>
      <c r="K1411" s="37"/>
      <c r="L1411" s="37"/>
      <c r="M1411" s="37"/>
      <c r="N1411" s="37"/>
      <c r="O1411" s="37"/>
      <c r="P1411" s="37"/>
      <c r="Q1411" s="37"/>
      <c r="R1411" s="37"/>
      <c r="S1411" s="37"/>
      <c r="T1411" s="37"/>
      <c r="U1411" s="37"/>
      <c r="V1411" s="37"/>
      <c r="W1411" s="37"/>
      <c r="X1411" s="37"/>
      <c r="Y1411" s="37"/>
      <c r="Z1411" s="37"/>
      <c r="AA1411" s="37"/>
      <c r="AB1411" s="37"/>
      <c r="AC1411" s="37"/>
    </row>
    <row r="1412" spans="1:29" s="36" customFormat="1" x14ac:dyDescent="0.3">
      <c r="A1412" s="37"/>
      <c r="B1412" s="37"/>
      <c r="C1412" s="37"/>
      <c r="D1412" s="37"/>
      <c r="E1412" s="37"/>
      <c r="F1412" s="37"/>
      <c r="G1412" s="37"/>
      <c r="H1412" s="37"/>
      <c r="I1412" s="37"/>
      <c r="J1412" s="37"/>
      <c r="K1412" s="37"/>
      <c r="L1412" s="37"/>
      <c r="M1412" s="37"/>
      <c r="N1412" s="37"/>
      <c r="O1412" s="37"/>
      <c r="P1412" s="37"/>
      <c r="Q1412" s="37"/>
      <c r="R1412" s="37"/>
      <c r="S1412" s="37"/>
      <c r="T1412" s="37"/>
      <c r="U1412" s="37"/>
      <c r="V1412" s="37"/>
      <c r="W1412" s="37"/>
      <c r="X1412" s="37"/>
      <c r="Y1412" s="37"/>
      <c r="Z1412" s="37"/>
      <c r="AA1412" s="37"/>
      <c r="AB1412" s="37"/>
      <c r="AC1412" s="37"/>
    </row>
    <row r="1413" spans="1:29" s="36" customFormat="1" x14ac:dyDescent="0.3">
      <c r="A1413" s="37"/>
      <c r="B1413" s="37"/>
      <c r="C1413" s="37"/>
      <c r="D1413" s="37"/>
      <c r="E1413" s="37"/>
      <c r="F1413" s="37"/>
      <c r="G1413" s="37"/>
      <c r="H1413" s="37"/>
      <c r="I1413" s="37"/>
      <c r="J1413" s="37"/>
      <c r="K1413" s="37"/>
      <c r="L1413" s="37"/>
      <c r="M1413" s="37"/>
      <c r="N1413" s="37"/>
      <c r="O1413" s="37"/>
      <c r="P1413" s="37"/>
      <c r="Q1413" s="37"/>
      <c r="R1413" s="37"/>
      <c r="S1413" s="37"/>
      <c r="T1413" s="37"/>
      <c r="U1413" s="37"/>
      <c r="V1413" s="37"/>
      <c r="W1413" s="37"/>
      <c r="X1413" s="37"/>
      <c r="Y1413" s="37"/>
      <c r="Z1413" s="37"/>
      <c r="AA1413" s="37"/>
      <c r="AB1413" s="37"/>
      <c r="AC1413" s="37"/>
    </row>
    <row r="1414" spans="1:29" s="36" customFormat="1" x14ac:dyDescent="0.3">
      <c r="A1414" s="37"/>
      <c r="B1414" s="37"/>
      <c r="C1414" s="37"/>
      <c r="D1414" s="37"/>
      <c r="E1414" s="37"/>
      <c r="F1414" s="37"/>
      <c r="G1414" s="37"/>
      <c r="H1414" s="37"/>
      <c r="I1414" s="37"/>
      <c r="J1414" s="37"/>
      <c r="K1414" s="37"/>
      <c r="L1414" s="37"/>
      <c r="M1414" s="37"/>
      <c r="N1414" s="37"/>
      <c r="O1414" s="37"/>
      <c r="P1414" s="37"/>
      <c r="Q1414" s="37"/>
      <c r="R1414" s="37"/>
      <c r="S1414" s="37"/>
      <c r="T1414" s="37"/>
      <c r="U1414" s="37"/>
      <c r="V1414" s="37"/>
      <c r="W1414" s="37"/>
      <c r="X1414" s="37"/>
      <c r="Y1414" s="37"/>
      <c r="Z1414" s="37"/>
      <c r="AA1414" s="37"/>
      <c r="AB1414" s="37"/>
      <c r="AC1414" s="37"/>
    </row>
    <row r="1415" spans="1:29" s="36" customFormat="1" x14ac:dyDescent="0.3">
      <c r="A1415" s="37"/>
      <c r="B1415" s="37"/>
      <c r="C1415" s="37"/>
      <c r="D1415" s="37"/>
      <c r="E1415" s="37"/>
      <c r="F1415" s="37"/>
      <c r="G1415" s="37"/>
      <c r="H1415" s="37"/>
      <c r="I1415" s="37"/>
      <c r="J1415" s="37"/>
      <c r="K1415" s="37"/>
      <c r="L1415" s="37"/>
      <c r="M1415" s="37"/>
      <c r="N1415" s="37"/>
      <c r="O1415" s="37"/>
      <c r="P1415" s="37"/>
      <c r="Q1415" s="37"/>
      <c r="R1415" s="37"/>
      <c r="S1415" s="37"/>
      <c r="T1415" s="37"/>
      <c r="U1415" s="37"/>
      <c r="V1415" s="37"/>
      <c r="W1415" s="37"/>
      <c r="X1415" s="37"/>
      <c r="Y1415" s="37"/>
      <c r="Z1415" s="37"/>
      <c r="AA1415" s="37"/>
      <c r="AB1415" s="37"/>
      <c r="AC1415" s="37"/>
    </row>
    <row r="1416" spans="1:29" s="36" customFormat="1" x14ac:dyDescent="0.3">
      <c r="A1416" s="37"/>
      <c r="B1416" s="37"/>
      <c r="C1416" s="37"/>
      <c r="D1416" s="37"/>
      <c r="E1416" s="37"/>
      <c r="F1416" s="37"/>
      <c r="G1416" s="37"/>
      <c r="H1416" s="37"/>
      <c r="I1416" s="37"/>
      <c r="J1416" s="37"/>
      <c r="K1416" s="37"/>
      <c r="L1416" s="37"/>
      <c r="M1416" s="37"/>
      <c r="N1416" s="37"/>
      <c r="O1416" s="37"/>
      <c r="P1416" s="37"/>
      <c r="Q1416" s="37"/>
      <c r="R1416" s="37"/>
      <c r="S1416" s="37"/>
      <c r="T1416" s="37"/>
      <c r="U1416" s="37"/>
      <c r="V1416" s="37"/>
      <c r="W1416" s="37"/>
      <c r="X1416" s="37"/>
      <c r="Y1416" s="37"/>
      <c r="Z1416" s="37"/>
      <c r="AA1416" s="37"/>
      <c r="AB1416" s="37"/>
      <c r="AC1416" s="37"/>
    </row>
    <row r="1417" spans="1:29" s="36" customFormat="1" x14ac:dyDescent="0.3">
      <c r="A1417" s="37"/>
      <c r="B1417" s="37"/>
      <c r="C1417" s="37"/>
      <c r="D1417" s="37"/>
      <c r="E1417" s="37"/>
      <c r="F1417" s="37"/>
      <c r="G1417" s="37"/>
      <c r="H1417" s="37"/>
      <c r="I1417" s="37"/>
      <c r="J1417" s="37"/>
      <c r="K1417" s="37"/>
      <c r="L1417" s="37"/>
      <c r="M1417" s="37"/>
      <c r="N1417" s="37"/>
      <c r="O1417" s="37"/>
      <c r="P1417" s="37"/>
      <c r="Q1417" s="37"/>
      <c r="R1417" s="37"/>
      <c r="S1417" s="37"/>
      <c r="T1417" s="37"/>
      <c r="U1417" s="37"/>
      <c r="V1417" s="37"/>
      <c r="W1417" s="37"/>
      <c r="X1417" s="37"/>
      <c r="Y1417" s="37"/>
      <c r="Z1417" s="37"/>
      <c r="AA1417" s="37"/>
      <c r="AB1417" s="37"/>
      <c r="AC1417" s="37"/>
    </row>
    <row r="1418" spans="1:29" s="36" customFormat="1" x14ac:dyDescent="0.3">
      <c r="A1418" s="37"/>
      <c r="B1418" s="37"/>
      <c r="C1418" s="37"/>
      <c r="D1418" s="37"/>
      <c r="E1418" s="37"/>
      <c r="F1418" s="37"/>
      <c r="G1418" s="37"/>
      <c r="H1418" s="37"/>
      <c r="I1418" s="37"/>
      <c r="J1418" s="37"/>
      <c r="K1418" s="37"/>
      <c r="L1418" s="37"/>
      <c r="M1418" s="37"/>
      <c r="N1418" s="37"/>
      <c r="O1418" s="37"/>
      <c r="P1418" s="37"/>
      <c r="Q1418" s="37"/>
      <c r="R1418" s="37"/>
      <c r="S1418" s="37"/>
      <c r="T1418" s="37"/>
      <c r="U1418" s="37"/>
      <c r="V1418" s="37"/>
      <c r="W1418" s="37"/>
      <c r="X1418" s="37"/>
      <c r="Y1418" s="37"/>
      <c r="Z1418" s="37"/>
      <c r="AA1418" s="37"/>
      <c r="AB1418" s="37"/>
      <c r="AC1418" s="37"/>
    </row>
    <row r="1419" spans="1:29" s="36" customFormat="1" x14ac:dyDescent="0.3">
      <c r="A1419" s="37"/>
      <c r="B1419" s="37"/>
      <c r="C1419" s="37"/>
      <c r="D1419" s="37"/>
      <c r="E1419" s="37"/>
      <c r="F1419" s="37"/>
      <c r="G1419" s="37"/>
      <c r="H1419" s="37"/>
      <c r="I1419" s="37"/>
      <c r="J1419" s="37"/>
      <c r="K1419" s="37"/>
      <c r="L1419" s="37"/>
      <c r="M1419" s="37"/>
      <c r="N1419" s="37"/>
      <c r="O1419" s="37"/>
      <c r="P1419" s="37"/>
      <c r="Q1419" s="37"/>
      <c r="R1419" s="37"/>
      <c r="S1419" s="37"/>
      <c r="T1419" s="37"/>
      <c r="U1419" s="37"/>
      <c r="V1419" s="37"/>
      <c r="W1419" s="37"/>
      <c r="X1419" s="37"/>
      <c r="Y1419" s="37"/>
      <c r="Z1419" s="37"/>
      <c r="AA1419" s="37"/>
      <c r="AB1419" s="37"/>
      <c r="AC1419" s="37"/>
    </row>
    <row r="1420" spans="1:29" s="36" customFormat="1" x14ac:dyDescent="0.3">
      <c r="A1420" s="37"/>
      <c r="B1420" s="37"/>
      <c r="C1420" s="37"/>
      <c r="D1420" s="37"/>
      <c r="E1420" s="37"/>
      <c r="F1420" s="37"/>
      <c r="G1420" s="37"/>
      <c r="H1420" s="37"/>
      <c r="I1420" s="37"/>
      <c r="J1420" s="37"/>
      <c r="K1420" s="37"/>
      <c r="L1420" s="37"/>
      <c r="M1420" s="37"/>
      <c r="N1420" s="37"/>
      <c r="O1420" s="37"/>
      <c r="P1420" s="37"/>
      <c r="Q1420" s="37"/>
      <c r="R1420" s="37"/>
      <c r="S1420" s="37"/>
      <c r="T1420" s="37"/>
      <c r="U1420" s="37"/>
      <c r="V1420" s="37"/>
      <c r="W1420" s="37"/>
      <c r="X1420" s="37"/>
      <c r="Y1420" s="37"/>
      <c r="Z1420" s="37"/>
      <c r="AA1420" s="37"/>
      <c r="AB1420" s="37"/>
      <c r="AC1420" s="37"/>
    </row>
    <row r="1421" spans="1:29" s="36" customFormat="1" x14ac:dyDescent="0.3">
      <c r="A1421" s="37"/>
      <c r="B1421" s="37"/>
      <c r="C1421" s="37"/>
      <c r="D1421" s="37"/>
      <c r="E1421" s="37"/>
      <c r="F1421" s="37"/>
      <c r="G1421" s="37"/>
      <c r="H1421" s="37"/>
      <c r="I1421" s="37"/>
      <c r="J1421" s="37"/>
      <c r="K1421" s="37"/>
      <c r="L1421" s="37"/>
      <c r="M1421" s="37"/>
      <c r="N1421" s="37"/>
      <c r="O1421" s="37"/>
      <c r="P1421" s="37"/>
      <c r="Q1421" s="37"/>
      <c r="R1421" s="37"/>
      <c r="S1421" s="37"/>
      <c r="T1421" s="37"/>
      <c r="U1421" s="37"/>
      <c r="V1421" s="37"/>
      <c r="W1421" s="37"/>
      <c r="X1421" s="37"/>
      <c r="Y1421" s="37"/>
      <c r="Z1421" s="37"/>
      <c r="AA1421" s="37"/>
      <c r="AB1421" s="37"/>
      <c r="AC1421" s="37"/>
    </row>
    <row r="1422" spans="1:29" s="36" customFormat="1" x14ac:dyDescent="0.3">
      <c r="A1422" s="37"/>
      <c r="B1422" s="37"/>
      <c r="C1422" s="37"/>
      <c r="D1422" s="37"/>
      <c r="E1422" s="37"/>
      <c r="F1422" s="37"/>
      <c r="G1422" s="37"/>
      <c r="H1422" s="37"/>
      <c r="I1422" s="37"/>
      <c r="J1422" s="37"/>
      <c r="K1422" s="37"/>
      <c r="L1422" s="37"/>
      <c r="M1422" s="37"/>
      <c r="N1422" s="37"/>
      <c r="O1422" s="37"/>
      <c r="P1422" s="37"/>
      <c r="Q1422" s="37"/>
      <c r="R1422" s="37"/>
      <c r="S1422" s="37"/>
      <c r="T1422" s="37"/>
      <c r="U1422" s="37"/>
      <c r="V1422" s="37"/>
      <c r="W1422" s="37"/>
      <c r="X1422" s="37"/>
      <c r="Y1422" s="37"/>
      <c r="Z1422" s="37"/>
      <c r="AA1422" s="37"/>
      <c r="AB1422" s="37"/>
      <c r="AC1422" s="37"/>
    </row>
    <row r="1423" spans="1:29" s="36" customFormat="1" x14ac:dyDescent="0.3">
      <c r="A1423" s="37"/>
      <c r="B1423" s="37"/>
      <c r="C1423" s="37"/>
      <c r="D1423" s="37"/>
      <c r="E1423" s="37"/>
      <c r="F1423" s="37"/>
      <c r="G1423" s="37"/>
      <c r="H1423" s="37"/>
      <c r="I1423" s="37"/>
      <c r="J1423" s="37"/>
      <c r="K1423" s="37"/>
      <c r="L1423" s="37"/>
      <c r="M1423" s="37"/>
      <c r="N1423" s="37"/>
      <c r="O1423" s="37"/>
      <c r="P1423" s="37"/>
      <c r="Q1423" s="37"/>
      <c r="R1423" s="37"/>
      <c r="S1423" s="37"/>
      <c r="T1423" s="37"/>
      <c r="U1423" s="37"/>
      <c r="V1423" s="37"/>
      <c r="W1423" s="37"/>
      <c r="X1423" s="37"/>
      <c r="Y1423" s="37"/>
      <c r="Z1423" s="37"/>
      <c r="AA1423" s="37"/>
      <c r="AB1423" s="37"/>
      <c r="AC1423" s="37"/>
    </row>
    <row r="1424" spans="1:29" s="36" customFormat="1" x14ac:dyDescent="0.3">
      <c r="A1424" s="37"/>
      <c r="B1424" s="37"/>
      <c r="C1424" s="37"/>
      <c r="D1424" s="37"/>
      <c r="E1424" s="37"/>
      <c r="F1424" s="37"/>
      <c r="G1424" s="37"/>
      <c r="H1424" s="37"/>
      <c r="I1424" s="37"/>
      <c r="J1424" s="37"/>
      <c r="K1424" s="37"/>
      <c r="L1424" s="37"/>
      <c r="M1424" s="37"/>
      <c r="N1424" s="37"/>
      <c r="O1424" s="37"/>
      <c r="P1424" s="37"/>
      <c r="Q1424" s="37"/>
      <c r="R1424" s="37"/>
      <c r="S1424" s="37"/>
      <c r="T1424" s="37"/>
      <c r="U1424" s="37"/>
      <c r="V1424" s="37"/>
      <c r="W1424" s="37"/>
      <c r="X1424" s="37"/>
      <c r="Y1424" s="37"/>
      <c r="Z1424" s="37"/>
      <c r="AA1424" s="37"/>
      <c r="AB1424" s="37"/>
      <c r="AC1424" s="37"/>
    </row>
    <row r="1425" spans="1:29" s="36" customFormat="1" x14ac:dyDescent="0.3">
      <c r="A1425" s="37"/>
      <c r="B1425" s="37"/>
      <c r="C1425" s="37"/>
      <c r="D1425" s="37"/>
      <c r="E1425" s="37"/>
      <c r="F1425" s="37"/>
      <c r="G1425" s="37"/>
      <c r="H1425" s="37"/>
      <c r="I1425" s="37"/>
      <c r="J1425" s="37"/>
      <c r="K1425" s="37"/>
      <c r="L1425" s="37"/>
      <c r="M1425" s="37"/>
      <c r="N1425" s="37"/>
      <c r="O1425" s="37"/>
      <c r="P1425" s="37"/>
      <c r="Q1425" s="37"/>
      <c r="R1425" s="37"/>
      <c r="S1425" s="37"/>
      <c r="T1425" s="37"/>
      <c r="U1425" s="37"/>
      <c r="V1425" s="37"/>
      <c r="W1425" s="37"/>
      <c r="X1425" s="37"/>
      <c r="Y1425" s="37"/>
      <c r="Z1425" s="37"/>
      <c r="AA1425" s="37"/>
      <c r="AB1425" s="37"/>
      <c r="AC1425" s="37"/>
    </row>
    <row r="1426" spans="1:29" s="36" customFormat="1" x14ac:dyDescent="0.3">
      <c r="A1426" s="37"/>
      <c r="B1426" s="37"/>
      <c r="C1426" s="37"/>
      <c r="D1426" s="37"/>
      <c r="E1426" s="37"/>
      <c r="F1426" s="37"/>
      <c r="G1426" s="37"/>
      <c r="H1426" s="37"/>
      <c r="I1426" s="37"/>
      <c r="J1426" s="37"/>
      <c r="K1426" s="37"/>
      <c r="L1426" s="37"/>
      <c r="M1426" s="37"/>
      <c r="N1426" s="37"/>
      <c r="O1426" s="37"/>
      <c r="P1426" s="37"/>
      <c r="Q1426" s="37"/>
      <c r="R1426" s="37"/>
      <c r="S1426" s="37"/>
      <c r="T1426" s="37"/>
      <c r="U1426" s="37"/>
      <c r="V1426" s="37"/>
      <c r="W1426" s="37"/>
      <c r="X1426" s="37"/>
      <c r="Y1426" s="37"/>
      <c r="Z1426" s="37"/>
      <c r="AA1426" s="37"/>
      <c r="AB1426" s="37"/>
      <c r="AC1426" s="37"/>
    </row>
    <row r="1427" spans="1:29" s="36" customFormat="1" x14ac:dyDescent="0.3">
      <c r="A1427" s="37"/>
      <c r="B1427" s="37"/>
      <c r="C1427" s="37"/>
      <c r="D1427" s="37"/>
      <c r="E1427" s="37"/>
      <c r="F1427" s="37"/>
      <c r="G1427" s="37"/>
      <c r="H1427" s="37"/>
      <c r="I1427" s="37"/>
      <c r="J1427" s="37"/>
      <c r="K1427" s="37"/>
      <c r="L1427" s="37"/>
      <c r="M1427" s="37"/>
      <c r="N1427" s="37"/>
      <c r="O1427" s="37"/>
      <c r="P1427" s="37"/>
      <c r="Q1427" s="37"/>
      <c r="R1427" s="37"/>
      <c r="S1427" s="37"/>
      <c r="T1427" s="37"/>
      <c r="U1427" s="37"/>
      <c r="V1427" s="37"/>
      <c r="W1427" s="37"/>
      <c r="X1427" s="37"/>
      <c r="Y1427" s="37"/>
      <c r="Z1427" s="37"/>
      <c r="AA1427" s="37"/>
      <c r="AB1427" s="37"/>
      <c r="AC1427" s="37"/>
    </row>
    <row r="1428" spans="1:29" s="36" customFormat="1" x14ac:dyDescent="0.3">
      <c r="A1428" s="37"/>
      <c r="B1428" s="37"/>
      <c r="C1428" s="37"/>
      <c r="D1428" s="37"/>
      <c r="E1428" s="37"/>
      <c r="F1428" s="37"/>
      <c r="G1428" s="37"/>
      <c r="H1428" s="37"/>
      <c r="I1428" s="37"/>
      <c r="J1428" s="37"/>
      <c r="K1428" s="37"/>
      <c r="L1428" s="37"/>
      <c r="M1428" s="37"/>
      <c r="N1428" s="37"/>
      <c r="O1428" s="37"/>
      <c r="P1428" s="37"/>
      <c r="Q1428" s="37"/>
      <c r="R1428" s="37"/>
      <c r="S1428" s="37"/>
      <c r="T1428" s="37"/>
      <c r="U1428" s="37"/>
      <c r="V1428" s="37"/>
      <c r="W1428" s="37"/>
      <c r="X1428" s="37"/>
      <c r="Y1428" s="37"/>
      <c r="Z1428" s="37"/>
      <c r="AA1428" s="37"/>
      <c r="AB1428" s="37"/>
      <c r="AC1428" s="37"/>
    </row>
    <row r="1429" spans="1:29" s="36" customFormat="1" x14ac:dyDescent="0.3">
      <c r="A1429" s="37"/>
      <c r="B1429" s="37"/>
      <c r="C1429" s="37"/>
      <c r="D1429" s="37"/>
      <c r="E1429" s="37"/>
      <c r="F1429" s="37"/>
      <c r="G1429" s="37"/>
      <c r="H1429" s="37"/>
      <c r="I1429" s="37"/>
      <c r="J1429" s="37"/>
      <c r="K1429" s="37"/>
      <c r="L1429" s="37"/>
      <c r="M1429" s="37"/>
      <c r="N1429" s="37"/>
      <c r="O1429" s="37"/>
      <c r="P1429" s="37"/>
      <c r="Q1429" s="37"/>
      <c r="R1429" s="37"/>
      <c r="S1429" s="37"/>
      <c r="T1429" s="37"/>
      <c r="U1429" s="37"/>
      <c r="V1429" s="37"/>
      <c r="W1429" s="37"/>
      <c r="X1429" s="37"/>
      <c r="Y1429" s="37"/>
      <c r="Z1429" s="37"/>
      <c r="AA1429" s="37"/>
      <c r="AB1429" s="37"/>
      <c r="AC1429" s="37"/>
    </row>
    <row r="1430" spans="1:29" s="36" customFormat="1" x14ac:dyDescent="0.3">
      <c r="A1430" s="37"/>
      <c r="B1430" s="37"/>
      <c r="C1430" s="37"/>
      <c r="D1430" s="37"/>
      <c r="E1430" s="37"/>
      <c r="F1430" s="37"/>
      <c r="G1430" s="37"/>
      <c r="H1430" s="37"/>
      <c r="I1430" s="37"/>
      <c r="J1430" s="37"/>
      <c r="K1430" s="37"/>
      <c r="L1430" s="37"/>
      <c r="M1430" s="37"/>
      <c r="N1430" s="37"/>
      <c r="O1430" s="37"/>
      <c r="P1430" s="37"/>
      <c r="Q1430" s="37"/>
      <c r="R1430" s="37"/>
      <c r="S1430" s="37"/>
      <c r="T1430" s="37"/>
      <c r="U1430" s="37"/>
      <c r="V1430" s="37"/>
      <c r="W1430" s="37"/>
      <c r="X1430" s="37"/>
      <c r="Y1430" s="37"/>
      <c r="Z1430" s="37"/>
      <c r="AA1430" s="37"/>
      <c r="AB1430" s="37"/>
      <c r="AC1430" s="37"/>
    </row>
    <row r="1431" spans="1:29" s="36" customFormat="1" x14ac:dyDescent="0.3">
      <c r="A1431" s="37"/>
      <c r="B1431" s="37"/>
      <c r="C1431" s="37"/>
      <c r="D1431" s="37"/>
      <c r="E1431" s="37"/>
      <c r="F1431" s="37"/>
      <c r="G1431" s="37"/>
      <c r="H1431" s="37"/>
      <c r="I1431" s="37"/>
      <c r="J1431" s="37"/>
      <c r="K1431" s="37"/>
      <c r="L1431" s="37"/>
      <c r="M1431" s="37"/>
      <c r="N1431" s="37"/>
      <c r="O1431" s="37"/>
      <c r="P1431" s="37"/>
      <c r="Q1431" s="37"/>
      <c r="R1431" s="37"/>
      <c r="S1431" s="37"/>
      <c r="T1431" s="37"/>
      <c r="U1431" s="37"/>
      <c r="V1431" s="37"/>
      <c r="W1431" s="37"/>
      <c r="X1431" s="37"/>
      <c r="Y1431" s="37"/>
      <c r="Z1431" s="37"/>
      <c r="AA1431" s="37"/>
      <c r="AB1431" s="37"/>
      <c r="AC1431" s="37"/>
    </row>
    <row r="1432" spans="1:29" s="36" customFormat="1" x14ac:dyDescent="0.3">
      <c r="A1432" s="37"/>
      <c r="B1432" s="37"/>
      <c r="C1432" s="37"/>
      <c r="D1432" s="37"/>
      <c r="E1432" s="37"/>
      <c r="F1432" s="37"/>
      <c r="G1432" s="37"/>
      <c r="H1432" s="37"/>
      <c r="I1432" s="37"/>
      <c r="J1432" s="37"/>
      <c r="K1432" s="37"/>
      <c r="L1432" s="37"/>
      <c r="M1432" s="37"/>
      <c r="N1432" s="37"/>
      <c r="O1432" s="37"/>
      <c r="P1432" s="37"/>
      <c r="Q1432" s="37"/>
      <c r="R1432" s="37"/>
      <c r="S1432" s="37"/>
      <c r="T1432" s="37"/>
      <c r="U1432" s="37"/>
      <c r="V1432" s="37"/>
      <c r="W1432" s="37"/>
      <c r="X1432" s="37"/>
      <c r="Y1432" s="37"/>
      <c r="Z1432" s="37"/>
      <c r="AA1432" s="37"/>
      <c r="AB1432" s="37"/>
      <c r="AC1432" s="37"/>
    </row>
    <row r="1433" spans="1:29" s="36" customFormat="1" x14ac:dyDescent="0.3">
      <c r="A1433" s="37"/>
      <c r="B1433" s="37"/>
      <c r="C1433" s="37"/>
      <c r="D1433" s="37"/>
      <c r="E1433" s="37"/>
      <c r="F1433" s="37"/>
      <c r="G1433" s="37"/>
      <c r="H1433" s="37"/>
      <c r="I1433" s="37"/>
      <c r="J1433" s="37"/>
      <c r="K1433" s="37"/>
      <c r="L1433" s="37"/>
      <c r="M1433" s="37"/>
      <c r="N1433" s="37"/>
      <c r="O1433" s="37"/>
      <c r="P1433" s="37"/>
      <c r="Q1433" s="37"/>
      <c r="R1433" s="37"/>
      <c r="S1433" s="37"/>
      <c r="T1433" s="37"/>
      <c r="U1433" s="37"/>
      <c r="V1433" s="37"/>
      <c r="W1433" s="37"/>
      <c r="X1433" s="37"/>
      <c r="Y1433" s="37"/>
      <c r="Z1433" s="37"/>
      <c r="AA1433" s="37"/>
      <c r="AB1433" s="37"/>
      <c r="AC1433" s="37"/>
    </row>
    <row r="1434" spans="1:29" s="36" customFormat="1" x14ac:dyDescent="0.3">
      <c r="A1434" s="37"/>
      <c r="B1434" s="37"/>
      <c r="C1434" s="37"/>
      <c r="D1434" s="37"/>
      <c r="E1434" s="37"/>
      <c r="F1434" s="37"/>
      <c r="G1434" s="37"/>
      <c r="H1434" s="37"/>
      <c r="I1434" s="37"/>
      <c r="J1434" s="37"/>
      <c r="K1434" s="37"/>
      <c r="L1434" s="37"/>
      <c r="M1434" s="37"/>
      <c r="N1434" s="37"/>
      <c r="O1434" s="37"/>
      <c r="P1434" s="37"/>
      <c r="Q1434" s="37"/>
      <c r="R1434" s="37"/>
      <c r="S1434" s="37"/>
      <c r="T1434" s="37"/>
      <c r="U1434" s="37"/>
      <c r="V1434" s="37"/>
      <c r="W1434" s="37"/>
      <c r="X1434" s="37"/>
      <c r="Y1434" s="37"/>
      <c r="Z1434" s="37"/>
      <c r="AA1434" s="37"/>
      <c r="AB1434" s="37"/>
      <c r="AC1434" s="37"/>
    </row>
    <row r="1435" spans="1:29" s="36" customFormat="1" x14ac:dyDescent="0.3">
      <c r="A1435" s="37"/>
      <c r="B1435" s="37"/>
      <c r="C1435" s="37"/>
      <c r="D1435" s="37"/>
      <c r="E1435" s="37"/>
      <c r="F1435" s="37"/>
      <c r="G1435" s="37"/>
      <c r="H1435" s="37"/>
      <c r="I1435" s="37"/>
      <c r="J1435" s="37"/>
      <c r="K1435" s="37"/>
      <c r="L1435" s="37"/>
      <c r="M1435" s="37"/>
      <c r="N1435" s="37"/>
      <c r="O1435" s="37"/>
      <c r="P1435" s="37"/>
      <c r="Q1435" s="37"/>
      <c r="R1435" s="37"/>
      <c r="S1435" s="37"/>
      <c r="T1435" s="37"/>
      <c r="U1435" s="37"/>
      <c r="V1435" s="37"/>
      <c r="W1435" s="37"/>
      <c r="X1435" s="37"/>
      <c r="Y1435" s="37"/>
      <c r="Z1435" s="37"/>
      <c r="AA1435" s="37"/>
      <c r="AB1435" s="37"/>
      <c r="AC1435" s="37"/>
    </row>
    <row r="1436" spans="1:29" s="36" customFormat="1" x14ac:dyDescent="0.3">
      <c r="A1436" s="37"/>
      <c r="B1436" s="37"/>
      <c r="C1436" s="37"/>
      <c r="D1436" s="37"/>
      <c r="E1436" s="37"/>
      <c r="F1436" s="37"/>
      <c r="G1436" s="37"/>
      <c r="H1436" s="37"/>
      <c r="I1436" s="37"/>
      <c r="J1436" s="37"/>
      <c r="K1436" s="37"/>
      <c r="L1436" s="37"/>
      <c r="M1436" s="37"/>
      <c r="N1436" s="37"/>
      <c r="O1436" s="37"/>
      <c r="P1436" s="37"/>
      <c r="Q1436" s="37"/>
      <c r="R1436" s="37"/>
      <c r="S1436" s="37"/>
      <c r="T1436" s="37"/>
      <c r="U1436" s="37"/>
      <c r="V1436" s="37"/>
      <c r="W1436" s="37"/>
      <c r="X1436" s="37"/>
      <c r="Y1436" s="37"/>
      <c r="Z1436" s="37"/>
      <c r="AA1436" s="37"/>
      <c r="AB1436" s="37"/>
      <c r="AC1436" s="37"/>
    </row>
    <row r="1437" spans="1:29" s="36" customFormat="1" x14ac:dyDescent="0.3">
      <c r="A1437" s="37"/>
      <c r="B1437" s="37"/>
      <c r="C1437" s="37"/>
      <c r="D1437" s="37"/>
      <c r="E1437" s="37"/>
      <c r="F1437" s="37"/>
      <c r="G1437" s="37"/>
      <c r="H1437" s="37"/>
      <c r="I1437" s="37"/>
      <c r="J1437" s="37"/>
      <c r="K1437" s="37"/>
      <c r="L1437" s="37"/>
      <c r="M1437" s="37"/>
      <c r="N1437" s="37"/>
      <c r="O1437" s="37"/>
      <c r="P1437" s="37"/>
      <c r="Q1437" s="37"/>
      <c r="R1437" s="37"/>
      <c r="S1437" s="37"/>
      <c r="T1437" s="37"/>
      <c r="U1437" s="37"/>
      <c r="V1437" s="37"/>
      <c r="W1437" s="37"/>
      <c r="X1437" s="37"/>
      <c r="Y1437" s="37"/>
      <c r="Z1437" s="37"/>
      <c r="AA1437" s="37"/>
      <c r="AB1437" s="37"/>
      <c r="AC1437" s="37"/>
    </row>
    <row r="1438" spans="1:29" s="36" customFormat="1" x14ac:dyDescent="0.3">
      <c r="A1438" s="37"/>
      <c r="B1438" s="37"/>
      <c r="C1438" s="37"/>
      <c r="D1438" s="37"/>
      <c r="E1438" s="37"/>
      <c r="F1438" s="37"/>
      <c r="G1438" s="37"/>
      <c r="H1438" s="37"/>
      <c r="I1438" s="37"/>
      <c r="J1438" s="37"/>
      <c r="K1438" s="37"/>
      <c r="L1438" s="37"/>
      <c r="M1438" s="37"/>
      <c r="N1438" s="37"/>
      <c r="O1438" s="37"/>
      <c r="P1438" s="37"/>
      <c r="Q1438" s="37"/>
      <c r="R1438" s="37"/>
      <c r="S1438" s="37"/>
      <c r="T1438" s="37"/>
      <c r="U1438" s="37"/>
      <c r="V1438" s="37"/>
      <c r="W1438" s="37"/>
      <c r="X1438" s="37"/>
      <c r="Y1438" s="37"/>
      <c r="Z1438" s="37"/>
      <c r="AA1438" s="37"/>
      <c r="AB1438" s="37"/>
      <c r="AC1438" s="37"/>
    </row>
    <row r="1439" spans="1:29" s="36" customFormat="1" x14ac:dyDescent="0.3">
      <c r="A1439" s="37"/>
      <c r="B1439" s="37"/>
      <c r="C1439" s="37"/>
      <c r="D1439" s="37"/>
      <c r="E1439" s="37"/>
      <c r="F1439" s="37"/>
      <c r="G1439" s="37"/>
      <c r="H1439" s="37"/>
      <c r="I1439" s="37"/>
      <c r="J1439" s="37"/>
      <c r="K1439" s="37"/>
      <c r="L1439" s="37"/>
      <c r="M1439" s="37"/>
      <c r="N1439" s="37"/>
      <c r="O1439" s="37"/>
      <c r="P1439" s="37"/>
      <c r="Q1439" s="37"/>
      <c r="R1439" s="37"/>
      <c r="S1439" s="37"/>
      <c r="T1439" s="37"/>
      <c r="U1439" s="37"/>
      <c r="V1439" s="37"/>
      <c r="W1439" s="37"/>
      <c r="X1439" s="37"/>
      <c r="Y1439" s="37"/>
      <c r="Z1439" s="37"/>
      <c r="AA1439" s="37"/>
      <c r="AB1439" s="37"/>
      <c r="AC1439" s="37"/>
    </row>
    <row r="1440" spans="1:29" s="36" customFormat="1" x14ac:dyDescent="0.3">
      <c r="A1440" s="37"/>
      <c r="B1440" s="37"/>
      <c r="C1440" s="37"/>
      <c r="D1440" s="37"/>
      <c r="E1440" s="37"/>
      <c r="F1440" s="37"/>
      <c r="G1440" s="37"/>
      <c r="H1440" s="37"/>
      <c r="I1440" s="37"/>
      <c r="J1440" s="37"/>
      <c r="K1440" s="37"/>
      <c r="L1440" s="37"/>
      <c r="M1440" s="37"/>
      <c r="N1440" s="37"/>
      <c r="O1440" s="37"/>
      <c r="P1440" s="37"/>
      <c r="Q1440" s="37"/>
      <c r="R1440" s="37"/>
      <c r="S1440" s="37"/>
      <c r="T1440" s="37"/>
      <c r="U1440" s="37"/>
      <c r="V1440" s="37"/>
      <c r="W1440" s="37"/>
      <c r="X1440" s="37"/>
      <c r="Y1440" s="37"/>
      <c r="Z1440" s="37"/>
      <c r="AA1440" s="37"/>
      <c r="AB1440" s="37"/>
      <c r="AC1440" s="37"/>
    </row>
    <row r="1441" spans="1:29" s="36" customFormat="1" x14ac:dyDescent="0.3">
      <c r="A1441" s="37"/>
      <c r="B1441" s="37"/>
      <c r="C1441" s="37"/>
      <c r="D1441" s="37"/>
      <c r="E1441" s="37"/>
      <c r="F1441" s="37"/>
      <c r="G1441" s="37"/>
      <c r="H1441" s="37"/>
      <c r="I1441" s="37"/>
      <c r="J1441" s="37"/>
      <c r="K1441" s="37"/>
      <c r="L1441" s="37"/>
      <c r="M1441" s="37"/>
      <c r="N1441" s="37"/>
      <c r="O1441" s="37"/>
      <c r="P1441" s="37"/>
      <c r="Q1441" s="37"/>
      <c r="R1441" s="37"/>
      <c r="S1441" s="37"/>
      <c r="T1441" s="37"/>
      <c r="U1441" s="37"/>
      <c r="V1441" s="37"/>
      <c r="W1441" s="37"/>
      <c r="X1441" s="37"/>
      <c r="Y1441" s="37"/>
      <c r="Z1441" s="37"/>
      <c r="AA1441" s="37"/>
      <c r="AB1441" s="37"/>
      <c r="AC1441" s="37"/>
    </row>
    <row r="1442" spans="1:29" s="36" customFormat="1" x14ac:dyDescent="0.3">
      <c r="A1442" s="37"/>
      <c r="B1442" s="37"/>
      <c r="C1442" s="37"/>
      <c r="D1442" s="37"/>
      <c r="E1442" s="37"/>
      <c r="F1442" s="37"/>
      <c r="G1442" s="37"/>
      <c r="H1442" s="37"/>
      <c r="I1442" s="37"/>
      <c r="J1442" s="37"/>
      <c r="K1442" s="37"/>
      <c r="L1442" s="37"/>
      <c r="M1442" s="37"/>
      <c r="N1442" s="37"/>
      <c r="O1442" s="37"/>
      <c r="P1442" s="37"/>
      <c r="Q1442" s="37"/>
      <c r="R1442" s="37"/>
      <c r="S1442" s="37"/>
      <c r="T1442" s="37"/>
      <c r="U1442" s="37"/>
      <c r="V1442" s="37"/>
      <c r="W1442" s="37"/>
      <c r="X1442" s="37"/>
      <c r="Y1442" s="37"/>
      <c r="Z1442" s="37"/>
      <c r="AA1442" s="37"/>
      <c r="AB1442" s="37"/>
      <c r="AC1442" s="37"/>
    </row>
    <row r="1443" spans="1:29" s="36" customFormat="1" x14ac:dyDescent="0.3">
      <c r="A1443" s="37"/>
      <c r="B1443" s="37"/>
      <c r="C1443" s="37"/>
      <c r="D1443" s="37"/>
      <c r="E1443" s="37"/>
      <c r="F1443" s="37"/>
      <c r="G1443" s="37"/>
      <c r="H1443" s="37"/>
      <c r="I1443" s="37"/>
      <c r="J1443" s="37"/>
      <c r="K1443" s="37"/>
      <c r="L1443" s="37"/>
      <c r="M1443" s="37"/>
      <c r="N1443" s="37"/>
      <c r="O1443" s="37"/>
      <c r="P1443" s="37"/>
      <c r="Q1443" s="37"/>
      <c r="R1443" s="37"/>
      <c r="S1443" s="37"/>
      <c r="T1443" s="37"/>
      <c r="U1443" s="37"/>
      <c r="V1443" s="37"/>
      <c r="W1443" s="37"/>
      <c r="X1443" s="37"/>
      <c r="Y1443" s="37"/>
      <c r="Z1443" s="37"/>
      <c r="AA1443" s="37"/>
      <c r="AB1443" s="37"/>
      <c r="AC1443" s="37"/>
    </row>
    <row r="1444" spans="1:29" s="36" customFormat="1" x14ac:dyDescent="0.3">
      <c r="A1444" s="37"/>
      <c r="B1444" s="37"/>
      <c r="C1444" s="37"/>
      <c r="D1444" s="37"/>
      <c r="E1444" s="37"/>
      <c r="F1444" s="37"/>
      <c r="G1444" s="37"/>
      <c r="H1444" s="37"/>
      <c r="I1444" s="37"/>
      <c r="J1444" s="37"/>
      <c r="K1444" s="37"/>
      <c r="L1444" s="37"/>
      <c r="M1444" s="37"/>
      <c r="N1444" s="37"/>
      <c r="O1444" s="37"/>
      <c r="P1444" s="37"/>
      <c r="Q1444" s="37"/>
      <c r="R1444" s="37"/>
      <c r="S1444" s="37"/>
      <c r="T1444" s="37"/>
      <c r="U1444" s="37"/>
      <c r="V1444" s="37"/>
      <c r="W1444" s="37"/>
      <c r="X1444" s="37"/>
      <c r="Y1444" s="37"/>
      <c r="Z1444" s="37"/>
      <c r="AA1444" s="37"/>
      <c r="AB1444" s="37"/>
      <c r="AC1444" s="37"/>
    </row>
    <row r="1445" spans="1:29" s="36" customFormat="1" x14ac:dyDescent="0.3">
      <c r="A1445" s="37"/>
      <c r="B1445" s="37"/>
      <c r="C1445" s="37"/>
      <c r="D1445" s="37"/>
      <c r="E1445" s="37"/>
      <c r="F1445" s="37"/>
      <c r="G1445" s="37"/>
      <c r="H1445" s="37"/>
      <c r="I1445" s="37"/>
      <c r="J1445" s="37"/>
      <c r="K1445" s="37"/>
      <c r="L1445" s="37"/>
      <c r="M1445" s="37"/>
      <c r="N1445" s="37"/>
      <c r="O1445" s="37"/>
      <c r="P1445" s="37"/>
      <c r="Q1445" s="37"/>
      <c r="R1445" s="37"/>
      <c r="S1445" s="37"/>
      <c r="T1445" s="37"/>
      <c r="U1445" s="37"/>
      <c r="V1445" s="37"/>
      <c r="W1445" s="37"/>
      <c r="X1445" s="37"/>
      <c r="Y1445" s="37"/>
      <c r="Z1445" s="37"/>
      <c r="AA1445" s="37"/>
      <c r="AB1445" s="37"/>
      <c r="AC1445" s="37"/>
    </row>
    <row r="1446" spans="1:29" s="36" customFormat="1" x14ac:dyDescent="0.3">
      <c r="A1446" s="37"/>
      <c r="B1446" s="37"/>
      <c r="C1446" s="37"/>
      <c r="D1446" s="37"/>
      <c r="E1446" s="37"/>
      <c r="F1446" s="37"/>
      <c r="G1446" s="37"/>
      <c r="H1446" s="37"/>
      <c r="I1446" s="37"/>
      <c r="J1446" s="37"/>
      <c r="K1446" s="37"/>
      <c r="L1446" s="37"/>
      <c r="M1446" s="37"/>
      <c r="N1446" s="37"/>
      <c r="O1446" s="37"/>
      <c r="P1446" s="37"/>
      <c r="Q1446" s="37"/>
      <c r="R1446" s="37"/>
      <c r="S1446" s="37"/>
      <c r="T1446" s="37"/>
      <c r="U1446" s="37"/>
      <c r="V1446" s="37"/>
      <c r="W1446" s="37"/>
      <c r="X1446" s="37"/>
      <c r="Y1446" s="37"/>
      <c r="Z1446" s="37"/>
      <c r="AA1446" s="37"/>
      <c r="AB1446" s="37"/>
      <c r="AC1446" s="37"/>
    </row>
    <row r="1447" spans="1:29" s="36" customFormat="1" x14ac:dyDescent="0.3">
      <c r="A1447" s="37"/>
      <c r="B1447" s="37"/>
      <c r="C1447" s="37"/>
      <c r="D1447" s="37"/>
      <c r="E1447" s="37"/>
      <c r="F1447" s="37"/>
      <c r="G1447" s="37"/>
      <c r="H1447" s="37"/>
      <c r="I1447" s="37"/>
      <c r="J1447" s="37"/>
      <c r="K1447" s="37"/>
      <c r="L1447" s="37"/>
      <c r="M1447" s="37"/>
      <c r="N1447" s="37"/>
      <c r="O1447" s="37"/>
      <c r="P1447" s="37"/>
      <c r="Q1447" s="37"/>
      <c r="R1447" s="37"/>
      <c r="S1447" s="37"/>
      <c r="T1447" s="37"/>
      <c r="U1447" s="37"/>
      <c r="V1447" s="37"/>
      <c r="W1447" s="37"/>
      <c r="X1447" s="37"/>
      <c r="Y1447" s="37"/>
      <c r="Z1447" s="37"/>
      <c r="AA1447" s="37"/>
      <c r="AB1447" s="37"/>
      <c r="AC1447" s="37"/>
    </row>
    <row r="1448" spans="1:29" s="36" customFormat="1" x14ac:dyDescent="0.3">
      <c r="A1448" s="37"/>
      <c r="B1448" s="37"/>
      <c r="C1448" s="37"/>
      <c r="D1448" s="37"/>
      <c r="E1448" s="37"/>
      <c r="F1448" s="37"/>
      <c r="G1448" s="37"/>
      <c r="H1448" s="37"/>
      <c r="I1448" s="37"/>
      <c r="J1448" s="37"/>
      <c r="K1448" s="37"/>
      <c r="L1448" s="37"/>
      <c r="M1448" s="37"/>
      <c r="N1448" s="37"/>
      <c r="O1448" s="37"/>
      <c r="P1448" s="37"/>
      <c r="Q1448" s="37"/>
      <c r="R1448" s="37"/>
      <c r="S1448" s="37"/>
      <c r="T1448" s="37"/>
      <c r="U1448" s="37"/>
      <c r="V1448" s="37"/>
      <c r="W1448" s="37"/>
      <c r="X1448" s="37"/>
      <c r="Y1448" s="37"/>
      <c r="Z1448" s="37"/>
      <c r="AA1448" s="37"/>
      <c r="AB1448" s="37"/>
      <c r="AC1448" s="37"/>
    </row>
    <row r="1449" spans="1:29" s="36" customFormat="1" x14ac:dyDescent="0.3">
      <c r="A1449" s="37"/>
      <c r="B1449" s="37"/>
      <c r="C1449" s="37"/>
      <c r="D1449" s="37"/>
      <c r="E1449" s="37"/>
      <c r="F1449" s="37"/>
      <c r="G1449" s="37"/>
      <c r="H1449" s="37"/>
      <c r="I1449" s="37"/>
      <c r="J1449" s="37"/>
      <c r="K1449" s="37"/>
      <c r="L1449" s="37"/>
      <c r="M1449" s="37"/>
      <c r="N1449" s="37"/>
      <c r="O1449" s="37"/>
      <c r="P1449" s="37"/>
      <c r="Q1449" s="37"/>
      <c r="R1449" s="37"/>
      <c r="S1449" s="37"/>
      <c r="T1449" s="37"/>
      <c r="U1449" s="37"/>
      <c r="V1449" s="37"/>
      <c r="W1449" s="37"/>
      <c r="X1449" s="37"/>
      <c r="Y1449" s="37"/>
      <c r="Z1449" s="37"/>
      <c r="AA1449" s="37"/>
      <c r="AB1449" s="37"/>
      <c r="AC1449" s="37"/>
    </row>
    <row r="1450" spans="1:29" s="36" customFormat="1" x14ac:dyDescent="0.3">
      <c r="A1450" s="37"/>
      <c r="B1450" s="37"/>
      <c r="C1450" s="37"/>
      <c r="D1450" s="37"/>
      <c r="E1450" s="37"/>
      <c r="F1450" s="37"/>
      <c r="G1450" s="37"/>
      <c r="H1450" s="37"/>
      <c r="I1450" s="37"/>
      <c r="J1450" s="37"/>
      <c r="K1450" s="37"/>
      <c r="L1450" s="37"/>
      <c r="M1450" s="37"/>
      <c r="N1450" s="37"/>
      <c r="O1450" s="37"/>
      <c r="P1450" s="37"/>
      <c r="Q1450" s="37"/>
      <c r="R1450" s="37"/>
      <c r="S1450" s="37"/>
      <c r="T1450" s="37"/>
      <c r="U1450" s="37"/>
      <c r="V1450" s="37"/>
      <c r="W1450" s="37"/>
      <c r="X1450" s="37"/>
      <c r="Y1450" s="37"/>
      <c r="Z1450" s="37"/>
      <c r="AA1450" s="37"/>
      <c r="AB1450" s="37"/>
      <c r="AC1450" s="37"/>
    </row>
    <row r="1451" spans="1:29" s="36" customFormat="1" x14ac:dyDescent="0.3">
      <c r="A1451" s="37"/>
      <c r="B1451" s="37"/>
      <c r="C1451" s="37"/>
      <c r="D1451" s="37"/>
      <c r="E1451" s="37"/>
      <c r="F1451" s="37"/>
      <c r="G1451" s="37"/>
      <c r="H1451" s="37"/>
      <c r="I1451" s="37"/>
      <c r="J1451" s="37"/>
      <c r="K1451" s="37"/>
      <c r="L1451" s="37"/>
      <c r="M1451" s="37"/>
      <c r="N1451" s="37"/>
      <c r="O1451" s="37"/>
      <c r="P1451" s="37"/>
      <c r="Q1451" s="37"/>
      <c r="R1451" s="37"/>
      <c r="S1451" s="37"/>
      <c r="T1451" s="37"/>
      <c r="U1451" s="37"/>
      <c r="V1451" s="37"/>
      <c r="W1451" s="37"/>
      <c r="X1451" s="37"/>
      <c r="Y1451" s="37"/>
      <c r="Z1451" s="37"/>
      <c r="AA1451" s="37"/>
      <c r="AB1451" s="37"/>
      <c r="AC1451" s="37"/>
    </row>
    <row r="1452" spans="1:29" s="36" customFormat="1" x14ac:dyDescent="0.3">
      <c r="A1452" s="37"/>
      <c r="B1452" s="37"/>
      <c r="C1452" s="37"/>
      <c r="D1452" s="37"/>
      <c r="E1452" s="37"/>
      <c r="F1452" s="37"/>
      <c r="G1452" s="37"/>
      <c r="H1452" s="37"/>
      <c r="I1452" s="37"/>
      <c r="J1452" s="37"/>
      <c r="K1452" s="37"/>
      <c r="L1452" s="37"/>
      <c r="M1452" s="37"/>
      <c r="N1452" s="37"/>
      <c r="O1452" s="37"/>
      <c r="P1452" s="37"/>
      <c r="Q1452" s="37"/>
      <c r="R1452" s="37"/>
      <c r="S1452" s="37"/>
      <c r="T1452" s="37"/>
      <c r="U1452" s="37"/>
      <c r="V1452" s="37"/>
      <c r="W1452" s="37"/>
      <c r="X1452" s="37"/>
      <c r="Y1452" s="37"/>
      <c r="Z1452" s="37"/>
      <c r="AA1452" s="37"/>
      <c r="AB1452" s="37"/>
      <c r="AC1452" s="37"/>
    </row>
    <row r="1453" spans="1:29" s="36" customFormat="1" x14ac:dyDescent="0.3">
      <c r="A1453" s="37"/>
      <c r="B1453" s="37"/>
      <c r="C1453" s="37"/>
      <c r="D1453" s="37"/>
      <c r="E1453" s="37"/>
      <c r="F1453" s="37"/>
      <c r="G1453" s="37"/>
      <c r="H1453" s="37"/>
      <c r="I1453" s="37"/>
      <c r="J1453" s="37"/>
      <c r="K1453" s="37"/>
      <c r="L1453" s="37"/>
      <c r="M1453" s="37"/>
      <c r="N1453" s="37"/>
      <c r="O1453" s="37"/>
      <c r="P1453" s="37"/>
      <c r="Q1453" s="37"/>
      <c r="R1453" s="37"/>
      <c r="S1453" s="37"/>
      <c r="T1453" s="37"/>
      <c r="U1453" s="37"/>
      <c r="V1453" s="37"/>
      <c r="W1453" s="37"/>
      <c r="X1453" s="37"/>
      <c r="Y1453" s="37"/>
      <c r="Z1453" s="37"/>
      <c r="AA1453" s="37"/>
      <c r="AB1453" s="37"/>
      <c r="AC1453" s="37"/>
    </row>
    <row r="1454" spans="1:29" s="36" customFormat="1" x14ac:dyDescent="0.3">
      <c r="A1454" s="37"/>
      <c r="B1454" s="37"/>
      <c r="C1454" s="37"/>
      <c r="D1454" s="37"/>
      <c r="E1454" s="37"/>
      <c r="F1454" s="37"/>
      <c r="G1454" s="37"/>
      <c r="H1454" s="37"/>
      <c r="I1454" s="37"/>
      <c r="J1454" s="37"/>
      <c r="K1454" s="37"/>
      <c r="L1454" s="37"/>
      <c r="M1454" s="37"/>
      <c r="N1454" s="37"/>
      <c r="O1454" s="37"/>
      <c r="P1454" s="37"/>
      <c r="Q1454" s="37"/>
      <c r="R1454" s="37"/>
      <c r="S1454" s="37"/>
      <c r="T1454" s="37"/>
      <c r="U1454" s="37"/>
      <c r="V1454" s="37"/>
      <c r="W1454" s="37"/>
      <c r="X1454" s="37"/>
      <c r="Y1454" s="37"/>
      <c r="Z1454" s="37"/>
      <c r="AA1454" s="37"/>
      <c r="AB1454" s="37"/>
      <c r="AC1454" s="37"/>
    </row>
    <row r="1455" spans="1:29" s="36" customFormat="1" x14ac:dyDescent="0.3">
      <c r="A1455" s="37"/>
      <c r="B1455" s="37"/>
      <c r="C1455" s="37"/>
      <c r="D1455" s="37"/>
      <c r="E1455" s="37"/>
      <c r="F1455" s="37"/>
      <c r="G1455" s="37"/>
      <c r="H1455" s="37"/>
      <c r="I1455" s="37"/>
      <c r="J1455" s="37"/>
      <c r="K1455" s="37"/>
      <c r="L1455" s="37"/>
      <c r="M1455" s="37"/>
      <c r="N1455" s="37"/>
      <c r="O1455" s="37"/>
      <c r="P1455" s="37"/>
      <c r="Q1455" s="37"/>
      <c r="R1455" s="37"/>
      <c r="S1455" s="37"/>
      <c r="T1455" s="37"/>
      <c r="U1455" s="37"/>
      <c r="V1455" s="37"/>
      <c r="W1455" s="37"/>
      <c r="X1455" s="37"/>
      <c r="Y1455" s="37"/>
      <c r="Z1455" s="37"/>
      <c r="AA1455" s="37"/>
      <c r="AB1455" s="37"/>
      <c r="AC1455" s="37"/>
    </row>
    <row r="1456" spans="1:29" s="36" customFormat="1" x14ac:dyDescent="0.3">
      <c r="A1456" s="37"/>
      <c r="B1456" s="37"/>
      <c r="C1456" s="37"/>
      <c r="D1456" s="37"/>
      <c r="E1456" s="37"/>
      <c r="F1456" s="37"/>
      <c r="G1456" s="37"/>
      <c r="H1456" s="37"/>
      <c r="I1456" s="37"/>
      <c r="J1456" s="37"/>
      <c r="K1456" s="37"/>
      <c r="L1456" s="37"/>
      <c r="M1456" s="37"/>
      <c r="N1456" s="37"/>
      <c r="O1456" s="37"/>
      <c r="P1456" s="37"/>
      <c r="Q1456" s="37"/>
      <c r="R1456" s="37"/>
      <c r="S1456" s="37"/>
      <c r="T1456" s="37"/>
      <c r="U1456" s="37"/>
      <c r="V1456" s="37"/>
      <c r="W1456" s="37"/>
      <c r="X1456" s="37"/>
      <c r="Y1456" s="37"/>
      <c r="Z1456" s="37"/>
      <c r="AA1456" s="37"/>
      <c r="AB1456" s="37"/>
      <c r="AC1456" s="37"/>
    </row>
    <row r="1457" spans="1:29" s="36" customFormat="1" x14ac:dyDescent="0.3">
      <c r="A1457" s="37"/>
      <c r="B1457" s="37"/>
      <c r="C1457" s="37"/>
      <c r="D1457" s="37"/>
      <c r="E1457" s="37"/>
      <c r="F1457" s="37"/>
      <c r="G1457" s="37"/>
      <c r="H1457" s="37"/>
      <c r="I1457" s="37"/>
      <c r="J1457" s="37"/>
      <c r="K1457" s="37"/>
      <c r="L1457" s="37"/>
      <c r="M1457" s="37"/>
      <c r="N1457" s="37"/>
      <c r="O1457" s="37"/>
      <c r="P1457" s="37"/>
      <c r="Q1457" s="37"/>
      <c r="R1457" s="37"/>
      <c r="S1457" s="37"/>
      <c r="T1457" s="37"/>
      <c r="U1457" s="37"/>
      <c r="V1457" s="37"/>
      <c r="W1457" s="37"/>
      <c r="X1457" s="37"/>
      <c r="Y1457" s="37"/>
      <c r="Z1457" s="37"/>
      <c r="AA1457" s="37"/>
      <c r="AB1457" s="37"/>
      <c r="AC1457" s="37"/>
    </row>
    <row r="1458" spans="1:29" s="36" customFormat="1" x14ac:dyDescent="0.3">
      <c r="A1458" s="37"/>
      <c r="B1458" s="37"/>
      <c r="C1458" s="37"/>
      <c r="D1458" s="37"/>
      <c r="E1458" s="37"/>
      <c r="F1458" s="37"/>
      <c r="G1458" s="37"/>
      <c r="H1458" s="37"/>
      <c r="I1458" s="37"/>
      <c r="J1458" s="37"/>
      <c r="K1458" s="37"/>
      <c r="L1458" s="37"/>
      <c r="M1458" s="37"/>
      <c r="N1458" s="37"/>
      <c r="O1458" s="37"/>
      <c r="P1458" s="37"/>
      <c r="Q1458" s="37"/>
      <c r="R1458" s="37"/>
      <c r="S1458" s="37"/>
      <c r="T1458" s="37"/>
      <c r="U1458" s="37"/>
      <c r="V1458" s="37"/>
      <c r="W1458" s="37"/>
      <c r="X1458" s="37"/>
      <c r="Y1458" s="37"/>
      <c r="Z1458" s="37"/>
      <c r="AA1458" s="37"/>
      <c r="AB1458" s="37"/>
      <c r="AC1458" s="37"/>
    </row>
    <row r="1459" spans="1:29" s="36" customFormat="1" x14ac:dyDescent="0.3">
      <c r="A1459" s="37"/>
      <c r="B1459" s="37"/>
      <c r="C1459" s="37"/>
      <c r="D1459" s="37"/>
      <c r="E1459" s="37"/>
      <c r="F1459" s="37"/>
      <c r="G1459" s="37"/>
      <c r="H1459" s="37"/>
      <c r="I1459" s="37"/>
      <c r="J1459" s="37"/>
      <c r="K1459" s="37"/>
      <c r="L1459" s="37"/>
      <c r="M1459" s="37"/>
      <c r="N1459" s="37"/>
      <c r="O1459" s="37"/>
      <c r="P1459" s="37"/>
      <c r="Q1459" s="37"/>
      <c r="R1459" s="37"/>
      <c r="S1459" s="37"/>
      <c r="T1459" s="37"/>
      <c r="U1459" s="37"/>
      <c r="V1459" s="37"/>
      <c r="W1459" s="37"/>
      <c r="X1459" s="37"/>
      <c r="Y1459" s="37"/>
      <c r="Z1459" s="37"/>
      <c r="AA1459" s="37"/>
      <c r="AB1459" s="37"/>
      <c r="AC1459" s="37"/>
    </row>
    <row r="1460" spans="1:29" s="36" customFormat="1" x14ac:dyDescent="0.3">
      <c r="A1460" s="37"/>
      <c r="B1460" s="37"/>
      <c r="C1460" s="37"/>
      <c r="D1460" s="37"/>
      <c r="E1460" s="37"/>
      <c r="F1460" s="37"/>
      <c r="G1460" s="37"/>
      <c r="H1460" s="37"/>
      <c r="I1460" s="37"/>
      <c r="J1460" s="37"/>
      <c r="K1460" s="37"/>
      <c r="L1460" s="37"/>
      <c r="M1460" s="37"/>
      <c r="N1460" s="37"/>
      <c r="O1460" s="37"/>
      <c r="P1460" s="37"/>
      <c r="Q1460" s="37"/>
      <c r="R1460" s="37"/>
      <c r="S1460" s="37"/>
      <c r="T1460" s="37"/>
      <c r="U1460" s="37"/>
      <c r="V1460" s="37"/>
      <c r="W1460" s="37"/>
      <c r="X1460" s="37"/>
      <c r="Y1460" s="37"/>
      <c r="Z1460" s="37"/>
      <c r="AA1460" s="37"/>
      <c r="AB1460" s="37"/>
      <c r="AC1460" s="37"/>
    </row>
    <row r="1461" spans="1:29" s="36" customFormat="1" x14ac:dyDescent="0.3">
      <c r="A1461" s="37"/>
      <c r="B1461" s="37"/>
      <c r="C1461" s="37"/>
      <c r="D1461" s="37"/>
      <c r="E1461" s="37"/>
      <c r="F1461" s="37"/>
      <c r="G1461" s="37"/>
      <c r="H1461" s="37"/>
      <c r="I1461" s="37"/>
      <c r="J1461" s="37"/>
      <c r="K1461" s="37"/>
      <c r="L1461" s="37"/>
      <c r="M1461" s="37"/>
      <c r="N1461" s="37"/>
      <c r="O1461" s="37"/>
      <c r="P1461" s="37"/>
      <c r="Q1461" s="37"/>
      <c r="R1461" s="37"/>
      <c r="S1461" s="37"/>
      <c r="T1461" s="37"/>
      <c r="U1461" s="37"/>
      <c r="V1461" s="37"/>
      <c r="W1461" s="37"/>
      <c r="X1461" s="37"/>
      <c r="Y1461" s="37"/>
      <c r="Z1461" s="37"/>
      <c r="AA1461" s="37"/>
      <c r="AB1461" s="37"/>
      <c r="AC1461" s="37"/>
    </row>
    <row r="1462" spans="1:29" s="36" customFormat="1" x14ac:dyDescent="0.3">
      <c r="A1462" s="37"/>
      <c r="B1462" s="37"/>
      <c r="C1462" s="37"/>
      <c r="D1462" s="37"/>
      <c r="E1462" s="37"/>
      <c r="F1462" s="37"/>
      <c r="G1462" s="37"/>
      <c r="H1462" s="37"/>
      <c r="I1462" s="37"/>
      <c r="J1462" s="37"/>
      <c r="K1462" s="37"/>
      <c r="L1462" s="37"/>
      <c r="M1462" s="37"/>
      <c r="N1462" s="37"/>
      <c r="O1462" s="37"/>
      <c r="P1462" s="37"/>
      <c r="Q1462" s="37"/>
      <c r="R1462" s="37"/>
      <c r="S1462" s="37"/>
      <c r="T1462" s="37"/>
      <c r="U1462" s="37"/>
      <c r="V1462" s="37"/>
      <c r="W1462" s="37"/>
      <c r="X1462" s="37"/>
      <c r="Y1462" s="37"/>
      <c r="Z1462" s="37"/>
      <c r="AA1462" s="37"/>
      <c r="AB1462" s="37"/>
      <c r="AC1462" s="37"/>
    </row>
    <row r="1463" spans="1:29" s="36" customFormat="1" x14ac:dyDescent="0.3">
      <c r="A1463" s="37"/>
      <c r="B1463" s="37"/>
      <c r="C1463" s="37"/>
      <c r="D1463" s="37"/>
      <c r="E1463" s="37"/>
      <c r="F1463" s="37"/>
      <c r="G1463" s="37"/>
      <c r="H1463" s="37"/>
      <c r="I1463" s="37"/>
      <c r="J1463" s="37"/>
      <c r="K1463" s="37"/>
      <c r="L1463" s="37"/>
      <c r="M1463" s="37"/>
      <c r="N1463" s="37"/>
      <c r="O1463" s="37"/>
      <c r="P1463" s="37"/>
      <c r="Q1463" s="37"/>
      <c r="R1463" s="37"/>
      <c r="S1463" s="37"/>
      <c r="T1463" s="37"/>
      <c r="U1463" s="37"/>
      <c r="V1463" s="37"/>
      <c r="W1463" s="37"/>
      <c r="X1463" s="37"/>
      <c r="Y1463" s="37"/>
      <c r="Z1463" s="37"/>
      <c r="AA1463" s="37"/>
      <c r="AB1463" s="37"/>
      <c r="AC1463" s="37"/>
    </row>
    <row r="1464" spans="1:29" s="36" customFormat="1" x14ac:dyDescent="0.3">
      <c r="A1464" s="37"/>
      <c r="B1464" s="37"/>
      <c r="C1464" s="37"/>
      <c r="D1464" s="37"/>
      <c r="E1464" s="37"/>
      <c r="F1464" s="37"/>
      <c r="G1464" s="37"/>
      <c r="H1464" s="37"/>
      <c r="I1464" s="37"/>
      <c r="J1464" s="37"/>
      <c r="K1464" s="37"/>
      <c r="L1464" s="37"/>
      <c r="M1464" s="37"/>
      <c r="N1464" s="37"/>
      <c r="O1464" s="37"/>
      <c r="P1464" s="37"/>
      <c r="Q1464" s="37"/>
      <c r="R1464" s="37"/>
      <c r="S1464" s="37"/>
      <c r="T1464" s="37"/>
      <c r="U1464" s="37"/>
      <c r="V1464" s="37"/>
      <c r="W1464" s="37"/>
      <c r="X1464" s="37"/>
      <c r="Y1464" s="37"/>
      <c r="Z1464" s="37"/>
      <c r="AA1464" s="37"/>
      <c r="AB1464" s="37"/>
      <c r="AC1464" s="37"/>
    </row>
    <row r="1465" spans="1:29" s="36" customFormat="1" x14ac:dyDescent="0.3">
      <c r="A1465" s="37"/>
      <c r="B1465" s="37"/>
      <c r="C1465" s="37"/>
      <c r="D1465" s="37"/>
      <c r="E1465" s="37"/>
      <c r="F1465" s="37"/>
      <c r="G1465" s="37"/>
      <c r="H1465" s="37"/>
      <c r="I1465" s="37"/>
      <c r="J1465" s="37"/>
      <c r="K1465" s="37"/>
      <c r="L1465" s="37"/>
      <c r="M1465" s="37"/>
      <c r="N1465" s="37"/>
      <c r="O1465" s="37"/>
      <c r="P1465" s="37"/>
      <c r="Q1465" s="37"/>
      <c r="R1465" s="37"/>
      <c r="S1465" s="37"/>
      <c r="T1465" s="37"/>
      <c r="U1465" s="37"/>
      <c r="V1465" s="37"/>
      <c r="W1465" s="37"/>
      <c r="X1465" s="37"/>
      <c r="Y1465" s="37"/>
      <c r="Z1465" s="37"/>
      <c r="AA1465" s="37"/>
      <c r="AB1465" s="37"/>
      <c r="AC1465" s="37"/>
    </row>
    <row r="1466" spans="1:29" s="36" customFormat="1" x14ac:dyDescent="0.3">
      <c r="A1466" s="37"/>
      <c r="B1466" s="37"/>
      <c r="C1466" s="37"/>
      <c r="D1466" s="37"/>
      <c r="E1466" s="37"/>
      <c r="F1466" s="37"/>
      <c r="G1466" s="37"/>
      <c r="H1466" s="37"/>
      <c r="I1466" s="37"/>
      <c r="J1466" s="37"/>
      <c r="K1466" s="37"/>
      <c r="L1466" s="37"/>
      <c r="M1466" s="37"/>
      <c r="N1466" s="37"/>
      <c r="O1466" s="37"/>
      <c r="P1466" s="37"/>
      <c r="Q1466" s="37"/>
      <c r="R1466" s="37"/>
      <c r="S1466" s="37"/>
      <c r="T1466" s="37"/>
      <c r="U1466" s="37"/>
      <c r="V1466" s="37"/>
      <c r="W1466" s="37"/>
      <c r="X1466" s="37"/>
      <c r="Y1466" s="37"/>
      <c r="Z1466" s="37"/>
      <c r="AA1466" s="37"/>
      <c r="AB1466" s="37"/>
      <c r="AC1466" s="37"/>
    </row>
    <row r="1467" spans="1:29" s="36" customFormat="1" x14ac:dyDescent="0.3">
      <c r="A1467" s="37"/>
      <c r="B1467" s="37"/>
      <c r="C1467" s="37"/>
      <c r="D1467" s="37"/>
      <c r="E1467" s="37"/>
      <c r="F1467" s="37"/>
      <c r="G1467" s="37"/>
      <c r="H1467" s="37"/>
      <c r="I1467" s="37"/>
      <c r="J1467" s="37"/>
      <c r="K1467" s="37"/>
      <c r="L1467" s="37"/>
      <c r="M1467" s="37"/>
      <c r="N1467" s="37"/>
      <c r="O1467" s="37"/>
      <c r="P1467" s="37"/>
      <c r="Q1467" s="37"/>
      <c r="R1467" s="37"/>
      <c r="S1467" s="37"/>
      <c r="T1467" s="37"/>
      <c r="U1467" s="37"/>
      <c r="V1467" s="37"/>
      <c r="W1467" s="37"/>
      <c r="X1467" s="37"/>
      <c r="Y1467" s="37"/>
      <c r="Z1467" s="37"/>
      <c r="AA1467" s="37"/>
      <c r="AB1467" s="37"/>
      <c r="AC1467" s="37"/>
    </row>
    <row r="1468" spans="1:29" s="36" customFormat="1" x14ac:dyDescent="0.3">
      <c r="A1468" s="37"/>
      <c r="B1468" s="37"/>
      <c r="C1468" s="37"/>
      <c r="D1468" s="37"/>
      <c r="E1468" s="37"/>
      <c r="F1468" s="37"/>
      <c r="G1468" s="37"/>
      <c r="H1468" s="37"/>
      <c r="I1468" s="37"/>
      <c r="J1468" s="37"/>
      <c r="K1468" s="37"/>
      <c r="L1468" s="37"/>
      <c r="M1468" s="37"/>
      <c r="N1468" s="37"/>
      <c r="O1468" s="37"/>
      <c r="P1468" s="37"/>
      <c r="Q1468" s="37"/>
      <c r="R1468" s="37"/>
      <c r="S1468" s="37"/>
      <c r="T1468" s="37"/>
      <c r="U1468" s="37"/>
      <c r="V1468" s="37"/>
      <c r="W1468" s="37"/>
      <c r="X1468" s="37"/>
      <c r="Y1468" s="37"/>
      <c r="Z1468" s="37"/>
      <c r="AA1468" s="37"/>
      <c r="AB1468" s="37"/>
      <c r="AC1468" s="37"/>
    </row>
    <row r="1469" spans="1:29" s="36" customFormat="1" x14ac:dyDescent="0.3">
      <c r="A1469" s="37"/>
      <c r="B1469" s="37"/>
      <c r="C1469" s="37"/>
      <c r="D1469" s="37"/>
      <c r="E1469" s="37"/>
      <c r="F1469" s="37"/>
      <c r="G1469" s="37"/>
      <c r="H1469" s="37"/>
      <c r="I1469" s="37"/>
      <c r="J1469" s="37"/>
      <c r="K1469" s="37"/>
      <c r="L1469" s="37"/>
      <c r="M1469" s="37"/>
      <c r="N1469" s="37"/>
      <c r="O1469" s="37"/>
      <c r="P1469" s="37"/>
      <c r="Q1469" s="37"/>
      <c r="R1469" s="37"/>
      <c r="S1469" s="37"/>
      <c r="T1469" s="37"/>
      <c r="U1469" s="37"/>
      <c r="V1469" s="37"/>
      <c r="W1469" s="37"/>
      <c r="X1469" s="37"/>
      <c r="Y1469" s="37"/>
      <c r="Z1469" s="37"/>
      <c r="AA1469" s="37"/>
      <c r="AB1469" s="37"/>
      <c r="AC1469" s="37"/>
    </row>
    <row r="1470" spans="1:29" s="36" customFormat="1" x14ac:dyDescent="0.3">
      <c r="A1470" s="37"/>
      <c r="B1470" s="37"/>
      <c r="C1470" s="37"/>
      <c r="D1470" s="37"/>
      <c r="E1470" s="37"/>
      <c r="F1470" s="37"/>
      <c r="G1470" s="37"/>
      <c r="H1470" s="37"/>
      <c r="I1470" s="37"/>
      <c r="J1470" s="37"/>
      <c r="K1470" s="37"/>
      <c r="L1470" s="37"/>
      <c r="M1470" s="37"/>
      <c r="N1470" s="37"/>
      <c r="O1470" s="37"/>
      <c r="P1470" s="37"/>
      <c r="Q1470" s="37"/>
      <c r="R1470" s="37"/>
      <c r="S1470" s="37"/>
      <c r="T1470" s="37"/>
      <c r="U1470" s="37"/>
      <c r="V1470" s="37"/>
      <c r="W1470" s="37"/>
      <c r="X1470" s="37"/>
      <c r="Y1470" s="37"/>
      <c r="Z1470" s="37"/>
      <c r="AA1470" s="37"/>
      <c r="AB1470" s="37"/>
      <c r="AC1470" s="37"/>
    </row>
    <row r="1471" spans="1:29" s="36" customFormat="1" x14ac:dyDescent="0.3">
      <c r="A1471" s="37"/>
      <c r="B1471" s="37"/>
      <c r="C1471" s="37"/>
      <c r="D1471" s="37"/>
      <c r="E1471" s="37"/>
      <c r="F1471" s="37"/>
      <c r="G1471" s="37"/>
      <c r="H1471" s="37"/>
      <c r="I1471" s="37"/>
      <c r="J1471" s="37"/>
      <c r="K1471" s="37"/>
      <c r="L1471" s="37"/>
      <c r="M1471" s="37"/>
      <c r="N1471" s="37"/>
      <c r="O1471" s="37"/>
      <c r="P1471" s="37"/>
      <c r="Q1471" s="37"/>
      <c r="R1471" s="37"/>
      <c r="S1471" s="37"/>
      <c r="T1471" s="37"/>
      <c r="U1471" s="37"/>
      <c r="V1471" s="37"/>
      <c r="W1471" s="37"/>
      <c r="X1471" s="37"/>
      <c r="Y1471" s="37"/>
      <c r="Z1471" s="37"/>
      <c r="AA1471" s="37"/>
      <c r="AB1471" s="37"/>
      <c r="AC1471" s="37"/>
    </row>
    <row r="1472" spans="1:29" s="36" customFormat="1" x14ac:dyDescent="0.3">
      <c r="A1472" s="37"/>
      <c r="B1472" s="37"/>
      <c r="C1472" s="37"/>
      <c r="D1472" s="37"/>
      <c r="E1472" s="37"/>
      <c r="F1472" s="37"/>
      <c r="G1472" s="37"/>
      <c r="H1472" s="37"/>
      <c r="I1472" s="37"/>
      <c r="J1472" s="37"/>
      <c r="K1472" s="37"/>
      <c r="L1472" s="37"/>
      <c r="M1472" s="37"/>
      <c r="N1472" s="37"/>
      <c r="O1472" s="37"/>
      <c r="P1472" s="37"/>
      <c r="Q1472" s="37"/>
      <c r="R1472" s="37"/>
      <c r="S1472" s="37"/>
      <c r="T1472" s="37"/>
      <c r="U1472" s="37"/>
      <c r="V1472" s="37"/>
      <c r="W1472" s="37"/>
      <c r="X1472" s="37"/>
      <c r="Y1472" s="37"/>
      <c r="Z1472" s="37"/>
      <c r="AA1472" s="37"/>
      <c r="AB1472" s="37"/>
      <c r="AC1472" s="37"/>
    </row>
    <row r="1473" spans="1:29" s="36" customFormat="1" x14ac:dyDescent="0.3">
      <c r="A1473" s="37"/>
      <c r="B1473" s="37"/>
      <c r="C1473" s="37"/>
      <c r="D1473" s="37"/>
      <c r="E1473" s="37"/>
      <c r="F1473" s="37"/>
      <c r="G1473" s="37"/>
      <c r="H1473" s="37"/>
      <c r="I1473" s="37"/>
      <c r="J1473" s="37"/>
      <c r="K1473" s="37"/>
      <c r="L1473" s="37"/>
      <c r="M1473" s="37"/>
      <c r="N1473" s="37"/>
      <c r="O1473" s="37"/>
      <c r="P1473" s="37"/>
      <c r="Q1473" s="37"/>
      <c r="R1473" s="37"/>
      <c r="S1473" s="37"/>
      <c r="T1473" s="37"/>
      <c r="U1473" s="37"/>
      <c r="V1473" s="37"/>
      <c r="W1473" s="37"/>
      <c r="X1473" s="37"/>
      <c r="Y1473" s="37"/>
      <c r="Z1473" s="37"/>
      <c r="AA1473" s="37"/>
      <c r="AB1473" s="37"/>
      <c r="AC1473" s="37"/>
    </row>
    <row r="1474" spans="1:29" s="36" customFormat="1" x14ac:dyDescent="0.3">
      <c r="A1474" s="37"/>
      <c r="B1474" s="37"/>
      <c r="C1474" s="37"/>
      <c r="D1474" s="37"/>
      <c r="E1474" s="37"/>
      <c r="F1474" s="37"/>
      <c r="G1474" s="37"/>
      <c r="H1474" s="37"/>
      <c r="I1474" s="37"/>
      <c r="J1474" s="37"/>
      <c r="K1474" s="37"/>
      <c r="L1474" s="37"/>
      <c r="M1474" s="37"/>
      <c r="N1474" s="37"/>
      <c r="O1474" s="37"/>
      <c r="P1474" s="37"/>
      <c r="Q1474" s="37"/>
      <c r="R1474" s="37"/>
      <c r="S1474" s="37"/>
      <c r="T1474" s="37"/>
      <c r="U1474" s="37"/>
      <c r="V1474" s="37"/>
      <c r="W1474" s="37"/>
      <c r="X1474" s="37"/>
      <c r="Y1474" s="37"/>
      <c r="Z1474" s="37"/>
      <c r="AA1474" s="37"/>
      <c r="AB1474" s="37"/>
      <c r="AC1474" s="37"/>
    </row>
    <row r="1475" spans="1:29" s="36" customFormat="1" x14ac:dyDescent="0.3">
      <c r="A1475" s="37"/>
      <c r="B1475" s="37"/>
      <c r="C1475" s="37"/>
      <c r="D1475" s="37"/>
      <c r="E1475" s="37"/>
      <c r="F1475" s="37"/>
      <c r="G1475" s="37"/>
      <c r="H1475" s="37"/>
      <c r="I1475" s="37"/>
      <c r="J1475" s="37"/>
      <c r="K1475" s="37"/>
      <c r="L1475" s="37"/>
      <c r="M1475" s="37"/>
      <c r="N1475" s="37"/>
      <c r="O1475" s="37"/>
      <c r="P1475" s="37"/>
      <c r="Q1475" s="37"/>
      <c r="R1475" s="37"/>
      <c r="S1475" s="37"/>
      <c r="T1475" s="37"/>
      <c r="U1475" s="37"/>
      <c r="V1475" s="37"/>
      <c r="W1475" s="37"/>
      <c r="X1475" s="37"/>
      <c r="Y1475" s="37"/>
      <c r="Z1475" s="37"/>
      <c r="AA1475" s="37"/>
      <c r="AB1475" s="37"/>
      <c r="AC1475" s="37"/>
    </row>
    <row r="1476" spans="1:29" s="36" customFormat="1" x14ac:dyDescent="0.3">
      <c r="A1476" s="37"/>
      <c r="B1476" s="37"/>
      <c r="C1476" s="37"/>
      <c r="D1476" s="37"/>
      <c r="E1476" s="37"/>
      <c r="F1476" s="37"/>
      <c r="G1476" s="37"/>
      <c r="H1476" s="37"/>
      <c r="I1476" s="37"/>
      <c r="J1476" s="37"/>
      <c r="K1476" s="37"/>
      <c r="L1476" s="37"/>
      <c r="M1476" s="37"/>
      <c r="N1476" s="37"/>
      <c r="O1476" s="37"/>
      <c r="P1476" s="37"/>
      <c r="Q1476" s="37"/>
      <c r="R1476" s="37"/>
      <c r="S1476" s="37"/>
      <c r="T1476" s="37"/>
      <c r="U1476" s="37"/>
      <c r="V1476" s="37"/>
      <c r="W1476" s="37"/>
      <c r="X1476" s="37"/>
      <c r="Y1476" s="37"/>
      <c r="Z1476" s="37"/>
      <c r="AA1476" s="37"/>
      <c r="AB1476" s="37"/>
      <c r="AC1476" s="37"/>
    </row>
    <row r="1477" spans="1:29" s="36" customFormat="1" x14ac:dyDescent="0.3">
      <c r="A1477" s="37"/>
      <c r="B1477" s="37"/>
      <c r="C1477" s="37"/>
      <c r="D1477" s="37"/>
      <c r="E1477" s="37"/>
      <c r="F1477" s="37"/>
      <c r="G1477" s="37"/>
      <c r="H1477" s="37"/>
      <c r="I1477" s="37"/>
      <c r="J1477" s="37"/>
      <c r="K1477" s="37"/>
      <c r="L1477" s="37"/>
      <c r="M1477" s="37"/>
      <c r="N1477" s="37"/>
      <c r="O1477" s="37"/>
      <c r="P1477" s="37"/>
      <c r="Q1477" s="37"/>
      <c r="R1477" s="37"/>
      <c r="S1477" s="37"/>
      <c r="T1477" s="37"/>
      <c r="U1477" s="37"/>
      <c r="V1477" s="37"/>
      <c r="W1477" s="37"/>
      <c r="X1477" s="37"/>
      <c r="Y1477" s="37"/>
      <c r="Z1477" s="37"/>
      <c r="AA1477" s="37"/>
      <c r="AB1477" s="37"/>
      <c r="AC1477" s="37"/>
    </row>
    <row r="1478" spans="1:29" s="36" customFormat="1" x14ac:dyDescent="0.3">
      <c r="A1478" s="37"/>
      <c r="B1478" s="37"/>
      <c r="C1478" s="37"/>
      <c r="D1478" s="37"/>
      <c r="E1478" s="37"/>
      <c r="F1478" s="37"/>
      <c r="G1478" s="37"/>
      <c r="H1478" s="37"/>
      <c r="I1478" s="37"/>
      <c r="J1478" s="37"/>
      <c r="K1478" s="37"/>
      <c r="L1478" s="37"/>
      <c r="M1478" s="37"/>
      <c r="N1478" s="37"/>
      <c r="O1478" s="37"/>
      <c r="P1478" s="37"/>
      <c r="Q1478" s="37"/>
      <c r="R1478" s="37"/>
      <c r="S1478" s="37"/>
      <c r="T1478" s="37"/>
      <c r="U1478" s="37"/>
      <c r="V1478" s="37"/>
      <c r="W1478" s="37"/>
      <c r="X1478" s="37"/>
      <c r="Y1478" s="37"/>
      <c r="Z1478" s="37"/>
      <c r="AA1478" s="37"/>
      <c r="AB1478" s="37"/>
      <c r="AC1478" s="37"/>
    </row>
    <row r="1479" spans="1:29" s="36" customFormat="1" x14ac:dyDescent="0.3">
      <c r="A1479" s="37"/>
      <c r="B1479" s="37"/>
      <c r="C1479" s="37"/>
      <c r="D1479" s="37"/>
      <c r="E1479" s="37"/>
      <c r="F1479" s="37"/>
      <c r="G1479" s="37"/>
      <c r="H1479" s="37"/>
      <c r="I1479" s="37"/>
      <c r="J1479" s="37"/>
      <c r="K1479" s="37"/>
      <c r="L1479" s="37"/>
      <c r="M1479" s="37"/>
      <c r="N1479" s="37"/>
      <c r="O1479" s="37"/>
      <c r="P1479" s="37"/>
      <c r="Q1479" s="37"/>
      <c r="R1479" s="37"/>
      <c r="S1479" s="37"/>
      <c r="T1479" s="37"/>
      <c r="U1479" s="37"/>
      <c r="V1479" s="37"/>
      <c r="W1479" s="37"/>
      <c r="X1479" s="37"/>
      <c r="Y1479" s="37"/>
      <c r="Z1479" s="37"/>
      <c r="AA1479" s="37"/>
      <c r="AB1479" s="37"/>
      <c r="AC1479" s="37"/>
    </row>
    <row r="1480" spans="1:29" s="36" customFormat="1" x14ac:dyDescent="0.3">
      <c r="A1480" s="37"/>
      <c r="B1480" s="37"/>
      <c r="C1480" s="37"/>
      <c r="D1480" s="37"/>
      <c r="E1480" s="37"/>
      <c r="F1480" s="37"/>
      <c r="G1480" s="37"/>
      <c r="H1480" s="37"/>
      <c r="I1480" s="37"/>
      <c r="J1480" s="37"/>
      <c r="K1480" s="37"/>
      <c r="L1480" s="37"/>
      <c r="M1480" s="37"/>
      <c r="N1480" s="37"/>
      <c r="O1480" s="37"/>
      <c r="P1480" s="37"/>
      <c r="Q1480" s="37"/>
      <c r="R1480" s="37"/>
      <c r="S1480" s="37"/>
      <c r="T1480" s="37"/>
      <c r="U1480" s="37"/>
      <c r="V1480" s="37"/>
      <c r="W1480" s="37"/>
      <c r="X1480" s="37"/>
      <c r="Y1480" s="37"/>
      <c r="Z1480" s="37"/>
      <c r="AA1480" s="37"/>
      <c r="AB1480" s="37"/>
      <c r="AC1480" s="37"/>
    </row>
    <row r="1481" spans="1:29" s="36" customFormat="1" x14ac:dyDescent="0.3">
      <c r="A1481" s="37"/>
      <c r="B1481" s="37"/>
      <c r="C1481" s="37"/>
      <c r="D1481" s="37"/>
      <c r="E1481" s="37"/>
      <c r="F1481" s="37"/>
      <c r="G1481" s="37"/>
      <c r="H1481" s="37"/>
      <c r="I1481" s="37"/>
      <c r="J1481" s="37"/>
      <c r="K1481" s="37"/>
      <c r="L1481" s="37"/>
      <c r="M1481" s="37"/>
      <c r="N1481" s="37"/>
      <c r="O1481" s="37"/>
      <c r="P1481" s="37"/>
      <c r="Q1481" s="37"/>
      <c r="R1481" s="37"/>
      <c r="S1481" s="37"/>
      <c r="T1481" s="37"/>
      <c r="U1481" s="37"/>
      <c r="V1481" s="37"/>
      <c r="W1481" s="37"/>
      <c r="X1481" s="37"/>
      <c r="Y1481" s="37"/>
      <c r="Z1481" s="37"/>
      <c r="AA1481" s="37"/>
      <c r="AB1481" s="37"/>
      <c r="AC1481" s="37"/>
    </row>
    <row r="1482" spans="1:29" s="36" customFormat="1" x14ac:dyDescent="0.3">
      <c r="A1482" s="37"/>
      <c r="B1482" s="37"/>
      <c r="C1482" s="37"/>
      <c r="D1482" s="37"/>
      <c r="E1482" s="37"/>
      <c r="F1482" s="37"/>
      <c r="G1482" s="37"/>
      <c r="H1482" s="37"/>
      <c r="I1482" s="37"/>
      <c r="J1482" s="37"/>
      <c r="K1482" s="37"/>
      <c r="L1482" s="37"/>
      <c r="M1482" s="37"/>
      <c r="N1482" s="37"/>
      <c r="O1482" s="37"/>
      <c r="P1482" s="37"/>
      <c r="Q1482" s="37"/>
      <c r="R1482" s="37"/>
      <c r="S1482" s="37"/>
      <c r="T1482" s="37"/>
      <c r="U1482" s="37"/>
      <c r="V1482" s="37"/>
      <c r="W1482" s="37"/>
      <c r="X1482" s="37"/>
      <c r="Y1482" s="37"/>
      <c r="Z1482" s="37"/>
      <c r="AA1482" s="37"/>
      <c r="AB1482" s="37"/>
      <c r="AC1482" s="37"/>
    </row>
    <row r="1483" spans="1:29" s="36" customFormat="1" x14ac:dyDescent="0.3">
      <c r="A1483" s="37"/>
      <c r="B1483" s="37"/>
      <c r="C1483" s="37"/>
      <c r="D1483" s="37"/>
      <c r="E1483" s="37"/>
      <c r="F1483" s="37"/>
      <c r="G1483" s="37"/>
      <c r="H1483" s="37"/>
      <c r="I1483" s="37"/>
      <c r="J1483" s="37"/>
      <c r="K1483" s="37"/>
      <c r="L1483" s="37"/>
      <c r="M1483" s="37"/>
      <c r="N1483" s="37"/>
      <c r="O1483" s="37"/>
      <c r="P1483" s="37"/>
      <c r="Q1483" s="37"/>
      <c r="R1483" s="37"/>
      <c r="S1483" s="37"/>
      <c r="T1483" s="37"/>
      <c r="U1483" s="37"/>
      <c r="V1483" s="37"/>
      <c r="W1483" s="37"/>
      <c r="X1483" s="37"/>
      <c r="Y1483" s="37"/>
      <c r="Z1483" s="37"/>
      <c r="AA1483" s="37"/>
      <c r="AB1483" s="37"/>
      <c r="AC1483" s="37"/>
    </row>
    <row r="1484" spans="1:29" s="36" customFormat="1" x14ac:dyDescent="0.3">
      <c r="A1484" s="37"/>
      <c r="B1484" s="37"/>
      <c r="C1484" s="37"/>
      <c r="D1484" s="37"/>
      <c r="E1484" s="37"/>
      <c r="F1484" s="37"/>
      <c r="G1484" s="37"/>
      <c r="H1484" s="37"/>
      <c r="I1484" s="37"/>
      <c r="J1484" s="37"/>
      <c r="K1484" s="37"/>
      <c r="L1484" s="37"/>
      <c r="M1484" s="37"/>
      <c r="N1484" s="37"/>
      <c r="O1484" s="37"/>
      <c r="P1484" s="37"/>
      <c r="Q1484" s="37"/>
      <c r="R1484" s="37"/>
      <c r="S1484" s="37"/>
      <c r="T1484" s="37"/>
      <c r="U1484" s="37"/>
      <c r="V1484" s="37"/>
      <c r="W1484" s="37"/>
      <c r="X1484" s="37"/>
      <c r="Y1484" s="37"/>
      <c r="Z1484" s="37"/>
      <c r="AA1484" s="37"/>
      <c r="AB1484" s="37"/>
      <c r="AC1484" s="37"/>
    </row>
    <row r="1485" spans="1:29" s="36" customFormat="1" x14ac:dyDescent="0.3">
      <c r="A1485" s="37"/>
      <c r="B1485" s="37"/>
      <c r="C1485" s="37"/>
      <c r="D1485" s="37"/>
      <c r="E1485" s="37"/>
      <c r="F1485" s="37"/>
      <c r="G1485" s="37"/>
      <c r="H1485" s="37"/>
      <c r="I1485" s="37"/>
      <c r="J1485" s="37"/>
      <c r="K1485" s="37"/>
      <c r="L1485" s="37"/>
      <c r="M1485" s="37"/>
      <c r="N1485" s="37"/>
      <c r="O1485" s="37"/>
      <c r="P1485" s="37"/>
      <c r="Q1485" s="37"/>
      <c r="R1485" s="37"/>
      <c r="S1485" s="37"/>
      <c r="T1485" s="37"/>
      <c r="U1485" s="37"/>
      <c r="V1485" s="37"/>
      <c r="W1485" s="37"/>
      <c r="X1485" s="37"/>
      <c r="Y1485" s="37"/>
      <c r="Z1485" s="37"/>
      <c r="AA1485" s="37"/>
      <c r="AB1485" s="37"/>
      <c r="AC1485" s="37"/>
    </row>
    <row r="1486" spans="1:29" s="36" customFormat="1" x14ac:dyDescent="0.3">
      <c r="A1486" s="37"/>
      <c r="B1486" s="37"/>
      <c r="C1486" s="37"/>
      <c r="D1486" s="37"/>
      <c r="E1486" s="37"/>
      <c r="F1486" s="37"/>
      <c r="G1486" s="37"/>
      <c r="H1486" s="37"/>
      <c r="I1486" s="37"/>
      <c r="J1486" s="37"/>
      <c r="K1486" s="37"/>
      <c r="L1486" s="37"/>
      <c r="M1486" s="37"/>
      <c r="N1486" s="37"/>
      <c r="O1486" s="37"/>
      <c r="P1486" s="37"/>
      <c r="Q1486" s="37"/>
      <c r="R1486" s="37"/>
      <c r="S1486" s="37"/>
      <c r="T1486" s="37"/>
      <c r="U1486" s="37"/>
      <c r="V1486" s="37"/>
      <c r="W1486" s="37"/>
      <c r="X1486" s="37"/>
      <c r="Y1486" s="37"/>
      <c r="Z1486" s="37"/>
      <c r="AA1486" s="37"/>
      <c r="AB1486" s="37"/>
      <c r="AC1486" s="37"/>
    </row>
    <row r="1487" spans="1:29" s="36" customFormat="1" x14ac:dyDescent="0.3">
      <c r="A1487" s="37"/>
      <c r="B1487" s="37"/>
      <c r="C1487" s="37"/>
      <c r="D1487" s="37"/>
      <c r="E1487" s="37"/>
      <c r="F1487" s="37"/>
      <c r="G1487" s="37"/>
      <c r="H1487" s="37"/>
      <c r="I1487" s="37"/>
      <c r="J1487" s="37"/>
      <c r="K1487" s="37"/>
      <c r="L1487" s="37"/>
      <c r="M1487" s="37"/>
      <c r="N1487" s="37"/>
      <c r="O1487" s="37"/>
      <c r="P1487" s="37"/>
      <c r="Q1487" s="37"/>
      <c r="R1487" s="37"/>
      <c r="S1487" s="37"/>
      <c r="T1487" s="37"/>
      <c r="U1487" s="37"/>
      <c r="V1487" s="37"/>
      <c r="W1487" s="37"/>
      <c r="X1487" s="37"/>
      <c r="Y1487" s="37"/>
      <c r="Z1487" s="37"/>
      <c r="AA1487" s="37"/>
      <c r="AB1487" s="37"/>
      <c r="AC1487" s="37"/>
    </row>
    <row r="1488" spans="1:29" s="36" customFormat="1" x14ac:dyDescent="0.3">
      <c r="A1488" s="37"/>
      <c r="B1488" s="37"/>
      <c r="C1488" s="37"/>
      <c r="D1488" s="37"/>
      <c r="E1488" s="37"/>
      <c r="F1488" s="37"/>
      <c r="G1488" s="37"/>
      <c r="H1488" s="37"/>
      <c r="I1488" s="37"/>
      <c r="J1488" s="37"/>
      <c r="K1488" s="37"/>
      <c r="L1488" s="37"/>
      <c r="M1488" s="37"/>
      <c r="N1488" s="37"/>
      <c r="O1488" s="37"/>
      <c r="P1488" s="37"/>
      <c r="Q1488" s="37"/>
      <c r="R1488" s="37"/>
      <c r="S1488" s="37"/>
      <c r="T1488" s="37"/>
      <c r="U1488" s="37"/>
      <c r="V1488" s="37"/>
      <c r="W1488" s="37"/>
      <c r="X1488" s="37"/>
      <c r="Y1488" s="37"/>
      <c r="Z1488" s="37"/>
      <c r="AA1488" s="37"/>
      <c r="AB1488" s="37"/>
      <c r="AC1488" s="37"/>
    </row>
    <row r="1489" spans="1:29" s="36" customFormat="1" x14ac:dyDescent="0.3">
      <c r="A1489" s="37"/>
      <c r="B1489" s="37"/>
      <c r="C1489" s="37"/>
      <c r="D1489" s="37"/>
      <c r="E1489" s="37"/>
      <c r="F1489" s="37"/>
      <c r="G1489" s="37"/>
      <c r="H1489" s="37"/>
      <c r="I1489" s="37"/>
      <c r="J1489" s="37"/>
      <c r="K1489" s="37"/>
      <c r="L1489" s="37"/>
      <c r="M1489" s="37"/>
      <c r="N1489" s="37"/>
      <c r="O1489" s="37"/>
      <c r="P1489" s="37"/>
      <c r="Q1489" s="37"/>
      <c r="R1489" s="37"/>
      <c r="S1489" s="37"/>
      <c r="T1489" s="37"/>
      <c r="U1489" s="37"/>
      <c r="V1489" s="37"/>
      <c r="W1489" s="37"/>
      <c r="X1489" s="37"/>
      <c r="Y1489" s="37"/>
      <c r="Z1489" s="37"/>
      <c r="AA1489" s="37"/>
      <c r="AB1489" s="37"/>
      <c r="AC1489" s="37"/>
    </row>
    <row r="1490" spans="1:29" s="36" customFormat="1" x14ac:dyDescent="0.3">
      <c r="A1490" s="37"/>
      <c r="B1490" s="37"/>
      <c r="C1490" s="37"/>
      <c r="D1490" s="37"/>
      <c r="E1490" s="37"/>
      <c r="F1490" s="37"/>
      <c r="G1490" s="37"/>
      <c r="H1490" s="37"/>
      <c r="I1490" s="37"/>
      <c r="J1490" s="37"/>
      <c r="K1490" s="37"/>
      <c r="L1490" s="37"/>
      <c r="M1490" s="37"/>
      <c r="N1490" s="37"/>
      <c r="O1490" s="37"/>
      <c r="P1490" s="37"/>
      <c r="Q1490" s="37"/>
      <c r="R1490" s="37"/>
      <c r="S1490" s="37"/>
      <c r="T1490" s="37"/>
      <c r="U1490" s="37"/>
      <c r="V1490" s="37"/>
      <c r="W1490" s="37"/>
      <c r="X1490" s="37"/>
      <c r="Y1490" s="37"/>
      <c r="Z1490" s="37"/>
      <c r="AA1490" s="37"/>
      <c r="AB1490" s="37"/>
      <c r="AC1490" s="37"/>
    </row>
    <row r="1491" spans="1:29" s="36" customFormat="1" x14ac:dyDescent="0.3">
      <c r="A1491" s="37"/>
      <c r="B1491" s="37"/>
      <c r="C1491" s="37"/>
      <c r="D1491" s="37"/>
      <c r="E1491" s="37"/>
      <c r="F1491" s="37"/>
      <c r="G1491" s="37"/>
      <c r="H1491" s="37"/>
      <c r="I1491" s="37"/>
      <c r="J1491" s="37"/>
      <c r="K1491" s="37"/>
      <c r="L1491" s="37"/>
      <c r="M1491" s="37"/>
      <c r="N1491" s="37"/>
      <c r="O1491" s="37"/>
      <c r="P1491" s="37"/>
      <c r="Q1491" s="37"/>
      <c r="R1491" s="37"/>
      <c r="S1491" s="37"/>
      <c r="T1491" s="37"/>
      <c r="U1491" s="37"/>
      <c r="V1491" s="37"/>
      <c r="W1491" s="37"/>
      <c r="X1491" s="37"/>
      <c r="Y1491" s="37"/>
      <c r="Z1491" s="37"/>
      <c r="AA1491" s="37"/>
      <c r="AB1491" s="37"/>
      <c r="AC1491" s="37"/>
    </row>
    <row r="1492" spans="1:29" s="36" customFormat="1" x14ac:dyDescent="0.3">
      <c r="A1492" s="37"/>
      <c r="B1492" s="37"/>
      <c r="C1492" s="37"/>
      <c r="D1492" s="37"/>
      <c r="E1492" s="37"/>
      <c r="F1492" s="37"/>
      <c r="G1492" s="37"/>
      <c r="H1492" s="37"/>
      <c r="I1492" s="37"/>
      <c r="J1492" s="37"/>
      <c r="K1492" s="37"/>
      <c r="L1492" s="37"/>
      <c r="M1492" s="37"/>
      <c r="N1492" s="37"/>
      <c r="O1492" s="37"/>
      <c r="P1492" s="37"/>
      <c r="Q1492" s="37"/>
      <c r="R1492" s="37"/>
      <c r="S1492" s="37"/>
      <c r="T1492" s="37"/>
      <c r="U1492" s="37"/>
      <c r="V1492" s="37"/>
      <c r="W1492" s="37"/>
      <c r="X1492" s="37"/>
      <c r="Y1492" s="37"/>
      <c r="Z1492" s="37"/>
      <c r="AA1492" s="37"/>
      <c r="AB1492" s="37"/>
      <c r="AC1492" s="37"/>
    </row>
    <row r="1493" spans="1:29" s="36" customFormat="1" x14ac:dyDescent="0.3">
      <c r="A1493" s="37"/>
      <c r="B1493" s="37"/>
      <c r="C1493" s="37"/>
      <c r="D1493" s="37"/>
      <c r="E1493" s="37"/>
      <c r="F1493" s="37"/>
      <c r="G1493" s="37"/>
      <c r="H1493" s="37"/>
      <c r="I1493" s="37"/>
      <c r="J1493" s="37"/>
      <c r="K1493" s="37"/>
      <c r="L1493" s="37"/>
      <c r="M1493" s="37"/>
      <c r="N1493" s="37"/>
      <c r="O1493" s="37"/>
      <c r="P1493" s="37"/>
      <c r="Q1493" s="37"/>
      <c r="R1493" s="37"/>
      <c r="S1493" s="37"/>
      <c r="T1493" s="37"/>
      <c r="U1493" s="37"/>
      <c r="V1493" s="37"/>
      <c r="W1493" s="37"/>
      <c r="X1493" s="37"/>
      <c r="Y1493" s="37"/>
      <c r="Z1493" s="37"/>
      <c r="AA1493" s="37"/>
      <c r="AB1493" s="37"/>
      <c r="AC1493" s="37"/>
    </row>
    <row r="1494" spans="1:29" s="36" customFormat="1" x14ac:dyDescent="0.3">
      <c r="A1494" s="37"/>
      <c r="B1494" s="37"/>
      <c r="C1494" s="37"/>
      <c r="D1494" s="37"/>
      <c r="E1494" s="37"/>
      <c r="F1494" s="37"/>
      <c r="G1494" s="37"/>
      <c r="H1494" s="37"/>
      <c r="I1494" s="37"/>
      <c r="J1494" s="37"/>
      <c r="K1494" s="37"/>
      <c r="L1494" s="37"/>
      <c r="M1494" s="37"/>
      <c r="N1494" s="37"/>
      <c r="O1494" s="37"/>
      <c r="P1494" s="37"/>
      <c r="Q1494" s="37"/>
      <c r="R1494" s="37"/>
      <c r="S1494" s="37"/>
      <c r="T1494" s="37"/>
      <c r="U1494" s="37"/>
      <c r="V1494" s="37"/>
      <c r="W1494" s="37"/>
      <c r="X1494" s="37"/>
      <c r="Y1494" s="37"/>
      <c r="Z1494" s="37"/>
      <c r="AA1494" s="37"/>
      <c r="AB1494" s="37"/>
      <c r="AC1494" s="37"/>
    </row>
    <row r="1495" spans="1:29" s="36" customFormat="1" x14ac:dyDescent="0.3">
      <c r="A1495" s="37"/>
      <c r="B1495" s="37"/>
      <c r="C1495" s="37"/>
      <c r="D1495" s="37"/>
      <c r="E1495" s="37"/>
      <c r="F1495" s="37"/>
      <c r="G1495" s="37"/>
      <c r="H1495" s="37"/>
      <c r="I1495" s="37"/>
      <c r="J1495" s="37"/>
      <c r="K1495" s="37"/>
      <c r="L1495" s="37"/>
      <c r="M1495" s="37"/>
      <c r="N1495" s="37"/>
      <c r="O1495" s="37"/>
      <c r="P1495" s="37"/>
      <c r="Q1495" s="37"/>
      <c r="R1495" s="37"/>
      <c r="S1495" s="37"/>
      <c r="T1495" s="37"/>
      <c r="U1495" s="37"/>
      <c r="V1495" s="37"/>
      <c r="W1495" s="37"/>
      <c r="X1495" s="37"/>
      <c r="Y1495" s="37"/>
      <c r="Z1495" s="37"/>
      <c r="AA1495" s="37"/>
      <c r="AB1495" s="37"/>
      <c r="AC1495" s="37"/>
    </row>
    <row r="1496" spans="1:29" s="36" customFormat="1" x14ac:dyDescent="0.3">
      <c r="A1496" s="37"/>
      <c r="B1496" s="37"/>
      <c r="C1496" s="37"/>
      <c r="D1496" s="37"/>
      <c r="E1496" s="37"/>
      <c r="F1496" s="37"/>
      <c r="G1496" s="37"/>
      <c r="H1496" s="37"/>
      <c r="I1496" s="37"/>
      <c r="J1496" s="37"/>
      <c r="K1496" s="37"/>
      <c r="L1496" s="37"/>
      <c r="M1496" s="37"/>
      <c r="N1496" s="37"/>
      <c r="O1496" s="37"/>
      <c r="P1496" s="37"/>
      <c r="Q1496" s="37"/>
      <c r="R1496" s="37"/>
      <c r="S1496" s="37"/>
      <c r="T1496" s="37"/>
      <c r="U1496" s="37"/>
      <c r="V1496" s="37"/>
      <c r="W1496" s="37"/>
      <c r="X1496" s="37"/>
      <c r="Y1496" s="37"/>
      <c r="Z1496" s="37"/>
      <c r="AA1496" s="37"/>
      <c r="AB1496" s="37"/>
      <c r="AC1496" s="37"/>
    </row>
    <row r="1497" spans="1:29" s="36" customFormat="1" x14ac:dyDescent="0.3">
      <c r="A1497" s="37"/>
      <c r="B1497" s="37"/>
      <c r="C1497" s="37"/>
      <c r="D1497" s="37"/>
      <c r="E1497" s="37"/>
      <c r="F1497" s="37"/>
      <c r="G1497" s="37"/>
      <c r="H1497" s="37"/>
      <c r="I1497" s="37"/>
      <c r="J1497" s="37"/>
      <c r="K1497" s="37"/>
      <c r="L1497" s="37"/>
      <c r="M1497" s="37"/>
      <c r="N1497" s="37"/>
      <c r="O1497" s="37"/>
      <c r="P1497" s="37"/>
      <c r="Q1497" s="37"/>
      <c r="R1497" s="37"/>
      <c r="S1497" s="37"/>
      <c r="T1497" s="37"/>
      <c r="U1497" s="37"/>
      <c r="V1497" s="37"/>
      <c r="W1497" s="37"/>
      <c r="X1497" s="37"/>
      <c r="Y1497" s="37"/>
      <c r="Z1497" s="37"/>
      <c r="AA1497" s="37"/>
      <c r="AB1497" s="37"/>
      <c r="AC1497" s="37"/>
    </row>
    <row r="1498" spans="1:29" s="36" customFormat="1" x14ac:dyDescent="0.3">
      <c r="A1498" s="37"/>
      <c r="B1498" s="37"/>
      <c r="C1498" s="37"/>
      <c r="D1498" s="37"/>
      <c r="E1498" s="37"/>
      <c r="F1498" s="37"/>
      <c r="G1498" s="37"/>
      <c r="H1498" s="37"/>
      <c r="I1498" s="37"/>
      <c r="J1498" s="37"/>
      <c r="K1498" s="37"/>
      <c r="L1498" s="37"/>
      <c r="M1498" s="37"/>
      <c r="N1498" s="37"/>
      <c r="O1498" s="37"/>
      <c r="P1498" s="37"/>
      <c r="Q1498" s="37"/>
      <c r="R1498" s="37"/>
      <c r="S1498" s="37"/>
      <c r="T1498" s="37"/>
      <c r="U1498" s="37"/>
      <c r="V1498" s="37"/>
      <c r="W1498" s="37"/>
      <c r="X1498" s="37"/>
      <c r="Y1498" s="37"/>
      <c r="Z1498" s="37"/>
      <c r="AA1498" s="37"/>
      <c r="AB1498" s="37"/>
      <c r="AC1498" s="37"/>
    </row>
    <row r="1499" spans="1:29" s="36" customFormat="1" x14ac:dyDescent="0.3">
      <c r="A1499" s="37"/>
      <c r="B1499" s="37"/>
      <c r="C1499" s="37"/>
      <c r="D1499" s="37"/>
      <c r="E1499" s="37"/>
      <c r="F1499" s="37"/>
      <c r="G1499" s="37"/>
      <c r="H1499" s="37"/>
      <c r="I1499" s="37"/>
      <c r="J1499" s="37"/>
      <c r="K1499" s="37"/>
      <c r="L1499" s="37"/>
      <c r="M1499" s="37"/>
      <c r="N1499" s="37"/>
      <c r="O1499" s="37"/>
      <c r="P1499" s="37"/>
      <c r="Q1499" s="37"/>
      <c r="R1499" s="37"/>
      <c r="S1499" s="37"/>
      <c r="T1499" s="37"/>
      <c r="U1499" s="37"/>
      <c r="V1499" s="37"/>
      <c r="W1499" s="37"/>
      <c r="X1499" s="37"/>
      <c r="Y1499" s="37"/>
      <c r="Z1499" s="37"/>
      <c r="AA1499" s="37"/>
      <c r="AB1499" s="37"/>
      <c r="AC1499" s="37"/>
    </row>
    <row r="1500" spans="1:29" s="36" customFormat="1" x14ac:dyDescent="0.3">
      <c r="A1500" s="37"/>
      <c r="B1500" s="37"/>
      <c r="C1500" s="37"/>
      <c r="D1500" s="37"/>
      <c r="E1500" s="37"/>
      <c r="F1500" s="37"/>
      <c r="G1500" s="37"/>
      <c r="H1500" s="37"/>
      <c r="I1500" s="37"/>
      <c r="J1500" s="37"/>
      <c r="K1500" s="37"/>
      <c r="L1500" s="37"/>
      <c r="M1500" s="37"/>
      <c r="N1500" s="37"/>
      <c r="O1500" s="37"/>
      <c r="P1500" s="37"/>
      <c r="Q1500" s="37"/>
      <c r="R1500" s="37"/>
      <c r="S1500" s="37"/>
      <c r="T1500" s="37"/>
      <c r="U1500" s="37"/>
      <c r="V1500" s="37"/>
      <c r="W1500" s="37"/>
      <c r="X1500" s="37"/>
      <c r="Y1500" s="37"/>
      <c r="Z1500" s="37"/>
      <c r="AA1500" s="37"/>
      <c r="AB1500" s="37"/>
      <c r="AC1500" s="37"/>
    </row>
    <row r="1501" spans="1:29" s="36" customFormat="1" x14ac:dyDescent="0.3">
      <c r="A1501" s="37"/>
      <c r="B1501" s="37"/>
      <c r="C1501" s="37"/>
      <c r="D1501" s="37"/>
      <c r="E1501" s="37"/>
      <c r="F1501" s="37"/>
      <c r="G1501" s="37"/>
      <c r="H1501" s="37"/>
      <c r="I1501" s="37"/>
      <c r="J1501" s="37"/>
      <c r="K1501" s="37"/>
      <c r="L1501" s="37"/>
      <c r="M1501" s="37"/>
      <c r="N1501" s="37"/>
      <c r="O1501" s="37"/>
      <c r="P1501" s="37"/>
      <c r="Q1501" s="37"/>
      <c r="R1501" s="37"/>
      <c r="S1501" s="37"/>
      <c r="T1501" s="37"/>
      <c r="U1501" s="37"/>
      <c r="V1501" s="37"/>
      <c r="W1501" s="37"/>
      <c r="X1501" s="37"/>
      <c r="Y1501" s="37"/>
      <c r="Z1501" s="37"/>
      <c r="AA1501" s="37"/>
      <c r="AB1501" s="37"/>
      <c r="AC1501" s="37"/>
    </row>
    <row r="1502" spans="1:29" s="36" customFormat="1" x14ac:dyDescent="0.3">
      <c r="A1502" s="37"/>
      <c r="B1502" s="37"/>
      <c r="C1502" s="37"/>
      <c r="D1502" s="37"/>
      <c r="E1502" s="37"/>
      <c r="F1502" s="37"/>
      <c r="G1502" s="37"/>
      <c r="H1502" s="37"/>
      <c r="I1502" s="37"/>
      <c r="J1502" s="37"/>
      <c r="K1502" s="37"/>
      <c r="L1502" s="37"/>
      <c r="M1502" s="37"/>
      <c r="N1502" s="37"/>
      <c r="O1502" s="37"/>
      <c r="P1502" s="37"/>
      <c r="Q1502" s="37"/>
      <c r="R1502" s="37"/>
      <c r="S1502" s="37"/>
      <c r="T1502" s="37"/>
      <c r="U1502" s="37"/>
      <c r="V1502" s="37"/>
      <c r="W1502" s="37"/>
      <c r="X1502" s="37"/>
      <c r="Y1502" s="37"/>
      <c r="Z1502" s="37"/>
      <c r="AA1502" s="37"/>
      <c r="AB1502" s="37"/>
      <c r="AC1502" s="37"/>
    </row>
    <row r="1503" spans="1:29" s="36" customFormat="1" x14ac:dyDescent="0.3">
      <c r="A1503" s="37"/>
      <c r="B1503" s="37"/>
      <c r="C1503" s="37"/>
      <c r="D1503" s="37"/>
      <c r="E1503" s="37"/>
      <c r="F1503" s="37"/>
      <c r="G1503" s="37"/>
      <c r="H1503" s="37"/>
      <c r="I1503" s="37"/>
      <c r="J1503" s="37"/>
      <c r="K1503" s="37"/>
      <c r="L1503" s="37"/>
      <c r="M1503" s="37"/>
      <c r="N1503" s="37"/>
      <c r="O1503" s="37"/>
      <c r="P1503" s="37"/>
      <c r="Q1503" s="37"/>
      <c r="R1503" s="37"/>
      <c r="S1503" s="37"/>
      <c r="T1503" s="37"/>
      <c r="U1503" s="37"/>
      <c r="V1503" s="37"/>
      <c r="W1503" s="37"/>
      <c r="X1503" s="37"/>
      <c r="Y1503" s="37"/>
      <c r="Z1503" s="37"/>
      <c r="AA1503" s="37"/>
      <c r="AB1503" s="37"/>
      <c r="AC1503" s="37"/>
    </row>
    <row r="1504" spans="1:29" s="36" customFormat="1" x14ac:dyDescent="0.3">
      <c r="A1504" s="37"/>
      <c r="B1504" s="37"/>
      <c r="C1504" s="37"/>
      <c r="D1504" s="37"/>
      <c r="E1504" s="37"/>
      <c r="F1504" s="37"/>
      <c r="G1504" s="37"/>
      <c r="H1504" s="37"/>
      <c r="I1504" s="37"/>
      <c r="J1504" s="37"/>
      <c r="K1504" s="37"/>
      <c r="L1504" s="37"/>
      <c r="M1504" s="37"/>
      <c r="N1504" s="37"/>
      <c r="O1504" s="37"/>
      <c r="P1504" s="37"/>
      <c r="Q1504" s="37"/>
      <c r="R1504" s="37"/>
      <c r="S1504" s="37"/>
      <c r="T1504" s="37"/>
      <c r="U1504" s="37"/>
      <c r="V1504" s="37"/>
      <c r="W1504" s="37"/>
      <c r="X1504" s="37"/>
      <c r="Y1504" s="37"/>
      <c r="Z1504" s="37"/>
      <c r="AA1504" s="37"/>
      <c r="AB1504" s="37"/>
      <c r="AC1504" s="37"/>
    </row>
    <row r="1505" spans="1:29" s="36" customFormat="1" x14ac:dyDescent="0.3">
      <c r="A1505" s="37"/>
      <c r="B1505" s="37"/>
      <c r="C1505" s="37"/>
      <c r="D1505" s="37"/>
      <c r="E1505" s="37"/>
      <c r="F1505" s="37"/>
      <c r="G1505" s="37"/>
      <c r="H1505" s="37"/>
      <c r="I1505" s="37"/>
      <c r="J1505" s="37"/>
      <c r="K1505" s="37"/>
      <c r="L1505" s="37"/>
      <c r="M1505" s="37"/>
      <c r="N1505" s="37"/>
      <c r="O1505" s="37"/>
      <c r="P1505" s="37"/>
      <c r="Q1505" s="37"/>
      <c r="R1505" s="37"/>
      <c r="S1505" s="37"/>
      <c r="T1505" s="37"/>
      <c r="U1505" s="37"/>
      <c r="V1505" s="37"/>
      <c r="W1505" s="37"/>
      <c r="X1505" s="37"/>
      <c r="Y1505" s="37"/>
      <c r="Z1505" s="37"/>
      <c r="AA1505" s="37"/>
      <c r="AB1505" s="37"/>
      <c r="AC1505" s="37"/>
    </row>
    <row r="1506" spans="1:29" s="36" customFormat="1" x14ac:dyDescent="0.3">
      <c r="A1506" s="37"/>
      <c r="B1506" s="37"/>
      <c r="C1506" s="37"/>
      <c r="D1506" s="37"/>
      <c r="E1506" s="37"/>
      <c r="F1506" s="37"/>
      <c r="G1506" s="37"/>
      <c r="H1506" s="37"/>
      <c r="I1506" s="37"/>
      <c r="J1506" s="37"/>
      <c r="K1506" s="37"/>
      <c r="L1506" s="37"/>
      <c r="M1506" s="37"/>
      <c r="N1506" s="37"/>
      <c r="O1506" s="37"/>
      <c r="P1506" s="37"/>
      <c r="Q1506" s="37"/>
      <c r="R1506" s="37"/>
      <c r="S1506" s="37"/>
      <c r="T1506" s="37"/>
      <c r="U1506" s="37"/>
      <c r="V1506" s="37"/>
      <c r="W1506" s="37"/>
      <c r="X1506" s="37"/>
      <c r="Y1506" s="37"/>
      <c r="Z1506" s="37"/>
      <c r="AA1506" s="37"/>
      <c r="AB1506" s="37"/>
      <c r="AC1506" s="37"/>
    </row>
    <row r="1507" spans="1:29" s="36" customFormat="1" x14ac:dyDescent="0.3">
      <c r="A1507" s="37"/>
      <c r="B1507" s="37"/>
      <c r="C1507" s="37"/>
      <c r="D1507" s="37"/>
      <c r="E1507" s="37"/>
      <c r="F1507" s="37"/>
      <c r="G1507" s="37"/>
      <c r="H1507" s="37"/>
      <c r="I1507" s="37"/>
      <c r="J1507" s="37"/>
      <c r="K1507" s="37"/>
      <c r="L1507" s="37"/>
      <c r="M1507" s="37"/>
      <c r="N1507" s="37"/>
      <c r="O1507" s="37"/>
      <c r="P1507" s="37"/>
      <c r="Q1507" s="37"/>
      <c r="R1507" s="37"/>
      <c r="S1507" s="37"/>
      <c r="T1507" s="37"/>
      <c r="U1507" s="37"/>
      <c r="V1507" s="37"/>
      <c r="W1507" s="37"/>
      <c r="X1507" s="37"/>
      <c r="Y1507" s="37"/>
      <c r="Z1507" s="37"/>
      <c r="AA1507" s="37"/>
      <c r="AB1507" s="37"/>
      <c r="AC1507" s="37"/>
    </row>
    <row r="1508" spans="1:29" s="36" customFormat="1" x14ac:dyDescent="0.3">
      <c r="A1508" s="37"/>
      <c r="B1508" s="37"/>
      <c r="C1508" s="37"/>
      <c r="D1508" s="37"/>
      <c r="E1508" s="37"/>
      <c r="F1508" s="37"/>
      <c r="G1508" s="37"/>
      <c r="H1508" s="37"/>
      <c r="I1508" s="37"/>
      <c r="J1508" s="37"/>
      <c r="K1508" s="37"/>
      <c r="L1508" s="37"/>
      <c r="M1508" s="37"/>
      <c r="N1508" s="37"/>
      <c r="O1508" s="37"/>
      <c r="P1508" s="37"/>
      <c r="Q1508" s="37"/>
      <c r="R1508" s="37"/>
      <c r="S1508" s="37"/>
      <c r="T1508" s="37"/>
      <c r="U1508" s="37"/>
      <c r="V1508" s="37"/>
      <c r="W1508" s="37"/>
      <c r="X1508" s="37"/>
      <c r="Y1508" s="37"/>
      <c r="Z1508" s="37"/>
      <c r="AA1508" s="37"/>
      <c r="AB1508" s="37"/>
      <c r="AC1508" s="37"/>
    </row>
    <row r="1509" spans="1:29" s="36" customFormat="1" x14ac:dyDescent="0.3">
      <c r="A1509" s="37"/>
      <c r="B1509" s="37"/>
      <c r="C1509" s="37"/>
      <c r="D1509" s="37"/>
      <c r="E1509" s="37"/>
      <c r="F1509" s="37"/>
      <c r="G1509" s="37"/>
      <c r="H1509" s="37"/>
      <c r="I1509" s="37"/>
      <c r="J1509" s="37"/>
      <c r="K1509" s="37"/>
      <c r="L1509" s="37"/>
      <c r="M1509" s="37"/>
      <c r="N1509" s="37"/>
      <c r="O1509" s="37"/>
      <c r="P1509" s="37"/>
      <c r="Q1509" s="37"/>
      <c r="R1509" s="37"/>
      <c r="S1509" s="37"/>
      <c r="T1509" s="37"/>
      <c r="U1509" s="37"/>
      <c r="V1509" s="37"/>
      <c r="W1509" s="37"/>
      <c r="X1509" s="37"/>
      <c r="Y1509" s="37"/>
      <c r="Z1509" s="37"/>
      <c r="AA1509" s="37"/>
      <c r="AB1509" s="37"/>
      <c r="AC1509" s="37"/>
    </row>
    <row r="1510" spans="1:29" s="36" customFormat="1" x14ac:dyDescent="0.3">
      <c r="A1510" s="37"/>
      <c r="B1510" s="37"/>
      <c r="C1510" s="37"/>
      <c r="D1510" s="37"/>
      <c r="E1510" s="37"/>
      <c r="F1510" s="37"/>
      <c r="G1510" s="37"/>
      <c r="H1510" s="37"/>
      <c r="I1510" s="37"/>
      <c r="J1510" s="37"/>
      <c r="K1510" s="37"/>
      <c r="L1510" s="37"/>
      <c r="M1510" s="37"/>
      <c r="N1510" s="37"/>
      <c r="O1510" s="37"/>
      <c r="P1510" s="37"/>
      <c r="Q1510" s="37"/>
      <c r="R1510" s="37"/>
      <c r="S1510" s="37"/>
      <c r="T1510" s="37"/>
      <c r="U1510" s="37"/>
      <c r="V1510" s="37"/>
      <c r="W1510" s="37"/>
      <c r="X1510" s="37"/>
      <c r="Y1510" s="37"/>
      <c r="Z1510" s="37"/>
      <c r="AA1510" s="37"/>
      <c r="AB1510" s="37"/>
      <c r="AC1510" s="37"/>
    </row>
    <row r="1511" spans="1:29" s="36" customFormat="1" x14ac:dyDescent="0.3">
      <c r="A1511" s="37"/>
      <c r="B1511" s="37"/>
      <c r="C1511" s="37"/>
      <c r="D1511" s="37"/>
      <c r="E1511" s="37"/>
      <c r="F1511" s="37"/>
      <c r="G1511" s="37"/>
      <c r="H1511" s="37"/>
      <c r="I1511" s="37"/>
      <c r="J1511" s="37"/>
      <c r="K1511" s="37"/>
      <c r="L1511" s="37"/>
      <c r="M1511" s="37"/>
      <c r="N1511" s="37"/>
      <c r="O1511" s="37"/>
      <c r="P1511" s="37"/>
      <c r="Q1511" s="37"/>
      <c r="R1511" s="37"/>
      <c r="S1511" s="37"/>
      <c r="T1511" s="37"/>
      <c r="U1511" s="37"/>
      <c r="V1511" s="37"/>
      <c r="W1511" s="37"/>
      <c r="X1511" s="37"/>
      <c r="Y1511" s="37"/>
      <c r="Z1511" s="37"/>
      <c r="AA1511" s="37"/>
      <c r="AB1511" s="37"/>
      <c r="AC1511" s="37"/>
    </row>
    <row r="1512" spans="1:29" s="36" customFormat="1" x14ac:dyDescent="0.3">
      <c r="A1512" s="37"/>
      <c r="B1512" s="37"/>
      <c r="C1512" s="37"/>
      <c r="D1512" s="37"/>
      <c r="E1512" s="37"/>
      <c r="F1512" s="37"/>
      <c r="G1512" s="37"/>
      <c r="H1512" s="37"/>
      <c r="I1512" s="37"/>
      <c r="J1512" s="37"/>
      <c r="K1512" s="37"/>
      <c r="L1512" s="37"/>
      <c r="M1512" s="37"/>
      <c r="N1512" s="37"/>
      <c r="O1512" s="37"/>
      <c r="P1512" s="37"/>
      <c r="Q1512" s="37"/>
      <c r="R1512" s="37"/>
      <c r="S1512" s="37"/>
      <c r="T1512" s="37"/>
      <c r="U1512" s="37"/>
      <c r="V1512" s="37"/>
      <c r="W1512" s="37"/>
      <c r="X1512" s="37"/>
      <c r="Y1512" s="37"/>
      <c r="Z1512" s="37"/>
      <c r="AA1512" s="37"/>
      <c r="AB1512" s="37"/>
      <c r="AC1512" s="37"/>
    </row>
    <row r="1513" spans="1:29" s="36" customFormat="1" x14ac:dyDescent="0.3">
      <c r="A1513" s="37"/>
      <c r="B1513" s="37"/>
      <c r="C1513" s="37"/>
      <c r="D1513" s="37"/>
      <c r="E1513" s="37"/>
      <c r="F1513" s="37"/>
      <c r="G1513" s="37"/>
      <c r="H1513" s="37"/>
      <c r="I1513" s="37"/>
      <c r="J1513" s="37"/>
      <c r="K1513" s="37"/>
      <c r="L1513" s="37"/>
      <c r="M1513" s="37"/>
      <c r="N1513" s="37"/>
      <c r="O1513" s="37"/>
      <c r="P1513" s="37"/>
      <c r="Q1513" s="37"/>
      <c r="R1513" s="37"/>
      <c r="S1513" s="37"/>
      <c r="T1513" s="37"/>
      <c r="U1513" s="37"/>
      <c r="V1513" s="37"/>
      <c r="W1513" s="37"/>
      <c r="X1513" s="37"/>
      <c r="Y1513" s="37"/>
      <c r="Z1513" s="37"/>
      <c r="AA1513" s="37"/>
      <c r="AB1513" s="37"/>
      <c r="AC1513" s="37"/>
    </row>
    <row r="1514" spans="1:29" s="36" customFormat="1" x14ac:dyDescent="0.3">
      <c r="A1514" s="37"/>
      <c r="B1514" s="37"/>
      <c r="C1514" s="37"/>
      <c r="D1514" s="37"/>
      <c r="E1514" s="37"/>
      <c r="F1514" s="37"/>
      <c r="G1514" s="37"/>
      <c r="H1514" s="37"/>
      <c r="I1514" s="37"/>
      <c r="J1514" s="37"/>
      <c r="K1514" s="37"/>
      <c r="L1514" s="37"/>
      <c r="M1514" s="37"/>
      <c r="N1514" s="37"/>
      <c r="O1514" s="37"/>
      <c r="P1514" s="37"/>
      <c r="Q1514" s="37"/>
      <c r="R1514" s="37"/>
      <c r="S1514" s="37"/>
      <c r="T1514" s="37"/>
      <c r="U1514" s="37"/>
      <c r="V1514" s="37"/>
      <c r="W1514" s="37"/>
      <c r="X1514" s="37"/>
      <c r="Y1514" s="37"/>
      <c r="Z1514" s="37"/>
      <c r="AA1514" s="37"/>
      <c r="AB1514" s="37"/>
      <c r="AC1514" s="37"/>
    </row>
    <row r="1515" spans="1:29" s="36" customFormat="1" x14ac:dyDescent="0.3">
      <c r="A1515" s="37"/>
      <c r="B1515" s="37"/>
      <c r="C1515" s="37"/>
      <c r="D1515" s="37"/>
      <c r="E1515" s="37"/>
      <c r="F1515" s="37"/>
      <c r="G1515" s="37"/>
      <c r="H1515" s="37"/>
      <c r="I1515" s="37"/>
      <c r="J1515" s="37"/>
      <c r="K1515" s="37"/>
      <c r="L1515" s="37"/>
      <c r="M1515" s="37"/>
      <c r="N1515" s="37"/>
      <c r="O1515" s="37"/>
      <c r="P1515" s="37"/>
      <c r="Q1515" s="37"/>
      <c r="R1515" s="37"/>
      <c r="S1515" s="37"/>
      <c r="T1515" s="37"/>
      <c r="U1515" s="37"/>
      <c r="V1515" s="37"/>
      <c r="W1515" s="37"/>
      <c r="X1515" s="37"/>
      <c r="Y1515" s="37"/>
      <c r="Z1515" s="37"/>
      <c r="AA1515" s="37"/>
      <c r="AB1515" s="37"/>
      <c r="AC1515" s="37"/>
    </row>
    <row r="1516" spans="1:29" s="36" customFormat="1" x14ac:dyDescent="0.3">
      <c r="A1516" s="37"/>
      <c r="B1516" s="37"/>
      <c r="C1516" s="37"/>
      <c r="D1516" s="37"/>
      <c r="E1516" s="37"/>
      <c r="F1516" s="37"/>
      <c r="G1516" s="37"/>
      <c r="H1516" s="37"/>
      <c r="I1516" s="37"/>
      <c r="J1516" s="37"/>
      <c r="K1516" s="37"/>
      <c r="L1516" s="37"/>
      <c r="M1516" s="37"/>
      <c r="N1516" s="37"/>
      <c r="O1516" s="37"/>
      <c r="P1516" s="37"/>
      <c r="Q1516" s="37"/>
      <c r="R1516" s="37"/>
      <c r="S1516" s="37"/>
      <c r="T1516" s="37"/>
      <c r="U1516" s="37"/>
      <c r="V1516" s="37"/>
      <c r="W1516" s="37"/>
      <c r="X1516" s="37"/>
      <c r="Y1516" s="37"/>
      <c r="Z1516" s="37"/>
      <c r="AA1516" s="37"/>
      <c r="AB1516" s="37"/>
      <c r="AC1516" s="37"/>
    </row>
    <row r="1517" spans="1:29" s="36" customFormat="1" x14ac:dyDescent="0.3">
      <c r="A1517" s="37"/>
      <c r="B1517" s="37"/>
      <c r="C1517" s="37"/>
      <c r="D1517" s="37"/>
      <c r="E1517" s="37"/>
      <c r="F1517" s="37"/>
      <c r="G1517" s="37"/>
      <c r="H1517" s="37"/>
      <c r="I1517" s="37"/>
      <c r="J1517" s="37"/>
      <c r="K1517" s="37"/>
      <c r="L1517" s="37"/>
      <c r="M1517" s="37"/>
      <c r="N1517" s="37"/>
      <c r="O1517" s="37"/>
      <c r="P1517" s="37"/>
      <c r="Q1517" s="37"/>
      <c r="R1517" s="37"/>
      <c r="S1517" s="37"/>
      <c r="T1517" s="37"/>
      <c r="U1517" s="37"/>
      <c r="V1517" s="37"/>
      <c r="W1517" s="37"/>
      <c r="X1517" s="37"/>
      <c r="Y1517" s="37"/>
      <c r="Z1517" s="37"/>
      <c r="AA1517" s="37"/>
      <c r="AB1517" s="37"/>
      <c r="AC1517" s="37"/>
    </row>
    <row r="1518" spans="1:29" s="36" customFormat="1" x14ac:dyDescent="0.3">
      <c r="A1518" s="37"/>
      <c r="B1518" s="37"/>
      <c r="C1518" s="37"/>
      <c r="D1518" s="37"/>
      <c r="E1518" s="37"/>
      <c r="F1518" s="37"/>
      <c r="G1518" s="37"/>
      <c r="H1518" s="37"/>
      <c r="I1518" s="37"/>
      <c r="J1518" s="37"/>
      <c r="K1518" s="37"/>
      <c r="L1518" s="37"/>
      <c r="M1518" s="37"/>
      <c r="N1518" s="37"/>
      <c r="O1518" s="37"/>
      <c r="P1518" s="37"/>
      <c r="Q1518" s="37"/>
      <c r="R1518" s="37"/>
      <c r="S1518" s="37"/>
      <c r="T1518" s="37"/>
      <c r="U1518" s="37"/>
      <c r="V1518" s="37"/>
      <c r="W1518" s="37"/>
      <c r="X1518" s="37"/>
      <c r="Y1518" s="37"/>
      <c r="Z1518" s="37"/>
      <c r="AA1518" s="37"/>
      <c r="AB1518" s="37"/>
      <c r="AC1518" s="37"/>
    </row>
    <row r="1519" spans="1:29" s="36" customFormat="1" x14ac:dyDescent="0.3">
      <c r="A1519" s="37"/>
      <c r="B1519" s="37"/>
      <c r="C1519" s="37"/>
      <c r="D1519" s="37"/>
      <c r="E1519" s="37"/>
      <c r="F1519" s="37"/>
      <c r="G1519" s="37"/>
      <c r="H1519" s="37"/>
      <c r="I1519" s="37"/>
      <c r="J1519" s="37"/>
      <c r="K1519" s="37"/>
      <c r="L1519" s="37"/>
      <c r="M1519" s="37"/>
      <c r="N1519" s="37"/>
      <c r="O1519" s="37"/>
      <c r="P1519" s="37"/>
      <c r="Q1519" s="37"/>
      <c r="R1519" s="37"/>
      <c r="S1519" s="37"/>
      <c r="T1519" s="37"/>
      <c r="U1519" s="37"/>
      <c r="V1519" s="37"/>
      <c r="W1519" s="37"/>
      <c r="X1519" s="37"/>
      <c r="Y1519" s="37"/>
      <c r="Z1519" s="37"/>
      <c r="AA1519" s="37"/>
      <c r="AB1519" s="37"/>
      <c r="AC1519" s="37"/>
    </row>
    <row r="1520" spans="1:29" s="36" customFormat="1" x14ac:dyDescent="0.3">
      <c r="A1520" s="37"/>
      <c r="B1520" s="37"/>
      <c r="C1520" s="37"/>
      <c r="D1520" s="37"/>
      <c r="E1520" s="37"/>
      <c r="F1520" s="37"/>
      <c r="G1520" s="37"/>
      <c r="H1520" s="37"/>
      <c r="I1520" s="37"/>
      <c r="J1520" s="37"/>
      <c r="K1520" s="37"/>
      <c r="L1520" s="37"/>
      <c r="M1520" s="37"/>
      <c r="N1520" s="37"/>
      <c r="O1520" s="37"/>
      <c r="P1520" s="37"/>
      <c r="Q1520" s="37"/>
      <c r="R1520" s="37"/>
      <c r="S1520" s="37"/>
      <c r="T1520" s="37"/>
      <c r="U1520" s="37"/>
      <c r="V1520" s="37"/>
      <c r="W1520" s="37"/>
      <c r="X1520" s="37"/>
      <c r="Y1520" s="37"/>
      <c r="Z1520" s="37"/>
      <c r="AA1520" s="37"/>
      <c r="AB1520" s="37"/>
      <c r="AC1520" s="37"/>
    </row>
    <row r="1521" spans="1:29" s="36" customFormat="1" x14ac:dyDescent="0.3">
      <c r="A1521" s="37"/>
      <c r="B1521" s="37"/>
      <c r="C1521" s="37"/>
      <c r="D1521" s="37"/>
      <c r="E1521" s="37"/>
      <c r="F1521" s="37"/>
      <c r="G1521" s="37"/>
      <c r="H1521" s="37"/>
      <c r="I1521" s="37"/>
      <c r="J1521" s="37"/>
      <c r="K1521" s="37"/>
      <c r="L1521" s="37"/>
      <c r="M1521" s="37"/>
      <c r="N1521" s="37"/>
      <c r="O1521" s="37"/>
      <c r="P1521" s="37"/>
      <c r="Q1521" s="37"/>
      <c r="R1521" s="37"/>
      <c r="S1521" s="37"/>
      <c r="T1521" s="37"/>
      <c r="U1521" s="37"/>
      <c r="V1521" s="37"/>
      <c r="W1521" s="37"/>
      <c r="X1521" s="37"/>
      <c r="Y1521" s="37"/>
      <c r="Z1521" s="37"/>
      <c r="AA1521" s="37"/>
      <c r="AB1521" s="37"/>
      <c r="AC1521" s="37"/>
    </row>
    <row r="1522" spans="1:29" s="36" customFormat="1" x14ac:dyDescent="0.3">
      <c r="A1522" s="37"/>
      <c r="B1522" s="37"/>
      <c r="C1522" s="37"/>
      <c r="D1522" s="37"/>
      <c r="E1522" s="37"/>
      <c r="F1522" s="37"/>
      <c r="G1522" s="37"/>
      <c r="H1522" s="37"/>
      <c r="I1522" s="37"/>
      <c r="J1522" s="37"/>
      <c r="K1522" s="37"/>
      <c r="L1522" s="37"/>
      <c r="M1522" s="37"/>
      <c r="N1522" s="37"/>
      <c r="O1522" s="37"/>
      <c r="P1522" s="37"/>
      <c r="Q1522" s="37"/>
      <c r="R1522" s="37"/>
      <c r="S1522" s="37"/>
      <c r="T1522" s="37"/>
      <c r="U1522" s="37"/>
      <c r="V1522" s="37"/>
      <c r="W1522" s="37"/>
      <c r="X1522" s="37"/>
      <c r="Y1522" s="37"/>
      <c r="Z1522" s="37"/>
      <c r="AA1522" s="37"/>
      <c r="AB1522" s="37"/>
      <c r="AC1522" s="37"/>
    </row>
    <row r="1523" spans="1:29" s="36" customFormat="1" x14ac:dyDescent="0.3">
      <c r="A1523" s="37"/>
      <c r="B1523" s="37"/>
      <c r="C1523" s="37"/>
      <c r="D1523" s="37"/>
      <c r="E1523" s="37"/>
      <c r="F1523" s="37"/>
      <c r="G1523" s="37"/>
      <c r="H1523" s="37"/>
      <c r="I1523" s="37"/>
      <c r="J1523" s="37"/>
      <c r="K1523" s="37"/>
      <c r="L1523" s="37"/>
      <c r="M1523" s="37"/>
      <c r="N1523" s="37"/>
      <c r="O1523" s="37"/>
      <c r="P1523" s="37"/>
      <c r="Q1523" s="37"/>
      <c r="R1523" s="37"/>
      <c r="S1523" s="37"/>
      <c r="T1523" s="37"/>
      <c r="U1523" s="37"/>
      <c r="V1523" s="37"/>
      <c r="W1523" s="37"/>
      <c r="X1523" s="37"/>
      <c r="Y1523" s="37"/>
      <c r="Z1523" s="37"/>
      <c r="AA1523" s="37"/>
      <c r="AB1523" s="37"/>
      <c r="AC1523" s="37"/>
    </row>
    <row r="1524" spans="1:29" s="36" customFormat="1" x14ac:dyDescent="0.3">
      <c r="A1524" s="37"/>
      <c r="B1524" s="37"/>
      <c r="C1524" s="37"/>
      <c r="D1524" s="37"/>
      <c r="E1524" s="37"/>
      <c r="F1524" s="37"/>
      <c r="G1524" s="37"/>
      <c r="H1524" s="37"/>
      <c r="I1524" s="37"/>
      <c r="J1524" s="37"/>
      <c r="K1524" s="37"/>
      <c r="L1524" s="37"/>
      <c r="M1524" s="37"/>
      <c r="N1524" s="37"/>
      <c r="O1524" s="37"/>
      <c r="P1524" s="37"/>
      <c r="Q1524" s="37"/>
      <c r="R1524" s="37"/>
      <c r="S1524" s="37"/>
      <c r="T1524" s="37"/>
      <c r="U1524" s="37"/>
      <c r="V1524" s="37"/>
      <c r="W1524" s="37"/>
      <c r="X1524" s="37"/>
      <c r="Y1524" s="37"/>
      <c r="Z1524" s="37"/>
      <c r="AA1524" s="37"/>
      <c r="AB1524" s="37"/>
      <c r="AC1524" s="37"/>
    </row>
    <row r="1525" spans="1:29" s="36" customFormat="1" x14ac:dyDescent="0.3">
      <c r="A1525" s="37"/>
      <c r="B1525" s="37"/>
      <c r="C1525" s="37"/>
      <c r="D1525" s="37"/>
      <c r="E1525" s="37"/>
      <c r="F1525" s="37"/>
      <c r="G1525" s="37"/>
      <c r="H1525" s="37"/>
      <c r="I1525" s="37"/>
      <c r="J1525" s="37"/>
      <c r="K1525" s="37"/>
      <c r="L1525" s="37"/>
      <c r="M1525" s="37"/>
      <c r="N1525" s="37"/>
      <c r="O1525" s="37"/>
      <c r="P1525" s="37"/>
      <c r="Q1525" s="37"/>
      <c r="R1525" s="37"/>
      <c r="S1525" s="37"/>
      <c r="T1525" s="37"/>
      <c r="U1525" s="37"/>
      <c r="V1525" s="37"/>
      <c r="W1525" s="37"/>
      <c r="X1525" s="37"/>
      <c r="Y1525" s="37"/>
      <c r="Z1525" s="37"/>
      <c r="AA1525" s="37"/>
      <c r="AB1525" s="37"/>
      <c r="AC1525" s="37"/>
    </row>
    <row r="1526" spans="1:29" s="36" customFormat="1" x14ac:dyDescent="0.3">
      <c r="A1526" s="37"/>
      <c r="B1526" s="37"/>
      <c r="C1526" s="37"/>
      <c r="D1526" s="37"/>
      <c r="E1526" s="37"/>
      <c r="F1526" s="37"/>
      <c r="G1526" s="37"/>
      <c r="H1526" s="37"/>
      <c r="I1526" s="37"/>
      <c r="J1526" s="37"/>
      <c r="K1526" s="37"/>
      <c r="L1526" s="37"/>
      <c r="M1526" s="37"/>
      <c r="N1526" s="37"/>
      <c r="O1526" s="37"/>
      <c r="P1526" s="37"/>
      <c r="Q1526" s="37"/>
      <c r="R1526" s="37"/>
      <c r="S1526" s="37"/>
      <c r="T1526" s="37"/>
      <c r="U1526" s="37"/>
      <c r="V1526" s="37"/>
      <c r="W1526" s="37"/>
      <c r="X1526" s="37"/>
      <c r="Y1526" s="37"/>
      <c r="Z1526" s="37"/>
      <c r="AA1526" s="37"/>
      <c r="AB1526" s="37"/>
      <c r="AC1526" s="37"/>
    </row>
    <row r="1527" spans="1:29" s="36" customFormat="1" x14ac:dyDescent="0.3">
      <c r="A1527" s="37"/>
      <c r="B1527" s="37"/>
      <c r="C1527" s="37"/>
      <c r="D1527" s="37"/>
      <c r="E1527" s="37"/>
      <c r="F1527" s="37"/>
      <c r="G1527" s="37"/>
      <c r="H1527" s="37"/>
      <c r="I1527" s="37"/>
      <c r="J1527" s="37"/>
      <c r="K1527" s="37"/>
      <c r="L1527" s="37"/>
      <c r="M1527" s="37"/>
      <c r="N1527" s="37"/>
      <c r="O1527" s="37"/>
      <c r="P1527" s="37"/>
      <c r="Q1527" s="37"/>
      <c r="R1527" s="37"/>
      <c r="S1527" s="37"/>
      <c r="T1527" s="37"/>
      <c r="U1527" s="37"/>
      <c r="V1527" s="37"/>
      <c r="W1527" s="37"/>
      <c r="X1527" s="37"/>
      <c r="Y1527" s="37"/>
      <c r="Z1527" s="37"/>
      <c r="AA1527" s="37"/>
      <c r="AB1527" s="37"/>
      <c r="AC1527" s="37"/>
    </row>
    <row r="1528" spans="1:29" s="36" customFormat="1" x14ac:dyDescent="0.3">
      <c r="A1528" s="37"/>
      <c r="B1528" s="37"/>
      <c r="C1528" s="37"/>
      <c r="D1528" s="37"/>
      <c r="E1528" s="37"/>
      <c r="F1528" s="37"/>
      <c r="G1528" s="37"/>
      <c r="H1528" s="37"/>
      <c r="I1528" s="37"/>
      <c r="J1528" s="37"/>
      <c r="K1528" s="37"/>
      <c r="L1528" s="37"/>
      <c r="M1528" s="37"/>
      <c r="N1528" s="37"/>
      <c r="O1528" s="37"/>
      <c r="P1528" s="37"/>
      <c r="Q1528" s="37"/>
      <c r="R1528" s="37"/>
      <c r="S1528" s="37"/>
      <c r="T1528" s="37"/>
      <c r="U1528" s="37"/>
      <c r="V1528" s="37"/>
      <c r="W1528" s="37"/>
      <c r="X1528" s="37"/>
      <c r="Y1528" s="37"/>
      <c r="Z1528" s="37"/>
      <c r="AA1528" s="37"/>
      <c r="AB1528" s="37"/>
      <c r="AC1528" s="37"/>
    </row>
    <row r="1529" spans="1:29" s="36" customFormat="1" x14ac:dyDescent="0.3">
      <c r="A1529" s="37"/>
      <c r="B1529" s="37"/>
      <c r="C1529" s="37"/>
      <c r="D1529" s="37"/>
      <c r="E1529" s="37"/>
      <c r="F1529" s="37"/>
      <c r="G1529" s="37"/>
      <c r="H1529" s="37"/>
      <c r="I1529" s="37"/>
      <c r="J1529" s="37"/>
      <c r="K1529" s="37"/>
      <c r="L1529" s="37"/>
      <c r="M1529" s="37"/>
      <c r="N1529" s="37"/>
      <c r="O1529" s="37"/>
      <c r="P1529" s="37"/>
      <c r="Q1529" s="37"/>
      <c r="R1529" s="37"/>
      <c r="S1529" s="37"/>
      <c r="T1529" s="37"/>
      <c r="U1529" s="37"/>
      <c r="V1529" s="37"/>
      <c r="W1529" s="37"/>
      <c r="X1529" s="37"/>
      <c r="Y1529" s="37"/>
      <c r="Z1529" s="37"/>
      <c r="AA1529" s="37"/>
      <c r="AB1529" s="37"/>
      <c r="AC1529" s="37"/>
    </row>
    <row r="1530" spans="1:29" s="36" customFormat="1" x14ac:dyDescent="0.3">
      <c r="A1530" s="37"/>
      <c r="B1530" s="37"/>
      <c r="C1530" s="37"/>
      <c r="D1530" s="37"/>
      <c r="E1530" s="37"/>
      <c r="F1530" s="37"/>
      <c r="G1530" s="37"/>
      <c r="H1530" s="37"/>
      <c r="I1530" s="37"/>
      <c r="J1530" s="37"/>
      <c r="K1530" s="37"/>
      <c r="L1530" s="37"/>
      <c r="M1530" s="37"/>
      <c r="N1530" s="37"/>
      <c r="O1530" s="37"/>
      <c r="P1530" s="37"/>
      <c r="Q1530" s="37"/>
      <c r="R1530" s="37"/>
      <c r="S1530" s="37"/>
      <c r="T1530" s="37"/>
      <c r="U1530" s="37"/>
      <c r="V1530" s="37"/>
      <c r="W1530" s="37"/>
      <c r="X1530" s="37"/>
      <c r="Y1530" s="37"/>
      <c r="Z1530" s="37"/>
      <c r="AA1530" s="37"/>
      <c r="AB1530" s="37"/>
      <c r="AC1530" s="37"/>
    </row>
    <row r="1531" spans="1:29" s="36" customFormat="1" x14ac:dyDescent="0.3">
      <c r="A1531" s="37"/>
      <c r="B1531" s="37"/>
      <c r="C1531" s="37"/>
      <c r="D1531" s="37"/>
      <c r="E1531" s="37"/>
      <c r="F1531" s="37"/>
      <c r="G1531" s="37"/>
      <c r="H1531" s="37"/>
      <c r="I1531" s="37"/>
      <c r="J1531" s="37"/>
      <c r="K1531" s="37"/>
      <c r="L1531" s="37"/>
      <c r="M1531" s="37"/>
      <c r="N1531" s="37"/>
      <c r="O1531" s="37"/>
      <c r="P1531" s="37"/>
      <c r="Q1531" s="37"/>
      <c r="R1531" s="37"/>
      <c r="S1531" s="37"/>
      <c r="T1531" s="37"/>
      <c r="U1531" s="37"/>
      <c r="V1531" s="37"/>
      <c r="W1531" s="37"/>
      <c r="X1531" s="37"/>
      <c r="Y1531" s="37"/>
      <c r="Z1531" s="37"/>
      <c r="AA1531" s="37"/>
      <c r="AB1531" s="37"/>
      <c r="AC1531" s="37"/>
    </row>
    <row r="1532" spans="1:29" s="36" customFormat="1" x14ac:dyDescent="0.3">
      <c r="A1532" s="37"/>
      <c r="B1532" s="37"/>
      <c r="C1532" s="37"/>
      <c r="D1532" s="37"/>
      <c r="E1532" s="37"/>
      <c r="F1532" s="37"/>
      <c r="G1532" s="37"/>
      <c r="H1532" s="37"/>
      <c r="I1532" s="37"/>
      <c r="J1532" s="37"/>
      <c r="K1532" s="37"/>
      <c r="L1532" s="37"/>
      <c r="M1532" s="37"/>
      <c r="N1532" s="37"/>
      <c r="O1532" s="37"/>
      <c r="P1532" s="37"/>
      <c r="Q1532" s="37"/>
      <c r="R1532" s="37"/>
      <c r="S1532" s="37"/>
      <c r="T1532" s="37"/>
      <c r="U1532" s="37"/>
      <c r="V1532" s="37"/>
      <c r="W1532" s="37"/>
      <c r="X1532" s="37"/>
      <c r="Y1532" s="37"/>
      <c r="Z1532" s="37"/>
      <c r="AA1532" s="37"/>
      <c r="AB1532" s="37"/>
      <c r="AC1532" s="37"/>
    </row>
    <row r="1533" spans="1:29" s="36" customFormat="1" x14ac:dyDescent="0.3">
      <c r="A1533" s="37"/>
      <c r="B1533" s="37"/>
      <c r="C1533" s="37"/>
      <c r="D1533" s="37"/>
      <c r="E1533" s="37"/>
      <c r="F1533" s="37"/>
      <c r="G1533" s="37"/>
      <c r="H1533" s="37"/>
      <c r="I1533" s="37"/>
      <c r="J1533" s="37"/>
      <c r="K1533" s="37"/>
      <c r="L1533" s="37"/>
      <c r="M1533" s="37"/>
      <c r="N1533" s="37"/>
      <c r="O1533" s="37"/>
      <c r="P1533" s="37"/>
      <c r="Q1533" s="37"/>
      <c r="R1533" s="37"/>
      <c r="S1533" s="37"/>
      <c r="T1533" s="37"/>
      <c r="U1533" s="37"/>
      <c r="V1533" s="37"/>
      <c r="W1533" s="37"/>
      <c r="X1533" s="37"/>
      <c r="Y1533" s="37"/>
      <c r="Z1533" s="37"/>
      <c r="AA1533" s="37"/>
      <c r="AB1533" s="37"/>
      <c r="AC1533" s="37"/>
    </row>
    <row r="1534" spans="1:29" s="36" customFormat="1" x14ac:dyDescent="0.3">
      <c r="A1534" s="37"/>
      <c r="B1534" s="37"/>
      <c r="C1534" s="37"/>
      <c r="D1534" s="37"/>
      <c r="E1534" s="37"/>
      <c r="F1534" s="37"/>
      <c r="G1534" s="37"/>
      <c r="H1534" s="37"/>
      <c r="I1534" s="37"/>
      <c r="J1534" s="37"/>
      <c r="K1534" s="37"/>
      <c r="L1534" s="37"/>
      <c r="M1534" s="37"/>
      <c r="N1534" s="37"/>
      <c r="O1534" s="37"/>
      <c r="P1534" s="37"/>
      <c r="Q1534" s="37"/>
      <c r="R1534" s="37"/>
      <c r="S1534" s="37"/>
      <c r="T1534" s="37"/>
      <c r="U1534" s="37"/>
      <c r="V1534" s="37"/>
      <c r="W1534" s="37"/>
      <c r="X1534" s="37"/>
      <c r="Y1534" s="37"/>
      <c r="Z1534" s="37"/>
      <c r="AA1534" s="37"/>
      <c r="AB1534" s="37"/>
      <c r="AC1534" s="37"/>
    </row>
    <row r="1535" spans="1:29" s="36" customFormat="1" x14ac:dyDescent="0.3">
      <c r="A1535" s="37"/>
      <c r="B1535" s="37"/>
      <c r="C1535" s="37"/>
      <c r="D1535" s="37"/>
      <c r="E1535" s="37"/>
      <c r="F1535" s="37"/>
      <c r="G1535" s="37"/>
      <c r="H1535" s="37"/>
      <c r="I1535" s="37"/>
      <c r="J1535" s="37"/>
      <c r="K1535" s="37"/>
      <c r="L1535" s="37"/>
      <c r="M1535" s="37"/>
      <c r="N1535" s="37"/>
      <c r="O1535" s="37"/>
      <c r="P1535" s="37"/>
      <c r="Q1535" s="37"/>
      <c r="R1535" s="37"/>
      <c r="S1535" s="37"/>
      <c r="T1535" s="37"/>
      <c r="U1535" s="37"/>
      <c r="V1535" s="37"/>
      <c r="W1535" s="37"/>
      <c r="X1535" s="37"/>
      <c r="Y1535" s="37"/>
      <c r="Z1535" s="37"/>
      <c r="AA1535" s="37"/>
      <c r="AB1535" s="37"/>
      <c r="AC1535" s="37"/>
    </row>
    <row r="1536" spans="1:29" s="36" customFormat="1" x14ac:dyDescent="0.3">
      <c r="A1536" s="37"/>
      <c r="B1536" s="37"/>
      <c r="C1536" s="37"/>
      <c r="D1536" s="37"/>
      <c r="E1536" s="37"/>
      <c r="F1536" s="37"/>
      <c r="G1536" s="37"/>
      <c r="H1536" s="37"/>
      <c r="I1536" s="37"/>
      <c r="J1536" s="37"/>
      <c r="K1536" s="37"/>
      <c r="L1536" s="37"/>
      <c r="M1536" s="37"/>
      <c r="N1536" s="37"/>
      <c r="O1536" s="37"/>
      <c r="P1536" s="37"/>
      <c r="Q1536" s="37"/>
      <c r="R1536" s="37"/>
      <c r="S1536" s="37"/>
      <c r="T1536" s="37"/>
      <c r="U1536" s="37"/>
      <c r="V1536" s="37"/>
      <c r="W1536" s="37"/>
      <c r="X1536" s="37"/>
      <c r="Y1536" s="37"/>
      <c r="Z1536" s="37"/>
      <c r="AA1536" s="37"/>
      <c r="AB1536" s="37"/>
      <c r="AC1536" s="37"/>
    </row>
    <row r="1537" spans="1:29" s="36" customFormat="1" x14ac:dyDescent="0.3">
      <c r="A1537" s="37"/>
      <c r="B1537" s="37"/>
      <c r="C1537" s="37"/>
      <c r="D1537" s="37"/>
      <c r="E1537" s="37"/>
      <c r="F1537" s="37"/>
      <c r="G1537" s="37"/>
      <c r="H1537" s="37"/>
      <c r="I1537" s="37"/>
      <c r="J1537" s="37"/>
      <c r="K1537" s="37"/>
      <c r="L1537" s="37"/>
      <c r="M1537" s="37"/>
      <c r="N1537" s="37"/>
      <c r="O1537" s="37"/>
      <c r="P1537" s="37"/>
      <c r="Q1537" s="37"/>
      <c r="R1537" s="37"/>
      <c r="S1537" s="37"/>
      <c r="T1537" s="37"/>
      <c r="U1537" s="37"/>
      <c r="V1537" s="37"/>
      <c r="W1537" s="37"/>
      <c r="X1537" s="37"/>
      <c r="Y1537" s="37"/>
      <c r="Z1537" s="37"/>
      <c r="AA1537" s="37"/>
      <c r="AB1537" s="37"/>
      <c r="AC1537" s="37"/>
    </row>
    <row r="1538" spans="1:29" s="36" customFormat="1" x14ac:dyDescent="0.3">
      <c r="A1538" s="37"/>
      <c r="B1538" s="37"/>
      <c r="C1538" s="37"/>
      <c r="D1538" s="37"/>
      <c r="E1538" s="37"/>
      <c r="F1538" s="37"/>
      <c r="G1538" s="37"/>
      <c r="H1538" s="37"/>
      <c r="I1538" s="37"/>
      <c r="J1538" s="37"/>
      <c r="K1538" s="37"/>
      <c r="L1538" s="37"/>
      <c r="M1538" s="37"/>
      <c r="N1538" s="37"/>
      <c r="O1538" s="37"/>
      <c r="P1538" s="37"/>
      <c r="Q1538" s="37"/>
      <c r="R1538" s="37"/>
      <c r="S1538" s="37"/>
      <c r="T1538" s="37"/>
      <c r="U1538" s="37"/>
      <c r="V1538" s="37"/>
      <c r="W1538" s="37"/>
      <c r="X1538" s="37"/>
      <c r="Y1538" s="37"/>
      <c r="Z1538" s="37"/>
      <c r="AA1538" s="37"/>
      <c r="AB1538" s="37"/>
      <c r="AC1538" s="37"/>
    </row>
    <row r="1539" spans="1:29" s="36" customFormat="1" x14ac:dyDescent="0.3">
      <c r="A1539" s="37"/>
      <c r="B1539" s="37"/>
      <c r="C1539" s="37"/>
      <c r="D1539" s="37"/>
      <c r="E1539" s="37"/>
      <c r="F1539" s="37"/>
      <c r="G1539" s="37"/>
      <c r="H1539" s="37"/>
      <c r="I1539" s="37"/>
      <c r="J1539" s="37"/>
      <c r="K1539" s="37"/>
      <c r="L1539" s="37"/>
      <c r="M1539" s="37"/>
      <c r="N1539" s="37"/>
      <c r="O1539" s="37"/>
      <c r="P1539" s="37"/>
      <c r="Q1539" s="37"/>
      <c r="R1539" s="37"/>
      <c r="S1539" s="37"/>
      <c r="T1539" s="37"/>
      <c r="U1539" s="37"/>
      <c r="V1539" s="37"/>
      <c r="W1539" s="37"/>
      <c r="X1539" s="37"/>
      <c r="Y1539" s="37"/>
      <c r="Z1539" s="37"/>
      <c r="AA1539" s="37"/>
      <c r="AB1539" s="37"/>
      <c r="AC1539" s="37"/>
    </row>
    <row r="1540" spans="1:29" s="36" customFormat="1" x14ac:dyDescent="0.3">
      <c r="A1540" s="37"/>
      <c r="B1540" s="37"/>
      <c r="C1540" s="37"/>
      <c r="D1540" s="37"/>
      <c r="E1540" s="37"/>
      <c r="F1540" s="37"/>
      <c r="G1540" s="37"/>
      <c r="H1540" s="37"/>
      <c r="I1540" s="37"/>
      <c r="J1540" s="37"/>
      <c r="K1540" s="37"/>
      <c r="L1540" s="37"/>
      <c r="M1540" s="37"/>
      <c r="N1540" s="37"/>
      <c r="O1540" s="37"/>
      <c r="P1540" s="37"/>
      <c r="Q1540" s="37"/>
      <c r="R1540" s="37"/>
      <c r="S1540" s="37"/>
      <c r="T1540" s="37"/>
      <c r="U1540" s="37"/>
      <c r="V1540" s="37"/>
      <c r="W1540" s="37"/>
      <c r="X1540" s="37"/>
      <c r="Y1540" s="37"/>
      <c r="Z1540" s="37"/>
      <c r="AA1540" s="37"/>
      <c r="AB1540" s="37"/>
      <c r="AC1540" s="37"/>
    </row>
    <row r="1541" spans="1:29" s="36" customFormat="1" x14ac:dyDescent="0.3">
      <c r="A1541" s="37"/>
      <c r="B1541" s="37"/>
      <c r="C1541" s="37"/>
      <c r="D1541" s="37"/>
      <c r="E1541" s="37"/>
      <c r="F1541" s="37"/>
      <c r="G1541" s="37"/>
      <c r="H1541" s="37"/>
      <c r="I1541" s="37"/>
      <c r="J1541" s="37"/>
      <c r="K1541" s="37"/>
      <c r="L1541" s="37"/>
      <c r="M1541" s="37"/>
      <c r="N1541" s="37"/>
      <c r="O1541" s="37"/>
      <c r="P1541" s="37"/>
      <c r="Q1541" s="37"/>
      <c r="R1541" s="37"/>
      <c r="S1541" s="37"/>
      <c r="T1541" s="37"/>
      <c r="U1541" s="37"/>
      <c r="V1541" s="37"/>
      <c r="W1541" s="37"/>
      <c r="X1541" s="37"/>
      <c r="Y1541" s="37"/>
      <c r="Z1541" s="37"/>
      <c r="AA1541" s="37"/>
      <c r="AB1541" s="37"/>
      <c r="AC1541" s="37"/>
    </row>
    <row r="1542" spans="1:29" s="36" customFormat="1" x14ac:dyDescent="0.3">
      <c r="A1542" s="37"/>
      <c r="B1542" s="37"/>
      <c r="C1542" s="37"/>
      <c r="D1542" s="37"/>
      <c r="E1542" s="37"/>
      <c r="F1542" s="37"/>
      <c r="G1542" s="37"/>
      <c r="H1542" s="37"/>
      <c r="I1542" s="37"/>
      <c r="J1542" s="37"/>
      <c r="K1542" s="37"/>
      <c r="L1542" s="37"/>
      <c r="M1542" s="37"/>
      <c r="N1542" s="37"/>
      <c r="O1542" s="37"/>
      <c r="P1542" s="37"/>
      <c r="Q1542" s="37"/>
      <c r="R1542" s="37"/>
      <c r="S1542" s="37"/>
      <c r="T1542" s="37"/>
      <c r="U1542" s="37"/>
      <c r="V1542" s="37"/>
      <c r="W1542" s="37"/>
      <c r="X1542" s="37"/>
      <c r="Y1542" s="37"/>
      <c r="Z1542" s="37"/>
      <c r="AA1542" s="37"/>
      <c r="AB1542" s="37"/>
      <c r="AC1542" s="37"/>
    </row>
    <row r="1543" spans="1:29" s="36" customFormat="1" x14ac:dyDescent="0.3">
      <c r="A1543" s="37"/>
      <c r="B1543" s="37"/>
      <c r="C1543" s="37"/>
      <c r="D1543" s="37"/>
      <c r="E1543" s="37"/>
      <c r="F1543" s="37"/>
      <c r="G1543" s="37"/>
      <c r="H1543" s="37"/>
      <c r="I1543" s="37"/>
      <c r="J1543" s="37"/>
      <c r="K1543" s="37"/>
      <c r="L1543" s="37"/>
      <c r="M1543" s="37"/>
      <c r="N1543" s="37"/>
      <c r="O1543" s="37"/>
      <c r="P1543" s="37"/>
      <c r="Q1543" s="37"/>
      <c r="R1543" s="37"/>
      <c r="S1543" s="37"/>
      <c r="T1543" s="37"/>
      <c r="U1543" s="37"/>
      <c r="V1543" s="37"/>
      <c r="W1543" s="37"/>
      <c r="X1543" s="37"/>
      <c r="Y1543" s="37"/>
      <c r="Z1543" s="37"/>
      <c r="AA1543" s="37"/>
      <c r="AB1543" s="37"/>
      <c r="AC1543" s="37"/>
    </row>
    <row r="1544" spans="1:29" s="36" customFormat="1" x14ac:dyDescent="0.3">
      <c r="A1544" s="37"/>
      <c r="B1544" s="37"/>
      <c r="C1544" s="37"/>
      <c r="D1544" s="37"/>
      <c r="E1544" s="37"/>
      <c r="F1544" s="37"/>
      <c r="G1544" s="37"/>
      <c r="H1544" s="37"/>
      <c r="I1544" s="37"/>
      <c r="J1544" s="37"/>
      <c r="K1544" s="37"/>
      <c r="L1544" s="37"/>
      <c r="M1544" s="37"/>
      <c r="N1544" s="37"/>
      <c r="O1544" s="37"/>
      <c r="P1544" s="37"/>
      <c r="Q1544" s="37"/>
      <c r="R1544" s="37"/>
      <c r="S1544" s="37"/>
      <c r="T1544" s="37"/>
      <c r="U1544" s="37"/>
      <c r="V1544" s="37"/>
      <c r="W1544" s="37"/>
      <c r="X1544" s="37"/>
      <c r="Y1544" s="37"/>
      <c r="Z1544" s="37"/>
      <c r="AA1544" s="37"/>
      <c r="AB1544" s="37"/>
      <c r="AC1544" s="37"/>
    </row>
    <row r="1545" spans="1:29" s="36" customFormat="1" x14ac:dyDescent="0.3">
      <c r="A1545" s="37"/>
      <c r="B1545" s="37"/>
      <c r="C1545" s="37"/>
      <c r="D1545" s="37"/>
      <c r="E1545" s="37"/>
      <c r="F1545" s="37"/>
      <c r="G1545" s="37"/>
      <c r="H1545" s="37"/>
      <c r="I1545" s="37"/>
      <c r="J1545" s="37"/>
      <c r="K1545" s="37"/>
      <c r="L1545" s="37"/>
      <c r="M1545" s="37"/>
      <c r="N1545" s="37"/>
      <c r="O1545" s="37"/>
      <c r="P1545" s="37"/>
      <c r="Q1545" s="37"/>
      <c r="R1545" s="37"/>
      <c r="S1545" s="37"/>
      <c r="T1545" s="37"/>
      <c r="U1545" s="37"/>
      <c r="V1545" s="37"/>
      <c r="W1545" s="37"/>
      <c r="X1545" s="37"/>
      <c r="Y1545" s="37"/>
      <c r="Z1545" s="37"/>
      <c r="AA1545" s="37"/>
      <c r="AB1545" s="37"/>
      <c r="AC1545" s="37"/>
    </row>
    <row r="1546" spans="1:29" s="36" customFormat="1" x14ac:dyDescent="0.3">
      <c r="A1546" s="37"/>
      <c r="B1546" s="37"/>
      <c r="C1546" s="37"/>
      <c r="D1546" s="37"/>
      <c r="E1546" s="37"/>
      <c r="F1546" s="37"/>
      <c r="G1546" s="37"/>
      <c r="H1546" s="37"/>
      <c r="I1546" s="37"/>
      <c r="J1546" s="37"/>
      <c r="K1546" s="37"/>
      <c r="L1546" s="37"/>
      <c r="M1546" s="37"/>
      <c r="N1546" s="37"/>
      <c r="O1546" s="37"/>
      <c r="P1546" s="37"/>
      <c r="Q1546" s="37"/>
      <c r="R1546" s="37"/>
      <c r="S1546" s="37"/>
      <c r="T1546" s="37"/>
      <c r="U1546" s="37"/>
      <c r="V1546" s="37"/>
      <c r="W1546" s="37"/>
      <c r="X1546" s="37"/>
      <c r="Y1546" s="37"/>
      <c r="Z1546" s="37"/>
      <c r="AA1546" s="37"/>
      <c r="AB1546" s="37"/>
      <c r="AC1546" s="37"/>
    </row>
    <row r="1547" spans="1:29" s="36" customFormat="1" x14ac:dyDescent="0.3">
      <c r="A1547" s="37"/>
      <c r="B1547" s="37"/>
      <c r="C1547" s="37"/>
      <c r="D1547" s="37"/>
      <c r="E1547" s="37"/>
      <c r="F1547" s="37"/>
      <c r="G1547" s="37"/>
      <c r="H1547" s="37"/>
      <c r="I1547" s="37"/>
      <c r="J1547" s="37"/>
      <c r="K1547" s="37"/>
      <c r="L1547" s="37"/>
      <c r="M1547" s="37"/>
      <c r="N1547" s="37"/>
      <c r="O1547" s="37"/>
      <c r="P1547" s="37"/>
      <c r="Q1547" s="37"/>
      <c r="R1547" s="37"/>
      <c r="S1547" s="37"/>
      <c r="T1547" s="37"/>
      <c r="U1547" s="37"/>
      <c r="V1547" s="37"/>
      <c r="W1547" s="37"/>
      <c r="X1547" s="37"/>
      <c r="Y1547" s="37"/>
      <c r="Z1547" s="37"/>
      <c r="AA1547" s="37"/>
      <c r="AB1547" s="37"/>
      <c r="AC1547" s="37"/>
    </row>
    <row r="1548" spans="1:29" s="36" customFormat="1" x14ac:dyDescent="0.3">
      <c r="A1548" s="37"/>
      <c r="B1548" s="37"/>
      <c r="C1548" s="37"/>
      <c r="D1548" s="37"/>
      <c r="E1548" s="37"/>
      <c r="F1548" s="37"/>
      <c r="G1548" s="37"/>
      <c r="H1548" s="37"/>
      <c r="I1548" s="37"/>
      <c r="J1548" s="37"/>
      <c r="K1548" s="37"/>
      <c r="L1548" s="37"/>
      <c r="M1548" s="37"/>
      <c r="N1548" s="37"/>
      <c r="O1548" s="37"/>
      <c r="P1548" s="37"/>
      <c r="Q1548" s="37"/>
      <c r="R1548" s="37"/>
      <c r="S1548" s="37"/>
      <c r="T1548" s="37"/>
      <c r="U1548" s="37"/>
      <c r="V1548" s="37"/>
      <c r="W1548" s="37"/>
      <c r="X1548" s="37"/>
      <c r="Y1548" s="37"/>
      <c r="Z1548" s="37"/>
      <c r="AA1548" s="37"/>
      <c r="AB1548" s="37"/>
      <c r="AC1548" s="37"/>
    </row>
    <row r="1549" spans="1:29" s="36" customFormat="1" x14ac:dyDescent="0.3">
      <c r="A1549" s="37"/>
      <c r="B1549" s="37"/>
      <c r="C1549" s="37"/>
      <c r="D1549" s="37"/>
      <c r="E1549" s="37"/>
      <c r="F1549" s="37"/>
      <c r="G1549" s="37"/>
      <c r="H1549" s="37"/>
      <c r="I1549" s="37"/>
      <c r="J1549" s="37"/>
      <c r="K1549" s="37"/>
      <c r="L1549" s="37"/>
      <c r="M1549" s="37"/>
      <c r="N1549" s="37"/>
      <c r="O1549" s="37"/>
      <c r="P1549" s="37"/>
      <c r="Q1549" s="37"/>
      <c r="R1549" s="37"/>
      <c r="S1549" s="37"/>
      <c r="T1549" s="37"/>
      <c r="U1549" s="37"/>
      <c r="V1549" s="37"/>
      <c r="W1549" s="37"/>
      <c r="X1549" s="37"/>
      <c r="Y1549" s="37"/>
      <c r="Z1549" s="37"/>
      <c r="AA1549" s="37"/>
      <c r="AB1549" s="37"/>
      <c r="AC1549" s="37"/>
    </row>
    <row r="1550" spans="1:29" s="36" customFormat="1" x14ac:dyDescent="0.3">
      <c r="A1550" s="37"/>
      <c r="B1550" s="37"/>
      <c r="C1550" s="37"/>
      <c r="D1550" s="37"/>
      <c r="E1550" s="37"/>
      <c r="F1550" s="37"/>
      <c r="G1550" s="37"/>
      <c r="H1550" s="37"/>
      <c r="I1550" s="37"/>
      <c r="J1550" s="37"/>
      <c r="K1550" s="37"/>
      <c r="L1550" s="37"/>
      <c r="M1550" s="37"/>
      <c r="N1550" s="37"/>
      <c r="O1550" s="37"/>
      <c r="P1550" s="37"/>
      <c r="Q1550" s="37"/>
      <c r="R1550" s="37"/>
      <c r="S1550" s="37"/>
      <c r="T1550" s="37"/>
      <c r="U1550" s="37"/>
      <c r="V1550" s="37"/>
      <c r="W1550" s="37"/>
      <c r="X1550" s="37"/>
      <c r="Y1550" s="37"/>
      <c r="Z1550" s="37"/>
      <c r="AA1550" s="37"/>
      <c r="AB1550" s="37"/>
      <c r="AC1550" s="37"/>
    </row>
    <row r="1551" spans="1:29" s="36" customFormat="1" x14ac:dyDescent="0.3">
      <c r="A1551" s="37"/>
      <c r="B1551" s="37"/>
      <c r="C1551" s="37"/>
      <c r="D1551" s="37"/>
      <c r="E1551" s="37"/>
      <c r="F1551" s="37"/>
      <c r="G1551" s="37"/>
      <c r="H1551" s="37"/>
      <c r="I1551" s="37"/>
      <c r="J1551" s="37"/>
      <c r="K1551" s="37"/>
      <c r="L1551" s="37"/>
      <c r="M1551" s="37"/>
      <c r="N1551" s="37"/>
      <c r="O1551" s="37"/>
      <c r="P1551" s="37"/>
      <c r="Q1551" s="37"/>
      <c r="R1551" s="37"/>
      <c r="S1551" s="37"/>
      <c r="T1551" s="37"/>
      <c r="U1551" s="37"/>
      <c r="V1551" s="37"/>
      <c r="W1551" s="37"/>
      <c r="X1551" s="37"/>
      <c r="Y1551" s="37"/>
      <c r="Z1551" s="37"/>
      <c r="AA1551" s="37"/>
      <c r="AB1551" s="37"/>
      <c r="AC1551" s="37"/>
    </row>
    <row r="1552" spans="1:29" s="36" customFormat="1" x14ac:dyDescent="0.3">
      <c r="A1552" s="37"/>
      <c r="B1552" s="37"/>
      <c r="C1552" s="37"/>
      <c r="D1552" s="37"/>
      <c r="E1552" s="37"/>
      <c r="F1552" s="37"/>
      <c r="G1552" s="37"/>
      <c r="H1552" s="37"/>
      <c r="I1552" s="37"/>
      <c r="J1552" s="37"/>
      <c r="K1552" s="37"/>
      <c r="L1552" s="37"/>
      <c r="M1552" s="37"/>
      <c r="N1552" s="37"/>
      <c r="O1552" s="37"/>
      <c r="P1552" s="37"/>
      <c r="Q1552" s="37"/>
      <c r="R1552" s="37"/>
      <c r="S1552" s="37"/>
      <c r="T1552" s="37"/>
      <c r="U1552" s="37"/>
      <c r="V1552" s="37"/>
      <c r="W1552" s="37"/>
      <c r="X1552" s="37"/>
      <c r="Y1552" s="37"/>
      <c r="Z1552" s="37"/>
      <c r="AA1552" s="37"/>
      <c r="AB1552" s="37"/>
      <c r="AC1552" s="37"/>
    </row>
    <row r="1553" spans="1:29" s="36" customFormat="1" x14ac:dyDescent="0.3">
      <c r="A1553" s="37"/>
      <c r="B1553" s="37"/>
      <c r="C1553" s="37"/>
      <c r="D1553" s="37"/>
      <c r="E1553" s="37"/>
      <c r="F1553" s="37"/>
      <c r="G1553" s="37"/>
      <c r="H1553" s="37"/>
      <c r="I1553" s="37"/>
      <c r="J1553" s="37"/>
      <c r="K1553" s="37"/>
      <c r="L1553" s="37"/>
      <c r="M1553" s="37"/>
      <c r="N1553" s="37"/>
      <c r="O1553" s="37"/>
      <c r="P1553" s="37"/>
      <c r="Q1553" s="37"/>
      <c r="R1553" s="37"/>
      <c r="S1553" s="37"/>
      <c r="T1553" s="37"/>
      <c r="U1553" s="37"/>
      <c r="V1553" s="37"/>
      <c r="W1553" s="37"/>
      <c r="X1553" s="37"/>
      <c r="Y1553" s="37"/>
      <c r="Z1553" s="37"/>
      <c r="AA1553" s="37"/>
      <c r="AB1553" s="37"/>
      <c r="AC1553" s="37"/>
    </row>
    <row r="1554" spans="1:29" s="36" customFormat="1" x14ac:dyDescent="0.3">
      <c r="A1554" s="37"/>
      <c r="B1554" s="37"/>
      <c r="C1554" s="37"/>
      <c r="D1554" s="37"/>
      <c r="E1554" s="37"/>
      <c r="F1554" s="37"/>
      <c r="G1554" s="37"/>
      <c r="H1554" s="37"/>
      <c r="I1554" s="37"/>
      <c r="J1554" s="37"/>
      <c r="K1554" s="37"/>
      <c r="L1554" s="37"/>
      <c r="M1554" s="37"/>
      <c r="N1554" s="37"/>
      <c r="O1554" s="37"/>
      <c r="P1554" s="37"/>
      <c r="Q1554" s="37"/>
      <c r="R1554" s="37"/>
      <c r="S1554" s="37"/>
      <c r="T1554" s="37"/>
      <c r="U1554" s="37"/>
      <c r="V1554" s="37"/>
      <c r="W1554" s="37"/>
      <c r="X1554" s="37"/>
      <c r="Y1554" s="37"/>
      <c r="Z1554" s="37"/>
      <c r="AA1554" s="37"/>
      <c r="AB1554" s="37"/>
      <c r="AC1554" s="37"/>
    </row>
    <row r="1555" spans="1:29" s="36" customFormat="1" x14ac:dyDescent="0.3">
      <c r="A1555" s="37"/>
      <c r="B1555" s="37"/>
      <c r="C1555" s="37"/>
      <c r="D1555" s="37"/>
      <c r="E1555" s="37"/>
      <c r="F1555" s="37"/>
      <c r="G1555" s="37"/>
      <c r="H1555" s="37"/>
      <c r="I1555" s="37"/>
      <c r="J1555" s="37"/>
      <c r="K1555" s="37"/>
      <c r="L1555" s="37"/>
      <c r="M1555" s="37"/>
      <c r="N1555" s="37"/>
      <c r="O1555" s="37"/>
      <c r="P1555" s="37"/>
      <c r="Q1555" s="37"/>
      <c r="R1555" s="37"/>
      <c r="S1555" s="37"/>
      <c r="T1555" s="37"/>
      <c r="U1555" s="37"/>
      <c r="V1555" s="37"/>
      <c r="W1555" s="37"/>
      <c r="X1555" s="37"/>
      <c r="Y1555" s="37"/>
      <c r="Z1555" s="37"/>
      <c r="AA1555" s="37"/>
      <c r="AB1555" s="37"/>
      <c r="AC1555" s="37"/>
    </row>
    <row r="1556" spans="1:29" s="36" customFormat="1" x14ac:dyDescent="0.3">
      <c r="A1556" s="37"/>
      <c r="B1556" s="37"/>
      <c r="C1556" s="37"/>
      <c r="D1556" s="37"/>
      <c r="E1556" s="37"/>
      <c r="F1556" s="37"/>
      <c r="G1556" s="37"/>
      <c r="H1556" s="37"/>
      <c r="I1556" s="37"/>
      <c r="J1556" s="37"/>
      <c r="K1556" s="37"/>
      <c r="L1556" s="37"/>
      <c r="M1556" s="37"/>
      <c r="N1556" s="37"/>
      <c r="O1556" s="37"/>
      <c r="P1556" s="37"/>
      <c r="Q1556" s="37"/>
      <c r="R1556" s="37"/>
      <c r="S1556" s="37"/>
      <c r="T1556" s="37"/>
      <c r="U1556" s="37"/>
      <c r="V1556" s="37"/>
      <c r="W1556" s="37"/>
      <c r="X1556" s="37"/>
      <c r="Y1556" s="37"/>
      <c r="Z1556" s="37"/>
      <c r="AA1556" s="37"/>
      <c r="AB1556" s="37"/>
      <c r="AC1556" s="37"/>
    </row>
    <row r="1557" spans="1:29" s="36" customFormat="1" x14ac:dyDescent="0.3">
      <c r="A1557" s="37"/>
      <c r="B1557" s="37"/>
      <c r="C1557" s="37"/>
      <c r="D1557" s="37"/>
      <c r="E1557" s="37"/>
      <c r="F1557" s="37"/>
      <c r="G1557" s="37"/>
      <c r="H1557" s="37"/>
      <c r="I1557" s="37"/>
      <c r="J1557" s="37"/>
      <c r="K1557" s="37"/>
      <c r="L1557" s="37"/>
      <c r="M1557" s="37"/>
      <c r="N1557" s="37"/>
      <c r="O1557" s="37"/>
      <c r="P1557" s="37"/>
      <c r="Q1557" s="37"/>
      <c r="R1557" s="37"/>
      <c r="S1557" s="37"/>
      <c r="T1557" s="37"/>
      <c r="U1557" s="37"/>
      <c r="V1557" s="37"/>
      <c r="W1557" s="37"/>
      <c r="X1557" s="37"/>
      <c r="Y1557" s="37"/>
      <c r="Z1557" s="37"/>
      <c r="AA1557" s="37"/>
      <c r="AB1557" s="37"/>
      <c r="AC1557" s="37"/>
    </row>
    <row r="1558" spans="1:29" s="36" customFormat="1" x14ac:dyDescent="0.3">
      <c r="A1558" s="37"/>
      <c r="B1558" s="37"/>
      <c r="C1558" s="37"/>
      <c r="D1558" s="37"/>
      <c r="E1558" s="37"/>
      <c r="F1558" s="37"/>
      <c r="G1558" s="37"/>
      <c r="H1558" s="37"/>
      <c r="I1558" s="37"/>
      <c r="J1558" s="37"/>
      <c r="K1558" s="37"/>
      <c r="L1558" s="37"/>
      <c r="M1558" s="37"/>
      <c r="N1558" s="37"/>
      <c r="O1558" s="37"/>
      <c r="P1558" s="37"/>
      <c r="Q1558" s="37"/>
      <c r="R1558" s="37"/>
      <c r="S1558" s="37"/>
      <c r="T1558" s="37"/>
      <c r="U1558" s="37"/>
      <c r="V1558" s="37"/>
      <c r="W1558" s="37"/>
      <c r="X1558" s="37"/>
      <c r="Y1558" s="37"/>
      <c r="Z1558" s="37"/>
      <c r="AA1558" s="37"/>
      <c r="AB1558" s="37"/>
      <c r="AC1558" s="37"/>
    </row>
    <row r="1559" spans="1:29" s="36" customFormat="1" x14ac:dyDescent="0.3">
      <c r="A1559" s="37"/>
      <c r="B1559" s="37"/>
      <c r="C1559" s="37"/>
      <c r="D1559" s="37"/>
      <c r="E1559" s="37"/>
      <c r="F1559" s="37"/>
      <c r="G1559" s="37"/>
      <c r="H1559" s="37"/>
      <c r="I1559" s="37"/>
      <c r="J1559" s="37"/>
      <c r="K1559" s="37"/>
      <c r="L1559" s="37"/>
      <c r="M1559" s="37"/>
      <c r="N1559" s="37"/>
      <c r="O1559" s="37"/>
      <c r="P1559" s="37"/>
      <c r="Q1559" s="37"/>
      <c r="R1559" s="37"/>
      <c r="S1559" s="37"/>
      <c r="T1559" s="37"/>
      <c r="U1559" s="37"/>
      <c r="V1559" s="37"/>
      <c r="W1559" s="37"/>
      <c r="X1559" s="37"/>
      <c r="Y1559" s="37"/>
      <c r="Z1559" s="37"/>
      <c r="AA1559" s="37"/>
      <c r="AB1559" s="37"/>
      <c r="AC1559" s="37"/>
    </row>
    <row r="1560" spans="1:29" s="36" customFormat="1" x14ac:dyDescent="0.3">
      <c r="A1560" s="37"/>
      <c r="B1560" s="37"/>
      <c r="C1560" s="37"/>
      <c r="D1560" s="37"/>
      <c r="E1560" s="37"/>
      <c r="F1560" s="37"/>
      <c r="G1560" s="37"/>
      <c r="H1560" s="37"/>
      <c r="I1560" s="37"/>
      <c r="J1560" s="37"/>
      <c r="K1560" s="37"/>
      <c r="L1560" s="37"/>
      <c r="M1560" s="37"/>
      <c r="N1560" s="37"/>
      <c r="O1560" s="37"/>
      <c r="P1560" s="37"/>
      <c r="Q1560" s="37"/>
      <c r="R1560" s="37"/>
      <c r="S1560" s="37"/>
      <c r="T1560" s="37"/>
      <c r="U1560" s="37"/>
      <c r="V1560" s="37"/>
      <c r="W1560" s="37"/>
      <c r="X1560" s="37"/>
      <c r="Y1560" s="37"/>
      <c r="Z1560" s="37"/>
      <c r="AA1560" s="37"/>
      <c r="AB1560" s="37"/>
      <c r="AC1560" s="37"/>
    </row>
    <row r="1561" spans="1:29" s="36" customFormat="1" x14ac:dyDescent="0.3">
      <c r="A1561" s="37"/>
      <c r="B1561" s="37"/>
      <c r="C1561" s="37"/>
      <c r="D1561" s="37"/>
      <c r="E1561" s="37"/>
      <c r="F1561" s="37"/>
      <c r="G1561" s="37"/>
      <c r="H1561" s="37"/>
      <c r="I1561" s="37"/>
      <c r="J1561" s="37"/>
      <c r="K1561" s="37"/>
      <c r="L1561" s="37"/>
      <c r="M1561" s="37"/>
      <c r="N1561" s="37"/>
      <c r="O1561" s="37"/>
      <c r="P1561" s="37"/>
      <c r="Q1561" s="37"/>
      <c r="R1561" s="37"/>
      <c r="S1561" s="37"/>
      <c r="T1561" s="37"/>
      <c r="U1561" s="37"/>
      <c r="V1561" s="37"/>
      <c r="W1561" s="37"/>
      <c r="X1561" s="37"/>
      <c r="Y1561" s="37"/>
      <c r="Z1561" s="37"/>
      <c r="AA1561" s="37"/>
      <c r="AB1561" s="37"/>
      <c r="AC1561" s="37"/>
    </row>
    <row r="1562" spans="1:29" s="36" customFormat="1" x14ac:dyDescent="0.3">
      <c r="A1562" s="37"/>
      <c r="B1562" s="37"/>
      <c r="C1562" s="37"/>
      <c r="D1562" s="37"/>
      <c r="E1562" s="37"/>
      <c r="F1562" s="37"/>
      <c r="G1562" s="37"/>
      <c r="H1562" s="37"/>
      <c r="I1562" s="37"/>
      <c r="J1562" s="37"/>
      <c r="K1562" s="37"/>
      <c r="L1562" s="37"/>
      <c r="M1562" s="37"/>
      <c r="N1562" s="37"/>
      <c r="O1562" s="37"/>
      <c r="P1562" s="37"/>
      <c r="Q1562" s="37"/>
      <c r="R1562" s="37"/>
      <c r="S1562" s="37"/>
      <c r="T1562" s="37"/>
      <c r="U1562" s="37"/>
      <c r="V1562" s="37"/>
      <c r="W1562" s="37"/>
      <c r="X1562" s="37"/>
      <c r="Y1562" s="37"/>
      <c r="Z1562" s="37"/>
      <c r="AA1562" s="37"/>
      <c r="AB1562" s="37"/>
      <c r="AC1562" s="37"/>
    </row>
    <row r="1563" spans="1:29" s="36" customFormat="1" x14ac:dyDescent="0.3">
      <c r="A1563" s="37"/>
      <c r="B1563" s="37"/>
      <c r="C1563" s="37"/>
      <c r="D1563" s="37"/>
      <c r="E1563" s="37"/>
      <c r="F1563" s="37"/>
      <c r="G1563" s="37"/>
      <c r="H1563" s="37"/>
      <c r="I1563" s="37"/>
      <c r="J1563" s="37"/>
      <c r="K1563" s="37"/>
      <c r="L1563" s="37"/>
      <c r="M1563" s="37"/>
      <c r="N1563" s="37"/>
      <c r="O1563" s="37"/>
      <c r="P1563" s="37"/>
      <c r="Q1563" s="37"/>
      <c r="R1563" s="37"/>
      <c r="S1563" s="37"/>
      <c r="T1563" s="37"/>
      <c r="U1563" s="37"/>
      <c r="V1563" s="37"/>
      <c r="W1563" s="37"/>
      <c r="X1563" s="37"/>
      <c r="Y1563" s="37"/>
      <c r="Z1563" s="37"/>
      <c r="AA1563" s="37"/>
      <c r="AB1563" s="37"/>
      <c r="AC1563" s="37"/>
    </row>
    <row r="1564" spans="1:29" s="36" customFormat="1" x14ac:dyDescent="0.3">
      <c r="A1564" s="37"/>
      <c r="B1564" s="37"/>
      <c r="C1564" s="37"/>
      <c r="D1564" s="37"/>
      <c r="E1564" s="37"/>
      <c r="F1564" s="37"/>
      <c r="G1564" s="37"/>
      <c r="H1564" s="37"/>
      <c r="I1564" s="37"/>
      <c r="J1564" s="37"/>
      <c r="K1564" s="37"/>
      <c r="L1564" s="37"/>
      <c r="M1564" s="37"/>
      <c r="N1564" s="37"/>
      <c r="O1564" s="37"/>
      <c r="P1564" s="37"/>
      <c r="Q1564" s="37"/>
      <c r="R1564" s="37"/>
      <c r="S1564" s="37"/>
      <c r="T1564" s="37"/>
      <c r="U1564" s="37"/>
      <c r="V1564" s="37"/>
      <c r="W1564" s="37"/>
      <c r="X1564" s="37"/>
      <c r="Y1564" s="37"/>
      <c r="Z1564" s="37"/>
      <c r="AA1564" s="37"/>
      <c r="AB1564" s="37"/>
      <c r="AC1564" s="37"/>
    </row>
    <row r="1565" spans="1:29" s="36" customFormat="1" x14ac:dyDescent="0.3">
      <c r="A1565" s="37"/>
      <c r="B1565" s="37"/>
      <c r="C1565" s="37"/>
      <c r="D1565" s="37"/>
      <c r="E1565" s="37"/>
      <c r="F1565" s="37"/>
      <c r="G1565" s="37"/>
      <c r="H1565" s="37"/>
      <c r="I1565" s="37"/>
      <c r="J1565" s="37"/>
      <c r="K1565" s="37"/>
      <c r="L1565" s="37"/>
      <c r="M1565" s="37"/>
      <c r="N1565" s="37"/>
      <c r="O1565" s="37"/>
      <c r="P1565" s="37"/>
      <c r="Q1565" s="37"/>
      <c r="R1565" s="37"/>
      <c r="S1565" s="37"/>
      <c r="T1565" s="37"/>
      <c r="U1565" s="37"/>
      <c r="V1565" s="37"/>
      <c r="W1565" s="37"/>
      <c r="X1565" s="37"/>
      <c r="Y1565" s="37"/>
      <c r="Z1565" s="37"/>
      <c r="AA1565" s="37"/>
      <c r="AB1565" s="37"/>
      <c r="AC1565" s="37"/>
    </row>
    <row r="1566" spans="1:29" s="36" customFormat="1" x14ac:dyDescent="0.3">
      <c r="A1566" s="37"/>
      <c r="B1566" s="37"/>
      <c r="C1566" s="37"/>
      <c r="D1566" s="37"/>
      <c r="E1566" s="37"/>
      <c r="F1566" s="37"/>
      <c r="G1566" s="37"/>
      <c r="H1566" s="37"/>
      <c r="I1566" s="37"/>
      <c r="J1566" s="37"/>
      <c r="K1566" s="37"/>
      <c r="L1566" s="37"/>
      <c r="M1566" s="37"/>
      <c r="N1566" s="37"/>
      <c r="O1566" s="37"/>
      <c r="P1566" s="37"/>
      <c r="Q1566" s="37"/>
      <c r="R1566" s="37"/>
      <c r="S1566" s="37"/>
      <c r="T1566" s="37"/>
      <c r="U1566" s="37"/>
      <c r="V1566" s="37"/>
      <c r="W1566" s="37"/>
      <c r="X1566" s="37"/>
      <c r="Y1566" s="37"/>
      <c r="Z1566" s="37"/>
      <c r="AA1566" s="37"/>
      <c r="AB1566" s="37"/>
      <c r="AC1566" s="37"/>
    </row>
    <row r="1567" spans="1:29" s="36" customFormat="1" x14ac:dyDescent="0.3">
      <c r="A1567" s="37"/>
      <c r="B1567" s="37"/>
      <c r="C1567" s="37"/>
      <c r="D1567" s="37"/>
      <c r="E1567" s="37"/>
      <c r="F1567" s="37"/>
      <c r="G1567" s="37"/>
      <c r="H1567" s="37"/>
      <c r="I1567" s="37"/>
      <c r="J1567" s="37"/>
      <c r="K1567" s="37"/>
      <c r="L1567" s="37"/>
      <c r="M1567" s="37"/>
      <c r="N1567" s="37"/>
      <c r="O1567" s="37"/>
      <c r="P1567" s="37"/>
      <c r="Q1567" s="37"/>
      <c r="R1567" s="37"/>
      <c r="S1567" s="37"/>
      <c r="T1567" s="37"/>
      <c r="U1567" s="37"/>
      <c r="V1567" s="37"/>
      <c r="W1567" s="37"/>
      <c r="X1567" s="37"/>
      <c r="Y1567" s="37"/>
      <c r="Z1567" s="37"/>
      <c r="AA1567" s="37"/>
      <c r="AB1567" s="37"/>
      <c r="AC1567" s="37"/>
    </row>
    <row r="1568" spans="1:29" s="36" customFormat="1" x14ac:dyDescent="0.3">
      <c r="A1568" s="37"/>
      <c r="B1568" s="37"/>
      <c r="C1568" s="37"/>
      <c r="D1568" s="37"/>
      <c r="E1568" s="37"/>
      <c r="F1568" s="37"/>
      <c r="G1568" s="37"/>
      <c r="H1568" s="37"/>
      <c r="I1568" s="37"/>
      <c r="J1568" s="37"/>
      <c r="K1568" s="37"/>
      <c r="L1568" s="37"/>
      <c r="M1568" s="37"/>
      <c r="N1568" s="37"/>
      <c r="O1568" s="37"/>
      <c r="P1568" s="37"/>
      <c r="Q1568" s="37"/>
      <c r="R1568" s="37"/>
      <c r="S1568" s="37"/>
      <c r="T1568" s="37"/>
      <c r="U1568" s="37"/>
      <c r="V1568" s="37"/>
      <c r="W1568" s="37"/>
      <c r="X1568" s="37"/>
      <c r="Y1568" s="37"/>
      <c r="Z1568" s="37"/>
      <c r="AA1568" s="37"/>
      <c r="AB1568" s="37"/>
      <c r="AC1568" s="37"/>
    </row>
    <row r="1569" spans="1:29" s="36" customFormat="1" x14ac:dyDescent="0.3">
      <c r="A1569" s="37"/>
      <c r="B1569" s="37"/>
      <c r="C1569" s="37"/>
      <c r="D1569" s="37"/>
      <c r="E1569" s="37"/>
      <c r="F1569" s="37"/>
      <c r="G1569" s="37"/>
      <c r="H1569" s="37"/>
      <c r="I1569" s="37"/>
      <c r="J1569" s="37"/>
      <c r="K1569" s="37"/>
      <c r="L1569" s="37"/>
      <c r="M1569" s="37"/>
      <c r="N1569" s="37"/>
      <c r="O1569" s="37"/>
      <c r="P1569" s="37"/>
      <c r="Q1569" s="37"/>
      <c r="R1569" s="37"/>
      <c r="S1569" s="37"/>
      <c r="T1569" s="37"/>
      <c r="U1569" s="37"/>
      <c r="V1569" s="37"/>
      <c r="W1569" s="37"/>
      <c r="X1569" s="37"/>
      <c r="Y1569" s="37"/>
      <c r="Z1569" s="37"/>
      <c r="AA1569" s="37"/>
      <c r="AB1569" s="37"/>
      <c r="AC1569" s="37"/>
    </row>
    <row r="1570" spans="1:29" s="36" customFormat="1" x14ac:dyDescent="0.3">
      <c r="A1570" s="37"/>
      <c r="B1570" s="37"/>
      <c r="C1570" s="37"/>
      <c r="D1570" s="37"/>
      <c r="E1570" s="37"/>
      <c r="F1570" s="37"/>
      <c r="G1570" s="37"/>
      <c r="H1570" s="37"/>
      <c r="I1570" s="37"/>
      <c r="J1570" s="37"/>
      <c r="K1570" s="37"/>
      <c r="L1570" s="37"/>
      <c r="M1570" s="37"/>
      <c r="N1570" s="37"/>
      <c r="O1570" s="37"/>
      <c r="P1570" s="37"/>
      <c r="Q1570" s="37"/>
      <c r="R1570" s="37"/>
      <c r="S1570" s="37"/>
      <c r="T1570" s="37"/>
      <c r="U1570" s="37"/>
      <c r="V1570" s="37"/>
      <c r="W1570" s="37"/>
      <c r="X1570" s="37"/>
      <c r="Y1570" s="37"/>
      <c r="Z1570" s="37"/>
      <c r="AA1570" s="37"/>
      <c r="AB1570" s="37"/>
      <c r="AC1570" s="37"/>
    </row>
    <row r="1571" spans="1:29" s="36" customFormat="1" x14ac:dyDescent="0.3">
      <c r="A1571" s="37"/>
      <c r="B1571" s="37"/>
      <c r="C1571" s="37"/>
      <c r="D1571" s="37"/>
      <c r="E1571" s="37"/>
      <c r="F1571" s="37"/>
      <c r="G1571" s="37"/>
      <c r="H1571" s="37"/>
      <c r="I1571" s="37"/>
      <c r="J1571" s="37"/>
      <c r="K1571" s="37"/>
      <c r="L1571" s="37"/>
      <c r="M1571" s="37"/>
      <c r="N1571" s="37"/>
      <c r="O1571" s="37"/>
      <c r="P1571" s="37"/>
      <c r="Q1571" s="37"/>
      <c r="R1571" s="37"/>
      <c r="S1571" s="37"/>
      <c r="T1571" s="37"/>
      <c r="U1571" s="37"/>
      <c r="V1571" s="37"/>
      <c r="W1571" s="37"/>
      <c r="X1571" s="37"/>
      <c r="Y1571" s="37"/>
      <c r="Z1571" s="37"/>
      <c r="AA1571" s="37"/>
      <c r="AB1571" s="37"/>
      <c r="AC1571" s="37"/>
    </row>
    <row r="1572" spans="1:29" s="36" customFormat="1" x14ac:dyDescent="0.3">
      <c r="A1572" s="37"/>
      <c r="B1572" s="37"/>
      <c r="C1572" s="37"/>
      <c r="D1572" s="37"/>
      <c r="E1572" s="37"/>
      <c r="F1572" s="37"/>
      <c r="G1572" s="37"/>
      <c r="H1572" s="37"/>
      <c r="I1572" s="37"/>
      <c r="J1572" s="37"/>
      <c r="K1572" s="37"/>
      <c r="L1572" s="37"/>
      <c r="M1572" s="37"/>
      <c r="N1572" s="37"/>
      <c r="O1572" s="37"/>
      <c r="P1572" s="37"/>
      <c r="Q1572" s="37"/>
      <c r="R1572" s="37"/>
      <c r="S1572" s="37"/>
      <c r="T1572" s="37"/>
      <c r="U1572" s="37"/>
      <c r="V1572" s="37"/>
      <c r="W1572" s="37"/>
      <c r="X1572" s="37"/>
      <c r="Y1572" s="37"/>
      <c r="Z1572" s="37"/>
      <c r="AA1572" s="37"/>
      <c r="AB1572" s="37"/>
      <c r="AC1572" s="37"/>
    </row>
    <row r="1573" spans="1:29" s="36" customFormat="1" x14ac:dyDescent="0.3">
      <c r="A1573" s="37"/>
      <c r="B1573" s="37"/>
      <c r="C1573" s="37"/>
      <c r="D1573" s="37"/>
      <c r="E1573" s="37"/>
      <c r="F1573" s="37"/>
      <c r="G1573" s="37"/>
      <c r="H1573" s="37"/>
      <c r="I1573" s="37"/>
      <c r="J1573" s="37"/>
      <c r="K1573" s="37"/>
      <c r="L1573" s="37"/>
      <c r="M1573" s="37"/>
      <c r="N1573" s="37"/>
      <c r="O1573" s="37"/>
      <c r="P1573" s="37"/>
      <c r="Q1573" s="37"/>
      <c r="R1573" s="37"/>
      <c r="S1573" s="37"/>
      <c r="T1573" s="37"/>
      <c r="U1573" s="37"/>
      <c r="V1573" s="37"/>
      <c r="W1573" s="37"/>
      <c r="X1573" s="37"/>
      <c r="Y1573" s="37"/>
      <c r="Z1573" s="37"/>
      <c r="AA1573" s="37"/>
      <c r="AB1573" s="37"/>
      <c r="AC1573" s="37"/>
    </row>
    <row r="1574" spans="1:29" s="36" customFormat="1" x14ac:dyDescent="0.3">
      <c r="A1574" s="37"/>
      <c r="B1574" s="37"/>
      <c r="C1574" s="37"/>
      <c r="D1574" s="37"/>
      <c r="E1574" s="37"/>
      <c r="F1574" s="37"/>
      <c r="G1574" s="37"/>
      <c r="H1574" s="37"/>
      <c r="I1574" s="37"/>
      <c r="J1574" s="37"/>
      <c r="K1574" s="37"/>
      <c r="L1574" s="37"/>
      <c r="M1574" s="37"/>
      <c r="N1574" s="37"/>
      <c r="O1574" s="37"/>
      <c r="P1574" s="37"/>
      <c r="Q1574" s="37"/>
      <c r="R1574" s="37"/>
      <c r="S1574" s="37"/>
      <c r="T1574" s="37"/>
      <c r="U1574" s="37"/>
      <c r="V1574" s="37"/>
      <c r="W1574" s="37"/>
      <c r="X1574" s="37"/>
      <c r="Y1574" s="37"/>
      <c r="Z1574" s="37"/>
      <c r="AA1574" s="37"/>
      <c r="AB1574" s="37"/>
      <c r="AC1574" s="37"/>
    </row>
    <row r="1575" spans="1:29" s="36" customFormat="1" x14ac:dyDescent="0.3">
      <c r="A1575" s="37"/>
      <c r="B1575" s="37"/>
      <c r="C1575" s="37"/>
      <c r="D1575" s="37"/>
      <c r="E1575" s="37"/>
      <c r="F1575" s="37"/>
      <c r="G1575" s="37"/>
      <c r="H1575" s="37"/>
      <c r="I1575" s="37"/>
      <c r="J1575" s="37"/>
      <c r="K1575" s="37"/>
      <c r="L1575" s="37"/>
      <c r="M1575" s="37"/>
      <c r="N1575" s="37"/>
      <c r="O1575" s="37"/>
      <c r="P1575" s="37"/>
      <c r="Q1575" s="37"/>
      <c r="R1575" s="37"/>
      <c r="S1575" s="37"/>
      <c r="T1575" s="37"/>
      <c r="U1575" s="37"/>
      <c r="V1575" s="37"/>
      <c r="W1575" s="37"/>
      <c r="X1575" s="37"/>
      <c r="Y1575" s="37"/>
      <c r="Z1575" s="37"/>
      <c r="AA1575" s="37"/>
      <c r="AB1575" s="37"/>
      <c r="AC1575" s="37"/>
    </row>
    <row r="1576" spans="1:29" s="36" customFormat="1" x14ac:dyDescent="0.3">
      <c r="A1576" s="37"/>
      <c r="B1576" s="37"/>
      <c r="C1576" s="37"/>
      <c r="D1576" s="37"/>
      <c r="E1576" s="37"/>
      <c r="F1576" s="37"/>
      <c r="G1576" s="37"/>
      <c r="H1576" s="37"/>
      <c r="I1576" s="37"/>
      <c r="J1576" s="37"/>
      <c r="K1576" s="37"/>
      <c r="L1576" s="37"/>
      <c r="M1576" s="37"/>
      <c r="N1576" s="37"/>
      <c r="O1576" s="37"/>
      <c r="P1576" s="37"/>
      <c r="Q1576" s="37"/>
      <c r="R1576" s="37"/>
      <c r="S1576" s="37"/>
      <c r="T1576" s="37"/>
      <c r="U1576" s="37"/>
      <c r="V1576" s="37"/>
      <c r="W1576" s="37"/>
      <c r="X1576" s="37"/>
      <c r="Y1576" s="37"/>
      <c r="Z1576" s="37"/>
      <c r="AA1576" s="37"/>
      <c r="AB1576" s="37"/>
      <c r="AC1576" s="37"/>
    </row>
    <row r="1577" spans="1:29" s="36" customFormat="1" x14ac:dyDescent="0.3">
      <c r="A1577" s="37"/>
      <c r="B1577" s="37"/>
      <c r="C1577" s="37"/>
      <c r="D1577" s="37"/>
      <c r="E1577" s="37"/>
      <c r="F1577" s="37"/>
      <c r="G1577" s="37"/>
      <c r="H1577" s="37"/>
      <c r="I1577" s="37"/>
      <c r="J1577" s="37"/>
      <c r="K1577" s="37"/>
      <c r="L1577" s="37"/>
      <c r="M1577" s="37"/>
      <c r="N1577" s="37"/>
      <c r="O1577" s="37"/>
      <c r="P1577" s="37"/>
      <c r="Q1577" s="37"/>
      <c r="R1577" s="37"/>
      <c r="S1577" s="37"/>
      <c r="T1577" s="37"/>
      <c r="U1577" s="37"/>
      <c r="V1577" s="37"/>
      <c r="W1577" s="37"/>
      <c r="X1577" s="37"/>
      <c r="Y1577" s="37"/>
      <c r="Z1577" s="37"/>
      <c r="AA1577" s="37"/>
      <c r="AB1577" s="37"/>
      <c r="AC1577" s="37"/>
    </row>
    <row r="1578" spans="1:29" s="36" customFormat="1" x14ac:dyDescent="0.3">
      <c r="A1578" s="37"/>
      <c r="B1578" s="37"/>
      <c r="C1578" s="37"/>
      <c r="D1578" s="37"/>
      <c r="E1578" s="37"/>
      <c r="F1578" s="37"/>
      <c r="G1578" s="37"/>
      <c r="H1578" s="37"/>
      <c r="I1578" s="37"/>
      <c r="J1578" s="37"/>
      <c r="K1578" s="37"/>
      <c r="L1578" s="37"/>
      <c r="M1578" s="37"/>
      <c r="N1578" s="37"/>
      <c r="O1578" s="37"/>
      <c r="P1578" s="37"/>
      <c r="Q1578" s="37"/>
      <c r="R1578" s="37"/>
      <c r="S1578" s="37"/>
      <c r="T1578" s="37"/>
      <c r="U1578" s="37"/>
      <c r="V1578" s="37"/>
      <c r="W1578" s="37"/>
      <c r="X1578" s="37"/>
      <c r="Y1578" s="37"/>
      <c r="Z1578" s="37"/>
      <c r="AA1578" s="37"/>
      <c r="AB1578" s="37"/>
      <c r="AC1578" s="37"/>
    </row>
    <row r="1579" spans="1:29" s="36" customFormat="1" x14ac:dyDescent="0.3">
      <c r="A1579" s="37"/>
      <c r="B1579" s="37"/>
      <c r="C1579" s="37"/>
      <c r="D1579" s="37"/>
      <c r="E1579" s="37"/>
      <c r="F1579" s="37"/>
      <c r="G1579" s="37"/>
      <c r="H1579" s="37"/>
      <c r="I1579" s="37"/>
      <c r="J1579" s="37"/>
      <c r="K1579" s="37"/>
      <c r="L1579" s="37"/>
      <c r="M1579" s="37"/>
      <c r="N1579" s="37"/>
      <c r="O1579" s="37"/>
      <c r="P1579" s="37"/>
      <c r="Q1579" s="37"/>
      <c r="R1579" s="37"/>
      <c r="S1579" s="37"/>
      <c r="T1579" s="37"/>
      <c r="U1579" s="37"/>
      <c r="V1579" s="37"/>
      <c r="W1579" s="37"/>
      <c r="X1579" s="37"/>
      <c r="Y1579" s="37"/>
      <c r="Z1579" s="37"/>
      <c r="AA1579" s="37"/>
      <c r="AB1579" s="37"/>
      <c r="AC1579" s="37"/>
    </row>
    <row r="1580" spans="1:29" s="36" customFormat="1" x14ac:dyDescent="0.3">
      <c r="A1580" s="37"/>
      <c r="B1580" s="37"/>
      <c r="C1580" s="37"/>
      <c r="D1580" s="37"/>
      <c r="E1580" s="37"/>
      <c r="F1580" s="37"/>
      <c r="G1580" s="37"/>
      <c r="H1580" s="37"/>
      <c r="I1580" s="37"/>
      <c r="J1580" s="37"/>
      <c r="K1580" s="37"/>
      <c r="L1580" s="37"/>
      <c r="M1580" s="37"/>
      <c r="N1580" s="37"/>
      <c r="O1580" s="37"/>
      <c r="P1580" s="37"/>
      <c r="Q1580" s="37"/>
      <c r="R1580" s="37"/>
      <c r="S1580" s="37"/>
      <c r="T1580" s="37"/>
      <c r="U1580" s="37"/>
      <c r="V1580" s="37"/>
      <c r="W1580" s="37"/>
      <c r="X1580" s="37"/>
      <c r="Y1580" s="37"/>
      <c r="Z1580" s="37"/>
      <c r="AA1580" s="37"/>
      <c r="AB1580" s="37"/>
      <c r="AC1580" s="37"/>
    </row>
    <row r="1581" spans="1:29" s="36" customFormat="1" x14ac:dyDescent="0.3">
      <c r="A1581" s="37"/>
      <c r="B1581" s="37"/>
      <c r="C1581" s="37"/>
      <c r="D1581" s="37"/>
      <c r="E1581" s="37"/>
      <c r="F1581" s="37"/>
      <c r="G1581" s="37"/>
      <c r="H1581" s="37"/>
      <c r="I1581" s="37"/>
      <c r="J1581" s="37"/>
      <c r="K1581" s="37"/>
      <c r="L1581" s="37"/>
      <c r="M1581" s="37"/>
      <c r="N1581" s="37"/>
      <c r="O1581" s="37"/>
      <c r="P1581" s="37"/>
      <c r="Q1581" s="37"/>
      <c r="R1581" s="37"/>
      <c r="S1581" s="37"/>
      <c r="T1581" s="37"/>
      <c r="U1581" s="37"/>
      <c r="V1581" s="37"/>
      <c r="W1581" s="37"/>
      <c r="X1581" s="37"/>
      <c r="Y1581" s="37"/>
      <c r="Z1581" s="37"/>
      <c r="AA1581" s="37"/>
      <c r="AB1581" s="37"/>
      <c r="AC1581" s="37"/>
    </row>
    <row r="1582" spans="1:29" s="36" customFormat="1" x14ac:dyDescent="0.3">
      <c r="A1582" s="37"/>
      <c r="B1582" s="37"/>
      <c r="C1582" s="37"/>
      <c r="D1582" s="37"/>
      <c r="E1582" s="37"/>
      <c r="F1582" s="37"/>
      <c r="G1582" s="37"/>
      <c r="H1582" s="37"/>
      <c r="I1582" s="37"/>
      <c r="J1582" s="37"/>
      <c r="K1582" s="37"/>
      <c r="L1582" s="37"/>
      <c r="M1582" s="37"/>
      <c r="N1582" s="37"/>
      <c r="O1582" s="37"/>
      <c r="P1582" s="37"/>
      <c r="Q1582" s="37"/>
      <c r="R1582" s="37"/>
      <c r="S1582" s="37"/>
      <c r="T1582" s="37"/>
      <c r="U1582" s="37"/>
      <c r="V1582" s="37"/>
      <c r="W1582" s="37"/>
      <c r="X1582" s="37"/>
      <c r="Y1582" s="37"/>
      <c r="Z1582" s="37"/>
      <c r="AA1582" s="37"/>
      <c r="AB1582" s="37"/>
      <c r="AC1582" s="37"/>
    </row>
    <row r="1583" spans="1:29" s="36" customFormat="1" x14ac:dyDescent="0.3">
      <c r="A1583" s="37"/>
      <c r="B1583" s="37"/>
      <c r="C1583" s="37"/>
      <c r="D1583" s="37"/>
      <c r="E1583" s="37"/>
      <c r="F1583" s="37"/>
      <c r="G1583" s="37"/>
      <c r="H1583" s="37"/>
      <c r="I1583" s="37"/>
      <c r="J1583" s="37"/>
      <c r="K1583" s="37"/>
      <c r="L1583" s="37"/>
      <c r="M1583" s="37"/>
      <c r="N1583" s="37"/>
      <c r="O1583" s="37"/>
      <c r="P1583" s="37"/>
      <c r="Q1583" s="37"/>
      <c r="R1583" s="37"/>
      <c r="S1583" s="37"/>
      <c r="T1583" s="37"/>
      <c r="U1583" s="37"/>
      <c r="V1583" s="37"/>
      <c r="W1583" s="37"/>
      <c r="X1583" s="37"/>
      <c r="Y1583" s="37"/>
      <c r="Z1583" s="37"/>
      <c r="AA1583" s="37"/>
      <c r="AB1583" s="37"/>
      <c r="AC1583" s="37"/>
    </row>
    <row r="1584" spans="1:29" s="36" customFormat="1" x14ac:dyDescent="0.3">
      <c r="A1584" s="37"/>
      <c r="B1584" s="37"/>
      <c r="C1584" s="37"/>
      <c r="D1584" s="37"/>
      <c r="E1584" s="37"/>
      <c r="F1584" s="37"/>
      <c r="G1584" s="37"/>
      <c r="H1584" s="37"/>
      <c r="I1584" s="37"/>
      <c r="J1584" s="37"/>
      <c r="K1584" s="37"/>
      <c r="L1584" s="37"/>
      <c r="M1584" s="37"/>
      <c r="N1584" s="37"/>
      <c r="O1584" s="37"/>
      <c r="P1584" s="37"/>
      <c r="Q1584" s="37"/>
      <c r="R1584" s="37"/>
      <c r="S1584" s="37"/>
      <c r="T1584" s="37"/>
      <c r="U1584" s="37"/>
      <c r="V1584" s="37"/>
      <c r="W1584" s="37"/>
      <c r="X1584" s="37"/>
      <c r="Y1584" s="37"/>
      <c r="Z1584" s="37"/>
      <c r="AA1584" s="37"/>
      <c r="AB1584" s="37"/>
      <c r="AC1584" s="37"/>
    </row>
    <row r="1585" spans="1:29" s="36" customFormat="1" x14ac:dyDescent="0.3">
      <c r="A1585" s="37"/>
      <c r="B1585" s="37"/>
      <c r="C1585" s="37"/>
      <c r="D1585" s="37"/>
      <c r="E1585" s="37"/>
      <c r="F1585" s="37"/>
      <c r="G1585" s="37"/>
      <c r="H1585" s="37"/>
      <c r="I1585" s="37"/>
      <c r="J1585" s="37"/>
      <c r="K1585" s="37"/>
      <c r="L1585" s="37"/>
      <c r="M1585" s="37"/>
      <c r="N1585" s="37"/>
      <c r="O1585" s="37"/>
      <c r="P1585" s="37"/>
      <c r="Q1585" s="37"/>
      <c r="R1585" s="37"/>
      <c r="S1585" s="37"/>
      <c r="T1585" s="37"/>
      <c r="U1585" s="37"/>
      <c r="V1585" s="37"/>
      <c r="W1585" s="37"/>
      <c r="X1585" s="37"/>
      <c r="Y1585" s="37"/>
      <c r="Z1585" s="37"/>
      <c r="AA1585" s="37"/>
      <c r="AB1585" s="37"/>
      <c r="AC1585" s="37"/>
    </row>
    <row r="1586" spans="1:29" s="36" customFormat="1" x14ac:dyDescent="0.3">
      <c r="A1586" s="37"/>
      <c r="B1586" s="37"/>
      <c r="C1586" s="37"/>
      <c r="D1586" s="37"/>
      <c r="E1586" s="37"/>
      <c r="F1586" s="37"/>
      <c r="G1586" s="37"/>
      <c r="H1586" s="37"/>
      <c r="I1586" s="37"/>
      <c r="J1586" s="37"/>
      <c r="K1586" s="37"/>
      <c r="L1586" s="37"/>
      <c r="M1586" s="37"/>
      <c r="N1586" s="37"/>
      <c r="O1586" s="37"/>
      <c r="P1586" s="37"/>
      <c r="Q1586" s="37"/>
      <c r="R1586" s="37"/>
      <c r="S1586" s="37"/>
      <c r="T1586" s="37"/>
      <c r="U1586" s="37"/>
      <c r="V1586" s="37"/>
      <c r="W1586" s="37"/>
      <c r="X1586" s="37"/>
      <c r="Y1586" s="37"/>
      <c r="Z1586" s="37"/>
      <c r="AA1586" s="37"/>
      <c r="AB1586" s="37"/>
      <c r="AC1586" s="37"/>
    </row>
    <row r="1587" spans="1:29" s="36" customFormat="1" x14ac:dyDescent="0.3">
      <c r="A1587" s="37"/>
      <c r="B1587" s="37"/>
      <c r="C1587" s="37"/>
      <c r="D1587" s="37"/>
      <c r="E1587" s="37"/>
      <c r="F1587" s="37"/>
      <c r="G1587" s="37"/>
      <c r="H1587" s="37"/>
      <c r="I1587" s="37"/>
      <c r="J1587" s="37"/>
      <c r="K1587" s="37"/>
      <c r="L1587" s="37"/>
      <c r="M1587" s="37"/>
      <c r="N1587" s="37"/>
      <c r="O1587" s="37"/>
      <c r="P1587" s="37"/>
      <c r="Q1587" s="37"/>
      <c r="R1587" s="37"/>
      <c r="S1587" s="37"/>
      <c r="T1587" s="37"/>
      <c r="U1587" s="37"/>
      <c r="V1587" s="37"/>
      <c r="W1587" s="37"/>
      <c r="X1587" s="37"/>
      <c r="Y1587" s="37"/>
      <c r="Z1587" s="37"/>
      <c r="AA1587" s="37"/>
      <c r="AB1587" s="37"/>
      <c r="AC1587" s="37"/>
    </row>
    <row r="1588" spans="1:29" s="36" customFormat="1" x14ac:dyDescent="0.3">
      <c r="A1588" s="37"/>
      <c r="B1588" s="37"/>
      <c r="C1588" s="37"/>
      <c r="D1588" s="37"/>
      <c r="E1588" s="37"/>
      <c r="F1588" s="37"/>
      <c r="G1588" s="37"/>
      <c r="H1588" s="37"/>
      <c r="I1588" s="37"/>
      <c r="J1588" s="37"/>
      <c r="K1588" s="37"/>
      <c r="L1588" s="37"/>
      <c r="M1588" s="37"/>
      <c r="N1588" s="37"/>
      <c r="O1588" s="37"/>
      <c r="P1588" s="37"/>
      <c r="Q1588" s="37"/>
      <c r="R1588" s="37"/>
      <c r="S1588" s="37"/>
      <c r="T1588" s="37"/>
      <c r="U1588" s="37"/>
      <c r="V1588" s="37"/>
      <c r="W1588" s="37"/>
      <c r="X1588" s="37"/>
      <c r="Y1588" s="37"/>
      <c r="Z1588" s="37"/>
      <c r="AA1588" s="37"/>
      <c r="AB1588" s="37"/>
      <c r="AC1588" s="37"/>
    </row>
    <row r="1589" spans="1:29" s="36" customFormat="1" x14ac:dyDescent="0.3">
      <c r="A1589" s="37"/>
      <c r="B1589" s="37"/>
      <c r="C1589" s="37"/>
      <c r="D1589" s="37"/>
      <c r="E1589" s="37"/>
      <c r="F1589" s="37"/>
      <c r="G1589" s="37"/>
      <c r="H1589" s="37"/>
      <c r="I1589" s="37"/>
      <c r="J1589" s="37"/>
      <c r="K1589" s="37"/>
      <c r="L1589" s="37"/>
      <c r="M1589" s="37"/>
      <c r="N1589" s="37"/>
      <c r="O1589" s="37"/>
      <c r="P1589" s="37"/>
      <c r="Q1589" s="37"/>
      <c r="R1589" s="37"/>
      <c r="S1589" s="37"/>
      <c r="T1589" s="37"/>
      <c r="U1589" s="37"/>
      <c r="V1589" s="37"/>
      <c r="W1589" s="37"/>
      <c r="X1589" s="37"/>
      <c r="Y1589" s="37"/>
      <c r="Z1589" s="37"/>
      <c r="AA1589" s="37"/>
      <c r="AB1589" s="37"/>
      <c r="AC1589" s="37"/>
    </row>
    <row r="1590" spans="1:29" s="36" customFormat="1" x14ac:dyDescent="0.3">
      <c r="A1590" s="37"/>
      <c r="B1590" s="37"/>
      <c r="C1590" s="37"/>
      <c r="D1590" s="37"/>
      <c r="E1590" s="37"/>
      <c r="F1590" s="37"/>
      <c r="G1590" s="37"/>
      <c r="H1590" s="37"/>
      <c r="I1590" s="37"/>
      <c r="J1590" s="37"/>
      <c r="K1590" s="37"/>
      <c r="L1590" s="37"/>
      <c r="M1590" s="37"/>
      <c r="N1590" s="37"/>
      <c r="O1590" s="37"/>
      <c r="P1590" s="37"/>
      <c r="Q1590" s="37"/>
      <c r="R1590" s="37"/>
      <c r="S1590" s="37"/>
      <c r="T1590" s="37"/>
      <c r="U1590" s="37"/>
      <c r="V1590" s="37"/>
      <c r="W1590" s="37"/>
      <c r="X1590" s="37"/>
      <c r="Y1590" s="37"/>
      <c r="Z1590" s="37"/>
      <c r="AA1590" s="37"/>
      <c r="AB1590" s="37"/>
      <c r="AC1590" s="37"/>
    </row>
    <row r="1591" spans="1:29" s="36" customFormat="1" x14ac:dyDescent="0.3">
      <c r="A1591" s="37"/>
      <c r="B1591" s="37"/>
      <c r="C1591" s="37"/>
      <c r="D1591" s="37"/>
      <c r="E1591" s="37"/>
      <c r="F1591" s="37"/>
      <c r="G1591" s="37"/>
      <c r="H1591" s="37"/>
      <c r="I1591" s="37"/>
      <c r="J1591" s="37"/>
      <c r="K1591" s="37"/>
      <c r="L1591" s="37"/>
      <c r="M1591" s="37"/>
      <c r="N1591" s="37"/>
      <c r="O1591" s="37"/>
      <c r="P1591" s="37"/>
      <c r="Q1591" s="37"/>
      <c r="R1591" s="37"/>
      <c r="S1591" s="37"/>
      <c r="T1591" s="37"/>
      <c r="U1591" s="37"/>
      <c r="V1591" s="37"/>
      <c r="W1591" s="37"/>
      <c r="X1591" s="37"/>
      <c r="Y1591" s="37"/>
      <c r="Z1591" s="37"/>
      <c r="AA1591" s="37"/>
      <c r="AB1591" s="37"/>
      <c r="AC1591" s="37"/>
    </row>
    <row r="1592" spans="1:29" s="36" customFormat="1" x14ac:dyDescent="0.3">
      <c r="A1592" s="37"/>
      <c r="B1592" s="37"/>
      <c r="C1592" s="37"/>
      <c r="D1592" s="37"/>
      <c r="E1592" s="37"/>
      <c r="F1592" s="37"/>
      <c r="G1592" s="37"/>
      <c r="H1592" s="37"/>
      <c r="I1592" s="37"/>
      <c r="J1592" s="37"/>
      <c r="K1592" s="37"/>
      <c r="L1592" s="37"/>
      <c r="M1592" s="37"/>
      <c r="N1592" s="37"/>
      <c r="O1592" s="37"/>
      <c r="P1592" s="37"/>
      <c r="Q1592" s="37"/>
      <c r="R1592" s="37"/>
      <c r="S1592" s="37"/>
      <c r="T1592" s="37"/>
      <c r="U1592" s="37"/>
      <c r="V1592" s="37"/>
      <c r="W1592" s="37"/>
      <c r="X1592" s="37"/>
      <c r="Y1592" s="37"/>
      <c r="Z1592" s="37"/>
      <c r="AA1592" s="37"/>
      <c r="AB1592" s="37"/>
      <c r="AC1592" s="37"/>
    </row>
    <row r="1593" spans="1:29" s="36" customFormat="1" x14ac:dyDescent="0.3">
      <c r="A1593" s="37"/>
      <c r="B1593" s="37"/>
      <c r="C1593" s="37"/>
      <c r="D1593" s="37"/>
      <c r="E1593" s="37"/>
      <c r="F1593" s="37"/>
      <c r="G1593" s="37"/>
      <c r="H1593" s="37"/>
      <c r="I1593" s="37"/>
      <c r="J1593" s="37"/>
      <c r="K1593" s="37"/>
      <c r="L1593" s="37"/>
      <c r="M1593" s="37"/>
      <c r="N1593" s="37"/>
      <c r="O1593" s="37"/>
      <c r="P1593" s="37"/>
      <c r="Q1593" s="37"/>
      <c r="R1593" s="37"/>
      <c r="S1593" s="37"/>
      <c r="T1593" s="37"/>
      <c r="U1593" s="37"/>
      <c r="V1593" s="37"/>
      <c r="W1593" s="37"/>
      <c r="X1593" s="37"/>
      <c r="Y1593" s="37"/>
      <c r="Z1593" s="37"/>
      <c r="AA1593" s="37"/>
      <c r="AB1593" s="37"/>
      <c r="AC1593" s="37"/>
    </row>
    <row r="1594" spans="1:29" s="36" customFormat="1" x14ac:dyDescent="0.3">
      <c r="A1594" s="37"/>
      <c r="B1594" s="37"/>
      <c r="C1594" s="37"/>
      <c r="D1594" s="37"/>
      <c r="E1594" s="37"/>
      <c r="F1594" s="37"/>
      <c r="G1594" s="37"/>
      <c r="H1594" s="37"/>
      <c r="I1594" s="37"/>
      <c r="J1594" s="37"/>
      <c r="K1594" s="37"/>
      <c r="L1594" s="37"/>
      <c r="M1594" s="37"/>
      <c r="N1594" s="37"/>
      <c r="O1594" s="37"/>
      <c r="P1594" s="37"/>
      <c r="Q1594" s="37"/>
      <c r="R1594" s="37"/>
      <c r="S1594" s="37"/>
      <c r="T1594" s="37"/>
      <c r="U1594" s="37"/>
      <c r="V1594" s="37"/>
      <c r="W1594" s="37"/>
      <c r="X1594" s="37"/>
      <c r="Y1594" s="37"/>
      <c r="Z1594" s="37"/>
      <c r="AA1594" s="37"/>
      <c r="AB1594" s="37"/>
      <c r="AC1594" s="37"/>
    </row>
    <row r="1595" spans="1:29" s="36" customFormat="1" x14ac:dyDescent="0.3">
      <c r="A1595" s="37"/>
      <c r="B1595" s="37"/>
      <c r="C1595" s="37"/>
      <c r="D1595" s="37"/>
      <c r="E1595" s="37"/>
      <c r="F1595" s="37"/>
      <c r="G1595" s="37"/>
      <c r="H1595" s="37"/>
      <c r="I1595" s="37"/>
      <c r="J1595" s="37"/>
      <c r="K1595" s="37"/>
      <c r="L1595" s="37"/>
      <c r="M1595" s="37"/>
      <c r="N1595" s="37"/>
      <c r="O1595" s="37"/>
      <c r="P1595" s="37"/>
      <c r="Q1595" s="37"/>
      <c r="R1595" s="37"/>
      <c r="S1595" s="37"/>
      <c r="T1595" s="37"/>
      <c r="U1595" s="37"/>
      <c r="V1595" s="37"/>
      <c r="W1595" s="37"/>
      <c r="X1595" s="37"/>
      <c r="Y1595" s="37"/>
      <c r="Z1595" s="37"/>
      <c r="AA1595" s="37"/>
      <c r="AB1595" s="37"/>
      <c r="AC1595" s="37"/>
    </row>
    <row r="1596" spans="1:29" s="36" customFormat="1" x14ac:dyDescent="0.3">
      <c r="A1596" s="37"/>
      <c r="B1596" s="37"/>
      <c r="C1596" s="37"/>
      <c r="D1596" s="37"/>
      <c r="E1596" s="37"/>
      <c r="F1596" s="37"/>
      <c r="G1596" s="37"/>
      <c r="H1596" s="37"/>
      <c r="I1596" s="37"/>
      <c r="J1596" s="37"/>
      <c r="K1596" s="37"/>
      <c r="L1596" s="37"/>
      <c r="M1596" s="37"/>
      <c r="N1596" s="37"/>
      <c r="O1596" s="37"/>
      <c r="P1596" s="37"/>
      <c r="Q1596" s="37"/>
      <c r="R1596" s="37"/>
      <c r="S1596" s="37"/>
      <c r="T1596" s="37"/>
      <c r="U1596" s="37"/>
      <c r="V1596" s="37"/>
      <c r="W1596" s="37"/>
      <c r="X1596" s="37"/>
      <c r="Y1596" s="37"/>
      <c r="Z1596" s="37"/>
      <c r="AA1596" s="37"/>
      <c r="AB1596" s="37"/>
      <c r="AC1596" s="37"/>
    </row>
    <row r="1597" spans="1:29" s="36" customFormat="1" x14ac:dyDescent="0.3">
      <c r="A1597" s="37"/>
      <c r="B1597" s="37"/>
      <c r="C1597" s="37"/>
      <c r="D1597" s="37"/>
      <c r="E1597" s="37"/>
      <c r="F1597" s="37"/>
      <c r="G1597" s="37"/>
      <c r="H1597" s="37"/>
      <c r="I1597" s="37"/>
      <c r="J1597" s="37"/>
      <c r="K1597" s="37"/>
      <c r="L1597" s="37"/>
      <c r="M1597" s="37"/>
      <c r="N1597" s="37"/>
      <c r="O1597" s="37"/>
      <c r="P1597" s="37"/>
      <c r="Q1597" s="37"/>
      <c r="R1597" s="37"/>
      <c r="S1597" s="37"/>
      <c r="T1597" s="37"/>
      <c r="U1597" s="37"/>
      <c r="V1597" s="37"/>
      <c r="W1597" s="37"/>
      <c r="X1597" s="37"/>
      <c r="Y1597" s="37"/>
      <c r="Z1597" s="37"/>
      <c r="AA1597" s="37"/>
      <c r="AB1597" s="37"/>
      <c r="AC1597" s="37"/>
    </row>
    <row r="1598" spans="1:29" s="36" customFormat="1" x14ac:dyDescent="0.3">
      <c r="A1598" s="37"/>
      <c r="B1598" s="37"/>
      <c r="C1598" s="37"/>
      <c r="D1598" s="37"/>
      <c r="E1598" s="37"/>
      <c r="F1598" s="37"/>
      <c r="G1598" s="37"/>
      <c r="H1598" s="37"/>
      <c r="I1598" s="37"/>
      <c r="J1598" s="37"/>
      <c r="K1598" s="37"/>
      <c r="L1598" s="37"/>
      <c r="M1598" s="37"/>
      <c r="N1598" s="37"/>
      <c r="O1598" s="37"/>
      <c r="P1598" s="37"/>
      <c r="Q1598" s="37"/>
      <c r="R1598" s="37"/>
      <c r="S1598" s="37"/>
      <c r="T1598" s="37"/>
      <c r="U1598" s="37"/>
      <c r="V1598" s="37"/>
      <c r="W1598" s="37"/>
      <c r="X1598" s="37"/>
      <c r="Y1598" s="37"/>
      <c r="Z1598" s="37"/>
      <c r="AA1598" s="37"/>
      <c r="AB1598" s="37"/>
      <c r="AC1598" s="37"/>
    </row>
    <row r="1599" spans="1:29" s="36" customFormat="1" x14ac:dyDescent="0.3">
      <c r="A1599" s="37"/>
      <c r="B1599" s="37"/>
      <c r="C1599" s="37"/>
      <c r="D1599" s="37"/>
      <c r="E1599" s="37"/>
      <c r="F1599" s="37"/>
      <c r="G1599" s="37"/>
      <c r="H1599" s="37"/>
      <c r="I1599" s="37"/>
      <c r="J1599" s="37"/>
      <c r="K1599" s="37"/>
      <c r="L1599" s="37"/>
      <c r="M1599" s="37"/>
      <c r="N1599" s="37"/>
      <c r="O1599" s="37"/>
      <c r="P1599" s="37"/>
      <c r="Q1599" s="37"/>
      <c r="R1599" s="37"/>
      <c r="S1599" s="37"/>
      <c r="T1599" s="37"/>
      <c r="U1599" s="37"/>
      <c r="V1599" s="37"/>
      <c r="W1599" s="37"/>
      <c r="X1599" s="37"/>
      <c r="Y1599" s="37"/>
      <c r="Z1599" s="37"/>
      <c r="AA1599" s="37"/>
      <c r="AB1599" s="37"/>
      <c r="AC1599" s="37"/>
    </row>
    <row r="1600" spans="1:29" s="36" customFormat="1" x14ac:dyDescent="0.3">
      <c r="A1600" s="37"/>
      <c r="B1600" s="37"/>
      <c r="C1600" s="37"/>
      <c r="D1600" s="37"/>
      <c r="E1600" s="37"/>
      <c r="F1600" s="37"/>
      <c r="G1600" s="37"/>
      <c r="H1600" s="37"/>
      <c r="I1600" s="37"/>
      <c r="J1600" s="37"/>
      <c r="K1600" s="37"/>
      <c r="L1600" s="37"/>
      <c r="M1600" s="37"/>
      <c r="N1600" s="37"/>
      <c r="O1600" s="37"/>
      <c r="P1600" s="37"/>
      <c r="Q1600" s="37"/>
      <c r="R1600" s="37"/>
      <c r="S1600" s="37"/>
      <c r="T1600" s="37"/>
      <c r="U1600" s="37"/>
      <c r="V1600" s="37"/>
      <c r="W1600" s="37"/>
      <c r="X1600" s="37"/>
      <c r="Y1600" s="37"/>
      <c r="Z1600" s="37"/>
      <c r="AA1600" s="37"/>
      <c r="AB1600" s="37"/>
      <c r="AC1600" s="37"/>
    </row>
    <row r="1601" spans="1:29" s="36" customFormat="1" x14ac:dyDescent="0.3">
      <c r="A1601" s="37"/>
      <c r="B1601" s="37"/>
      <c r="C1601" s="37"/>
      <c r="D1601" s="37"/>
      <c r="E1601" s="37"/>
      <c r="F1601" s="37"/>
      <c r="G1601" s="37"/>
      <c r="H1601" s="37"/>
      <c r="I1601" s="37"/>
      <c r="J1601" s="37"/>
      <c r="K1601" s="37"/>
      <c r="L1601" s="37"/>
      <c r="M1601" s="37"/>
      <c r="N1601" s="37"/>
      <c r="O1601" s="37"/>
      <c r="P1601" s="37"/>
      <c r="Q1601" s="37"/>
      <c r="R1601" s="37"/>
      <c r="S1601" s="37"/>
      <c r="T1601" s="37"/>
      <c r="U1601" s="37"/>
      <c r="V1601" s="37"/>
      <c r="W1601" s="37"/>
      <c r="X1601" s="37"/>
      <c r="Y1601" s="37"/>
      <c r="Z1601" s="37"/>
      <c r="AA1601" s="37"/>
      <c r="AB1601" s="37"/>
      <c r="AC1601" s="37"/>
    </row>
    <row r="1602" spans="1:29" s="36" customFormat="1" x14ac:dyDescent="0.3">
      <c r="A1602" s="37"/>
      <c r="B1602" s="37"/>
      <c r="C1602" s="37"/>
      <c r="D1602" s="37"/>
      <c r="E1602" s="37"/>
      <c r="F1602" s="37"/>
      <c r="G1602" s="37"/>
      <c r="H1602" s="37"/>
      <c r="I1602" s="37"/>
      <c r="J1602" s="37"/>
      <c r="K1602" s="37"/>
      <c r="L1602" s="37"/>
      <c r="M1602" s="37"/>
      <c r="N1602" s="37"/>
      <c r="O1602" s="37"/>
      <c r="P1602" s="37"/>
      <c r="Q1602" s="37"/>
      <c r="R1602" s="37"/>
      <c r="S1602" s="37"/>
      <c r="T1602" s="37"/>
      <c r="U1602" s="37"/>
      <c r="V1602" s="37"/>
      <c r="W1602" s="37"/>
      <c r="X1602" s="37"/>
      <c r="Y1602" s="37"/>
      <c r="Z1602" s="37"/>
      <c r="AA1602" s="37"/>
      <c r="AB1602" s="37"/>
      <c r="AC1602" s="37"/>
    </row>
    <row r="1603" spans="1:29" s="36" customFormat="1" x14ac:dyDescent="0.3">
      <c r="A1603" s="37"/>
      <c r="B1603" s="37"/>
      <c r="C1603" s="37"/>
      <c r="D1603" s="37"/>
      <c r="E1603" s="37"/>
      <c r="F1603" s="37"/>
      <c r="G1603" s="37"/>
      <c r="H1603" s="37"/>
      <c r="I1603" s="37"/>
      <c r="J1603" s="37"/>
      <c r="K1603" s="37"/>
      <c r="L1603" s="37"/>
      <c r="M1603" s="37"/>
      <c r="N1603" s="37"/>
      <c r="O1603" s="37"/>
      <c r="P1603" s="37"/>
      <c r="Q1603" s="37"/>
      <c r="R1603" s="37"/>
      <c r="S1603" s="37"/>
      <c r="T1603" s="37"/>
      <c r="U1603" s="37"/>
      <c r="V1603" s="37"/>
      <c r="W1603" s="37"/>
      <c r="X1603" s="37"/>
      <c r="Y1603" s="37"/>
      <c r="Z1603" s="37"/>
      <c r="AA1603" s="37"/>
      <c r="AB1603" s="37"/>
      <c r="AC1603" s="37"/>
    </row>
    <row r="1604" spans="1:29" s="36" customFormat="1" x14ac:dyDescent="0.3">
      <c r="A1604" s="37"/>
      <c r="B1604" s="37"/>
      <c r="C1604" s="37"/>
      <c r="D1604" s="37"/>
      <c r="E1604" s="37"/>
      <c r="F1604" s="37"/>
      <c r="G1604" s="37"/>
      <c r="H1604" s="37"/>
      <c r="I1604" s="37"/>
      <c r="J1604" s="37"/>
      <c r="K1604" s="37"/>
      <c r="L1604" s="37"/>
      <c r="M1604" s="37"/>
      <c r="N1604" s="37"/>
      <c r="O1604" s="37"/>
      <c r="P1604" s="37"/>
      <c r="Q1604" s="37"/>
      <c r="R1604" s="37"/>
      <c r="S1604" s="37"/>
      <c r="T1604" s="37"/>
      <c r="U1604" s="37"/>
      <c r="V1604" s="37"/>
      <c r="W1604" s="37"/>
      <c r="X1604" s="37"/>
      <c r="Y1604" s="37"/>
      <c r="Z1604" s="37"/>
      <c r="AA1604" s="37"/>
      <c r="AB1604" s="37"/>
      <c r="AC1604" s="37"/>
    </row>
    <row r="1605" spans="1:29" s="36" customFormat="1" x14ac:dyDescent="0.3">
      <c r="A1605" s="37"/>
      <c r="B1605" s="37"/>
      <c r="C1605" s="37"/>
      <c r="D1605" s="37"/>
      <c r="E1605" s="37"/>
      <c r="F1605" s="37"/>
      <c r="G1605" s="37"/>
      <c r="H1605" s="37"/>
      <c r="I1605" s="37"/>
      <c r="J1605" s="37"/>
      <c r="K1605" s="37"/>
      <c r="L1605" s="37"/>
      <c r="M1605" s="37"/>
      <c r="N1605" s="37"/>
      <c r="O1605" s="37"/>
      <c r="P1605" s="37"/>
      <c r="Q1605" s="37"/>
      <c r="R1605" s="37"/>
      <c r="S1605" s="37"/>
      <c r="T1605" s="37"/>
      <c r="U1605" s="37"/>
      <c r="V1605" s="37"/>
      <c r="W1605" s="37"/>
      <c r="X1605" s="37"/>
      <c r="Y1605" s="37"/>
      <c r="Z1605" s="37"/>
      <c r="AA1605" s="37"/>
      <c r="AB1605" s="37"/>
      <c r="AC1605" s="37"/>
    </row>
    <row r="1606" spans="1:29" s="36" customFormat="1" x14ac:dyDescent="0.3">
      <c r="A1606" s="37"/>
      <c r="B1606" s="37"/>
      <c r="C1606" s="37"/>
      <c r="D1606" s="37"/>
      <c r="E1606" s="37"/>
      <c r="F1606" s="37"/>
      <c r="G1606" s="37"/>
      <c r="H1606" s="37"/>
      <c r="I1606" s="37"/>
      <c r="J1606" s="37"/>
      <c r="K1606" s="37"/>
      <c r="L1606" s="37"/>
      <c r="M1606" s="37"/>
      <c r="N1606" s="37"/>
      <c r="O1606" s="37"/>
      <c r="P1606" s="37"/>
      <c r="Q1606" s="37"/>
      <c r="R1606" s="37"/>
      <c r="S1606" s="37"/>
      <c r="T1606" s="37"/>
      <c r="U1606" s="37"/>
      <c r="V1606" s="37"/>
      <c r="W1606" s="37"/>
      <c r="X1606" s="37"/>
      <c r="Y1606" s="37"/>
      <c r="Z1606" s="37"/>
      <c r="AA1606" s="37"/>
      <c r="AB1606" s="37"/>
      <c r="AC1606" s="37"/>
    </row>
    <row r="1607" spans="1:29" s="36" customFormat="1" x14ac:dyDescent="0.3">
      <c r="A1607" s="37"/>
      <c r="B1607" s="37"/>
      <c r="C1607" s="37"/>
      <c r="D1607" s="37"/>
      <c r="E1607" s="37"/>
      <c r="F1607" s="37"/>
      <c r="G1607" s="37"/>
      <c r="H1607" s="37"/>
      <c r="I1607" s="37"/>
      <c r="J1607" s="37"/>
      <c r="K1607" s="37"/>
      <c r="L1607" s="37"/>
      <c r="M1607" s="37"/>
      <c r="N1607" s="37"/>
      <c r="O1607" s="37"/>
      <c r="P1607" s="37"/>
      <c r="Q1607" s="37"/>
      <c r="R1607" s="37"/>
      <c r="S1607" s="37"/>
      <c r="T1607" s="37"/>
      <c r="U1607" s="37"/>
      <c r="V1607" s="37"/>
      <c r="W1607" s="37"/>
      <c r="X1607" s="37"/>
      <c r="Y1607" s="37"/>
      <c r="Z1607" s="37"/>
      <c r="AA1607" s="37"/>
      <c r="AB1607" s="37"/>
      <c r="AC1607" s="37"/>
    </row>
    <row r="1608" spans="1:29" s="36" customFormat="1" x14ac:dyDescent="0.3">
      <c r="A1608" s="37"/>
      <c r="B1608" s="37"/>
      <c r="C1608" s="37"/>
      <c r="D1608" s="37"/>
      <c r="E1608" s="37"/>
      <c r="F1608" s="37"/>
      <c r="G1608" s="37"/>
      <c r="H1608" s="37"/>
      <c r="I1608" s="37"/>
      <c r="J1608" s="37"/>
      <c r="K1608" s="37"/>
      <c r="L1608" s="37"/>
      <c r="M1608" s="37"/>
      <c r="N1608" s="37"/>
      <c r="O1608" s="37"/>
      <c r="P1608" s="37"/>
      <c r="Q1608" s="37"/>
      <c r="R1608" s="37"/>
      <c r="S1608" s="37"/>
      <c r="T1608" s="37"/>
      <c r="U1608" s="37"/>
      <c r="V1608" s="37"/>
      <c r="W1608" s="37"/>
      <c r="X1608" s="37"/>
      <c r="Y1608" s="37"/>
      <c r="Z1608" s="37"/>
      <c r="AA1608" s="37"/>
      <c r="AB1608" s="37"/>
      <c r="AC1608" s="37"/>
    </row>
    <row r="1609" spans="1:29" s="36" customFormat="1" x14ac:dyDescent="0.3">
      <c r="A1609" s="37"/>
      <c r="B1609" s="37"/>
      <c r="C1609" s="37"/>
      <c r="D1609" s="37"/>
      <c r="E1609" s="37"/>
      <c r="F1609" s="37"/>
      <c r="G1609" s="37"/>
      <c r="H1609" s="37"/>
      <c r="I1609" s="37"/>
      <c r="J1609" s="37"/>
      <c r="K1609" s="37"/>
      <c r="L1609" s="37"/>
      <c r="M1609" s="37"/>
      <c r="N1609" s="37"/>
      <c r="O1609" s="37"/>
      <c r="P1609" s="37"/>
      <c r="Q1609" s="37"/>
      <c r="R1609" s="37"/>
      <c r="S1609" s="37"/>
      <c r="T1609" s="37"/>
      <c r="U1609" s="37"/>
      <c r="V1609" s="37"/>
      <c r="W1609" s="37"/>
      <c r="X1609" s="37"/>
      <c r="Y1609" s="37"/>
      <c r="Z1609" s="37"/>
      <c r="AA1609" s="37"/>
      <c r="AB1609" s="37"/>
      <c r="AC1609" s="37"/>
    </row>
    <row r="1610" spans="1:29" s="36" customFormat="1" x14ac:dyDescent="0.3">
      <c r="A1610" s="37"/>
      <c r="B1610" s="37"/>
      <c r="C1610" s="37"/>
      <c r="D1610" s="37"/>
      <c r="E1610" s="37"/>
      <c r="F1610" s="37"/>
      <c r="G1610" s="37"/>
      <c r="H1610" s="37"/>
      <c r="I1610" s="37"/>
      <c r="J1610" s="37"/>
      <c r="K1610" s="37"/>
      <c r="L1610" s="37"/>
      <c r="M1610" s="37"/>
      <c r="N1610" s="37"/>
      <c r="O1610" s="37"/>
      <c r="P1610" s="37"/>
      <c r="Q1610" s="37"/>
      <c r="R1610" s="37"/>
      <c r="S1610" s="37"/>
      <c r="T1610" s="37"/>
      <c r="U1610" s="37"/>
      <c r="V1610" s="37"/>
      <c r="W1610" s="37"/>
      <c r="X1610" s="37"/>
      <c r="Y1610" s="37"/>
      <c r="Z1610" s="37"/>
      <c r="AA1610" s="37"/>
      <c r="AB1610" s="37"/>
      <c r="AC1610" s="37"/>
    </row>
    <row r="1611" spans="1:29" s="36" customFormat="1" x14ac:dyDescent="0.3">
      <c r="A1611" s="37"/>
      <c r="B1611" s="37"/>
      <c r="C1611" s="37"/>
      <c r="D1611" s="37"/>
      <c r="E1611" s="37"/>
      <c r="F1611" s="37"/>
      <c r="G1611" s="37"/>
      <c r="H1611" s="37"/>
      <c r="I1611" s="37"/>
      <c r="J1611" s="37"/>
      <c r="K1611" s="37"/>
      <c r="L1611" s="37"/>
      <c r="M1611" s="37"/>
      <c r="N1611" s="37"/>
      <c r="O1611" s="37"/>
      <c r="P1611" s="37"/>
      <c r="Q1611" s="37"/>
      <c r="R1611" s="37"/>
      <c r="S1611" s="37"/>
      <c r="T1611" s="37"/>
      <c r="U1611" s="37"/>
      <c r="V1611" s="37"/>
      <c r="W1611" s="37"/>
      <c r="X1611" s="37"/>
      <c r="Y1611" s="37"/>
      <c r="Z1611" s="37"/>
      <c r="AA1611" s="37"/>
      <c r="AB1611" s="37"/>
      <c r="AC1611" s="37"/>
    </row>
    <row r="1612" spans="1:29" s="36" customFormat="1" x14ac:dyDescent="0.3">
      <c r="A1612" s="37"/>
      <c r="B1612" s="37"/>
      <c r="C1612" s="37"/>
      <c r="D1612" s="37"/>
      <c r="E1612" s="37"/>
      <c r="F1612" s="37"/>
      <c r="G1612" s="37"/>
      <c r="H1612" s="37"/>
      <c r="I1612" s="37"/>
      <c r="J1612" s="37"/>
      <c r="K1612" s="37"/>
      <c r="L1612" s="37"/>
      <c r="M1612" s="37"/>
      <c r="N1612" s="37"/>
      <c r="O1612" s="37"/>
      <c r="P1612" s="37"/>
      <c r="Q1612" s="37"/>
      <c r="R1612" s="37"/>
      <c r="S1612" s="37"/>
      <c r="T1612" s="37"/>
      <c r="U1612" s="37"/>
      <c r="V1612" s="37"/>
      <c r="W1612" s="37"/>
      <c r="X1612" s="37"/>
      <c r="Y1612" s="37"/>
      <c r="Z1612" s="37"/>
      <c r="AA1612" s="37"/>
      <c r="AB1612" s="37"/>
      <c r="AC1612" s="37"/>
    </row>
    <row r="1613" spans="1:29" s="36" customFormat="1" x14ac:dyDescent="0.3">
      <c r="A1613" s="37"/>
      <c r="B1613" s="37"/>
      <c r="C1613" s="37"/>
      <c r="D1613" s="37"/>
      <c r="E1613" s="37"/>
      <c r="F1613" s="37"/>
      <c r="G1613" s="37"/>
      <c r="H1613" s="37"/>
      <c r="I1613" s="37"/>
      <c r="J1613" s="37"/>
      <c r="K1613" s="37"/>
      <c r="L1613" s="37"/>
      <c r="M1613" s="37"/>
      <c r="N1613" s="37"/>
      <c r="O1613" s="37"/>
      <c r="P1613" s="37"/>
      <c r="Q1613" s="37"/>
      <c r="R1613" s="37"/>
      <c r="S1613" s="37"/>
      <c r="T1613" s="37"/>
      <c r="U1613" s="37"/>
      <c r="V1613" s="37"/>
      <c r="W1613" s="37"/>
      <c r="X1613" s="37"/>
      <c r="Y1613" s="37"/>
      <c r="Z1613" s="37"/>
      <c r="AA1613" s="37"/>
      <c r="AB1613" s="37"/>
      <c r="AC1613" s="37"/>
    </row>
    <row r="1614" spans="1:29" s="36" customFormat="1" x14ac:dyDescent="0.3">
      <c r="A1614" s="37"/>
      <c r="B1614" s="37"/>
      <c r="C1614" s="37"/>
      <c r="D1614" s="37"/>
      <c r="E1614" s="37"/>
      <c r="F1614" s="37"/>
      <c r="G1614" s="37"/>
      <c r="H1614" s="37"/>
      <c r="I1614" s="37"/>
      <c r="J1614" s="37"/>
      <c r="K1614" s="37"/>
      <c r="L1614" s="37"/>
      <c r="M1614" s="37"/>
      <c r="N1614" s="37"/>
      <c r="O1614" s="37"/>
      <c r="P1614" s="37"/>
      <c r="Q1614" s="37"/>
      <c r="R1614" s="37"/>
      <c r="S1614" s="37"/>
      <c r="T1614" s="37"/>
      <c r="U1614" s="37"/>
      <c r="V1614" s="37"/>
      <c r="W1614" s="37"/>
      <c r="X1614" s="37"/>
      <c r="Y1614" s="37"/>
      <c r="Z1614" s="37"/>
      <c r="AA1614" s="37"/>
      <c r="AB1614" s="37"/>
      <c r="AC1614" s="37"/>
    </row>
    <row r="1615" spans="1:29" s="36" customFormat="1" x14ac:dyDescent="0.3">
      <c r="A1615" s="37"/>
      <c r="B1615" s="37"/>
      <c r="C1615" s="37"/>
      <c r="D1615" s="37"/>
      <c r="E1615" s="37"/>
      <c r="F1615" s="37"/>
      <c r="G1615" s="37"/>
      <c r="H1615" s="37"/>
      <c r="I1615" s="37"/>
      <c r="J1615" s="37"/>
      <c r="K1615" s="37"/>
      <c r="L1615" s="37"/>
      <c r="M1615" s="37"/>
      <c r="N1615" s="37"/>
      <c r="O1615" s="37"/>
      <c r="P1615" s="37"/>
      <c r="Q1615" s="37"/>
      <c r="R1615" s="37"/>
      <c r="S1615" s="37"/>
      <c r="T1615" s="37"/>
      <c r="U1615" s="37"/>
      <c r="V1615" s="37"/>
      <c r="W1615" s="37"/>
      <c r="X1615" s="37"/>
      <c r="Y1615" s="37"/>
      <c r="Z1615" s="37"/>
      <c r="AA1615" s="37"/>
      <c r="AB1615" s="37"/>
      <c r="AC1615" s="37"/>
    </row>
    <row r="1616" spans="1:29" s="36" customFormat="1" x14ac:dyDescent="0.3">
      <c r="A1616" s="37"/>
      <c r="B1616" s="37"/>
      <c r="C1616" s="37"/>
      <c r="D1616" s="37"/>
      <c r="E1616" s="37"/>
      <c r="F1616" s="37"/>
      <c r="G1616" s="37"/>
      <c r="H1616" s="37"/>
      <c r="I1616" s="37"/>
      <c r="J1616" s="37"/>
      <c r="K1616" s="37"/>
      <c r="L1616" s="37"/>
      <c r="M1616" s="37"/>
      <c r="N1616" s="37"/>
      <c r="O1616" s="37"/>
      <c r="P1616" s="37"/>
      <c r="Q1616" s="37"/>
      <c r="R1616" s="37"/>
      <c r="S1616" s="37"/>
      <c r="T1616" s="37"/>
      <c r="U1616" s="37"/>
      <c r="V1616" s="37"/>
      <c r="W1616" s="37"/>
      <c r="X1616" s="37"/>
      <c r="Y1616" s="37"/>
      <c r="Z1616" s="37"/>
      <c r="AA1616" s="37"/>
      <c r="AB1616" s="37"/>
      <c r="AC1616" s="37"/>
    </row>
    <row r="1617" spans="1:29" s="36" customFormat="1" x14ac:dyDescent="0.3">
      <c r="A1617" s="37"/>
      <c r="B1617" s="37"/>
      <c r="C1617" s="37"/>
      <c r="D1617" s="37"/>
      <c r="E1617" s="37"/>
      <c r="F1617" s="37"/>
      <c r="G1617" s="37"/>
      <c r="H1617" s="37"/>
      <c r="I1617" s="37"/>
      <c r="J1617" s="37"/>
      <c r="K1617" s="37"/>
      <c r="L1617" s="37"/>
      <c r="M1617" s="37"/>
      <c r="N1617" s="37"/>
      <c r="O1617" s="37"/>
      <c r="P1617" s="37"/>
      <c r="Q1617" s="37"/>
      <c r="R1617" s="37"/>
      <c r="S1617" s="37"/>
      <c r="T1617" s="37"/>
      <c r="U1617" s="37"/>
      <c r="V1617" s="37"/>
      <c r="W1617" s="37"/>
      <c r="X1617" s="37"/>
      <c r="Y1617" s="37"/>
      <c r="Z1617" s="37"/>
      <c r="AA1617" s="37"/>
      <c r="AB1617" s="37"/>
      <c r="AC1617" s="37"/>
    </row>
    <row r="1618" spans="1:29" s="36" customFormat="1" x14ac:dyDescent="0.3">
      <c r="A1618" s="37"/>
      <c r="B1618" s="37"/>
      <c r="C1618" s="37"/>
      <c r="D1618" s="37"/>
      <c r="E1618" s="37"/>
      <c r="F1618" s="37"/>
      <c r="G1618" s="37"/>
      <c r="H1618" s="37"/>
      <c r="I1618" s="37"/>
      <c r="J1618" s="37"/>
      <c r="K1618" s="37"/>
      <c r="L1618" s="37"/>
      <c r="M1618" s="37"/>
      <c r="N1618" s="37"/>
      <c r="O1618" s="37"/>
      <c r="P1618" s="37"/>
      <c r="Q1618" s="37"/>
      <c r="R1618" s="37"/>
      <c r="S1618" s="37"/>
      <c r="T1618" s="37"/>
      <c r="U1618" s="37"/>
      <c r="V1618" s="37"/>
      <c r="W1618" s="37"/>
      <c r="X1618" s="37"/>
      <c r="Y1618" s="37"/>
      <c r="Z1618" s="37"/>
      <c r="AA1618" s="37"/>
      <c r="AB1618" s="37"/>
      <c r="AC1618" s="37"/>
    </row>
    <row r="1619" spans="1:29" s="36" customFormat="1" x14ac:dyDescent="0.3">
      <c r="A1619" s="37"/>
      <c r="B1619" s="37"/>
      <c r="C1619" s="37"/>
      <c r="D1619" s="37"/>
      <c r="E1619" s="37"/>
      <c r="F1619" s="37"/>
      <c r="G1619" s="37"/>
      <c r="H1619" s="37"/>
      <c r="I1619" s="37"/>
      <c r="J1619" s="37"/>
      <c r="K1619" s="37"/>
      <c r="L1619" s="37"/>
      <c r="M1619" s="37"/>
      <c r="N1619" s="37"/>
      <c r="O1619" s="37"/>
      <c r="P1619" s="37"/>
      <c r="Q1619" s="37"/>
      <c r="R1619" s="37"/>
      <c r="S1619" s="37"/>
      <c r="T1619" s="37"/>
      <c r="U1619" s="37"/>
      <c r="V1619" s="37"/>
      <c r="W1619" s="37"/>
      <c r="X1619" s="37"/>
      <c r="Y1619" s="37"/>
      <c r="Z1619" s="37"/>
      <c r="AA1619" s="37"/>
      <c r="AB1619" s="37"/>
      <c r="AC1619" s="37"/>
    </row>
    <row r="1620" spans="1:29" s="36" customFormat="1" x14ac:dyDescent="0.3">
      <c r="A1620" s="37"/>
      <c r="B1620" s="37"/>
      <c r="C1620" s="37"/>
      <c r="D1620" s="37"/>
      <c r="E1620" s="37"/>
      <c r="F1620" s="37"/>
      <c r="G1620" s="37"/>
      <c r="H1620" s="37"/>
      <c r="I1620" s="37"/>
      <c r="J1620" s="37"/>
      <c r="K1620" s="37"/>
      <c r="L1620" s="37"/>
      <c r="M1620" s="37"/>
      <c r="N1620" s="37"/>
      <c r="O1620" s="37"/>
      <c r="P1620" s="37"/>
      <c r="Q1620" s="37"/>
      <c r="R1620" s="37"/>
      <c r="S1620" s="37"/>
      <c r="T1620" s="37"/>
      <c r="U1620" s="37"/>
      <c r="V1620" s="37"/>
      <c r="W1620" s="37"/>
      <c r="X1620" s="37"/>
      <c r="Y1620" s="37"/>
      <c r="Z1620" s="37"/>
      <c r="AA1620" s="37"/>
      <c r="AB1620" s="37"/>
      <c r="AC1620" s="37"/>
    </row>
    <row r="1621" spans="1:29" s="36" customFormat="1" x14ac:dyDescent="0.3">
      <c r="A1621" s="37"/>
      <c r="B1621" s="37"/>
      <c r="C1621" s="37"/>
      <c r="D1621" s="37"/>
      <c r="E1621" s="37"/>
      <c r="F1621" s="37"/>
      <c r="G1621" s="37"/>
      <c r="H1621" s="37"/>
      <c r="I1621" s="37"/>
      <c r="J1621" s="37"/>
      <c r="K1621" s="37"/>
      <c r="L1621" s="37"/>
      <c r="M1621" s="37"/>
      <c r="N1621" s="37"/>
      <c r="O1621" s="37"/>
      <c r="P1621" s="37"/>
      <c r="Q1621" s="37"/>
      <c r="R1621" s="37"/>
      <c r="S1621" s="37"/>
      <c r="T1621" s="37"/>
      <c r="U1621" s="37"/>
      <c r="V1621" s="37"/>
      <c r="W1621" s="37"/>
      <c r="X1621" s="37"/>
      <c r="Y1621" s="37"/>
      <c r="Z1621" s="37"/>
      <c r="AA1621" s="37"/>
      <c r="AB1621" s="37"/>
      <c r="AC1621" s="37"/>
    </row>
    <row r="1622" spans="1:29" s="36" customFormat="1" x14ac:dyDescent="0.3">
      <c r="A1622" s="37"/>
      <c r="B1622" s="37"/>
      <c r="C1622" s="37"/>
      <c r="D1622" s="37"/>
      <c r="E1622" s="37"/>
      <c r="F1622" s="37"/>
      <c r="G1622" s="37"/>
      <c r="H1622" s="37"/>
      <c r="I1622" s="37"/>
      <c r="J1622" s="37"/>
      <c r="K1622" s="37"/>
      <c r="L1622" s="37"/>
      <c r="M1622" s="37"/>
      <c r="N1622" s="37"/>
      <c r="O1622" s="37"/>
      <c r="P1622" s="37"/>
      <c r="Q1622" s="37"/>
      <c r="R1622" s="37"/>
      <c r="S1622" s="37"/>
      <c r="T1622" s="37"/>
      <c r="U1622" s="37"/>
      <c r="V1622" s="37"/>
      <c r="W1622" s="37"/>
      <c r="X1622" s="37"/>
      <c r="Y1622" s="37"/>
      <c r="Z1622" s="37"/>
      <c r="AA1622" s="37"/>
      <c r="AB1622" s="37"/>
      <c r="AC1622" s="37"/>
    </row>
    <row r="1623" spans="1:29" s="36" customFormat="1" x14ac:dyDescent="0.3">
      <c r="A1623" s="37"/>
      <c r="B1623" s="37"/>
      <c r="C1623" s="37"/>
      <c r="D1623" s="37"/>
      <c r="E1623" s="37"/>
      <c r="F1623" s="37"/>
      <c r="G1623" s="37"/>
      <c r="H1623" s="37"/>
      <c r="I1623" s="37"/>
      <c r="J1623" s="37"/>
      <c r="K1623" s="37"/>
      <c r="L1623" s="37"/>
      <c r="M1623" s="37"/>
      <c r="N1623" s="37"/>
      <c r="O1623" s="37"/>
      <c r="P1623" s="37"/>
      <c r="Q1623" s="37"/>
      <c r="R1623" s="37"/>
      <c r="S1623" s="37"/>
      <c r="T1623" s="37"/>
      <c r="U1623" s="37"/>
      <c r="V1623" s="37"/>
      <c r="W1623" s="37"/>
      <c r="X1623" s="37"/>
      <c r="Y1623" s="37"/>
      <c r="Z1623" s="37"/>
      <c r="AA1623" s="37"/>
      <c r="AB1623" s="37"/>
      <c r="AC1623" s="37"/>
    </row>
    <row r="1624" spans="1:29" s="36" customFormat="1" x14ac:dyDescent="0.3">
      <c r="A1624" s="37"/>
      <c r="B1624" s="37"/>
      <c r="C1624" s="37"/>
      <c r="D1624" s="37"/>
      <c r="E1624" s="37"/>
      <c r="F1624" s="37"/>
      <c r="G1624" s="37"/>
      <c r="H1624" s="37"/>
      <c r="I1624" s="37"/>
      <c r="J1624" s="37"/>
      <c r="K1624" s="37"/>
      <c r="L1624" s="37"/>
      <c r="M1624" s="37"/>
      <c r="N1624" s="37"/>
      <c r="O1624" s="37"/>
      <c r="P1624" s="37"/>
      <c r="Q1624" s="37"/>
      <c r="R1624" s="37"/>
      <c r="S1624" s="37"/>
      <c r="T1624" s="37"/>
      <c r="U1624" s="37"/>
      <c r="V1624" s="37"/>
      <c r="W1624" s="37"/>
      <c r="X1624" s="37"/>
      <c r="Y1624" s="37"/>
      <c r="Z1624" s="37"/>
      <c r="AA1624" s="37"/>
      <c r="AB1624" s="37"/>
      <c r="AC1624" s="37"/>
    </row>
    <row r="1625" spans="1:29" s="36" customFormat="1" x14ac:dyDescent="0.3">
      <c r="A1625" s="37"/>
      <c r="B1625" s="37"/>
      <c r="C1625" s="37"/>
      <c r="D1625" s="37"/>
      <c r="E1625" s="37"/>
      <c r="F1625" s="37"/>
      <c r="G1625" s="37"/>
      <c r="H1625" s="37"/>
      <c r="I1625" s="37"/>
      <c r="J1625" s="37"/>
      <c r="K1625" s="37"/>
      <c r="L1625" s="37"/>
      <c r="M1625" s="37"/>
      <c r="N1625" s="37"/>
      <c r="O1625" s="37"/>
      <c r="P1625" s="37"/>
      <c r="Q1625" s="37"/>
      <c r="R1625" s="37"/>
      <c r="S1625" s="37"/>
      <c r="T1625" s="37"/>
      <c r="U1625" s="37"/>
      <c r="V1625" s="37"/>
      <c r="W1625" s="37"/>
      <c r="X1625" s="37"/>
      <c r="Y1625" s="37"/>
      <c r="Z1625" s="37"/>
      <c r="AA1625" s="37"/>
      <c r="AB1625" s="37"/>
      <c r="AC1625" s="37"/>
    </row>
    <row r="1626" spans="1:29" s="36" customFormat="1" x14ac:dyDescent="0.3">
      <c r="A1626" s="37"/>
      <c r="B1626" s="37"/>
      <c r="C1626" s="37"/>
      <c r="D1626" s="37"/>
      <c r="E1626" s="37"/>
      <c r="F1626" s="37"/>
      <c r="G1626" s="37"/>
      <c r="H1626" s="37"/>
      <c r="I1626" s="37"/>
      <c r="J1626" s="37"/>
      <c r="K1626" s="37"/>
      <c r="L1626" s="37"/>
      <c r="M1626" s="37"/>
      <c r="N1626" s="37"/>
      <c r="O1626" s="37"/>
      <c r="P1626" s="37"/>
      <c r="Q1626" s="37"/>
      <c r="R1626" s="37"/>
      <c r="S1626" s="37"/>
      <c r="T1626" s="37"/>
      <c r="U1626" s="37"/>
      <c r="V1626" s="37"/>
      <c r="W1626" s="37"/>
      <c r="X1626" s="37"/>
      <c r="Y1626" s="37"/>
      <c r="Z1626" s="37"/>
      <c r="AA1626" s="37"/>
      <c r="AB1626" s="37"/>
      <c r="AC1626" s="37"/>
    </row>
    <row r="1627" spans="1:29" s="36" customFormat="1" x14ac:dyDescent="0.3">
      <c r="A1627" s="37"/>
      <c r="B1627" s="37"/>
      <c r="C1627" s="37"/>
      <c r="D1627" s="37"/>
      <c r="E1627" s="37"/>
      <c r="F1627" s="37"/>
      <c r="G1627" s="37"/>
      <c r="H1627" s="37"/>
      <c r="I1627" s="37"/>
      <c r="J1627" s="37"/>
      <c r="K1627" s="37"/>
      <c r="L1627" s="37"/>
      <c r="M1627" s="37"/>
      <c r="N1627" s="37"/>
      <c r="O1627" s="37"/>
      <c r="P1627" s="37"/>
      <c r="Q1627" s="37"/>
      <c r="R1627" s="37"/>
      <c r="S1627" s="37"/>
      <c r="T1627" s="37"/>
      <c r="U1627" s="37"/>
      <c r="V1627" s="37"/>
      <c r="W1627" s="37"/>
      <c r="X1627" s="37"/>
      <c r="Y1627" s="37"/>
      <c r="Z1627" s="37"/>
      <c r="AA1627" s="37"/>
      <c r="AB1627" s="37"/>
      <c r="AC1627" s="37"/>
    </row>
    <row r="1628" spans="1:29" s="36" customFormat="1" x14ac:dyDescent="0.3">
      <c r="A1628" s="37"/>
      <c r="B1628" s="37"/>
      <c r="C1628" s="37"/>
      <c r="D1628" s="37"/>
      <c r="E1628" s="37"/>
      <c r="F1628" s="37"/>
      <c r="G1628" s="37"/>
      <c r="H1628" s="37"/>
      <c r="I1628" s="37"/>
      <c r="J1628" s="37"/>
      <c r="K1628" s="37"/>
      <c r="L1628" s="37"/>
      <c r="M1628" s="37"/>
      <c r="N1628" s="37"/>
      <c r="O1628" s="37"/>
      <c r="P1628" s="37"/>
      <c r="Q1628" s="37"/>
      <c r="R1628" s="37"/>
      <c r="S1628" s="37"/>
      <c r="T1628" s="37"/>
      <c r="U1628" s="37"/>
      <c r="V1628" s="37"/>
      <c r="W1628" s="37"/>
      <c r="X1628" s="37"/>
      <c r="Y1628" s="37"/>
      <c r="Z1628" s="37"/>
      <c r="AA1628" s="37"/>
      <c r="AB1628" s="37"/>
      <c r="AC1628" s="37"/>
    </row>
    <row r="1629" spans="1:29" s="36" customFormat="1" x14ac:dyDescent="0.3">
      <c r="A1629" s="37"/>
      <c r="B1629" s="37"/>
      <c r="C1629" s="37"/>
      <c r="D1629" s="37"/>
      <c r="E1629" s="37"/>
      <c r="F1629" s="37"/>
      <c r="G1629" s="37"/>
      <c r="H1629" s="37"/>
      <c r="I1629" s="37"/>
      <c r="J1629" s="37"/>
      <c r="K1629" s="37"/>
      <c r="L1629" s="37"/>
      <c r="M1629" s="37"/>
      <c r="N1629" s="37"/>
      <c r="O1629" s="37"/>
      <c r="P1629" s="37"/>
      <c r="Q1629" s="37"/>
      <c r="R1629" s="37"/>
      <c r="S1629" s="37"/>
      <c r="T1629" s="37"/>
      <c r="U1629" s="37"/>
      <c r="V1629" s="37"/>
      <c r="W1629" s="37"/>
      <c r="X1629" s="37"/>
      <c r="Y1629" s="37"/>
      <c r="Z1629" s="37"/>
      <c r="AA1629" s="37"/>
      <c r="AB1629" s="37"/>
      <c r="AC1629" s="37"/>
    </row>
    <row r="1630" spans="1:29" s="36" customFormat="1" x14ac:dyDescent="0.3">
      <c r="A1630" s="37"/>
      <c r="B1630" s="37"/>
      <c r="C1630" s="37"/>
      <c r="D1630" s="37"/>
      <c r="E1630" s="37"/>
      <c r="F1630" s="37"/>
      <c r="G1630" s="37"/>
      <c r="H1630" s="37"/>
      <c r="I1630" s="37"/>
      <c r="J1630" s="37"/>
      <c r="K1630" s="37"/>
      <c r="L1630" s="37"/>
      <c r="M1630" s="37"/>
      <c r="N1630" s="37"/>
      <c r="O1630" s="37"/>
      <c r="P1630" s="37"/>
      <c r="Q1630" s="37"/>
      <c r="R1630" s="37"/>
      <c r="S1630" s="37"/>
      <c r="T1630" s="37"/>
      <c r="U1630" s="37"/>
      <c r="V1630" s="37"/>
      <c r="W1630" s="37"/>
      <c r="X1630" s="37"/>
      <c r="Y1630" s="37"/>
      <c r="Z1630" s="37"/>
      <c r="AA1630" s="37"/>
      <c r="AB1630" s="37"/>
      <c r="AC1630" s="37"/>
    </row>
    <row r="1631" spans="1:29" s="36" customFormat="1" x14ac:dyDescent="0.3">
      <c r="A1631" s="37"/>
      <c r="B1631" s="37"/>
      <c r="C1631" s="37"/>
      <c r="D1631" s="37"/>
      <c r="E1631" s="37"/>
      <c r="F1631" s="37"/>
      <c r="G1631" s="37"/>
      <c r="H1631" s="37"/>
      <c r="I1631" s="37"/>
      <c r="J1631" s="37"/>
      <c r="K1631" s="37"/>
      <c r="L1631" s="37"/>
      <c r="M1631" s="37"/>
      <c r="N1631" s="37"/>
      <c r="O1631" s="37"/>
      <c r="P1631" s="37"/>
      <c r="Q1631" s="37"/>
      <c r="R1631" s="37"/>
      <c r="S1631" s="37"/>
      <c r="T1631" s="37"/>
      <c r="U1631" s="37"/>
      <c r="V1631" s="37"/>
      <c r="W1631" s="37"/>
      <c r="X1631" s="37"/>
      <c r="Y1631" s="37"/>
      <c r="Z1631" s="37"/>
      <c r="AA1631" s="37"/>
      <c r="AB1631" s="37"/>
      <c r="AC1631" s="37"/>
    </row>
    <row r="1632" spans="1:29" s="36" customFormat="1" x14ac:dyDescent="0.3">
      <c r="A1632" s="37"/>
      <c r="B1632" s="37"/>
      <c r="C1632" s="37"/>
      <c r="D1632" s="37"/>
      <c r="E1632" s="37"/>
      <c r="F1632" s="37"/>
      <c r="G1632" s="37"/>
      <c r="H1632" s="37"/>
      <c r="I1632" s="37"/>
      <c r="J1632" s="37"/>
      <c r="K1632" s="37"/>
      <c r="L1632" s="37"/>
      <c r="M1632" s="37"/>
      <c r="N1632" s="37"/>
      <c r="O1632" s="37"/>
      <c r="P1632" s="37"/>
      <c r="Q1632" s="37"/>
      <c r="R1632" s="37"/>
      <c r="S1632" s="37"/>
      <c r="T1632" s="37"/>
      <c r="U1632" s="37"/>
      <c r="V1632" s="37"/>
      <c r="W1632" s="37"/>
      <c r="X1632" s="37"/>
      <c r="Y1632" s="37"/>
      <c r="Z1632" s="37"/>
      <c r="AA1632" s="37"/>
      <c r="AB1632" s="37"/>
      <c r="AC1632" s="37"/>
    </row>
    <row r="1633" spans="1:29" s="36" customFormat="1" x14ac:dyDescent="0.3">
      <c r="A1633" s="37"/>
      <c r="B1633" s="37"/>
      <c r="C1633" s="37"/>
      <c r="D1633" s="37"/>
      <c r="E1633" s="37"/>
      <c r="F1633" s="37"/>
      <c r="G1633" s="37"/>
      <c r="H1633" s="37"/>
      <c r="I1633" s="37"/>
      <c r="J1633" s="37"/>
      <c r="K1633" s="37"/>
      <c r="L1633" s="37"/>
      <c r="M1633" s="37"/>
      <c r="N1633" s="37"/>
      <c r="O1633" s="37"/>
      <c r="P1633" s="37"/>
      <c r="Q1633" s="37"/>
      <c r="R1633" s="37"/>
      <c r="S1633" s="37"/>
      <c r="T1633" s="37"/>
      <c r="U1633" s="37"/>
      <c r="V1633" s="37"/>
      <c r="W1633" s="37"/>
      <c r="X1633" s="37"/>
      <c r="Y1633" s="37"/>
      <c r="Z1633" s="37"/>
      <c r="AA1633" s="37"/>
      <c r="AB1633" s="37"/>
      <c r="AC1633" s="37"/>
    </row>
    <row r="1634" spans="1:29" s="36" customFormat="1" x14ac:dyDescent="0.3">
      <c r="A1634" s="37"/>
      <c r="B1634" s="37"/>
      <c r="C1634" s="37"/>
      <c r="D1634" s="37"/>
      <c r="E1634" s="37"/>
      <c r="F1634" s="37"/>
      <c r="G1634" s="37"/>
      <c r="H1634" s="37"/>
      <c r="I1634" s="37"/>
      <c r="J1634" s="37"/>
      <c r="K1634" s="37"/>
      <c r="L1634" s="37"/>
      <c r="M1634" s="37"/>
      <c r="N1634" s="37"/>
      <c r="O1634" s="37"/>
      <c r="P1634" s="37"/>
      <c r="Q1634" s="37"/>
      <c r="R1634" s="37"/>
      <c r="S1634" s="37"/>
      <c r="T1634" s="37"/>
      <c r="U1634" s="37"/>
      <c r="V1634" s="37"/>
      <c r="W1634" s="37"/>
      <c r="X1634" s="37"/>
      <c r="Y1634" s="37"/>
      <c r="Z1634" s="37"/>
      <c r="AA1634" s="37"/>
      <c r="AB1634" s="37"/>
      <c r="AC1634" s="37"/>
    </row>
    <row r="1635" spans="1:29" s="36" customFormat="1" x14ac:dyDescent="0.3">
      <c r="A1635" s="37"/>
      <c r="B1635" s="37"/>
      <c r="C1635" s="37"/>
      <c r="D1635" s="37"/>
      <c r="E1635" s="37"/>
      <c r="F1635" s="37"/>
      <c r="G1635" s="37"/>
      <c r="H1635" s="37"/>
      <c r="I1635" s="37"/>
      <c r="J1635" s="37"/>
      <c r="K1635" s="37"/>
      <c r="L1635" s="37"/>
      <c r="M1635" s="37"/>
      <c r="N1635" s="37"/>
      <c r="O1635" s="37"/>
      <c r="P1635" s="37"/>
      <c r="Q1635" s="37"/>
      <c r="R1635" s="37"/>
      <c r="S1635" s="37"/>
      <c r="T1635" s="37"/>
      <c r="U1635" s="37"/>
      <c r="V1635" s="37"/>
      <c r="W1635" s="37"/>
      <c r="X1635" s="37"/>
      <c r="Y1635" s="37"/>
      <c r="Z1635" s="37"/>
      <c r="AA1635" s="37"/>
      <c r="AB1635" s="37"/>
      <c r="AC1635" s="37"/>
    </row>
    <row r="1636" spans="1:29" s="36" customFormat="1" x14ac:dyDescent="0.3">
      <c r="A1636" s="37"/>
      <c r="B1636" s="37"/>
      <c r="C1636" s="37"/>
      <c r="D1636" s="37"/>
      <c r="E1636" s="37"/>
      <c r="F1636" s="37"/>
      <c r="G1636" s="37"/>
      <c r="H1636" s="37"/>
      <c r="I1636" s="37"/>
      <c r="J1636" s="37"/>
      <c r="K1636" s="37"/>
      <c r="L1636" s="37"/>
      <c r="M1636" s="37"/>
      <c r="N1636" s="37"/>
      <c r="O1636" s="37"/>
      <c r="P1636" s="37"/>
      <c r="Q1636" s="37"/>
      <c r="R1636" s="37"/>
      <c r="S1636" s="37"/>
      <c r="T1636" s="37"/>
      <c r="U1636" s="37"/>
      <c r="V1636" s="37"/>
      <c r="W1636" s="37"/>
      <c r="X1636" s="37"/>
      <c r="Y1636" s="37"/>
      <c r="Z1636" s="37"/>
      <c r="AA1636" s="37"/>
      <c r="AB1636" s="37"/>
      <c r="AC1636" s="37"/>
    </row>
    <row r="1637" spans="1:29" s="36" customFormat="1" x14ac:dyDescent="0.3">
      <c r="A1637" s="37"/>
      <c r="B1637" s="37"/>
      <c r="C1637" s="37"/>
      <c r="D1637" s="37"/>
      <c r="E1637" s="37"/>
      <c r="F1637" s="37"/>
      <c r="G1637" s="37"/>
      <c r="H1637" s="37"/>
      <c r="I1637" s="37"/>
      <c r="J1637" s="37"/>
      <c r="K1637" s="37"/>
      <c r="L1637" s="37"/>
      <c r="M1637" s="37"/>
      <c r="N1637" s="37"/>
      <c r="O1637" s="37"/>
      <c r="P1637" s="37"/>
      <c r="Q1637" s="37"/>
      <c r="R1637" s="37"/>
      <c r="S1637" s="37"/>
      <c r="T1637" s="37"/>
      <c r="U1637" s="37"/>
      <c r="V1637" s="37"/>
      <c r="W1637" s="37"/>
      <c r="X1637" s="37"/>
      <c r="Y1637" s="37"/>
      <c r="Z1637" s="37"/>
      <c r="AA1637" s="37"/>
      <c r="AB1637" s="37"/>
      <c r="AC1637" s="37"/>
    </row>
    <row r="1638" spans="1:29" s="36" customFormat="1" x14ac:dyDescent="0.3">
      <c r="A1638" s="37"/>
      <c r="B1638" s="37"/>
      <c r="C1638" s="37"/>
      <c r="D1638" s="37"/>
      <c r="E1638" s="37"/>
      <c r="F1638" s="37"/>
      <c r="G1638" s="37"/>
      <c r="H1638" s="37"/>
      <c r="I1638" s="37"/>
      <c r="J1638" s="37"/>
      <c r="K1638" s="37"/>
      <c r="L1638" s="37"/>
      <c r="M1638" s="37"/>
      <c r="N1638" s="37"/>
      <c r="O1638" s="37"/>
      <c r="P1638" s="37"/>
      <c r="Q1638" s="37"/>
      <c r="R1638" s="37"/>
      <c r="S1638" s="37"/>
      <c r="T1638" s="37"/>
      <c r="U1638" s="37"/>
      <c r="V1638" s="37"/>
      <c r="W1638" s="37"/>
      <c r="X1638" s="37"/>
      <c r="Y1638" s="37"/>
      <c r="Z1638" s="37"/>
      <c r="AA1638" s="37"/>
      <c r="AB1638" s="37"/>
      <c r="AC1638" s="37"/>
    </row>
    <row r="1639" spans="1:29" s="36" customFormat="1" x14ac:dyDescent="0.3">
      <c r="A1639" s="37"/>
      <c r="B1639" s="37"/>
      <c r="C1639" s="37"/>
      <c r="D1639" s="37"/>
      <c r="E1639" s="37"/>
      <c r="F1639" s="37"/>
      <c r="G1639" s="37"/>
      <c r="H1639" s="37"/>
      <c r="I1639" s="37"/>
      <c r="J1639" s="37"/>
      <c r="K1639" s="37"/>
      <c r="L1639" s="37"/>
      <c r="M1639" s="37"/>
      <c r="N1639" s="37"/>
      <c r="O1639" s="37"/>
      <c r="P1639" s="37"/>
      <c r="Q1639" s="37"/>
      <c r="R1639" s="37"/>
      <c r="S1639" s="37"/>
      <c r="T1639" s="37"/>
      <c r="U1639" s="37"/>
      <c r="V1639" s="37"/>
      <c r="W1639" s="37"/>
      <c r="X1639" s="37"/>
      <c r="Y1639" s="37"/>
      <c r="Z1639" s="37"/>
      <c r="AA1639" s="37"/>
      <c r="AB1639" s="37"/>
      <c r="AC1639" s="37"/>
    </row>
    <row r="1640" spans="1:29" s="36" customFormat="1" x14ac:dyDescent="0.3">
      <c r="A1640" s="37"/>
      <c r="B1640" s="37"/>
      <c r="C1640" s="37"/>
      <c r="D1640" s="37"/>
      <c r="E1640" s="37"/>
      <c r="F1640" s="37"/>
      <c r="G1640" s="37"/>
      <c r="H1640" s="37"/>
      <c r="I1640" s="37"/>
      <c r="J1640" s="37"/>
      <c r="K1640" s="37"/>
      <c r="L1640" s="37"/>
      <c r="M1640" s="37"/>
      <c r="N1640" s="37"/>
      <c r="O1640" s="37"/>
      <c r="P1640" s="37"/>
      <c r="Q1640" s="37"/>
      <c r="R1640" s="37"/>
      <c r="S1640" s="37"/>
      <c r="T1640" s="37"/>
      <c r="U1640" s="37"/>
      <c r="V1640" s="37"/>
      <c r="W1640" s="37"/>
      <c r="X1640" s="37"/>
      <c r="Y1640" s="37"/>
      <c r="Z1640" s="37"/>
      <c r="AA1640" s="37"/>
      <c r="AB1640" s="37"/>
      <c r="AC1640" s="37"/>
    </row>
    <row r="1641" spans="1:29" s="36" customFormat="1" x14ac:dyDescent="0.3">
      <c r="A1641" s="37"/>
      <c r="B1641" s="37"/>
      <c r="C1641" s="37"/>
      <c r="D1641" s="37"/>
      <c r="E1641" s="37"/>
      <c r="F1641" s="37"/>
      <c r="G1641" s="37"/>
      <c r="H1641" s="37"/>
      <c r="I1641" s="37"/>
      <c r="J1641" s="37"/>
      <c r="K1641" s="37"/>
      <c r="L1641" s="37"/>
      <c r="M1641" s="37"/>
      <c r="N1641" s="37"/>
      <c r="O1641" s="37"/>
      <c r="P1641" s="37"/>
      <c r="Q1641" s="37"/>
      <c r="R1641" s="37"/>
      <c r="S1641" s="37"/>
      <c r="T1641" s="37"/>
      <c r="U1641" s="37"/>
      <c r="V1641" s="37"/>
      <c r="W1641" s="37"/>
      <c r="X1641" s="37"/>
      <c r="Y1641" s="37"/>
      <c r="Z1641" s="37"/>
      <c r="AA1641" s="37"/>
      <c r="AB1641" s="37"/>
      <c r="AC1641" s="37"/>
    </row>
    <row r="1642" spans="1:29" s="36" customFormat="1" x14ac:dyDescent="0.3">
      <c r="A1642" s="37"/>
      <c r="B1642" s="37"/>
      <c r="C1642" s="37"/>
      <c r="D1642" s="37"/>
      <c r="E1642" s="37"/>
      <c r="F1642" s="37"/>
      <c r="G1642" s="37"/>
      <c r="H1642" s="37"/>
      <c r="I1642" s="37"/>
      <c r="J1642" s="37"/>
      <c r="K1642" s="37"/>
      <c r="L1642" s="37"/>
      <c r="M1642" s="37"/>
      <c r="N1642" s="37"/>
      <c r="O1642" s="37"/>
      <c r="P1642" s="37"/>
      <c r="Q1642" s="37"/>
      <c r="R1642" s="37"/>
      <c r="S1642" s="37"/>
      <c r="T1642" s="37"/>
      <c r="U1642" s="37"/>
      <c r="V1642" s="37"/>
      <c r="W1642" s="37"/>
      <c r="X1642" s="37"/>
      <c r="Y1642" s="37"/>
      <c r="Z1642" s="37"/>
      <c r="AA1642" s="37"/>
      <c r="AB1642" s="37"/>
      <c r="AC1642" s="37"/>
    </row>
    <row r="1643" spans="1:29" s="36" customFormat="1" x14ac:dyDescent="0.3">
      <c r="A1643" s="37"/>
      <c r="B1643" s="37"/>
      <c r="C1643" s="37"/>
      <c r="D1643" s="37"/>
      <c r="E1643" s="37"/>
      <c r="F1643" s="37"/>
      <c r="G1643" s="37"/>
      <c r="H1643" s="37"/>
      <c r="I1643" s="37"/>
      <c r="J1643" s="37"/>
      <c r="K1643" s="37"/>
      <c r="L1643" s="37"/>
      <c r="M1643" s="37"/>
      <c r="N1643" s="37"/>
      <c r="O1643" s="37"/>
      <c r="P1643" s="37"/>
      <c r="Q1643" s="37"/>
      <c r="R1643" s="37"/>
      <c r="S1643" s="37"/>
      <c r="T1643" s="37"/>
      <c r="U1643" s="37"/>
      <c r="V1643" s="37"/>
      <c r="W1643" s="37"/>
      <c r="X1643" s="37"/>
      <c r="Y1643" s="37"/>
      <c r="Z1643" s="37"/>
      <c r="AA1643" s="37"/>
      <c r="AB1643" s="37"/>
      <c r="AC1643" s="37"/>
    </row>
    <row r="1644" spans="1:29" s="36" customFormat="1" x14ac:dyDescent="0.3">
      <c r="A1644" s="37"/>
      <c r="B1644" s="37"/>
      <c r="C1644" s="37"/>
      <c r="D1644" s="37"/>
      <c r="E1644" s="37"/>
      <c r="F1644" s="37"/>
      <c r="G1644" s="37"/>
      <c r="H1644" s="37"/>
      <c r="I1644" s="37"/>
      <c r="J1644" s="37"/>
      <c r="K1644" s="37"/>
      <c r="L1644" s="37"/>
      <c r="M1644" s="37"/>
      <c r="N1644" s="37"/>
      <c r="O1644" s="37"/>
      <c r="P1644" s="37"/>
      <c r="Q1644" s="37"/>
      <c r="R1644" s="37"/>
      <c r="S1644" s="37"/>
      <c r="T1644" s="37"/>
      <c r="U1644" s="37"/>
      <c r="V1644" s="37"/>
      <c r="W1644" s="37"/>
      <c r="X1644" s="37"/>
      <c r="Y1644" s="37"/>
      <c r="Z1644" s="37"/>
      <c r="AA1644" s="37"/>
      <c r="AB1644" s="37"/>
      <c r="AC1644" s="37"/>
    </row>
    <row r="1645" spans="1:29" s="36" customFormat="1" x14ac:dyDescent="0.3">
      <c r="A1645" s="37"/>
      <c r="B1645" s="37"/>
      <c r="C1645" s="37"/>
      <c r="D1645" s="37"/>
      <c r="E1645" s="37"/>
      <c r="F1645" s="37"/>
      <c r="G1645" s="37"/>
      <c r="H1645" s="37"/>
      <c r="I1645" s="37"/>
      <c r="J1645" s="37"/>
      <c r="K1645" s="37"/>
      <c r="L1645" s="37"/>
      <c r="M1645" s="37"/>
      <c r="N1645" s="37"/>
      <c r="O1645" s="37"/>
      <c r="P1645" s="37"/>
      <c r="Q1645" s="37"/>
      <c r="R1645" s="37"/>
      <c r="S1645" s="37"/>
      <c r="T1645" s="37"/>
      <c r="U1645" s="37"/>
      <c r="V1645" s="37"/>
      <c r="W1645" s="37"/>
      <c r="X1645" s="37"/>
      <c r="Y1645" s="37"/>
      <c r="Z1645" s="37"/>
      <c r="AA1645" s="37"/>
      <c r="AB1645" s="37"/>
      <c r="AC1645" s="37"/>
    </row>
    <row r="1646" spans="1:29" s="36" customFormat="1" x14ac:dyDescent="0.3">
      <c r="A1646" s="37"/>
      <c r="B1646" s="37"/>
      <c r="C1646" s="37"/>
      <c r="D1646" s="37"/>
      <c r="E1646" s="37"/>
      <c r="F1646" s="37"/>
      <c r="G1646" s="37"/>
      <c r="H1646" s="37"/>
      <c r="I1646" s="37"/>
      <c r="J1646" s="37"/>
      <c r="K1646" s="37"/>
      <c r="L1646" s="37"/>
      <c r="M1646" s="37"/>
      <c r="N1646" s="37"/>
      <c r="O1646" s="37"/>
      <c r="P1646" s="37"/>
      <c r="Q1646" s="37"/>
      <c r="R1646" s="37"/>
      <c r="S1646" s="37"/>
      <c r="T1646" s="37"/>
      <c r="U1646" s="37"/>
      <c r="V1646" s="37"/>
      <c r="W1646" s="37"/>
      <c r="X1646" s="37"/>
      <c r="Y1646" s="37"/>
      <c r="Z1646" s="37"/>
      <c r="AA1646" s="37"/>
      <c r="AB1646" s="37"/>
      <c r="AC1646" s="37"/>
    </row>
    <row r="1647" spans="1:29" s="36" customFormat="1" x14ac:dyDescent="0.3">
      <c r="A1647" s="37"/>
      <c r="B1647" s="37"/>
      <c r="C1647" s="37"/>
      <c r="D1647" s="37"/>
      <c r="E1647" s="37"/>
      <c r="F1647" s="37"/>
      <c r="G1647" s="37"/>
      <c r="H1647" s="37"/>
      <c r="I1647" s="37"/>
      <c r="J1647" s="37"/>
      <c r="K1647" s="37"/>
      <c r="L1647" s="37"/>
      <c r="M1647" s="37"/>
      <c r="N1647" s="37"/>
      <c r="O1647" s="37"/>
      <c r="P1647" s="37"/>
      <c r="Q1647" s="37"/>
      <c r="R1647" s="37"/>
      <c r="S1647" s="37"/>
      <c r="T1647" s="37"/>
      <c r="U1647" s="37"/>
      <c r="V1647" s="37"/>
      <c r="W1647" s="37"/>
      <c r="X1647" s="37"/>
      <c r="Y1647" s="37"/>
      <c r="Z1647" s="37"/>
      <c r="AA1647" s="37"/>
      <c r="AB1647" s="37"/>
      <c r="AC1647" s="37"/>
    </row>
    <row r="1648" spans="1:29" s="36" customFormat="1" x14ac:dyDescent="0.3">
      <c r="A1648" s="37"/>
      <c r="B1648" s="37"/>
      <c r="C1648" s="37"/>
      <c r="D1648" s="37"/>
      <c r="E1648" s="37"/>
      <c r="F1648" s="37"/>
      <c r="G1648" s="37"/>
      <c r="H1648" s="37"/>
      <c r="I1648" s="37"/>
      <c r="J1648" s="37"/>
      <c r="K1648" s="37"/>
      <c r="L1648" s="37"/>
      <c r="M1648" s="37"/>
      <c r="N1648" s="37"/>
      <c r="O1648" s="37"/>
      <c r="P1648" s="37"/>
      <c r="Q1648" s="37"/>
      <c r="R1648" s="37"/>
      <c r="S1648" s="37"/>
      <c r="T1648" s="37"/>
      <c r="U1648" s="37"/>
      <c r="V1648" s="37"/>
      <c r="W1648" s="37"/>
      <c r="X1648" s="37"/>
      <c r="Y1648" s="37"/>
      <c r="Z1648" s="37"/>
      <c r="AA1648" s="37"/>
      <c r="AB1648" s="37"/>
      <c r="AC1648" s="37"/>
    </row>
    <row r="1649" spans="1:29" s="36" customFormat="1" x14ac:dyDescent="0.3">
      <c r="A1649" s="37"/>
      <c r="B1649" s="37"/>
      <c r="C1649" s="37"/>
      <c r="D1649" s="37"/>
      <c r="E1649" s="37"/>
      <c r="F1649" s="37"/>
      <c r="G1649" s="37"/>
      <c r="H1649" s="37"/>
      <c r="I1649" s="37"/>
      <c r="J1649" s="37"/>
      <c r="K1649" s="37"/>
      <c r="L1649" s="37"/>
      <c r="M1649" s="37"/>
      <c r="N1649" s="37"/>
      <c r="O1649" s="37"/>
      <c r="P1649" s="37"/>
      <c r="Q1649" s="37"/>
      <c r="R1649" s="37"/>
      <c r="S1649" s="37"/>
      <c r="T1649" s="37"/>
      <c r="U1649" s="37"/>
      <c r="V1649" s="37"/>
      <c r="W1649" s="37"/>
      <c r="X1649" s="37"/>
      <c r="Y1649" s="37"/>
      <c r="Z1649" s="37"/>
      <c r="AA1649" s="37"/>
      <c r="AB1649" s="37"/>
      <c r="AC1649" s="37"/>
    </row>
    <row r="1650" spans="1:29" s="36" customFormat="1" x14ac:dyDescent="0.3">
      <c r="A1650" s="37"/>
      <c r="B1650" s="37"/>
      <c r="C1650" s="37"/>
      <c r="D1650" s="37"/>
      <c r="E1650" s="37"/>
      <c r="F1650" s="37"/>
      <c r="G1650" s="37"/>
      <c r="H1650" s="37"/>
      <c r="I1650" s="37"/>
      <c r="J1650" s="37"/>
      <c r="K1650" s="37"/>
      <c r="L1650" s="37"/>
      <c r="M1650" s="37"/>
      <c r="N1650" s="37"/>
      <c r="O1650" s="37"/>
      <c r="P1650" s="37"/>
      <c r="Q1650" s="37"/>
      <c r="R1650" s="37"/>
      <c r="S1650" s="37"/>
      <c r="T1650" s="37"/>
      <c r="U1650" s="37"/>
      <c r="V1650" s="37"/>
      <c r="W1650" s="37"/>
      <c r="X1650" s="37"/>
      <c r="Y1650" s="37"/>
      <c r="Z1650" s="37"/>
      <c r="AA1650" s="37"/>
      <c r="AB1650" s="37"/>
      <c r="AC1650" s="37"/>
    </row>
    <row r="1651" spans="1:29" s="36" customFormat="1" x14ac:dyDescent="0.3">
      <c r="A1651" s="37"/>
      <c r="B1651" s="37"/>
      <c r="C1651" s="37"/>
      <c r="D1651" s="37"/>
      <c r="E1651" s="37"/>
      <c r="F1651" s="37"/>
      <c r="G1651" s="37"/>
      <c r="H1651" s="37"/>
      <c r="I1651" s="37"/>
      <c r="J1651" s="37"/>
      <c r="K1651" s="37"/>
      <c r="L1651" s="37"/>
      <c r="M1651" s="37"/>
      <c r="N1651" s="37"/>
      <c r="O1651" s="37"/>
      <c r="P1651" s="37"/>
      <c r="Q1651" s="37"/>
      <c r="R1651" s="37"/>
      <c r="S1651" s="37"/>
      <c r="T1651" s="37"/>
      <c r="U1651" s="37"/>
      <c r="V1651" s="37"/>
      <c r="W1651" s="37"/>
      <c r="X1651" s="37"/>
      <c r="Y1651" s="37"/>
      <c r="Z1651" s="37"/>
      <c r="AA1651" s="37"/>
      <c r="AB1651" s="37"/>
      <c r="AC1651" s="37"/>
    </row>
    <row r="1652" spans="1:29" s="36" customFormat="1" x14ac:dyDescent="0.3">
      <c r="A1652" s="37"/>
      <c r="B1652" s="37"/>
      <c r="C1652" s="37"/>
      <c r="D1652" s="37"/>
      <c r="E1652" s="37"/>
      <c r="F1652" s="37"/>
      <c r="G1652" s="37"/>
      <c r="H1652" s="37"/>
      <c r="I1652" s="37"/>
      <c r="J1652" s="37"/>
      <c r="K1652" s="37"/>
      <c r="L1652" s="37"/>
      <c r="M1652" s="37"/>
      <c r="N1652" s="37"/>
      <c r="O1652" s="37"/>
      <c r="P1652" s="37"/>
      <c r="Q1652" s="37"/>
      <c r="R1652" s="37"/>
      <c r="S1652" s="37"/>
      <c r="T1652" s="37"/>
      <c r="U1652" s="37"/>
      <c r="V1652" s="37"/>
      <c r="W1652" s="37"/>
      <c r="X1652" s="37"/>
      <c r="Y1652" s="37"/>
      <c r="Z1652" s="37"/>
      <c r="AA1652" s="37"/>
      <c r="AB1652" s="37"/>
      <c r="AC1652" s="37"/>
    </row>
    <row r="1653" spans="1:29" s="36" customFormat="1" x14ac:dyDescent="0.3">
      <c r="A1653" s="37"/>
      <c r="B1653" s="37"/>
      <c r="C1653" s="37"/>
      <c r="D1653" s="37"/>
      <c r="E1653" s="37"/>
      <c r="F1653" s="37"/>
      <c r="G1653" s="37"/>
      <c r="H1653" s="37"/>
      <c r="I1653" s="37"/>
      <c r="J1653" s="37"/>
      <c r="K1653" s="37"/>
      <c r="L1653" s="37"/>
      <c r="M1653" s="37"/>
      <c r="N1653" s="37"/>
      <c r="O1653" s="37"/>
      <c r="P1653" s="37"/>
      <c r="Q1653" s="37"/>
      <c r="R1653" s="37"/>
      <c r="S1653" s="37"/>
      <c r="T1653" s="37"/>
      <c r="U1653" s="37"/>
      <c r="V1653" s="37"/>
      <c r="W1653" s="37"/>
      <c r="X1653" s="37"/>
      <c r="Y1653" s="37"/>
      <c r="Z1653" s="37"/>
      <c r="AA1653" s="37"/>
      <c r="AB1653" s="37"/>
      <c r="AC1653" s="37"/>
    </row>
    <row r="1654" spans="1:29" s="36" customFormat="1" x14ac:dyDescent="0.3">
      <c r="A1654" s="37"/>
      <c r="B1654" s="37"/>
      <c r="C1654" s="37"/>
      <c r="D1654" s="37"/>
      <c r="E1654" s="37"/>
      <c r="F1654" s="37"/>
      <c r="G1654" s="37"/>
      <c r="H1654" s="37"/>
      <c r="I1654" s="37"/>
      <c r="J1654" s="37"/>
      <c r="K1654" s="37"/>
      <c r="L1654" s="37"/>
      <c r="M1654" s="37"/>
      <c r="N1654" s="37"/>
      <c r="O1654" s="37"/>
      <c r="P1654" s="37"/>
      <c r="Q1654" s="37"/>
      <c r="R1654" s="37"/>
      <c r="S1654" s="37"/>
      <c r="T1654" s="37"/>
      <c r="U1654" s="37"/>
      <c r="V1654" s="37"/>
      <c r="W1654" s="37"/>
      <c r="X1654" s="37"/>
      <c r="Y1654" s="37"/>
      <c r="Z1654" s="37"/>
      <c r="AA1654" s="37"/>
      <c r="AB1654" s="37"/>
      <c r="AC1654" s="37"/>
    </row>
    <row r="1655" spans="1:29" s="36" customFormat="1" x14ac:dyDescent="0.3">
      <c r="A1655" s="37"/>
      <c r="B1655" s="37"/>
      <c r="C1655" s="37"/>
      <c r="D1655" s="37"/>
      <c r="E1655" s="37"/>
      <c r="F1655" s="37"/>
      <c r="G1655" s="37"/>
      <c r="H1655" s="37"/>
      <c r="I1655" s="37"/>
      <c r="J1655" s="37"/>
      <c r="K1655" s="37"/>
      <c r="L1655" s="37"/>
      <c r="M1655" s="37"/>
      <c r="N1655" s="37"/>
      <c r="O1655" s="37"/>
      <c r="P1655" s="37"/>
      <c r="Q1655" s="37"/>
      <c r="R1655" s="37"/>
      <c r="S1655" s="37"/>
      <c r="T1655" s="37"/>
      <c r="U1655" s="37"/>
      <c r="V1655" s="37"/>
      <c r="W1655" s="37"/>
      <c r="X1655" s="37"/>
      <c r="Y1655" s="37"/>
      <c r="Z1655" s="37"/>
      <c r="AA1655" s="37"/>
      <c r="AB1655" s="37"/>
      <c r="AC1655" s="37"/>
    </row>
    <row r="1656" spans="1:29" s="36" customFormat="1" x14ac:dyDescent="0.3">
      <c r="A1656" s="37"/>
      <c r="B1656" s="37"/>
      <c r="C1656" s="37"/>
      <c r="D1656" s="37"/>
      <c r="E1656" s="37"/>
      <c r="F1656" s="37"/>
      <c r="G1656" s="37"/>
      <c r="H1656" s="37"/>
      <c r="I1656" s="37"/>
      <c r="J1656" s="37"/>
      <c r="K1656" s="37"/>
      <c r="L1656" s="37"/>
      <c r="M1656" s="37"/>
      <c r="N1656" s="37"/>
      <c r="O1656" s="37"/>
      <c r="P1656" s="37"/>
      <c r="Q1656" s="37"/>
      <c r="R1656" s="37"/>
      <c r="S1656" s="37"/>
      <c r="T1656" s="37"/>
      <c r="U1656" s="37"/>
      <c r="V1656" s="37"/>
      <c r="W1656" s="37"/>
      <c r="X1656" s="37"/>
      <c r="Y1656" s="37"/>
      <c r="Z1656" s="37"/>
      <c r="AA1656" s="37"/>
      <c r="AB1656" s="37"/>
      <c r="AC1656" s="37"/>
    </row>
    <row r="1657" spans="1:29" s="36" customFormat="1" x14ac:dyDescent="0.3">
      <c r="A1657" s="37"/>
      <c r="B1657" s="37"/>
      <c r="C1657" s="37"/>
      <c r="D1657" s="37"/>
      <c r="E1657" s="37"/>
      <c r="F1657" s="37"/>
      <c r="G1657" s="37"/>
      <c r="H1657" s="37"/>
      <c r="I1657" s="37"/>
      <c r="J1657" s="37"/>
      <c r="K1657" s="37"/>
      <c r="L1657" s="37"/>
      <c r="M1657" s="37"/>
      <c r="N1657" s="37"/>
      <c r="O1657" s="37"/>
      <c r="P1657" s="37"/>
      <c r="Q1657" s="37"/>
      <c r="R1657" s="37"/>
      <c r="S1657" s="37"/>
      <c r="T1657" s="37"/>
      <c r="U1657" s="37"/>
      <c r="V1657" s="37"/>
      <c r="W1657" s="37"/>
      <c r="X1657" s="37"/>
      <c r="Y1657" s="37"/>
      <c r="Z1657" s="37"/>
      <c r="AA1657" s="37"/>
      <c r="AB1657" s="37"/>
      <c r="AC1657" s="37"/>
    </row>
    <row r="1658" spans="1:29" s="36" customFormat="1" x14ac:dyDescent="0.3">
      <c r="A1658" s="37"/>
      <c r="B1658" s="37"/>
      <c r="C1658" s="37"/>
      <c r="D1658" s="37"/>
      <c r="E1658" s="37"/>
      <c r="F1658" s="37"/>
      <c r="G1658" s="37"/>
      <c r="H1658" s="37"/>
      <c r="I1658" s="37"/>
      <c r="J1658" s="37"/>
      <c r="K1658" s="37"/>
      <c r="L1658" s="37"/>
      <c r="M1658" s="37"/>
      <c r="N1658" s="37"/>
      <c r="O1658" s="37"/>
      <c r="P1658" s="37"/>
      <c r="Q1658" s="37"/>
      <c r="R1658" s="37"/>
      <c r="S1658" s="37"/>
      <c r="T1658" s="37"/>
      <c r="U1658" s="37"/>
      <c r="V1658" s="37"/>
      <c r="W1658" s="37"/>
      <c r="X1658" s="37"/>
      <c r="Y1658" s="37"/>
      <c r="Z1658" s="37"/>
      <c r="AA1658" s="37"/>
      <c r="AB1658" s="37"/>
      <c r="AC1658" s="37"/>
    </row>
    <row r="1659" spans="1:29" s="36" customFormat="1" x14ac:dyDescent="0.3">
      <c r="A1659" s="37"/>
      <c r="B1659" s="37"/>
      <c r="C1659" s="37"/>
      <c r="D1659" s="37"/>
      <c r="E1659" s="37"/>
      <c r="F1659" s="37"/>
      <c r="G1659" s="37"/>
      <c r="H1659" s="37"/>
      <c r="I1659" s="37"/>
      <c r="J1659" s="37"/>
      <c r="K1659" s="37"/>
      <c r="L1659" s="37"/>
      <c r="M1659" s="37"/>
      <c r="N1659" s="37"/>
      <c r="O1659" s="37"/>
      <c r="P1659" s="37"/>
      <c r="Q1659" s="37"/>
      <c r="R1659" s="37"/>
      <c r="S1659" s="37"/>
      <c r="T1659" s="37"/>
      <c r="U1659" s="37"/>
      <c r="V1659" s="37"/>
      <c r="W1659" s="37"/>
      <c r="X1659" s="37"/>
      <c r="Y1659" s="37"/>
      <c r="Z1659" s="37"/>
      <c r="AA1659" s="37"/>
      <c r="AB1659" s="37"/>
      <c r="AC1659" s="37"/>
    </row>
    <row r="1660" spans="1:29" s="36" customFormat="1" x14ac:dyDescent="0.3">
      <c r="A1660" s="37"/>
      <c r="B1660" s="37"/>
      <c r="C1660" s="37"/>
      <c r="D1660" s="37"/>
      <c r="E1660" s="37"/>
      <c r="F1660" s="37"/>
      <c r="G1660" s="37"/>
      <c r="H1660" s="37"/>
      <c r="I1660" s="37"/>
      <c r="J1660" s="37"/>
      <c r="K1660" s="37"/>
      <c r="L1660" s="37"/>
      <c r="M1660" s="37"/>
      <c r="N1660" s="37"/>
      <c r="O1660" s="37"/>
      <c r="P1660" s="37"/>
      <c r="Q1660" s="37"/>
      <c r="R1660" s="37"/>
      <c r="S1660" s="37"/>
      <c r="T1660" s="37"/>
      <c r="U1660" s="37"/>
      <c r="V1660" s="37"/>
      <c r="W1660" s="37"/>
      <c r="X1660" s="37"/>
      <c r="Y1660" s="37"/>
      <c r="Z1660" s="37"/>
      <c r="AA1660" s="37"/>
      <c r="AB1660" s="37"/>
      <c r="AC1660" s="37"/>
    </row>
    <row r="1661" spans="1:29" s="36" customFormat="1" x14ac:dyDescent="0.3">
      <c r="A1661" s="37"/>
      <c r="B1661" s="37"/>
      <c r="C1661" s="37"/>
      <c r="D1661" s="37"/>
      <c r="E1661" s="37"/>
      <c r="F1661" s="37"/>
      <c r="G1661" s="37"/>
      <c r="H1661" s="37"/>
      <c r="I1661" s="37"/>
      <c r="J1661" s="37"/>
      <c r="K1661" s="37"/>
      <c r="L1661" s="37"/>
      <c r="M1661" s="37"/>
      <c r="N1661" s="37"/>
      <c r="O1661" s="37"/>
      <c r="P1661" s="37"/>
      <c r="Q1661" s="37"/>
      <c r="R1661" s="37"/>
      <c r="S1661" s="37"/>
      <c r="T1661" s="37"/>
      <c r="U1661" s="37"/>
      <c r="V1661" s="37"/>
      <c r="W1661" s="37"/>
      <c r="X1661" s="37"/>
      <c r="Y1661" s="37"/>
      <c r="Z1661" s="37"/>
      <c r="AA1661" s="37"/>
      <c r="AB1661" s="37"/>
      <c r="AC1661" s="37"/>
    </row>
    <row r="1662" spans="1:29" s="36" customFormat="1" x14ac:dyDescent="0.3">
      <c r="A1662" s="37"/>
      <c r="B1662" s="37"/>
      <c r="C1662" s="37"/>
      <c r="D1662" s="37"/>
      <c r="E1662" s="37"/>
      <c r="F1662" s="37"/>
      <c r="G1662" s="37"/>
      <c r="H1662" s="37"/>
      <c r="I1662" s="37"/>
      <c r="J1662" s="37"/>
      <c r="K1662" s="37"/>
      <c r="L1662" s="37"/>
      <c r="M1662" s="37"/>
      <c r="N1662" s="37"/>
      <c r="O1662" s="37"/>
      <c r="P1662" s="37"/>
      <c r="Q1662" s="37"/>
      <c r="R1662" s="37"/>
      <c r="S1662" s="37"/>
      <c r="T1662" s="37"/>
      <c r="U1662" s="37"/>
      <c r="V1662" s="37"/>
      <c r="W1662" s="37"/>
      <c r="X1662" s="37"/>
      <c r="Y1662" s="37"/>
      <c r="Z1662" s="37"/>
      <c r="AA1662" s="37"/>
      <c r="AB1662" s="37"/>
      <c r="AC1662" s="37"/>
    </row>
    <row r="1663" spans="1:29" s="36" customFormat="1" x14ac:dyDescent="0.3">
      <c r="A1663" s="37"/>
      <c r="B1663" s="37"/>
      <c r="C1663" s="37"/>
      <c r="D1663" s="37"/>
      <c r="E1663" s="37"/>
      <c r="F1663" s="37"/>
      <c r="G1663" s="37"/>
      <c r="H1663" s="37"/>
      <c r="I1663" s="37"/>
      <c r="J1663" s="37"/>
      <c r="K1663" s="37"/>
      <c r="L1663" s="37"/>
      <c r="M1663" s="37"/>
      <c r="N1663" s="37"/>
      <c r="O1663" s="37"/>
      <c r="P1663" s="37"/>
      <c r="Q1663" s="37"/>
      <c r="R1663" s="37"/>
      <c r="S1663" s="37"/>
      <c r="T1663" s="37"/>
      <c r="U1663" s="37"/>
      <c r="V1663" s="37"/>
      <c r="W1663" s="37"/>
      <c r="X1663" s="37"/>
      <c r="Y1663" s="37"/>
      <c r="Z1663" s="37"/>
      <c r="AA1663" s="37"/>
      <c r="AB1663" s="37"/>
      <c r="AC1663" s="37"/>
    </row>
    <row r="1664" spans="1:29" s="36" customFormat="1" x14ac:dyDescent="0.3">
      <c r="A1664" s="37"/>
      <c r="B1664" s="37"/>
      <c r="C1664" s="37"/>
      <c r="D1664" s="37"/>
      <c r="E1664" s="37"/>
      <c r="F1664" s="37"/>
      <c r="G1664" s="37"/>
      <c r="H1664" s="37"/>
      <c r="I1664" s="37"/>
      <c r="J1664" s="37"/>
      <c r="K1664" s="37"/>
      <c r="L1664" s="37"/>
      <c r="M1664" s="37"/>
      <c r="N1664" s="37"/>
      <c r="O1664" s="37"/>
      <c r="P1664" s="37"/>
      <c r="Q1664" s="37"/>
      <c r="R1664" s="37"/>
      <c r="S1664" s="37"/>
      <c r="T1664" s="37"/>
      <c r="U1664" s="37"/>
      <c r="V1664" s="37"/>
      <c r="W1664" s="37"/>
      <c r="X1664" s="37"/>
      <c r="Y1664" s="37"/>
      <c r="Z1664" s="37"/>
      <c r="AA1664" s="37"/>
      <c r="AB1664" s="37"/>
      <c r="AC1664" s="37"/>
    </row>
    <row r="1665" spans="1:29" s="36" customFormat="1" x14ac:dyDescent="0.3">
      <c r="A1665" s="37"/>
      <c r="B1665" s="37"/>
      <c r="C1665" s="37"/>
      <c r="D1665" s="37"/>
      <c r="E1665" s="37"/>
      <c r="F1665" s="37"/>
      <c r="G1665" s="37"/>
      <c r="H1665" s="37"/>
      <c r="I1665" s="37"/>
      <c r="J1665" s="37"/>
      <c r="K1665" s="37"/>
      <c r="L1665" s="37"/>
      <c r="M1665" s="37"/>
      <c r="N1665" s="37"/>
      <c r="O1665" s="37"/>
      <c r="P1665" s="37"/>
      <c r="Q1665" s="37"/>
      <c r="R1665" s="37"/>
      <c r="S1665" s="37"/>
      <c r="T1665" s="37"/>
      <c r="U1665" s="37"/>
      <c r="V1665" s="37"/>
      <c r="W1665" s="37"/>
      <c r="X1665" s="37"/>
      <c r="Y1665" s="37"/>
      <c r="Z1665" s="37"/>
      <c r="AA1665" s="37"/>
      <c r="AB1665" s="37"/>
      <c r="AC1665" s="37"/>
    </row>
    <row r="1666" spans="1:29" s="36" customFormat="1" x14ac:dyDescent="0.3">
      <c r="A1666" s="37"/>
      <c r="B1666" s="37"/>
      <c r="C1666" s="37"/>
      <c r="D1666" s="37"/>
      <c r="E1666" s="37"/>
      <c r="F1666" s="37"/>
      <c r="G1666" s="37"/>
      <c r="H1666" s="37"/>
      <c r="I1666" s="37"/>
      <c r="J1666" s="37"/>
      <c r="K1666" s="37"/>
      <c r="L1666" s="37"/>
      <c r="M1666" s="37"/>
      <c r="N1666" s="37"/>
      <c r="O1666" s="37"/>
      <c r="P1666" s="37"/>
      <c r="Q1666" s="37"/>
      <c r="R1666" s="37"/>
      <c r="S1666" s="37"/>
      <c r="T1666" s="37"/>
      <c r="U1666" s="37"/>
      <c r="V1666" s="37"/>
      <c r="W1666" s="37"/>
      <c r="X1666" s="37"/>
      <c r="Y1666" s="37"/>
      <c r="Z1666" s="37"/>
      <c r="AA1666" s="37"/>
      <c r="AB1666" s="37"/>
      <c r="AC1666" s="37"/>
    </row>
    <row r="1667" spans="1:29" s="36" customFormat="1" x14ac:dyDescent="0.3">
      <c r="A1667" s="37"/>
      <c r="B1667" s="37"/>
      <c r="C1667" s="37"/>
      <c r="D1667" s="37"/>
      <c r="E1667" s="37"/>
      <c r="F1667" s="37"/>
      <c r="G1667" s="37"/>
      <c r="H1667" s="37"/>
      <c r="I1667" s="37"/>
      <c r="J1667" s="37"/>
      <c r="K1667" s="37"/>
      <c r="L1667" s="37"/>
      <c r="M1667" s="37"/>
      <c r="N1667" s="37"/>
      <c r="O1667" s="37"/>
      <c r="P1667" s="37"/>
      <c r="Q1667" s="37"/>
      <c r="R1667" s="37"/>
      <c r="S1667" s="37"/>
      <c r="T1667" s="37"/>
      <c r="U1667" s="37"/>
      <c r="V1667" s="37"/>
      <c r="W1667" s="37"/>
      <c r="X1667" s="37"/>
      <c r="Y1667" s="37"/>
      <c r="Z1667" s="37"/>
      <c r="AA1667" s="37"/>
      <c r="AB1667" s="37"/>
      <c r="AC1667" s="37"/>
    </row>
    <row r="1668" spans="1:29" s="36" customFormat="1" x14ac:dyDescent="0.3">
      <c r="A1668" s="37"/>
      <c r="B1668" s="37"/>
      <c r="C1668" s="37"/>
      <c r="D1668" s="37"/>
      <c r="E1668" s="37"/>
      <c r="F1668" s="37"/>
      <c r="G1668" s="37"/>
      <c r="H1668" s="37"/>
      <c r="I1668" s="37"/>
      <c r="J1668" s="37"/>
      <c r="K1668" s="37"/>
      <c r="L1668" s="37"/>
      <c r="M1668" s="37"/>
      <c r="N1668" s="37"/>
      <c r="O1668" s="37"/>
      <c r="P1668" s="37"/>
      <c r="Q1668" s="37"/>
      <c r="R1668" s="37"/>
      <c r="S1668" s="37"/>
      <c r="T1668" s="37"/>
      <c r="U1668" s="37"/>
      <c r="V1668" s="37"/>
      <c r="W1668" s="37"/>
      <c r="X1668" s="37"/>
      <c r="Y1668" s="37"/>
      <c r="Z1668" s="37"/>
      <c r="AA1668" s="37"/>
      <c r="AB1668" s="37"/>
      <c r="AC1668" s="37"/>
    </row>
    <row r="1669" spans="1:29" s="36" customFormat="1" x14ac:dyDescent="0.3">
      <c r="A1669" s="37"/>
      <c r="B1669" s="37"/>
      <c r="C1669" s="37"/>
      <c r="D1669" s="37"/>
      <c r="E1669" s="37"/>
      <c r="F1669" s="37"/>
      <c r="G1669" s="37"/>
      <c r="H1669" s="37"/>
      <c r="I1669" s="37"/>
      <c r="J1669" s="37"/>
      <c r="K1669" s="37"/>
      <c r="L1669" s="37"/>
      <c r="M1669" s="37"/>
      <c r="N1669" s="37"/>
      <c r="O1669" s="37"/>
      <c r="P1669" s="37"/>
      <c r="Q1669" s="37"/>
      <c r="R1669" s="37"/>
      <c r="S1669" s="37"/>
      <c r="T1669" s="37"/>
      <c r="U1669" s="37"/>
      <c r="V1669" s="37"/>
      <c r="W1669" s="37"/>
      <c r="X1669" s="37"/>
      <c r="Y1669" s="37"/>
      <c r="Z1669" s="37"/>
      <c r="AA1669" s="37"/>
      <c r="AB1669" s="37"/>
      <c r="AC1669" s="37"/>
    </row>
    <row r="1670" spans="1:29" s="36" customFormat="1" x14ac:dyDescent="0.3">
      <c r="A1670" s="37"/>
      <c r="B1670" s="37"/>
      <c r="C1670" s="37"/>
      <c r="D1670" s="37"/>
      <c r="E1670" s="37"/>
      <c r="F1670" s="37"/>
      <c r="G1670" s="37"/>
      <c r="H1670" s="37"/>
      <c r="I1670" s="37"/>
      <c r="J1670" s="37"/>
      <c r="K1670" s="37"/>
      <c r="L1670" s="37"/>
      <c r="M1670" s="37"/>
      <c r="N1670" s="37"/>
      <c r="O1670" s="37"/>
      <c r="P1670" s="37"/>
      <c r="Q1670" s="37"/>
      <c r="R1670" s="37"/>
      <c r="S1670" s="37"/>
      <c r="T1670" s="37"/>
      <c r="U1670" s="37"/>
      <c r="V1670" s="37"/>
      <c r="W1670" s="37"/>
      <c r="X1670" s="37"/>
      <c r="Y1670" s="37"/>
      <c r="Z1670" s="37"/>
      <c r="AA1670" s="37"/>
      <c r="AB1670" s="37"/>
      <c r="AC1670" s="37"/>
    </row>
    <row r="1671" spans="1:29" s="36" customFormat="1" x14ac:dyDescent="0.3">
      <c r="A1671" s="37"/>
      <c r="B1671" s="37"/>
      <c r="C1671" s="37"/>
      <c r="D1671" s="37"/>
      <c r="E1671" s="37"/>
      <c r="F1671" s="37"/>
      <c r="G1671" s="37"/>
      <c r="H1671" s="37"/>
      <c r="I1671" s="37"/>
      <c r="J1671" s="37"/>
      <c r="K1671" s="37"/>
      <c r="L1671" s="37"/>
      <c r="M1671" s="37"/>
      <c r="N1671" s="37"/>
      <c r="O1671" s="37"/>
      <c r="P1671" s="37"/>
      <c r="Q1671" s="37"/>
      <c r="R1671" s="37"/>
      <c r="S1671" s="37"/>
      <c r="T1671" s="37"/>
      <c r="U1671" s="37"/>
      <c r="V1671" s="37"/>
      <c r="W1671" s="37"/>
      <c r="X1671" s="37"/>
      <c r="Y1671" s="37"/>
      <c r="Z1671" s="37"/>
      <c r="AA1671" s="37"/>
      <c r="AB1671" s="37"/>
      <c r="AC1671" s="37"/>
    </row>
    <row r="1672" spans="1:29" s="36" customFormat="1" x14ac:dyDescent="0.3">
      <c r="A1672" s="37"/>
      <c r="B1672" s="37"/>
      <c r="C1672" s="37"/>
      <c r="D1672" s="37"/>
      <c r="E1672" s="37"/>
      <c r="F1672" s="37"/>
      <c r="G1672" s="37"/>
      <c r="H1672" s="37"/>
      <c r="I1672" s="37"/>
      <c r="J1672" s="37"/>
      <c r="K1672" s="37"/>
      <c r="L1672" s="37"/>
      <c r="M1672" s="37"/>
      <c r="N1672" s="37"/>
      <c r="O1672" s="37"/>
      <c r="P1672" s="37"/>
      <c r="Q1672" s="37"/>
      <c r="R1672" s="37"/>
      <c r="S1672" s="37"/>
      <c r="T1672" s="37"/>
      <c r="U1672" s="37"/>
      <c r="V1672" s="37"/>
      <c r="W1672" s="37"/>
      <c r="X1672" s="37"/>
      <c r="Y1672" s="37"/>
      <c r="Z1672" s="37"/>
      <c r="AA1672" s="37"/>
      <c r="AB1672" s="37"/>
      <c r="AC1672" s="37"/>
    </row>
    <row r="1673" spans="1:29" s="36" customFormat="1" x14ac:dyDescent="0.3">
      <c r="A1673" s="37"/>
      <c r="B1673" s="37"/>
      <c r="C1673" s="37"/>
      <c r="D1673" s="37"/>
      <c r="E1673" s="37"/>
      <c r="F1673" s="37"/>
      <c r="G1673" s="37"/>
      <c r="H1673" s="37"/>
      <c r="I1673" s="37"/>
      <c r="J1673" s="37"/>
      <c r="K1673" s="37"/>
      <c r="L1673" s="37"/>
      <c r="M1673" s="37"/>
      <c r="N1673" s="37"/>
      <c r="O1673" s="37"/>
      <c r="P1673" s="37"/>
      <c r="Q1673" s="37"/>
      <c r="R1673" s="37"/>
      <c r="S1673" s="37"/>
      <c r="T1673" s="37"/>
      <c r="U1673" s="37"/>
      <c r="V1673" s="37"/>
      <c r="W1673" s="37"/>
      <c r="X1673" s="37"/>
      <c r="Y1673" s="37"/>
      <c r="Z1673" s="37"/>
      <c r="AA1673" s="37"/>
      <c r="AB1673" s="37"/>
      <c r="AC1673" s="37"/>
    </row>
    <row r="1674" spans="1:29" s="36" customFormat="1" x14ac:dyDescent="0.3">
      <c r="A1674" s="37"/>
      <c r="B1674" s="37"/>
      <c r="C1674" s="37"/>
      <c r="D1674" s="37"/>
      <c r="E1674" s="37"/>
      <c r="F1674" s="37"/>
      <c r="G1674" s="37"/>
      <c r="H1674" s="37"/>
      <c r="I1674" s="37"/>
      <c r="J1674" s="37"/>
      <c r="K1674" s="37"/>
      <c r="L1674" s="37"/>
      <c r="M1674" s="37"/>
      <c r="N1674" s="37"/>
      <c r="O1674" s="37"/>
      <c r="P1674" s="37"/>
      <c r="Q1674" s="37"/>
      <c r="R1674" s="37"/>
      <c r="S1674" s="37"/>
      <c r="T1674" s="37"/>
      <c r="U1674" s="37"/>
      <c r="V1674" s="37"/>
      <c r="W1674" s="37"/>
      <c r="X1674" s="37"/>
      <c r="Y1674" s="37"/>
      <c r="Z1674" s="37"/>
      <c r="AA1674" s="37"/>
      <c r="AB1674" s="37"/>
      <c r="AC1674" s="37"/>
    </row>
    <row r="1675" spans="1:29" s="36" customFormat="1" x14ac:dyDescent="0.3">
      <c r="A1675" s="37"/>
      <c r="B1675" s="37"/>
      <c r="C1675" s="37"/>
      <c r="D1675" s="37"/>
      <c r="E1675" s="37"/>
      <c r="F1675" s="37"/>
      <c r="G1675" s="37"/>
      <c r="H1675" s="37"/>
      <c r="I1675" s="37"/>
      <c r="J1675" s="37"/>
      <c r="K1675" s="37"/>
      <c r="L1675" s="37"/>
      <c r="M1675" s="37"/>
      <c r="N1675" s="37"/>
      <c r="O1675" s="37"/>
      <c r="P1675" s="37"/>
      <c r="Q1675" s="37"/>
      <c r="R1675" s="37"/>
      <c r="S1675" s="37"/>
      <c r="T1675" s="37"/>
      <c r="U1675" s="37"/>
      <c r="V1675" s="37"/>
      <c r="W1675" s="37"/>
      <c r="X1675" s="37"/>
      <c r="Y1675" s="37"/>
      <c r="Z1675" s="37"/>
      <c r="AA1675" s="37"/>
      <c r="AB1675" s="37"/>
      <c r="AC1675" s="37"/>
    </row>
    <row r="1676" spans="1:29" s="36" customFormat="1" x14ac:dyDescent="0.3">
      <c r="A1676" s="37"/>
      <c r="B1676" s="37"/>
      <c r="C1676" s="37"/>
      <c r="D1676" s="37"/>
      <c r="E1676" s="37"/>
      <c r="F1676" s="37"/>
      <c r="G1676" s="37"/>
      <c r="H1676" s="37"/>
      <c r="I1676" s="37"/>
      <c r="J1676" s="37"/>
      <c r="K1676" s="37"/>
      <c r="L1676" s="37"/>
      <c r="M1676" s="37"/>
      <c r="N1676" s="37"/>
      <c r="O1676" s="37"/>
      <c r="P1676" s="37"/>
      <c r="Q1676" s="37"/>
      <c r="R1676" s="37"/>
      <c r="S1676" s="37"/>
      <c r="T1676" s="37"/>
      <c r="U1676" s="37"/>
      <c r="V1676" s="37"/>
      <c r="W1676" s="37"/>
      <c r="X1676" s="37"/>
      <c r="Y1676" s="37"/>
      <c r="Z1676" s="37"/>
      <c r="AA1676" s="37"/>
      <c r="AB1676" s="37"/>
      <c r="AC1676" s="37"/>
    </row>
    <row r="1677" spans="1:29" s="36" customFormat="1" x14ac:dyDescent="0.3">
      <c r="A1677" s="37"/>
      <c r="B1677" s="37"/>
      <c r="C1677" s="37"/>
      <c r="D1677" s="37"/>
      <c r="E1677" s="37"/>
      <c r="F1677" s="37"/>
      <c r="G1677" s="37"/>
      <c r="H1677" s="37"/>
      <c r="I1677" s="37"/>
      <c r="J1677" s="37"/>
      <c r="K1677" s="37"/>
      <c r="L1677" s="37"/>
      <c r="M1677" s="37"/>
      <c r="N1677" s="37"/>
      <c r="O1677" s="37"/>
      <c r="P1677" s="37"/>
      <c r="Q1677" s="37"/>
      <c r="R1677" s="37"/>
      <c r="S1677" s="37"/>
      <c r="T1677" s="37"/>
      <c r="U1677" s="37"/>
      <c r="V1677" s="37"/>
      <c r="W1677" s="37"/>
      <c r="X1677" s="37"/>
      <c r="Y1677" s="37"/>
      <c r="Z1677" s="37"/>
      <c r="AA1677" s="37"/>
      <c r="AB1677" s="37"/>
      <c r="AC1677" s="37"/>
    </row>
    <row r="1678" spans="1:29" s="36" customFormat="1" x14ac:dyDescent="0.3">
      <c r="A1678" s="37"/>
      <c r="B1678" s="37"/>
      <c r="C1678" s="37"/>
      <c r="D1678" s="37"/>
      <c r="E1678" s="37"/>
      <c r="F1678" s="37"/>
      <c r="G1678" s="37"/>
      <c r="H1678" s="37"/>
      <c r="I1678" s="37"/>
      <c r="J1678" s="37"/>
      <c r="K1678" s="37"/>
      <c r="L1678" s="37"/>
      <c r="M1678" s="37"/>
      <c r="N1678" s="37"/>
      <c r="O1678" s="37"/>
      <c r="P1678" s="37"/>
      <c r="Q1678" s="37"/>
      <c r="R1678" s="37"/>
      <c r="S1678" s="37"/>
      <c r="T1678" s="37"/>
      <c r="U1678" s="37"/>
      <c r="V1678" s="37"/>
      <c r="W1678" s="37"/>
      <c r="X1678" s="37"/>
      <c r="Y1678" s="37"/>
      <c r="Z1678" s="37"/>
      <c r="AA1678" s="37"/>
      <c r="AB1678" s="37"/>
      <c r="AC1678" s="37"/>
    </row>
    <row r="1679" spans="1:29" s="36" customFormat="1" x14ac:dyDescent="0.3">
      <c r="A1679" s="37"/>
      <c r="B1679" s="37"/>
      <c r="C1679" s="37"/>
      <c r="D1679" s="37"/>
      <c r="E1679" s="37"/>
      <c r="F1679" s="37"/>
      <c r="G1679" s="37"/>
      <c r="H1679" s="37"/>
      <c r="I1679" s="37"/>
      <c r="J1679" s="37"/>
      <c r="K1679" s="37"/>
      <c r="L1679" s="37"/>
      <c r="M1679" s="37"/>
      <c r="N1679" s="37"/>
      <c r="O1679" s="37"/>
      <c r="P1679" s="37"/>
      <c r="Q1679" s="37"/>
      <c r="R1679" s="37"/>
      <c r="S1679" s="37"/>
      <c r="T1679" s="37"/>
      <c r="U1679" s="37"/>
      <c r="V1679" s="37"/>
      <c r="W1679" s="37"/>
      <c r="X1679" s="37"/>
      <c r="Y1679" s="37"/>
      <c r="Z1679" s="37"/>
      <c r="AA1679" s="37"/>
      <c r="AB1679" s="37"/>
      <c r="AC1679" s="37"/>
    </row>
    <row r="1680" spans="1:29" s="36" customFormat="1" x14ac:dyDescent="0.3">
      <c r="A1680" s="37"/>
      <c r="B1680" s="37"/>
      <c r="C1680" s="37"/>
      <c r="D1680" s="37"/>
      <c r="E1680" s="37"/>
      <c r="F1680" s="37"/>
      <c r="G1680" s="37"/>
      <c r="H1680" s="37"/>
      <c r="I1680" s="37"/>
      <c r="J1680" s="37"/>
      <c r="K1680" s="37"/>
      <c r="L1680" s="37"/>
      <c r="M1680" s="37"/>
      <c r="N1680" s="37"/>
      <c r="O1680" s="37"/>
      <c r="P1680" s="37"/>
      <c r="Q1680" s="37"/>
      <c r="R1680" s="37"/>
      <c r="S1680" s="37"/>
      <c r="T1680" s="37"/>
      <c r="U1680" s="37"/>
      <c r="V1680" s="37"/>
      <c r="W1680" s="37"/>
      <c r="X1680" s="37"/>
      <c r="Y1680" s="37"/>
      <c r="Z1680" s="37"/>
      <c r="AA1680" s="37"/>
      <c r="AB1680" s="37"/>
      <c r="AC1680" s="37"/>
    </row>
    <row r="1681" spans="1:29" s="36" customFormat="1" x14ac:dyDescent="0.3">
      <c r="A1681" s="37"/>
      <c r="B1681" s="37"/>
      <c r="C1681" s="37"/>
      <c r="D1681" s="37"/>
      <c r="E1681" s="37"/>
      <c r="F1681" s="37"/>
      <c r="G1681" s="37"/>
      <c r="H1681" s="37"/>
      <c r="I1681" s="37"/>
      <c r="J1681" s="37"/>
      <c r="K1681" s="37"/>
      <c r="L1681" s="37"/>
      <c r="M1681" s="37"/>
      <c r="N1681" s="37"/>
      <c r="O1681" s="37"/>
      <c r="P1681" s="37"/>
      <c r="Q1681" s="37"/>
      <c r="R1681" s="37"/>
      <c r="S1681" s="37"/>
      <c r="T1681" s="37"/>
      <c r="U1681" s="37"/>
      <c r="V1681" s="37"/>
      <c r="W1681" s="37"/>
      <c r="X1681" s="37"/>
      <c r="Y1681" s="37"/>
      <c r="Z1681" s="37"/>
      <c r="AA1681" s="37"/>
      <c r="AB1681" s="37"/>
      <c r="AC1681" s="37"/>
    </row>
    <row r="1682" spans="1:29" s="36" customFormat="1" x14ac:dyDescent="0.3">
      <c r="A1682" s="37"/>
      <c r="B1682" s="37"/>
      <c r="C1682" s="37"/>
      <c r="D1682" s="37"/>
      <c r="E1682" s="37"/>
      <c r="F1682" s="37"/>
      <c r="G1682" s="37"/>
      <c r="H1682" s="37"/>
      <c r="I1682" s="37"/>
      <c r="J1682" s="37"/>
      <c r="K1682" s="37"/>
      <c r="L1682" s="37"/>
      <c r="M1682" s="37"/>
      <c r="N1682" s="37"/>
      <c r="O1682" s="37"/>
      <c r="P1682" s="37"/>
      <c r="Q1682" s="37"/>
      <c r="R1682" s="37"/>
      <c r="S1682" s="37"/>
      <c r="T1682" s="37"/>
      <c r="U1682" s="37"/>
      <c r="V1682" s="37"/>
      <c r="W1682" s="37"/>
      <c r="X1682" s="37"/>
      <c r="Y1682" s="37"/>
      <c r="Z1682" s="37"/>
      <c r="AA1682" s="37"/>
      <c r="AB1682" s="37"/>
      <c r="AC1682" s="37"/>
    </row>
    <row r="1683" spans="1:29" s="36" customFormat="1" x14ac:dyDescent="0.3">
      <c r="A1683" s="37"/>
      <c r="B1683" s="37"/>
      <c r="C1683" s="37"/>
      <c r="D1683" s="37"/>
      <c r="E1683" s="37"/>
      <c r="F1683" s="37"/>
      <c r="G1683" s="37"/>
      <c r="H1683" s="37"/>
      <c r="I1683" s="37"/>
      <c r="J1683" s="37"/>
      <c r="K1683" s="37"/>
      <c r="L1683" s="37"/>
      <c r="M1683" s="37"/>
      <c r="N1683" s="37"/>
      <c r="O1683" s="37"/>
      <c r="P1683" s="37"/>
      <c r="Q1683" s="37"/>
      <c r="R1683" s="37"/>
      <c r="S1683" s="37"/>
      <c r="T1683" s="37"/>
      <c r="U1683" s="37"/>
      <c r="V1683" s="37"/>
      <c r="W1683" s="37"/>
      <c r="X1683" s="37"/>
      <c r="Y1683" s="37"/>
      <c r="Z1683" s="37"/>
      <c r="AA1683" s="37"/>
      <c r="AB1683" s="37"/>
      <c r="AC1683" s="37"/>
    </row>
    <row r="1684" spans="1:29" s="36" customFormat="1" x14ac:dyDescent="0.3">
      <c r="A1684" s="37"/>
      <c r="B1684" s="37"/>
      <c r="C1684" s="37"/>
      <c r="D1684" s="37"/>
      <c r="E1684" s="37"/>
      <c r="F1684" s="37"/>
      <c r="G1684" s="37"/>
      <c r="H1684" s="37"/>
      <c r="I1684" s="37"/>
      <c r="J1684" s="37"/>
      <c r="K1684" s="37"/>
      <c r="L1684" s="37"/>
      <c r="M1684" s="37"/>
      <c r="N1684" s="37"/>
      <c r="O1684" s="37"/>
      <c r="P1684" s="37"/>
      <c r="Q1684" s="37"/>
      <c r="R1684" s="37"/>
      <c r="S1684" s="37"/>
      <c r="T1684" s="37"/>
      <c r="U1684" s="37"/>
      <c r="V1684" s="37"/>
      <c r="W1684" s="37"/>
      <c r="X1684" s="37"/>
      <c r="Y1684" s="37"/>
      <c r="Z1684" s="37"/>
      <c r="AA1684" s="37"/>
      <c r="AB1684" s="37"/>
      <c r="AC1684" s="37"/>
    </row>
    <row r="1685" spans="1:29" s="36" customFormat="1" x14ac:dyDescent="0.3">
      <c r="A1685" s="37"/>
      <c r="B1685" s="37"/>
      <c r="C1685" s="37"/>
      <c r="D1685" s="37"/>
      <c r="E1685" s="37"/>
      <c r="F1685" s="37"/>
      <c r="G1685" s="37"/>
      <c r="H1685" s="37"/>
      <c r="I1685" s="37"/>
      <c r="J1685" s="37"/>
      <c r="K1685" s="37"/>
      <c r="L1685" s="37"/>
      <c r="M1685" s="37"/>
      <c r="N1685" s="37"/>
      <c r="O1685" s="37"/>
      <c r="P1685" s="37"/>
      <c r="Q1685" s="37"/>
      <c r="R1685" s="37"/>
      <c r="S1685" s="37"/>
      <c r="T1685" s="37"/>
      <c r="U1685" s="37"/>
      <c r="V1685" s="37"/>
      <c r="W1685" s="37"/>
      <c r="X1685" s="37"/>
      <c r="Y1685" s="37"/>
      <c r="Z1685" s="37"/>
      <c r="AA1685" s="37"/>
      <c r="AB1685" s="37"/>
      <c r="AC1685" s="37"/>
    </row>
    <row r="1686" spans="1:29" s="36" customFormat="1" x14ac:dyDescent="0.3">
      <c r="A1686" s="37"/>
      <c r="B1686" s="37"/>
      <c r="C1686" s="37"/>
      <c r="D1686" s="37"/>
      <c r="E1686" s="37"/>
      <c r="F1686" s="37"/>
      <c r="G1686" s="37"/>
      <c r="H1686" s="37"/>
      <c r="I1686" s="37"/>
      <c r="J1686" s="37"/>
      <c r="K1686" s="37"/>
      <c r="L1686" s="37"/>
      <c r="M1686" s="37"/>
      <c r="N1686" s="37"/>
      <c r="O1686" s="37"/>
      <c r="P1686" s="37"/>
      <c r="Q1686" s="37"/>
      <c r="R1686" s="37"/>
      <c r="S1686" s="37"/>
      <c r="T1686" s="37"/>
      <c r="U1686" s="37"/>
      <c r="V1686" s="37"/>
      <c r="W1686" s="37"/>
      <c r="X1686" s="37"/>
      <c r="Y1686" s="37"/>
      <c r="Z1686" s="37"/>
      <c r="AA1686" s="37"/>
      <c r="AB1686" s="37"/>
      <c r="AC1686" s="37"/>
    </row>
    <row r="1687" spans="1:29" s="36" customFormat="1" x14ac:dyDescent="0.3">
      <c r="A1687" s="37"/>
      <c r="B1687" s="37"/>
      <c r="C1687" s="37"/>
      <c r="D1687" s="37"/>
      <c r="E1687" s="37"/>
      <c r="F1687" s="37"/>
      <c r="G1687" s="37"/>
      <c r="H1687" s="37"/>
      <c r="I1687" s="37"/>
      <c r="J1687" s="37"/>
      <c r="K1687" s="37"/>
      <c r="L1687" s="37"/>
      <c r="M1687" s="37"/>
      <c r="N1687" s="37"/>
      <c r="O1687" s="37"/>
      <c r="P1687" s="37"/>
      <c r="Q1687" s="37"/>
      <c r="R1687" s="37"/>
      <c r="S1687" s="37"/>
      <c r="T1687" s="37"/>
      <c r="U1687" s="37"/>
      <c r="V1687" s="37"/>
      <c r="W1687" s="37"/>
      <c r="X1687" s="37"/>
      <c r="Y1687" s="37"/>
      <c r="Z1687" s="37"/>
      <c r="AA1687" s="37"/>
      <c r="AB1687" s="37"/>
      <c r="AC1687" s="37"/>
    </row>
    <row r="1688" spans="1:29" s="36" customFormat="1" x14ac:dyDescent="0.3">
      <c r="A1688" s="37"/>
      <c r="B1688" s="37"/>
      <c r="C1688" s="37"/>
      <c r="D1688" s="37"/>
      <c r="E1688" s="37"/>
      <c r="F1688" s="37"/>
      <c r="G1688" s="37"/>
      <c r="H1688" s="37"/>
      <c r="I1688" s="37"/>
      <c r="J1688" s="37"/>
      <c r="K1688" s="37"/>
      <c r="L1688" s="37"/>
      <c r="M1688" s="37"/>
      <c r="N1688" s="37"/>
      <c r="O1688" s="37"/>
      <c r="P1688" s="37"/>
      <c r="Q1688" s="37"/>
      <c r="R1688" s="37"/>
      <c r="S1688" s="37"/>
      <c r="T1688" s="37"/>
      <c r="U1688" s="37"/>
      <c r="V1688" s="37"/>
      <c r="W1688" s="37"/>
      <c r="X1688" s="37"/>
      <c r="Y1688" s="37"/>
      <c r="Z1688" s="37"/>
      <c r="AA1688" s="37"/>
      <c r="AB1688" s="37"/>
      <c r="AC1688" s="37"/>
    </row>
    <row r="1689" spans="1:29" s="36" customFormat="1" x14ac:dyDescent="0.3">
      <c r="A1689" s="37"/>
      <c r="B1689" s="37"/>
      <c r="C1689" s="37"/>
      <c r="D1689" s="37"/>
      <c r="E1689" s="37"/>
      <c r="F1689" s="37"/>
      <c r="G1689" s="37"/>
      <c r="H1689" s="37"/>
      <c r="I1689" s="37"/>
      <c r="J1689" s="37"/>
      <c r="K1689" s="37"/>
      <c r="L1689" s="37"/>
      <c r="M1689" s="37"/>
      <c r="N1689" s="37"/>
      <c r="O1689" s="37"/>
      <c r="P1689" s="37"/>
      <c r="Q1689" s="37"/>
      <c r="R1689" s="37"/>
      <c r="S1689" s="37"/>
      <c r="T1689" s="37"/>
      <c r="U1689" s="37"/>
      <c r="V1689" s="37"/>
      <c r="W1689" s="37"/>
      <c r="X1689" s="37"/>
      <c r="Y1689" s="37"/>
      <c r="Z1689" s="37"/>
      <c r="AA1689" s="37"/>
      <c r="AB1689" s="37"/>
      <c r="AC1689" s="37"/>
    </row>
    <row r="1690" spans="1:29" s="36" customFormat="1" x14ac:dyDescent="0.3">
      <c r="A1690" s="37"/>
      <c r="B1690" s="37"/>
      <c r="C1690" s="37"/>
      <c r="D1690" s="37"/>
      <c r="E1690" s="37"/>
      <c r="F1690" s="37"/>
      <c r="G1690" s="37"/>
      <c r="H1690" s="37"/>
      <c r="I1690" s="37"/>
      <c r="J1690" s="37"/>
      <c r="K1690" s="37"/>
      <c r="L1690" s="37"/>
      <c r="M1690" s="37"/>
      <c r="N1690" s="37"/>
      <c r="O1690" s="37"/>
      <c r="P1690" s="37"/>
      <c r="Q1690" s="37"/>
      <c r="R1690" s="37"/>
      <c r="S1690" s="37"/>
      <c r="T1690" s="37"/>
      <c r="U1690" s="37"/>
      <c r="V1690" s="37"/>
      <c r="W1690" s="37"/>
      <c r="X1690" s="37"/>
      <c r="Y1690" s="37"/>
      <c r="Z1690" s="37"/>
      <c r="AA1690" s="37"/>
      <c r="AB1690" s="37"/>
      <c r="AC1690" s="37"/>
    </row>
    <row r="1691" spans="1:29" s="36" customFormat="1" x14ac:dyDescent="0.3">
      <c r="A1691" s="37"/>
      <c r="B1691" s="37"/>
      <c r="C1691" s="37"/>
      <c r="D1691" s="37"/>
      <c r="E1691" s="37"/>
      <c r="F1691" s="37"/>
      <c r="G1691" s="37"/>
      <c r="H1691" s="37"/>
      <c r="I1691" s="37"/>
      <c r="J1691" s="37"/>
      <c r="K1691" s="37"/>
      <c r="L1691" s="37"/>
      <c r="M1691" s="37"/>
      <c r="N1691" s="37"/>
      <c r="O1691" s="37"/>
      <c r="P1691" s="37"/>
      <c r="Q1691" s="37"/>
      <c r="R1691" s="37"/>
      <c r="S1691" s="37"/>
      <c r="T1691" s="37"/>
      <c r="U1691" s="37"/>
      <c r="V1691" s="37"/>
      <c r="W1691" s="37"/>
      <c r="X1691" s="37"/>
      <c r="Y1691" s="37"/>
      <c r="Z1691" s="37"/>
      <c r="AA1691" s="37"/>
      <c r="AB1691" s="37"/>
      <c r="AC1691" s="37"/>
    </row>
    <row r="1692" spans="1:29" s="36" customFormat="1" x14ac:dyDescent="0.3">
      <c r="A1692" s="37"/>
      <c r="B1692" s="37"/>
      <c r="C1692" s="37"/>
      <c r="D1692" s="37"/>
      <c r="E1692" s="37"/>
      <c r="F1692" s="37"/>
      <c r="G1692" s="37"/>
      <c r="H1692" s="37"/>
      <c r="I1692" s="37"/>
      <c r="J1692" s="37"/>
      <c r="K1692" s="37"/>
      <c r="L1692" s="37"/>
      <c r="M1692" s="37"/>
      <c r="N1692" s="37"/>
      <c r="O1692" s="37"/>
      <c r="P1692" s="37"/>
      <c r="Q1692" s="37"/>
      <c r="R1692" s="37"/>
      <c r="S1692" s="37"/>
      <c r="T1692" s="37"/>
      <c r="U1692" s="37"/>
      <c r="V1692" s="37"/>
      <c r="W1692" s="37"/>
      <c r="X1692" s="37"/>
      <c r="Y1692" s="37"/>
      <c r="Z1692" s="37"/>
      <c r="AA1692" s="37"/>
      <c r="AB1692" s="37"/>
      <c r="AC1692" s="37"/>
    </row>
    <row r="1693" spans="1:29" s="36" customFormat="1" x14ac:dyDescent="0.3">
      <c r="A1693" s="37"/>
      <c r="B1693" s="37"/>
      <c r="C1693" s="37"/>
      <c r="D1693" s="37"/>
      <c r="E1693" s="37"/>
      <c r="F1693" s="37"/>
      <c r="G1693" s="37"/>
      <c r="H1693" s="37"/>
      <c r="I1693" s="37"/>
      <c r="J1693" s="37"/>
      <c r="K1693" s="37"/>
      <c r="L1693" s="37"/>
      <c r="M1693" s="37"/>
      <c r="N1693" s="37"/>
      <c r="O1693" s="37"/>
      <c r="P1693" s="37"/>
      <c r="Q1693" s="37"/>
      <c r="R1693" s="37"/>
      <c r="S1693" s="37"/>
      <c r="T1693" s="37"/>
      <c r="U1693" s="37"/>
      <c r="V1693" s="37"/>
      <c r="W1693" s="37"/>
      <c r="X1693" s="37"/>
      <c r="Y1693" s="37"/>
      <c r="Z1693" s="37"/>
      <c r="AA1693" s="37"/>
      <c r="AB1693" s="37"/>
      <c r="AC1693" s="37"/>
    </row>
    <row r="1694" spans="1:29" s="36" customFormat="1" x14ac:dyDescent="0.3">
      <c r="A1694" s="37"/>
      <c r="B1694" s="37"/>
      <c r="C1694" s="37"/>
      <c r="D1694" s="37"/>
      <c r="E1694" s="37"/>
      <c r="F1694" s="37"/>
      <c r="G1694" s="37"/>
      <c r="H1694" s="37"/>
      <c r="I1694" s="37"/>
      <c r="J1694" s="37"/>
      <c r="K1694" s="37"/>
      <c r="L1694" s="37"/>
      <c r="M1694" s="37"/>
      <c r="N1694" s="37"/>
      <c r="O1694" s="37"/>
      <c r="P1694" s="37"/>
      <c r="Q1694" s="37"/>
      <c r="R1694" s="37"/>
      <c r="S1694" s="37"/>
      <c r="T1694" s="37"/>
      <c r="U1694" s="37"/>
      <c r="V1694" s="37"/>
      <c r="W1694" s="37"/>
      <c r="X1694" s="37"/>
      <c r="Y1694" s="37"/>
      <c r="Z1694" s="37"/>
      <c r="AA1694" s="37"/>
      <c r="AB1694" s="37"/>
      <c r="AC1694" s="37"/>
    </row>
    <row r="1695" spans="1:29" s="36" customFormat="1" x14ac:dyDescent="0.3">
      <c r="A1695" s="37"/>
      <c r="B1695" s="37"/>
      <c r="C1695" s="37"/>
      <c r="D1695" s="37"/>
      <c r="E1695" s="37"/>
      <c r="F1695" s="37"/>
      <c r="G1695" s="37"/>
      <c r="H1695" s="37"/>
      <c r="I1695" s="37"/>
      <c r="J1695" s="37"/>
      <c r="K1695" s="37"/>
      <c r="L1695" s="37"/>
      <c r="M1695" s="37"/>
      <c r="N1695" s="37"/>
      <c r="O1695" s="37"/>
      <c r="P1695" s="37"/>
      <c r="Q1695" s="37"/>
      <c r="R1695" s="37"/>
      <c r="S1695" s="37"/>
      <c r="T1695" s="37"/>
      <c r="U1695" s="37"/>
      <c r="V1695" s="37"/>
      <c r="W1695" s="37"/>
      <c r="X1695" s="37"/>
      <c r="Y1695" s="37"/>
      <c r="Z1695" s="37"/>
      <c r="AA1695" s="37"/>
      <c r="AB1695" s="37"/>
      <c r="AC1695" s="37"/>
    </row>
    <row r="1696" spans="1:29" s="36" customFormat="1" x14ac:dyDescent="0.3">
      <c r="A1696" s="37"/>
      <c r="B1696" s="37"/>
      <c r="C1696" s="37"/>
      <c r="D1696" s="37"/>
      <c r="E1696" s="37"/>
      <c r="F1696" s="37"/>
      <c r="G1696" s="37"/>
      <c r="H1696" s="37"/>
      <c r="I1696" s="37"/>
      <c r="J1696" s="37"/>
      <c r="K1696" s="37"/>
      <c r="L1696" s="37"/>
      <c r="M1696" s="37"/>
      <c r="N1696" s="37"/>
      <c r="O1696" s="37"/>
      <c r="P1696" s="37"/>
      <c r="Q1696" s="37"/>
      <c r="R1696" s="37"/>
      <c r="S1696" s="37"/>
      <c r="T1696" s="37"/>
      <c r="U1696" s="37"/>
      <c r="V1696" s="37"/>
      <c r="W1696" s="37"/>
      <c r="X1696" s="37"/>
      <c r="Y1696" s="37"/>
      <c r="Z1696" s="37"/>
      <c r="AA1696" s="37"/>
      <c r="AB1696" s="37"/>
      <c r="AC1696" s="37"/>
    </row>
    <row r="1697" spans="1:29" s="36" customFormat="1" x14ac:dyDescent="0.3">
      <c r="A1697" s="37"/>
      <c r="B1697" s="37"/>
      <c r="C1697" s="37"/>
      <c r="D1697" s="37"/>
      <c r="E1697" s="37"/>
      <c r="F1697" s="37"/>
      <c r="G1697" s="37"/>
      <c r="H1697" s="37"/>
      <c r="I1697" s="37"/>
      <c r="J1697" s="37"/>
      <c r="K1697" s="37"/>
      <c r="L1697" s="37"/>
      <c r="M1697" s="37"/>
      <c r="N1697" s="37"/>
      <c r="O1697" s="37"/>
      <c r="P1697" s="37"/>
      <c r="Q1697" s="37"/>
      <c r="R1697" s="37"/>
      <c r="S1697" s="37"/>
      <c r="T1697" s="37"/>
      <c r="U1697" s="37"/>
      <c r="V1697" s="37"/>
      <c r="W1697" s="37"/>
      <c r="X1697" s="37"/>
      <c r="Y1697" s="37"/>
      <c r="Z1697" s="37"/>
      <c r="AA1697" s="37"/>
      <c r="AB1697" s="37"/>
      <c r="AC1697" s="37"/>
    </row>
    <row r="1698" spans="1:29" s="36" customFormat="1" x14ac:dyDescent="0.3">
      <c r="A1698" s="37"/>
      <c r="B1698" s="37"/>
      <c r="C1698" s="37"/>
      <c r="D1698" s="37"/>
      <c r="E1698" s="37"/>
      <c r="F1698" s="37"/>
      <c r="G1698" s="37"/>
      <c r="H1698" s="37"/>
      <c r="I1698" s="37"/>
      <c r="J1698" s="37"/>
      <c r="K1698" s="37"/>
      <c r="L1698" s="37"/>
      <c r="M1698" s="37"/>
      <c r="N1698" s="37"/>
      <c r="O1698" s="37"/>
      <c r="P1698" s="37"/>
      <c r="Q1698" s="37"/>
      <c r="R1698" s="37"/>
      <c r="S1698" s="37"/>
      <c r="T1698" s="37"/>
      <c r="U1698" s="37"/>
      <c r="V1698" s="37"/>
      <c r="W1698" s="37"/>
      <c r="X1698" s="37"/>
      <c r="Y1698" s="37"/>
      <c r="Z1698" s="37"/>
      <c r="AA1698" s="37"/>
      <c r="AB1698" s="37"/>
      <c r="AC1698" s="37"/>
    </row>
    <row r="1699" spans="1:29" s="36" customFormat="1" x14ac:dyDescent="0.3">
      <c r="A1699" s="37"/>
      <c r="B1699" s="37"/>
      <c r="C1699" s="37"/>
      <c r="D1699" s="37"/>
      <c r="E1699" s="37"/>
      <c r="F1699" s="37"/>
      <c r="G1699" s="37"/>
      <c r="H1699" s="37"/>
      <c r="I1699" s="37"/>
      <c r="J1699" s="37"/>
      <c r="K1699" s="37"/>
      <c r="L1699" s="37"/>
      <c r="M1699" s="37"/>
      <c r="N1699" s="37"/>
      <c r="O1699" s="37"/>
      <c r="P1699" s="37"/>
      <c r="Q1699" s="37"/>
      <c r="R1699" s="37"/>
      <c r="S1699" s="37"/>
      <c r="T1699" s="37"/>
      <c r="U1699" s="37"/>
      <c r="V1699" s="37"/>
      <c r="W1699" s="37"/>
      <c r="X1699" s="37"/>
      <c r="Y1699" s="37"/>
      <c r="Z1699" s="37"/>
      <c r="AA1699" s="37"/>
      <c r="AB1699" s="37"/>
      <c r="AC1699" s="37"/>
    </row>
    <row r="1700" spans="1:29" s="36" customFormat="1" x14ac:dyDescent="0.3">
      <c r="A1700" s="37"/>
      <c r="B1700" s="37"/>
      <c r="C1700" s="37"/>
      <c r="D1700" s="37"/>
      <c r="E1700" s="37"/>
      <c r="F1700" s="37"/>
      <c r="G1700" s="37"/>
      <c r="H1700" s="37"/>
      <c r="I1700" s="37"/>
      <c r="J1700" s="37"/>
      <c r="K1700" s="37"/>
      <c r="L1700" s="37"/>
      <c r="M1700" s="37"/>
      <c r="N1700" s="37"/>
      <c r="O1700" s="37"/>
      <c r="P1700" s="37"/>
      <c r="Q1700" s="37"/>
      <c r="R1700" s="37"/>
      <c r="S1700" s="37"/>
      <c r="T1700" s="37"/>
      <c r="U1700" s="37"/>
      <c r="V1700" s="37"/>
      <c r="W1700" s="37"/>
      <c r="X1700" s="37"/>
      <c r="Y1700" s="37"/>
      <c r="Z1700" s="37"/>
      <c r="AA1700" s="37"/>
      <c r="AB1700" s="37"/>
      <c r="AC1700" s="37"/>
    </row>
    <row r="1701" spans="1:29" s="36" customFormat="1" x14ac:dyDescent="0.3">
      <c r="A1701" s="37"/>
      <c r="B1701" s="37"/>
      <c r="C1701" s="37"/>
      <c r="D1701" s="37"/>
      <c r="E1701" s="37"/>
      <c r="F1701" s="37"/>
      <c r="G1701" s="37"/>
      <c r="H1701" s="37"/>
      <c r="I1701" s="37"/>
      <c r="J1701" s="37"/>
      <c r="K1701" s="37"/>
      <c r="L1701" s="37"/>
      <c r="M1701" s="37"/>
      <c r="N1701" s="37"/>
      <c r="O1701" s="37"/>
      <c r="P1701" s="37"/>
      <c r="Q1701" s="37"/>
      <c r="R1701" s="37"/>
      <c r="S1701" s="37"/>
      <c r="T1701" s="37"/>
      <c r="U1701" s="37"/>
      <c r="V1701" s="37"/>
      <c r="W1701" s="37"/>
      <c r="X1701" s="37"/>
      <c r="Y1701" s="37"/>
      <c r="Z1701" s="37"/>
      <c r="AA1701" s="37"/>
      <c r="AB1701" s="37"/>
      <c r="AC1701" s="37"/>
    </row>
    <row r="1702" spans="1:29" s="36" customFormat="1" x14ac:dyDescent="0.3">
      <c r="A1702" s="37"/>
      <c r="B1702" s="37"/>
      <c r="C1702" s="37"/>
      <c r="D1702" s="37"/>
      <c r="E1702" s="37"/>
      <c r="F1702" s="37"/>
      <c r="G1702" s="37"/>
      <c r="H1702" s="37"/>
      <c r="I1702" s="37"/>
      <c r="J1702" s="37"/>
      <c r="K1702" s="37"/>
      <c r="L1702" s="37"/>
      <c r="M1702" s="37"/>
      <c r="N1702" s="37"/>
      <c r="O1702" s="37"/>
      <c r="P1702" s="37"/>
      <c r="Q1702" s="37"/>
      <c r="R1702" s="37"/>
      <c r="S1702" s="37"/>
      <c r="T1702" s="37"/>
      <c r="U1702" s="37"/>
      <c r="V1702" s="37"/>
      <c r="W1702" s="37"/>
      <c r="X1702" s="37"/>
      <c r="Y1702" s="37"/>
      <c r="Z1702" s="37"/>
      <c r="AA1702" s="37"/>
      <c r="AB1702" s="37"/>
      <c r="AC1702" s="37"/>
    </row>
    <row r="1703" spans="1:29" s="36" customFormat="1" x14ac:dyDescent="0.3">
      <c r="A1703" s="37"/>
      <c r="B1703" s="37"/>
      <c r="C1703" s="37"/>
      <c r="D1703" s="37"/>
      <c r="E1703" s="37"/>
      <c r="F1703" s="37"/>
      <c r="G1703" s="37"/>
      <c r="H1703" s="37"/>
      <c r="I1703" s="37"/>
      <c r="J1703" s="37"/>
      <c r="K1703" s="37"/>
      <c r="L1703" s="37"/>
      <c r="M1703" s="37"/>
      <c r="N1703" s="37"/>
      <c r="O1703" s="37"/>
      <c r="P1703" s="37"/>
      <c r="Q1703" s="37"/>
      <c r="R1703" s="37"/>
      <c r="S1703" s="37"/>
      <c r="T1703" s="37"/>
      <c r="U1703" s="37"/>
      <c r="V1703" s="37"/>
      <c r="W1703" s="37"/>
      <c r="X1703" s="37"/>
      <c r="Y1703" s="37"/>
      <c r="Z1703" s="37"/>
      <c r="AA1703" s="37"/>
      <c r="AB1703" s="37"/>
      <c r="AC1703" s="37"/>
    </row>
    <row r="1704" spans="1:29" s="36" customFormat="1" x14ac:dyDescent="0.3">
      <c r="A1704" s="37"/>
      <c r="B1704" s="37"/>
      <c r="C1704" s="37"/>
      <c r="D1704" s="37"/>
      <c r="E1704" s="37"/>
      <c r="F1704" s="37"/>
      <c r="G1704" s="37"/>
      <c r="H1704" s="37"/>
      <c r="I1704" s="37"/>
      <c r="J1704" s="37"/>
      <c r="K1704" s="37"/>
      <c r="L1704" s="37"/>
      <c r="M1704" s="37"/>
      <c r="N1704" s="37"/>
      <c r="O1704" s="37"/>
      <c r="P1704" s="37"/>
      <c r="Q1704" s="37"/>
      <c r="R1704" s="37"/>
      <c r="S1704" s="37"/>
      <c r="T1704" s="37"/>
      <c r="U1704" s="37"/>
      <c r="V1704" s="37"/>
      <c r="W1704" s="37"/>
      <c r="X1704" s="37"/>
      <c r="Y1704" s="37"/>
      <c r="Z1704" s="37"/>
      <c r="AA1704" s="37"/>
      <c r="AB1704" s="37"/>
      <c r="AC1704" s="37"/>
    </row>
    <row r="1705" spans="1:29" s="36" customFormat="1" x14ac:dyDescent="0.3">
      <c r="A1705" s="37"/>
      <c r="B1705" s="37"/>
      <c r="C1705" s="37"/>
      <c r="D1705" s="37"/>
      <c r="E1705" s="37"/>
      <c r="F1705" s="37"/>
      <c r="G1705" s="37"/>
      <c r="H1705" s="37"/>
      <c r="I1705" s="37"/>
      <c r="J1705" s="37"/>
      <c r="K1705" s="37"/>
      <c r="L1705" s="37"/>
      <c r="M1705" s="37"/>
      <c r="N1705" s="37"/>
      <c r="O1705" s="37"/>
      <c r="P1705" s="37"/>
      <c r="Q1705" s="37"/>
      <c r="R1705" s="37"/>
      <c r="S1705" s="37"/>
      <c r="T1705" s="37"/>
      <c r="U1705" s="37"/>
      <c r="V1705" s="37"/>
      <c r="W1705" s="37"/>
      <c r="X1705" s="37"/>
      <c r="Y1705" s="37"/>
      <c r="Z1705" s="37"/>
      <c r="AA1705" s="37"/>
      <c r="AB1705" s="37"/>
      <c r="AC1705" s="37"/>
    </row>
    <row r="1706" spans="1:29" s="36" customFormat="1" x14ac:dyDescent="0.3">
      <c r="A1706" s="37"/>
      <c r="B1706" s="37"/>
      <c r="C1706" s="37"/>
      <c r="D1706" s="37"/>
      <c r="E1706" s="37"/>
      <c r="F1706" s="37"/>
      <c r="G1706" s="37"/>
      <c r="H1706" s="37"/>
      <c r="I1706" s="37"/>
      <c r="J1706" s="37"/>
      <c r="K1706" s="37"/>
      <c r="L1706" s="37"/>
      <c r="M1706" s="37"/>
      <c r="N1706" s="37"/>
      <c r="O1706" s="37"/>
      <c r="P1706" s="37"/>
      <c r="Q1706" s="37"/>
      <c r="R1706" s="37"/>
      <c r="S1706" s="37"/>
      <c r="T1706" s="37"/>
      <c r="U1706" s="37"/>
      <c r="V1706" s="37"/>
      <c r="W1706" s="37"/>
      <c r="X1706" s="37"/>
      <c r="Y1706" s="37"/>
      <c r="Z1706" s="37"/>
      <c r="AA1706" s="37"/>
      <c r="AB1706" s="37"/>
      <c r="AC1706" s="37"/>
    </row>
    <row r="1707" spans="1:29" s="36" customFormat="1" x14ac:dyDescent="0.3">
      <c r="A1707" s="37"/>
      <c r="B1707" s="37"/>
      <c r="C1707" s="37"/>
      <c r="D1707" s="37"/>
      <c r="E1707" s="37"/>
      <c r="F1707" s="37"/>
      <c r="G1707" s="37"/>
      <c r="H1707" s="37"/>
      <c r="I1707" s="37"/>
      <c r="J1707" s="37"/>
      <c r="K1707" s="37"/>
      <c r="L1707" s="37"/>
      <c r="M1707" s="37"/>
      <c r="N1707" s="37"/>
      <c r="O1707" s="37"/>
      <c r="P1707" s="37"/>
      <c r="Q1707" s="37"/>
      <c r="R1707" s="37"/>
      <c r="S1707" s="37"/>
      <c r="T1707" s="37"/>
      <c r="U1707" s="37"/>
      <c r="V1707" s="37"/>
      <c r="W1707" s="37"/>
      <c r="X1707" s="37"/>
      <c r="Y1707" s="37"/>
      <c r="Z1707" s="37"/>
      <c r="AA1707" s="37"/>
      <c r="AB1707" s="37"/>
      <c r="AC1707" s="37"/>
    </row>
    <row r="1708" spans="1:29" s="36" customFormat="1" x14ac:dyDescent="0.3">
      <c r="A1708" s="37"/>
      <c r="B1708" s="37"/>
      <c r="C1708" s="37"/>
      <c r="D1708" s="37"/>
      <c r="E1708" s="37"/>
      <c r="F1708" s="37"/>
      <c r="G1708" s="37"/>
      <c r="H1708" s="37"/>
      <c r="I1708" s="37"/>
      <c r="J1708" s="37"/>
      <c r="K1708" s="37"/>
      <c r="L1708" s="37"/>
      <c r="M1708" s="37"/>
      <c r="N1708" s="37"/>
      <c r="O1708" s="37"/>
      <c r="P1708" s="37"/>
      <c r="Q1708" s="37"/>
      <c r="R1708" s="37"/>
      <c r="S1708" s="37"/>
      <c r="T1708" s="37"/>
      <c r="U1708" s="37"/>
      <c r="V1708" s="37"/>
      <c r="W1708" s="37"/>
      <c r="X1708" s="37"/>
      <c r="Y1708" s="37"/>
      <c r="Z1708" s="37"/>
      <c r="AA1708" s="37"/>
      <c r="AB1708" s="37"/>
      <c r="AC1708" s="37"/>
    </row>
    <row r="1709" spans="1:29" s="36" customFormat="1" x14ac:dyDescent="0.3">
      <c r="A1709" s="37"/>
      <c r="B1709" s="37"/>
      <c r="C1709" s="37"/>
      <c r="D1709" s="37"/>
      <c r="E1709" s="37"/>
      <c r="F1709" s="37"/>
      <c r="G1709" s="37"/>
      <c r="H1709" s="37"/>
      <c r="I1709" s="37"/>
      <c r="J1709" s="37"/>
      <c r="K1709" s="37"/>
      <c r="L1709" s="37"/>
      <c r="M1709" s="37"/>
      <c r="N1709" s="37"/>
      <c r="O1709" s="37"/>
      <c r="P1709" s="37"/>
      <c r="Q1709" s="37"/>
      <c r="R1709" s="37"/>
      <c r="S1709" s="37"/>
      <c r="T1709" s="37"/>
      <c r="U1709" s="37"/>
      <c r="V1709" s="37"/>
      <c r="W1709" s="37"/>
      <c r="X1709" s="37"/>
      <c r="Y1709" s="37"/>
      <c r="Z1709" s="37"/>
      <c r="AA1709" s="37"/>
      <c r="AB1709" s="37"/>
      <c r="AC1709" s="37"/>
    </row>
    <row r="1710" spans="1:29" s="36" customFormat="1" x14ac:dyDescent="0.3">
      <c r="A1710" s="37"/>
      <c r="B1710" s="37"/>
      <c r="C1710" s="37"/>
      <c r="D1710" s="37"/>
      <c r="E1710" s="37"/>
      <c r="F1710" s="37"/>
      <c r="G1710" s="37"/>
      <c r="H1710" s="37"/>
      <c r="I1710" s="37"/>
      <c r="J1710" s="37"/>
      <c r="K1710" s="37"/>
      <c r="L1710" s="37"/>
      <c r="M1710" s="37"/>
      <c r="N1710" s="37"/>
      <c r="O1710" s="37"/>
      <c r="P1710" s="37"/>
      <c r="Q1710" s="37"/>
      <c r="R1710" s="37"/>
      <c r="S1710" s="37"/>
      <c r="T1710" s="37"/>
      <c r="U1710" s="37"/>
      <c r="V1710" s="37"/>
      <c r="W1710" s="37"/>
      <c r="X1710" s="37"/>
      <c r="Y1710" s="37"/>
      <c r="Z1710" s="37"/>
      <c r="AA1710" s="37"/>
      <c r="AB1710" s="37"/>
      <c r="AC1710" s="37"/>
    </row>
    <row r="1711" spans="1:29" s="36" customFormat="1" x14ac:dyDescent="0.3">
      <c r="A1711" s="37"/>
      <c r="B1711" s="37"/>
      <c r="C1711" s="37"/>
      <c r="D1711" s="37"/>
      <c r="E1711" s="37"/>
      <c r="F1711" s="37"/>
      <c r="G1711" s="37"/>
      <c r="H1711" s="37"/>
      <c r="I1711" s="37"/>
      <c r="J1711" s="37"/>
      <c r="K1711" s="37"/>
      <c r="L1711" s="37"/>
      <c r="M1711" s="37"/>
      <c r="N1711" s="37"/>
      <c r="O1711" s="37"/>
      <c r="P1711" s="37"/>
      <c r="Q1711" s="37"/>
      <c r="R1711" s="37"/>
      <c r="S1711" s="37"/>
      <c r="T1711" s="37"/>
      <c r="U1711" s="37"/>
      <c r="V1711" s="37"/>
      <c r="W1711" s="37"/>
      <c r="X1711" s="37"/>
      <c r="Y1711" s="37"/>
      <c r="Z1711" s="37"/>
      <c r="AA1711" s="37"/>
      <c r="AB1711" s="37"/>
      <c r="AC1711" s="37"/>
    </row>
    <row r="1712" spans="1:29" s="36" customFormat="1" x14ac:dyDescent="0.3">
      <c r="A1712" s="37"/>
      <c r="B1712" s="37"/>
      <c r="C1712" s="37"/>
      <c r="D1712" s="37"/>
      <c r="E1712" s="37"/>
      <c r="F1712" s="37"/>
      <c r="G1712" s="37"/>
      <c r="H1712" s="37"/>
      <c r="I1712" s="37"/>
      <c r="J1712" s="37"/>
      <c r="K1712" s="37"/>
      <c r="L1712" s="37"/>
      <c r="M1712" s="37"/>
      <c r="N1712" s="37"/>
      <c r="O1712" s="37"/>
      <c r="P1712" s="37"/>
      <c r="Q1712" s="37"/>
      <c r="R1712" s="37"/>
      <c r="S1712" s="37"/>
      <c r="T1712" s="37"/>
      <c r="U1712" s="37"/>
      <c r="V1712" s="37"/>
      <c r="W1712" s="37"/>
      <c r="X1712" s="37"/>
      <c r="Y1712" s="37"/>
      <c r="Z1712" s="37"/>
      <c r="AA1712" s="37"/>
      <c r="AB1712" s="37"/>
      <c r="AC1712" s="37"/>
    </row>
    <row r="1713" spans="1:29" s="36" customFormat="1" x14ac:dyDescent="0.3">
      <c r="A1713" s="37"/>
      <c r="B1713" s="37"/>
      <c r="C1713" s="37"/>
      <c r="D1713" s="37"/>
      <c r="E1713" s="37"/>
      <c r="F1713" s="37"/>
      <c r="G1713" s="37"/>
      <c r="H1713" s="37"/>
      <c r="I1713" s="37"/>
      <c r="J1713" s="37"/>
      <c r="K1713" s="37"/>
      <c r="L1713" s="37"/>
      <c r="M1713" s="37"/>
      <c r="N1713" s="37"/>
      <c r="O1713" s="37"/>
      <c r="P1713" s="37"/>
      <c r="Q1713" s="37"/>
      <c r="R1713" s="37"/>
      <c r="S1713" s="37"/>
      <c r="T1713" s="37"/>
      <c r="U1713" s="37"/>
      <c r="V1713" s="37"/>
      <c r="W1713" s="37"/>
      <c r="X1713" s="37"/>
      <c r="Y1713" s="37"/>
      <c r="Z1713" s="37"/>
      <c r="AA1713" s="37"/>
      <c r="AB1713" s="37"/>
      <c r="AC1713" s="37"/>
    </row>
    <row r="1714" spans="1:29" s="36" customFormat="1" x14ac:dyDescent="0.3">
      <c r="A1714" s="37"/>
      <c r="B1714" s="37"/>
      <c r="C1714" s="37"/>
      <c r="D1714" s="37"/>
      <c r="E1714" s="37"/>
      <c r="F1714" s="37"/>
      <c r="G1714" s="37"/>
      <c r="H1714" s="37"/>
      <c r="I1714" s="37"/>
      <c r="J1714" s="37"/>
      <c r="K1714" s="37"/>
      <c r="L1714" s="37"/>
      <c r="M1714" s="37"/>
      <c r="N1714" s="37"/>
      <c r="O1714" s="37"/>
      <c r="P1714" s="37"/>
      <c r="Q1714" s="37"/>
      <c r="R1714" s="37"/>
      <c r="S1714" s="37"/>
      <c r="T1714" s="37"/>
      <c r="U1714" s="37"/>
      <c r="V1714" s="37"/>
      <c r="W1714" s="37"/>
      <c r="X1714" s="37"/>
      <c r="Y1714" s="37"/>
      <c r="Z1714" s="37"/>
      <c r="AA1714" s="37"/>
      <c r="AB1714" s="37"/>
      <c r="AC1714" s="37"/>
    </row>
    <row r="1715" spans="1:29" s="36" customFormat="1" x14ac:dyDescent="0.3">
      <c r="A1715" s="37"/>
      <c r="B1715" s="37"/>
      <c r="C1715" s="37"/>
      <c r="D1715" s="37"/>
      <c r="E1715" s="37"/>
      <c r="F1715" s="37"/>
      <c r="G1715" s="37"/>
      <c r="H1715" s="37"/>
      <c r="I1715" s="37"/>
      <c r="J1715" s="37"/>
      <c r="K1715" s="37"/>
      <c r="L1715" s="37"/>
      <c r="M1715" s="37"/>
      <c r="N1715" s="37"/>
      <c r="O1715" s="37"/>
      <c r="P1715" s="37"/>
      <c r="Q1715" s="37"/>
      <c r="R1715" s="37"/>
      <c r="S1715" s="37"/>
      <c r="T1715" s="37"/>
      <c r="U1715" s="37"/>
      <c r="V1715" s="37"/>
      <c r="W1715" s="37"/>
      <c r="X1715" s="37"/>
      <c r="Y1715" s="37"/>
      <c r="Z1715" s="37"/>
      <c r="AA1715" s="37"/>
      <c r="AB1715" s="37"/>
      <c r="AC1715" s="37"/>
    </row>
    <row r="1716" spans="1:29" s="36" customFormat="1" x14ac:dyDescent="0.3">
      <c r="A1716" s="37"/>
      <c r="B1716" s="37"/>
      <c r="C1716" s="37"/>
      <c r="D1716" s="37"/>
      <c r="E1716" s="37"/>
      <c r="F1716" s="37"/>
      <c r="G1716" s="37"/>
      <c r="H1716" s="37"/>
      <c r="I1716" s="37"/>
      <c r="J1716" s="37"/>
      <c r="K1716" s="37"/>
      <c r="L1716" s="37"/>
      <c r="M1716" s="37"/>
      <c r="N1716" s="37"/>
      <c r="O1716" s="37"/>
      <c r="P1716" s="37"/>
      <c r="Q1716" s="37"/>
      <c r="R1716" s="37"/>
      <c r="S1716" s="37"/>
      <c r="T1716" s="37"/>
      <c r="U1716" s="37"/>
      <c r="V1716" s="37"/>
      <c r="W1716" s="37"/>
      <c r="X1716" s="37"/>
      <c r="Y1716" s="37"/>
      <c r="Z1716" s="37"/>
      <c r="AA1716" s="37"/>
      <c r="AB1716" s="37"/>
      <c r="AC1716" s="37"/>
    </row>
    <row r="1717" spans="1:29" s="36" customFormat="1" x14ac:dyDescent="0.3">
      <c r="A1717" s="37"/>
      <c r="B1717" s="37"/>
      <c r="C1717" s="37"/>
      <c r="D1717" s="37"/>
      <c r="E1717" s="37"/>
      <c r="F1717" s="37"/>
      <c r="G1717" s="37"/>
      <c r="H1717" s="37"/>
      <c r="I1717" s="37"/>
      <c r="J1717" s="37"/>
      <c r="K1717" s="37"/>
      <c r="L1717" s="37"/>
      <c r="M1717" s="37"/>
      <c r="N1717" s="37"/>
      <c r="O1717" s="37"/>
      <c r="P1717" s="37"/>
      <c r="Q1717" s="37"/>
      <c r="R1717" s="37"/>
      <c r="S1717" s="37"/>
      <c r="T1717" s="37"/>
      <c r="U1717" s="37"/>
      <c r="V1717" s="37"/>
      <c r="W1717" s="37"/>
      <c r="X1717" s="37"/>
      <c r="Y1717" s="37"/>
      <c r="Z1717" s="37"/>
      <c r="AA1717" s="37"/>
      <c r="AB1717" s="37"/>
      <c r="AC1717" s="37"/>
    </row>
    <row r="1718" spans="1:29" s="36" customFormat="1" x14ac:dyDescent="0.3">
      <c r="A1718" s="37"/>
      <c r="B1718" s="37"/>
      <c r="C1718" s="37"/>
      <c r="D1718" s="37"/>
      <c r="E1718" s="37"/>
      <c r="F1718" s="37"/>
      <c r="G1718" s="37"/>
      <c r="H1718" s="37"/>
      <c r="I1718" s="37"/>
      <c r="J1718" s="37"/>
      <c r="K1718" s="37"/>
      <c r="L1718" s="37"/>
      <c r="M1718" s="37"/>
      <c r="N1718" s="37"/>
      <c r="O1718" s="37"/>
      <c r="P1718" s="37"/>
      <c r="Q1718" s="37"/>
      <c r="R1718" s="37"/>
      <c r="S1718" s="37"/>
      <c r="T1718" s="37"/>
      <c r="U1718" s="37"/>
      <c r="V1718" s="37"/>
      <c r="W1718" s="37"/>
      <c r="X1718" s="37"/>
      <c r="Y1718" s="37"/>
      <c r="Z1718" s="37"/>
      <c r="AA1718" s="37"/>
      <c r="AB1718" s="37"/>
      <c r="AC1718" s="37"/>
    </row>
    <row r="1719" spans="1:29" s="36" customFormat="1" x14ac:dyDescent="0.3">
      <c r="A1719" s="37"/>
      <c r="B1719" s="37"/>
      <c r="C1719" s="37"/>
      <c r="D1719" s="37"/>
      <c r="E1719" s="37"/>
      <c r="F1719" s="37"/>
      <c r="G1719" s="37"/>
      <c r="H1719" s="37"/>
      <c r="I1719" s="37"/>
      <c r="J1719" s="37"/>
      <c r="K1719" s="37"/>
      <c r="L1719" s="37"/>
      <c r="M1719" s="37"/>
      <c r="N1719" s="37"/>
      <c r="O1719" s="37"/>
      <c r="P1719" s="37"/>
      <c r="Q1719" s="37"/>
      <c r="R1719" s="37"/>
      <c r="S1719" s="37"/>
      <c r="T1719" s="37"/>
      <c r="U1719" s="37"/>
      <c r="V1719" s="37"/>
      <c r="W1719" s="37"/>
      <c r="X1719" s="37"/>
      <c r="Y1719" s="37"/>
      <c r="Z1719" s="37"/>
      <c r="AA1719" s="37"/>
      <c r="AB1719" s="37"/>
      <c r="AC1719" s="37"/>
    </row>
    <row r="1720" spans="1:29" s="36" customFormat="1" x14ac:dyDescent="0.3">
      <c r="A1720" s="37"/>
      <c r="B1720" s="37"/>
      <c r="C1720" s="37"/>
      <c r="D1720" s="37"/>
      <c r="E1720" s="37"/>
      <c r="F1720" s="37"/>
      <c r="G1720" s="37"/>
      <c r="H1720" s="37"/>
      <c r="I1720" s="37"/>
      <c r="J1720" s="37"/>
      <c r="K1720" s="37"/>
      <c r="L1720" s="37"/>
      <c r="M1720" s="37"/>
      <c r="N1720" s="37"/>
      <c r="O1720" s="37"/>
      <c r="P1720" s="37"/>
      <c r="Q1720" s="37"/>
      <c r="R1720" s="37"/>
      <c r="S1720" s="37"/>
      <c r="T1720" s="37"/>
      <c r="U1720" s="37"/>
      <c r="V1720" s="37"/>
      <c r="W1720" s="37"/>
      <c r="X1720" s="37"/>
      <c r="Y1720" s="37"/>
      <c r="Z1720" s="37"/>
      <c r="AA1720" s="37"/>
      <c r="AB1720" s="37"/>
      <c r="AC1720" s="37"/>
    </row>
    <row r="1721" spans="1:29" s="36" customFormat="1" x14ac:dyDescent="0.3">
      <c r="A1721" s="37"/>
      <c r="B1721" s="37"/>
      <c r="C1721" s="37"/>
      <c r="D1721" s="37"/>
      <c r="E1721" s="37"/>
      <c r="F1721" s="37"/>
      <c r="G1721" s="37"/>
      <c r="H1721" s="37"/>
      <c r="I1721" s="37"/>
      <c r="J1721" s="37"/>
      <c r="K1721" s="37"/>
      <c r="L1721" s="37"/>
      <c r="M1721" s="37"/>
      <c r="N1721" s="37"/>
      <c r="O1721" s="37"/>
      <c r="P1721" s="37"/>
      <c r="Q1721" s="37"/>
      <c r="R1721" s="37"/>
      <c r="S1721" s="37"/>
      <c r="T1721" s="37"/>
      <c r="U1721" s="37"/>
      <c r="V1721" s="37"/>
      <c r="W1721" s="37"/>
      <c r="X1721" s="37"/>
      <c r="Y1721" s="37"/>
      <c r="Z1721" s="37"/>
      <c r="AA1721" s="37"/>
      <c r="AB1721" s="37"/>
      <c r="AC1721" s="37"/>
    </row>
    <row r="1722" spans="1:29" s="36" customFormat="1" x14ac:dyDescent="0.3">
      <c r="A1722" s="37"/>
      <c r="B1722" s="37"/>
      <c r="C1722" s="37"/>
      <c r="D1722" s="37"/>
      <c r="E1722" s="37"/>
      <c r="F1722" s="37"/>
      <c r="G1722" s="37"/>
      <c r="H1722" s="37"/>
      <c r="I1722" s="37"/>
      <c r="J1722" s="37"/>
      <c r="K1722" s="37"/>
      <c r="L1722" s="37"/>
      <c r="M1722" s="37"/>
      <c r="N1722" s="37"/>
      <c r="O1722" s="37"/>
      <c r="P1722" s="37"/>
      <c r="Q1722" s="37"/>
      <c r="R1722" s="37"/>
      <c r="S1722" s="37"/>
      <c r="T1722" s="37"/>
      <c r="U1722" s="37"/>
      <c r="V1722" s="37"/>
      <c r="W1722" s="37"/>
      <c r="X1722" s="37"/>
      <c r="Y1722" s="37"/>
      <c r="Z1722" s="37"/>
      <c r="AA1722" s="37"/>
      <c r="AB1722" s="37"/>
      <c r="AC1722" s="37"/>
    </row>
    <row r="1723" spans="1:29" s="36" customFormat="1" x14ac:dyDescent="0.3">
      <c r="A1723" s="37"/>
      <c r="B1723" s="37"/>
      <c r="C1723" s="37"/>
      <c r="D1723" s="37"/>
      <c r="E1723" s="37"/>
      <c r="F1723" s="37"/>
      <c r="G1723" s="37"/>
      <c r="H1723" s="37"/>
      <c r="I1723" s="37"/>
      <c r="J1723" s="37"/>
      <c r="K1723" s="37"/>
      <c r="L1723" s="37"/>
      <c r="M1723" s="37"/>
      <c r="N1723" s="37"/>
      <c r="O1723" s="37"/>
      <c r="P1723" s="37"/>
      <c r="Q1723" s="37"/>
      <c r="R1723" s="37"/>
      <c r="S1723" s="37"/>
      <c r="T1723" s="37"/>
      <c r="U1723" s="37"/>
      <c r="V1723" s="37"/>
      <c r="W1723" s="37"/>
      <c r="X1723" s="37"/>
      <c r="Y1723" s="37"/>
      <c r="Z1723" s="37"/>
      <c r="AA1723" s="37"/>
      <c r="AB1723" s="37"/>
      <c r="AC1723" s="37"/>
    </row>
    <row r="1724" spans="1:29" s="36" customFormat="1" x14ac:dyDescent="0.3">
      <c r="A1724" s="37"/>
      <c r="B1724" s="37"/>
      <c r="C1724" s="37"/>
      <c r="D1724" s="37"/>
      <c r="E1724" s="37"/>
      <c r="F1724" s="37"/>
      <c r="G1724" s="37"/>
      <c r="H1724" s="37"/>
      <c r="I1724" s="37"/>
      <c r="J1724" s="37"/>
      <c r="K1724" s="37"/>
      <c r="L1724" s="37"/>
      <c r="M1724" s="37"/>
      <c r="N1724" s="37"/>
      <c r="O1724" s="37"/>
      <c r="P1724" s="37"/>
      <c r="Q1724" s="37"/>
      <c r="R1724" s="37"/>
      <c r="S1724" s="37"/>
      <c r="T1724" s="37"/>
      <c r="U1724" s="37"/>
      <c r="V1724" s="37"/>
      <c r="W1724" s="37"/>
      <c r="X1724" s="37"/>
      <c r="Y1724" s="37"/>
      <c r="Z1724" s="37"/>
      <c r="AA1724" s="37"/>
      <c r="AB1724" s="37"/>
      <c r="AC1724" s="37"/>
    </row>
    <row r="1725" spans="1:29" s="36" customFormat="1" x14ac:dyDescent="0.3">
      <c r="A1725" s="37"/>
      <c r="B1725" s="37"/>
      <c r="C1725" s="37"/>
      <c r="D1725" s="37"/>
      <c r="E1725" s="37"/>
      <c r="F1725" s="37"/>
      <c r="G1725" s="37"/>
      <c r="H1725" s="37"/>
      <c r="I1725" s="37"/>
      <c r="J1725" s="37"/>
      <c r="K1725" s="37"/>
      <c r="L1725" s="37"/>
      <c r="M1725" s="37"/>
      <c r="N1725" s="37"/>
      <c r="O1725" s="37"/>
      <c r="P1725" s="37"/>
      <c r="Q1725" s="37"/>
      <c r="R1725" s="37"/>
      <c r="S1725" s="37"/>
      <c r="T1725" s="37"/>
      <c r="U1725" s="37"/>
      <c r="V1725" s="37"/>
      <c r="W1725" s="37"/>
      <c r="X1725" s="37"/>
      <c r="Y1725" s="37"/>
      <c r="Z1725" s="37"/>
      <c r="AA1725" s="37"/>
      <c r="AB1725" s="37"/>
      <c r="AC1725" s="37"/>
    </row>
    <row r="1726" spans="1:29" s="36" customFormat="1" x14ac:dyDescent="0.3">
      <c r="A1726" s="37"/>
      <c r="B1726" s="37"/>
      <c r="C1726" s="37"/>
      <c r="D1726" s="37"/>
      <c r="E1726" s="37"/>
      <c r="F1726" s="37"/>
      <c r="G1726" s="37"/>
      <c r="H1726" s="37"/>
      <c r="I1726" s="37"/>
      <c r="J1726" s="37"/>
      <c r="K1726" s="37"/>
      <c r="L1726" s="37"/>
      <c r="M1726" s="37"/>
      <c r="N1726" s="37"/>
      <c r="O1726" s="37"/>
      <c r="P1726" s="37"/>
      <c r="Q1726" s="37"/>
      <c r="R1726" s="37"/>
      <c r="S1726" s="37"/>
      <c r="T1726" s="37"/>
      <c r="U1726" s="37"/>
      <c r="V1726" s="37"/>
      <c r="W1726" s="37"/>
      <c r="X1726" s="37"/>
      <c r="Y1726" s="37"/>
      <c r="Z1726" s="37"/>
      <c r="AA1726" s="37"/>
      <c r="AB1726" s="37"/>
      <c r="AC1726" s="37"/>
    </row>
    <row r="1727" spans="1:29" s="36" customFormat="1" x14ac:dyDescent="0.3">
      <c r="A1727" s="37"/>
      <c r="B1727" s="37"/>
      <c r="C1727" s="37"/>
      <c r="D1727" s="37"/>
      <c r="E1727" s="37"/>
      <c r="F1727" s="37"/>
      <c r="G1727" s="37"/>
      <c r="H1727" s="37"/>
      <c r="I1727" s="37"/>
      <c r="J1727" s="37"/>
      <c r="K1727" s="37"/>
      <c r="L1727" s="37"/>
      <c r="M1727" s="37"/>
      <c r="N1727" s="37"/>
      <c r="O1727" s="37"/>
      <c r="P1727" s="37"/>
      <c r="Q1727" s="37"/>
      <c r="R1727" s="37"/>
      <c r="S1727" s="37"/>
      <c r="T1727" s="37"/>
      <c r="U1727" s="37"/>
      <c r="V1727" s="37"/>
      <c r="W1727" s="37"/>
      <c r="X1727" s="37"/>
      <c r="Y1727" s="37"/>
      <c r="Z1727" s="37"/>
      <c r="AA1727" s="37"/>
      <c r="AB1727" s="37"/>
      <c r="AC1727" s="37"/>
    </row>
    <row r="1728" spans="1:29" s="36" customFormat="1" x14ac:dyDescent="0.3">
      <c r="A1728" s="37"/>
      <c r="B1728" s="37"/>
      <c r="C1728" s="37"/>
      <c r="D1728" s="37"/>
      <c r="E1728" s="37"/>
      <c r="F1728" s="37"/>
      <c r="G1728" s="37"/>
      <c r="H1728" s="37"/>
      <c r="I1728" s="37"/>
      <c r="J1728" s="37"/>
      <c r="K1728" s="37"/>
      <c r="L1728" s="37"/>
      <c r="M1728" s="37"/>
      <c r="N1728" s="37"/>
      <c r="O1728" s="37"/>
      <c r="P1728" s="37"/>
      <c r="Q1728" s="37"/>
      <c r="R1728" s="37"/>
      <c r="S1728" s="37"/>
      <c r="T1728" s="37"/>
      <c r="U1728" s="37"/>
      <c r="V1728" s="37"/>
      <c r="W1728" s="37"/>
      <c r="X1728" s="37"/>
      <c r="Y1728" s="37"/>
      <c r="Z1728" s="37"/>
      <c r="AA1728" s="37"/>
      <c r="AB1728" s="37"/>
      <c r="AC1728" s="37"/>
    </row>
    <row r="1729" spans="1:29" s="36" customFormat="1" x14ac:dyDescent="0.3">
      <c r="A1729" s="37"/>
      <c r="B1729" s="37"/>
      <c r="C1729" s="37"/>
      <c r="D1729" s="37"/>
      <c r="E1729" s="37"/>
      <c r="F1729" s="37"/>
      <c r="G1729" s="37"/>
      <c r="H1729" s="37"/>
      <c r="I1729" s="37"/>
      <c r="J1729" s="37"/>
      <c r="K1729" s="37"/>
      <c r="L1729" s="37"/>
      <c r="M1729" s="37"/>
      <c r="N1729" s="37"/>
      <c r="O1729" s="37"/>
      <c r="P1729" s="37"/>
      <c r="Q1729" s="37"/>
      <c r="R1729" s="37"/>
      <c r="S1729" s="37"/>
      <c r="T1729" s="37"/>
      <c r="U1729" s="37"/>
      <c r="V1729" s="37"/>
      <c r="W1729" s="37"/>
      <c r="X1729" s="37"/>
      <c r="Y1729" s="37"/>
      <c r="Z1729" s="37"/>
      <c r="AA1729" s="37"/>
      <c r="AB1729" s="37"/>
      <c r="AC1729" s="37"/>
    </row>
    <row r="1730" spans="1:29" s="36" customFormat="1" x14ac:dyDescent="0.3">
      <c r="A1730" s="37"/>
      <c r="B1730" s="37"/>
      <c r="C1730" s="37"/>
      <c r="D1730" s="37"/>
      <c r="E1730" s="37"/>
      <c r="F1730" s="37"/>
      <c r="G1730" s="37"/>
      <c r="H1730" s="37"/>
      <c r="I1730" s="37"/>
      <c r="J1730" s="37"/>
      <c r="K1730" s="37"/>
      <c r="L1730" s="37"/>
      <c r="M1730" s="37"/>
      <c r="N1730" s="37"/>
      <c r="O1730" s="37"/>
      <c r="P1730" s="37"/>
      <c r="Q1730" s="37"/>
      <c r="R1730" s="37"/>
      <c r="S1730" s="37"/>
      <c r="T1730" s="37"/>
      <c r="U1730" s="37"/>
      <c r="V1730" s="37"/>
      <c r="W1730" s="37"/>
      <c r="X1730" s="37"/>
      <c r="Y1730" s="37"/>
      <c r="Z1730" s="37"/>
      <c r="AA1730" s="37"/>
      <c r="AB1730" s="37"/>
      <c r="AC1730" s="37"/>
    </row>
    <row r="1731" spans="1:29" s="36" customFormat="1" x14ac:dyDescent="0.3">
      <c r="A1731" s="37"/>
      <c r="B1731" s="37"/>
      <c r="C1731" s="37"/>
      <c r="D1731" s="37"/>
      <c r="E1731" s="37"/>
      <c r="F1731" s="37"/>
      <c r="G1731" s="37"/>
      <c r="H1731" s="37"/>
      <c r="I1731" s="37"/>
      <c r="J1731" s="37"/>
      <c r="K1731" s="37"/>
      <c r="L1731" s="37"/>
      <c r="M1731" s="37"/>
      <c r="N1731" s="37"/>
      <c r="O1731" s="37"/>
      <c r="P1731" s="37"/>
      <c r="Q1731" s="37"/>
      <c r="R1731" s="37"/>
      <c r="S1731" s="37"/>
      <c r="T1731" s="37"/>
      <c r="U1731" s="37"/>
      <c r="V1731" s="37"/>
      <c r="W1731" s="37"/>
      <c r="X1731" s="37"/>
      <c r="Y1731" s="37"/>
      <c r="Z1731" s="37"/>
      <c r="AA1731" s="37"/>
      <c r="AB1731" s="37"/>
      <c r="AC1731" s="37"/>
    </row>
    <row r="1732" spans="1:29" s="36" customFormat="1" x14ac:dyDescent="0.3">
      <c r="A1732" s="37"/>
      <c r="B1732" s="37"/>
      <c r="C1732" s="37"/>
      <c r="D1732" s="37"/>
      <c r="E1732" s="37"/>
      <c r="F1732" s="37"/>
      <c r="G1732" s="37"/>
      <c r="H1732" s="37"/>
      <c r="I1732" s="37"/>
      <c r="J1732" s="37"/>
      <c r="K1732" s="37"/>
      <c r="L1732" s="37"/>
      <c r="M1732" s="37"/>
      <c r="N1732" s="37"/>
      <c r="O1732" s="37"/>
      <c r="P1732" s="37"/>
      <c r="Q1732" s="37"/>
      <c r="R1732" s="37"/>
      <c r="S1732" s="37"/>
      <c r="T1732" s="37"/>
      <c r="U1732" s="37"/>
      <c r="V1732" s="37"/>
      <c r="W1732" s="37"/>
      <c r="X1732" s="37"/>
      <c r="Y1732" s="37"/>
      <c r="Z1732" s="37"/>
      <c r="AA1732" s="37"/>
      <c r="AB1732" s="37"/>
      <c r="AC1732" s="37"/>
    </row>
    <row r="1733" spans="1:29" s="36" customFormat="1" x14ac:dyDescent="0.3">
      <c r="A1733" s="37"/>
      <c r="B1733" s="37"/>
      <c r="C1733" s="37"/>
      <c r="D1733" s="37"/>
      <c r="E1733" s="37"/>
      <c r="F1733" s="37"/>
      <c r="G1733" s="37"/>
      <c r="H1733" s="37"/>
      <c r="I1733" s="37"/>
      <c r="J1733" s="37"/>
      <c r="K1733" s="37"/>
      <c r="L1733" s="37"/>
      <c r="M1733" s="37"/>
      <c r="N1733" s="37"/>
      <c r="O1733" s="37"/>
      <c r="P1733" s="37"/>
      <c r="Q1733" s="37"/>
      <c r="R1733" s="37"/>
      <c r="S1733" s="37"/>
      <c r="T1733" s="37"/>
      <c r="U1733" s="37"/>
      <c r="V1733" s="37"/>
      <c r="W1733" s="37"/>
      <c r="X1733" s="37"/>
      <c r="Y1733" s="37"/>
      <c r="Z1733" s="37"/>
      <c r="AA1733" s="37"/>
      <c r="AB1733" s="37"/>
      <c r="AC1733" s="37"/>
    </row>
    <row r="1734" spans="1:29" s="36" customFormat="1" x14ac:dyDescent="0.3">
      <c r="A1734" s="37"/>
      <c r="B1734" s="37"/>
      <c r="C1734" s="37"/>
      <c r="D1734" s="37"/>
      <c r="E1734" s="37"/>
      <c r="F1734" s="37"/>
      <c r="G1734" s="37"/>
      <c r="H1734" s="37"/>
      <c r="I1734" s="37"/>
      <c r="J1734" s="37"/>
      <c r="K1734" s="37"/>
      <c r="L1734" s="37"/>
      <c r="M1734" s="37"/>
      <c r="N1734" s="37"/>
      <c r="O1734" s="37"/>
      <c r="P1734" s="37"/>
      <c r="Q1734" s="37"/>
      <c r="R1734" s="37"/>
      <c r="S1734" s="37"/>
      <c r="T1734" s="37"/>
      <c r="U1734" s="37"/>
      <c r="V1734" s="37"/>
      <c r="W1734" s="37"/>
      <c r="X1734" s="37"/>
      <c r="Y1734" s="37"/>
      <c r="Z1734" s="37"/>
      <c r="AA1734" s="37"/>
      <c r="AB1734" s="37"/>
      <c r="AC1734" s="37"/>
    </row>
    <row r="1735" spans="1:29" s="36" customFormat="1" x14ac:dyDescent="0.3">
      <c r="A1735" s="37"/>
      <c r="B1735" s="37"/>
      <c r="C1735" s="37"/>
      <c r="D1735" s="37"/>
      <c r="E1735" s="37"/>
      <c r="F1735" s="37"/>
      <c r="G1735" s="37"/>
      <c r="H1735" s="37"/>
      <c r="I1735" s="37"/>
      <c r="J1735" s="37"/>
      <c r="K1735" s="37"/>
      <c r="L1735" s="37"/>
      <c r="M1735" s="37"/>
      <c r="N1735" s="37"/>
      <c r="O1735" s="37"/>
      <c r="P1735" s="37"/>
      <c r="Q1735" s="37"/>
      <c r="R1735" s="37"/>
      <c r="S1735" s="37"/>
      <c r="T1735" s="37"/>
      <c r="U1735" s="37"/>
      <c r="V1735" s="37"/>
      <c r="W1735" s="37"/>
      <c r="X1735" s="37"/>
      <c r="Y1735" s="37"/>
      <c r="Z1735" s="37"/>
      <c r="AA1735" s="37"/>
      <c r="AB1735" s="37"/>
      <c r="AC1735" s="37"/>
    </row>
    <row r="1736" spans="1:29" s="36" customFormat="1" x14ac:dyDescent="0.3">
      <c r="A1736" s="37"/>
      <c r="B1736" s="37"/>
      <c r="C1736" s="37"/>
      <c r="D1736" s="37"/>
      <c r="E1736" s="37"/>
      <c r="F1736" s="37"/>
      <c r="G1736" s="37"/>
      <c r="H1736" s="37"/>
      <c r="I1736" s="37"/>
      <c r="J1736" s="37"/>
      <c r="K1736" s="37"/>
      <c r="L1736" s="37"/>
      <c r="M1736" s="37"/>
      <c r="N1736" s="37"/>
      <c r="O1736" s="37"/>
      <c r="P1736" s="37"/>
      <c r="Q1736" s="37"/>
      <c r="R1736" s="37"/>
      <c r="S1736" s="37"/>
      <c r="T1736" s="37"/>
      <c r="U1736" s="37"/>
      <c r="V1736" s="37"/>
      <c r="W1736" s="37"/>
      <c r="X1736" s="37"/>
      <c r="Y1736" s="37"/>
      <c r="Z1736" s="37"/>
      <c r="AA1736" s="37"/>
      <c r="AB1736" s="37"/>
      <c r="AC1736" s="37"/>
    </row>
    <row r="1737" spans="1:29" s="36" customFormat="1" x14ac:dyDescent="0.3">
      <c r="A1737" s="37"/>
      <c r="B1737" s="37"/>
      <c r="C1737" s="37"/>
      <c r="D1737" s="37"/>
      <c r="E1737" s="37"/>
      <c r="F1737" s="37"/>
      <c r="G1737" s="37"/>
      <c r="H1737" s="37"/>
      <c r="I1737" s="37"/>
      <c r="J1737" s="37"/>
      <c r="K1737" s="37"/>
      <c r="L1737" s="37"/>
      <c r="M1737" s="37"/>
      <c r="N1737" s="37"/>
      <c r="O1737" s="37"/>
      <c r="P1737" s="37"/>
      <c r="Q1737" s="37"/>
      <c r="R1737" s="37"/>
      <c r="S1737" s="37"/>
      <c r="T1737" s="37"/>
      <c r="U1737" s="37"/>
      <c r="V1737" s="37"/>
      <c r="W1737" s="37"/>
      <c r="X1737" s="37"/>
      <c r="Y1737" s="37"/>
      <c r="Z1737" s="37"/>
      <c r="AA1737" s="37"/>
      <c r="AB1737" s="37"/>
      <c r="AC1737" s="37"/>
    </row>
    <row r="1738" spans="1:29" s="36" customFormat="1" x14ac:dyDescent="0.3">
      <c r="A1738" s="37"/>
      <c r="B1738" s="37"/>
      <c r="C1738" s="37"/>
      <c r="D1738" s="37"/>
      <c r="E1738" s="37"/>
      <c r="F1738" s="37"/>
      <c r="G1738" s="37"/>
      <c r="H1738" s="37"/>
      <c r="I1738" s="37"/>
      <c r="J1738" s="37"/>
      <c r="K1738" s="37"/>
      <c r="L1738" s="37"/>
      <c r="M1738" s="37"/>
      <c r="N1738" s="37"/>
      <c r="O1738" s="37"/>
      <c r="P1738" s="37"/>
      <c r="Q1738" s="37"/>
      <c r="R1738" s="37"/>
      <c r="S1738" s="37"/>
      <c r="T1738" s="37"/>
      <c r="U1738" s="37"/>
      <c r="V1738" s="37"/>
      <c r="W1738" s="37"/>
      <c r="X1738" s="37"/>
      <c r="Y1738" s="37"/>
      <c r="Z1738" s="37"/>
      <c r="AA1738" s="37"/>
      <c r="AB1738" s="37"/>
      <c r="AC1738" s="37"/>
    </row>
    <row r="1739" spans="1:29" s="36" customFormat="1" x14ac:dyDescent="0.3">
      <c r="A1739" s="37"/>
      <c r="B1739" s="37"/>
      <c r="C1739" s="37"/>
      <c r="D1739" s="37"/>
      <c r="E1739" s="37"/>
      <c r="F1739" s="37"/>
      <c r="G1739" s="37"/>
      <c r="H1739" s="37"/>
      <c r="I1739" s="37"/>
      <c r="J1739" s="37"/>
      <c r="K1739" s="37"/>
      <c r="L1739" s="37"/>
      <c r="M1739" s="37"/>
      <c r="N1739" s="37"/>
      <c r="O1739" s="37"/>
      <c r="P1739" s="37"/>
      <c r="Q1739" s="37"/>
      <c r="R1739" s="37"/>
      <c r="S1739" s="37"/>
      <c r="T1739" s="37"/>
      <c r="U1739" s="37"/>
      <c r="V1739" s="37"/>
      <c r="W1739" s="37"/>
      <c r="X1739" s="37"/>
      <c r="Y1739" s="37"/>
      <c r="Z1739" s="37"/>
      <c r="AA1739" s="37"/>
      <c r="AB1739" s="37"/>
      <c r="AC1739" s="37"/>
    </row>
    <row r="1740" spans="1:29" s="36" customFormat="1" x14ac:dyDescent="0.3">
      <c r="A1740" s="37"/>
      <c r="B1740" s="37"/>
      <c r="C1740" s="37"/>
      <c r="D1740" s="37"/>
      <c r="E1740" s="37"/>
      <c r="F1740" s="37"/>
      <c r="G1740" s="37"/>
      <c r="H1740" s="37"/>
      <c r="I1740" s="37"/>
      <c r="J1740" s="37"/>
      <c r="K1740" s="37"/>
      <c r="L1740" s="37"/>
      <c r="M1740" s="37"/>
      <c r="N1740" s="37"/>
      <c r="O1740" s="37"/>
      <c r="P1740" s="37"/>
      <c r="Q1740" s="37"/>
      <c r="R1740" s="37"/>
      <c r="S1740" s="37"/>
      <c r="T1740" s="37"/>
      <c r="U1740" s="37"/>
      <c r="V1740" s="37"/>
      <c r="W1740" s="37"/>
      <c r="X1740" s="37"/>
      <c r="Y1740" s="37"/>
      <c r="Z1740" s="37"/>
      <c r="AA1740" s="37"/>
      <c r="AB1740" s="37"/>
      <c r="AC1740" s="37"/>
    </row>
    <row r="1741" spans="1:29" s="36" customFormat="1" x14ac:dyDescent="0.3">
      <c r="A1741" s="37"/>
      <c r="B1741" s="37"/>
      <c r="C1741" s="37"/>
      <c r="D1741" s="37"/>
      <c r="E1741" s="37"/>
      <c r="F1741" s="37"/>
      <c r="G1741" s="37"/>
      <c r="H1741" s="37"/>
      <c r="I1741" s="37"/>
      <c r="J1741" s="37"/>
      <c r="K1741" s="37"/>
      <c r="L1741" s="37"/>
      <c r="M1741" s="37"/>
      <c r="N1741" s="37"/>
      <c r="O1741" s="37"/>
      <c r="P1741" s="37"/>
      <c r="Q1741" s="37"/>
      <c r="R1741" s="37"/>
      <c r="S1741" s="37"/>
      <c r="T1741" s="37"/>
      <c r="U1741" s="37"/>
      <c r="V1741" s="37"/>
      <c r="W1741" s="37"/>
      <c r="X1741" s="37"/>
      <c r="Y1741" s="37"/>
      <c r="Z1741" s="37"/>
      <c r="AA1741" s="37"/>
      <c r="AB1741" s="37"/>
      <c r="AC1741" s="37"/>
    </row>
    <row r="1742" spans="1:29" s="36" customFormat="1" x14ac:dyDescent="0.3">
      <c r="A1742" s="37"/>
      <c r="B1742" s="37"/>
      <c r="C1742" s="37"/>
      <c r="D1742" s="37"/>
      <c r="E1742" s="37"/>
      <c r="F1742" s="37"/>
      <c r="G1742" s="37"/>
      <c r="H1742" s="37"/>
      <c r="I1742" s="37"/>
      <c r="J1742" s="37"/>
      <c r="K1742" s="37"/>
      <c r="L1742" s="37"/>
      <c r="M1742" s="37"/>
      <c r="N1742" s="37"/>
      <c r="O1742" s="37"/>
      <c r="P1742" s="37"/>
      <c r="Q1742" s="37"/>
      <c r="R1742" s="37"/>
      <c r="S1742" s="37"/>
      <c r="T1742" s="37"/>
      <c r="U1742" s="37"/>
      <c r="V1742" s="37"/>
      <c r="W1742" s="37"/>
      <c r="X1742" s="37"/>
      <c r="Y1742" s="37"/>
      <c r="Z1742" s="37"/>
      <c r="AA1742" s="37"/>
      <c r="AB1742" s="37"/>
      <c r="AC1742" s="37"/>
    </row>
    <row r="1743" spans="1:29" s="36" customFormat="1" x14ac:dyDescent="0.3">
      <c r="A1743" s="37"/>
      <c r="B1743" s="37"/>
      <c r="C1743" s="37"/>
      <c r="D1743" s="37"/>
      <c r="E1743" s="37"/>
      <c r="F1743" s="37"/>
      <c r="G1743" s="37"/>
      <c r="H1743" s="37"/>
      <c r="I1743" s="37"/>
      <c r="J1743" s="37"/>
      <c r="K1743" s="37"/>
      <c r="L1743" s="37"/>
      <c r="M1743" s="37"/>
      <c r="N1743" s="37"/>
      <c r="O1743" s="37"/>
      <c r="P1743" s="37"/>
      <c r="Q1743" s="37"/>
      <c r="R1743" s="37"/>
      <c r="S1743" s="37"/>
      <c r="T1743" s="37"/>
      <c r="U1743" s="37"/>
      <c r="V1743" s="37"/>
      <c r="W1743" s="37"/>
      <c r="X1743" s="37"/>
      <c r="Y1743" s="37"/>
      <c r="Z1743" s="37"/>
      <c r="AA1743" s="37"/>
      <c r="AB1743" s="37"/>
      <c r="AC1743" s="37"/>
    </row>
    <row r="1744" spans="1:29" s="36" customFormat="1" x14ac:dyDescent="0.3">
      <c r="A1744" s="37"/>
      <c r="B1744" s="37"/>
      <c r="C1744" s="37"/>
      <c r="D1744" s="37"/>
      <c r="E1744" s="37"/>
      <c r="F1744" s="37"/>
      <c r="G1744" s="37"/>
      <c r="H1744" s="37"/>
      <c r="I1744" s="37"/>
      <c r="J1744" s="37"/>
      <c r="K1744" s="37"/>
      <c r="L1744" s="37"/>
      <c r="M1744" s="37"/>
      <c r="N1744" s="37"/>
      <c r="O1744" s="37"/>
      <c r="P1744" s="37"/>
      <c r="Q1744" s="37"/>
      <c r="R1744" s="37"/>
      <c r="S1744" s="37"/>
      <c r="T1744" s="37"/>
      <c r="U1744" s="37"/>
      <c r="V1744" s="37"/>
      <c r="W1744" s="37"/>
      <c r="X1744" s="37"/>
      <c r="Y1744" s="37"/>
      <c r="Z1744" s="37"/>
      <c r="AA1744" s="37"/>
      <c r="AB1744" s="37"/>
      <c r="AC1744" s="37"/>
    </row>
    <row r="1745" spans="1:29" s="36" customFormat="1" x14ac:dyDescent="0.3">
      <c r="A1745" s="37"/>
      <c r="B1745" s="37"/>
      <c r="C1745" s="37"/>
      <c r="D1745" s="37"/>
      <c r="E1745" s="37"/>
      <c r="F1745" s="37"/>
      <c r="G1745" s="37"/>
      <c r="H1745" s="37"/>
      <c r="I1745" s="37"/>
      <c r="J1745" s="37"/>
      <c r="K1745" s="37"/>
      <c r="L1745" s="37"/>
      <c r="M1745" s="37"/>
      <c r="N1745" s="37"/>
      <c r="O1745" s="37"/>
      <c r="P1745" s="37"/>
      <c r="Q1745" s="37"/>
      <c r="R1745" s="37"/>
      <c r="S1745" s="37"/>
      <c r="T1745" s="37"/>
      <c r="U1745" s="37"/>
      <c r="V1745" s="37"/>
      <c r="W1745" s="37"/>
      <c r="X1745" s="37"/>
      <c r="Y1745" s="37"/>
      <c r="Z1745" s="37"/>
      <c r="AA1745" s="37"/>
      <c r="AB1745" s="37"/>
      <c r="AC1745" s="37"/>
    </row>
    <row r="1746" spans="1:29" s="36" customFormat="1" x14ac:dyDescent="0.3">
      <c r="A1746" s="37"/>
      <c r="B1746" s="37"/>
      <c r="C1746" s="37"/>
      <c r="D1746" s="37"/>
      <c r="E1746" s="37"/>
      <c r="F1746" s="37"/>
      <c r="G1746" s="37"/>
      <c r="H1746" s="37"/>
      <c r="I1746" s="37"/>
      <c r="J1746" s="37"/>
      <c r="K1746" s="37"/>
      <c r="L1746" s="37"/>
      <c r="M1746" s="37"/>
      <c r="N1746" s="37"/>
      <c r="O1746" s="37"/>
      <c r="P1746" s="37"/>
      <c r="Q1746" s="37"/>
      <c r="R1746" s="37"/>
      <c r="S1746" s="37"/>
      <c r="T1746" s="37"/>
      <c r="U1746" s="37"/>
      <c r="V1746" s="37"/>
      <c r="W1746" s="37"/>
      <c r="X1746" s="37"/>
      <c r="Y1746" s="37"/>
      <c r="Z1746" s="37"/>
      <c r="AA1746" s="37"/>
      <c r="AB1746" s="37"/>
      <c r="AC1746" s="37"/>
    </row>
    <row r="1747" spans="1:29" s="36" customFormat="1" x14ac:dyDescent="0.3">
      <c r="A1747" s="37"/>
      <c r="B1747" s="37"/>
      <c r="C1747" s="37"/>
      <c r="D1747" s="37"/>
      <c r="E1747" s="37"/>
      <c r="F1747" s="37"/>
      <c r="G1747" s="37"/>
      <c r="H1747" s="37"/>
      <c r="I1747" s="37"/>
      <c r="J1747" s="37"/>
      <c r="K1747" s="37"/>
      <c r="L1747" s="37"/>
      <c r="M1747" s="37"/>
      <c r="N1747" s="37"/>
      <c r="O1747" s="37"/>
      <c r="P1747" s="37"/>
      <c r="Q1747" s="37"/>
      <c r="R1747" s="37"/>
      <c r="S1747" s="37"/>
      <c r="T1747" s="37"/>
      <c r="U1747" s="37"/>
      <c r="V1747" s="37"/>
      <c r="W1747" s="37"/>
      <c r="X1747" s="37"/>
      <c r="Y1747" s="37"/>
      <c r="Z1747" s="37"/>
      <c r="AA1747" s="37"/>
      <c r="AB1747" s="37"/>
      <c r="AC1747" s="37"/>
    </row>
    <row r="1748" spans="1:29" s="36" customFormat="1" x14ac:dyDescent="0.3">
      <c r="A1748" s="37"/>
      <c r="B1748" s="37"/>
      <c r="C1748" s="37"/>
      <c r="D1748" s="37"/>
      <c r="E1748" s="37"/>
      <c r="F1748" s="37"/>
      <c r="G1748" s="37"/>
      <c r="H1748" s="37"/>
      <c r="I1748" s="37"/>
      <c r="J1748" s="37"/>
      <c r="K1748" s="37"/>
      <c r="L1748" s="37"/>
      <c r="M1748" s="37"/>
      <c r="N1748" s="37"/>
      <c r="O1748" s="37"/>
      <c r="P1748" s="37"/>
      <c r="Q1748" s="37"/>
      <c r="R1748" s="37"/>
      <c r="S1748" s="37"/>
      <c r="T1748" s="37"/>
      <c r="U1748" s="37"/>
      <c r="V1748" s="37"/>
      <c r="W1748" s="37"/>
      <c r="X1748" s="37"/>
      <c r="Y1748" s="37"/>
      <c r="Z1748" s="37"/>
      <c r="AA1748" s="37"/>
      <c r="AB1748" s="37"/>
      <c r="AC1748" s="37"/>
    </row>
    <row r="1749" spans="1:29" s="36" customFormat="1" x14ac:dyDescent="0.3">
      <c r="A1749" s="37"/>
      <c r="B1749" s="37"/>
      <c r="C1749" s="37"/>
      <c r="D1749" s="37"/>
      <c r="E1749" s="37"/>
      <c r="F1749" s="37"/>
      <c r="G1749" s="37"/>
      <c r="H1749" s="37"/>
      <c r="I1749" s="37"/>
      <c r="J1749" s="37"/>
      <c r="K1749" s="37"/>
      <c r="L1749" s="37"/>
      <c r="M1749" s="37"/>
      <c r="N1749" s="37"/>
      <c r="O1749" s="37"/>
      <c r="P1749" s="37"/>
      <c r="Q1749" s="37"/>
      <c r="R1749" s="37"/>
      <c r="S1749" s="37"/>
      <c r="T1749" s="37"/>
      <c r="U1749" s="37"/>
      <c r="V1749" s="37"/>
      <c r="W1749" s="37"/>
      <c r="X1749" s="37"/>
      <c r="Y1749" s="37"/>
      <c r="Z1749" s="37"/>
      <c r="AA1749" s="37"/>
      <c r="AB1749" s="37"/>
      <c r="AC1749" s="37"/>
    </row>
    <row r="1750" spans="1:29" s="36" customFormat="1" x14ac:dyDescent="0.3">
      <c r="A1750" s="37"/>
      <c r="B1750" s="37"/>
      <c r="C1750" s="37"/>
      <c r="D1750" s="37"/>
      <c r="E1750" s="37"/>
      <c r="F1750" s="37"/>
      <c r="G1750" s="37"/>
      <c r="H1750" s="37"/>
      <c r="I1750" s="37"/>
      <c r="J1750" s="37"/>
      <c r="K1750" s="37"/>
      <c r="L1750" s="37"/>
      <c r="M1750" s="37"/>
      <c r="N1750" s="37"/>
      <c r="O1750" s="37"/>
      <c r="P1750" s="37"/>
      <c r="Q1750" s="37"/>
      <c r="R1750" s="37"/>
      <c r="S1750" s="37"/>
      <c r="T1750" s="37"/>
      <c r="U1750" s="37"/>
      <c r="V1750" s="37"/>
      <c r="W1750" s="37"/>
      <c r="X1750" s="37"/>
      <c r="Y1750" s="37"/>
      <c r="Z1750" s="37"/>
      <c r="AA1750" s="37"/>
      <c r="AB1750" s="37"/>
      <c r="AC1750" s="37"/>
    </row>
    <row r="1751" spans="1:29" s="36" customFormat="1" x14ac:dyDescent="0.3">
      <c r="A1751" s="37"/>
      <c r="B1751" s="37"/>
      <c r="C1751" s="37"/>
      <c r="D1751" s="37"/>
      <c r="E1751" s="37"/>
      <c r="F1751" s="37"/>
      <c r="G1751" s="37"/>
      <c r="H1751" s="37"/>
      <c r="I1751" s="37"/>
      <c r="J1751" s="37"/>
      <c r="K1751" s="37"/>
      <c r="L1751" s="37"/>
      <c r="M1751" s="37"/>
      <c r="N1751" s="37"/>
      <c r="O1751" s="37"/>
      <c r="P1751" s="37"/>
      <c r="Q1751" s="37"/>
      <c r="R1751" s="37"/>
      <c r="S1751" s="37"/>
      <c r="T1751" s="37"/>
      <c r="U1751" s="37"/>
      <c r="V1751" s="37"/>
      <c r="W1751" s="37"/>
      <c r="X1751" s="37"/>
      <c r="Y1751" s="37"/>
      <c r="Z1751" s="37"/>
      <c r="AA1751" s="37"/>
      <c r="AB1751" s="37"/>
      <c r="AC1751" s="37"/>
    </row>
    <row r="1752" spans="1:29" s="36" customFormat="1" x14ac:dyDescent="0.3">
      <c r="A1752" s="37"/>
      <c r="B1752" s="37"/>
      <c r="C1752" s="37"/>
      <c r="D1752" s="37"/>
      <c r="E1752" s="37"/>
      <c r="F1752" s="37"/>
      <c r="G1752" s="37"/>
      <c r="H1752" s="37"/>
      <c r="I1752" s="37"/>
      <c r="J1752" s="37"/>
      <c r="K1752" s="37"/>
      <c r="L1752" s="37"/>
      <c r="M1752" s="37"/>
      <c r="N1752" s="37"/>
      <c r="O1752" s="37"/>
      <c r="P1752" s="37"/>
      <c r="Q1752" s="37"/>
      <c r="R1752" s="37"/>
      <c r="S1752" s="37"/>
      <c r="T1752" s="37"/>
      <c r="U1752" s="37"/>
      <c r="V1752" s="37"/>
      <c r="W1752" s="37"/>
      <c r="X1752" s="37"/>
      <c r="Y1752" s="37"/>
      <c r="Z1752" s="37"/>
      <c r="AA1752" s="37"/>
      <c r="AB1752" s="37"/>
      <c r="AC1752" s="37"/>
    </row>
    <row r="1753" spans="1:29" s="36" customFormat="1" x14ac:dyDescent="0.3">
      <c r="A1753" s="37"/>
      <c r="B1753" s="37"/>
      <c r="C1753" s="37"/>
      <c r="D1753" s="37"/>
      <c r="E1753" s="37"/>
      <c r="F1753" s="37"/>
      <c r="G1753" s="37"/>
      <c r="H1753" s="37"/>
      <c r="I1753" s="37"/>
      <c r="J1753" s="37"/>
      <c r="K1753" s="37"/>
      <c r="L1753" s="37"/>
      <c r="M1753" s="37"/>
      <c r="N1753" s="37"/>
      <c r="O1753" s="37"/>
      <c r="P1753" s="37"/>
      <c r="Q1753" s="37"/>
      <c r="R1753" s="37"/>
      <c r="S1753" s="37"/>
      <c r="T1753" s="37"/>
      <c r="U1753" s="37"/>
      <c r="V1753" s="37"/>
      <c r="W1753" s="37"/>
      <c r="X1753" s="37"/>
      <c r="Y1753" s="37"/>
      <c r="Z1753" s="37"/>
      <c r="AA1753" s="37"/>
      <c r="AB1753" s="37"/>
      <c r="AC1753" s="37"/>
    </row>
    <row r="1754" spans="1:29" s="36" customFormat="1" x14ac:dyDescent="0.3">
      <c r="A1754" s="37"/>
      <c r="B1754" s="37"/>
      <c r="C1754" s="37"/>
      <c r="D1754" s="37"/>
      <c r="E1754" s="37"/>
      <c r="F1754" s="37"/>
      <c r="G1754" s="37"/>
      <c r="H1754" s="37"/>
      <c r="I1754" s="37"/>
      <c r="J1754" s="37"/>
      <c r="K1754" s="37"/>
      <c r="L1754" s="37"/>
      <c r="M1754" s="37"/>
      <c r="N1754" s="37"/>
      <c r="O1754" s="37"/>
      <c r="P1754" s="37"/>
      <c r="Q1754" s="37"/>
      <c r="R1754" s="37"/>
      <c r="S1754" s="37"/>
      <c r="T1754" s="37"/>
      <c r="U1754" s="37"/>
      <c r="V1754" s="37"/>
      <c r="W1754" s="37"/>
      <c r="X1754" s="37"/>
      <c r="Y1754" s="37"/>
      <c r="Z1754" s="37"/>
      <c r="AA1754" s="37"/>
      <c r="AB1754" s="37"/>
      <c r="AC1754" s="37"/>
    </row>
    <row r="1755" spans="1:29" s="36" customFormat="1" x14ac:dyDescent="0.3">
      <c r="A1755" s="37"/>
      <c r="B1755" s="37"/>
      <c r="C1755" s="37"/>
      <c r="D1755" s="37"/>
      <c r="E1755" s="37"/>
      <c r="F1755" s="37"/>
      <c r="G1755" s="37"/>
      <c r="H1755" s="37"/>
      <c r="I1755" s="37"/>
      <c r="J1755" s="37"/>
      <c r="K1755" s="37"/>
      <c r="L1755" s="37"/>
      <c r="M1755" s="37"/>
      <c r="N1755" s="37"/>
      <c r="O1755" s="37"/>
      <c r="P1755" s="37"/>
      <c r="Q1755" s="37"/>
      <c r="R1755" s="37"/>
      <c r="S1755" s="37"/>
      <c r="T1755" s="37"/>
      <c r="U1755" s="37"/>
      <c r="V1755" s="37"/>
      <c r="W1755" s="37"/>
      <c r="X1755" s="37"/>
      <c r="Y1755" s="37"/>
      <c r="Z1755" s="37"/>
      <c r="AA1755" s="37"/>
      <c r="AB1755" s="37"/>
      <c r="AC1755" s="37"/>
    </row>
    <row r="1756" spans="1:29" s="36" customFormat="1" x14ac:dyDescent="0.3">
      <c r="A1756" s="37"/>
      <c r="B1756" s="37"/>
      <c r="C1756" s="37"/>
      <c r="D1756" s="37"/>
      <c r="E1756" s="37"/>
      <c r="F1756" s="37"/>
      <c r="G1756" s="37"/>
      <c r="H1756" s="37"/>
      <c r="I1756" s="37"/>
      <c r="J1756" s="37"/>
      <c r="K1756" s="37"/>
      <c r="L1756" s="37"/>
      <c r="M1756" s="37"/>
      <c r="N1756" s="37"/>
      <c r="O1756" s="37"/>
      <c r="P1756" s="37"/>
      <c r="Q1756" s="37"/>
      <c r="R1756" s="37"/>
      <c r="S1756" s="37"/>
      <c r="T1756" s="37"/>
      <c r="U1756" s="37"/>
      <c r="V1756" s="37"/>
      <c r="W1756" s="37"/>
      <c r="X1756" s="37"/>
      <c r="Y1756" s="37"/>
      <c r="Z1756" s="37"/>
      <c r="AA1756" s="37"/>
      <c r="AB1756" s="37"/>
      <c r="AC1756" s="37"/>
    </row>
    <row r="1757" spans="1:29" s="36" customFormat="1" x14ac:dyDescent="0.3">
      <c r="A1757" s="37"/>
      <c r="B1757" s="37"/>
      <c r="C1757" s="37"/>
      <c r="D1757" s="37"/>
      <c r="E1757" s="37"/>
      <c r="F1757" s="37"/>
      <c r="G1757" s="37"/>
      <c r="H1757" s="37"/>
      <c r="I1757" s="37"/>
      <c r="J1757" s="37"/>
      <c r="K1757" s="37"/>
      <c r="L1757" s="37"/>
      <c r="M1757" s="37"/>
      <c r="N1757" s="37"/>
      <c r="O1757" s="37"/>
      <c r="P1757" s="37"/>
      <c r="Q1757" s="37"/>
      <c r="R1757" s="37"/>
      <c r="S1757" s="37"/>
      <c r="T1757" s="37"/>
      <c r="U1757" s="37"/>
      <c r="V1757" s="37"/>
      <c r="W1757" s="37"/>
      <c r="X1757" s="37"/>
      <c r="Y1757" s="37"/>
      <c r="Z1757" s="37"/>
      <c r="AA1757" s="37"/>
      <c r="AB1757" s="37"/>
      <c r="AC1757" s="37"/>
    </row>
    <row r="1758" spans="1:29" s="36" customFormat="1" x14ac:dyDescent="0.3">
      <c r="A1758" s="37"/>
      <c r="B1758" s="37"/>
      <c r="C1758" s="37"/>
      <c r="D1758" s="37"/>
      <c r="E1758" s="37"/>
      <c r="F1758" s="37"/>
      <c r="G1758" s="37"/>
      <c r="H1758" s="37"/>
      <c r="I1758" s="37"/>
      <c r="J1758" s="37"/>
      <c r="K1758" s="37"/>
      <c r="L1758" s="37"/>
      <c r="M1758" s="37"/>
      <c r="N1758" s="37"/>
      <c r="O1758" s="37"/>
      <c r="P1758" s="37"/>
      <c r="Q1758" s="37"/>
      <c r="R1758" s="37"/>
      <c r="S1758" s="37"/>
      <c r="T1758" s="37"/>
      <c r="U1758" s="37"/>
      <c r="V1758" s="37"/>
      <c r="W1758" s="37"/>
      <c r="X1758" s="37"/>
      <c r="Y1758" s="37"/>
      <c r="Z1758" s="37"/>
      <c r="AA1758" s="37"/>
      <c r="AB1758" s="37"/>
      <c r="AC1758" s="37"/>
    </row>
    <row r="1759" spans="1:29" s="36" customFormat="1" x14ac:dyDescent="0.3">
      <c r="A1759" s="37"/>
      <c r="B1759" s="37"/>
      <c r="C1759" s="37"/>
      <c r="D1759" s="37"/>
      <c r="E1759" s="37"/>
      <c r="F1759" s="37"/>
      <c r="G1759" s="37"/>
      <c r="H1759" s="37"/>
      <c r="I1759" s="37"/>
      <c r="J1759" s="37"/>
      <c r="K1759" s="37"/>
      <c r="L1759" s="37"/>
      <c r="M1759" s="37"/>
      <c r="N1759" s="37"/>
      <c r="O1759" s="37"/>
      <c r="P1759" s="37"/>
      <c r="Q1759" s="37"/>
      <c r="R1759" s="37"/>
      <c r="S1759" s="37"/>
      <c r="T1759" s="37"/>
      <c r="U1759" s="37"/>
      <c r="V1759" s="37"/>
      <c r="W1759" s="37"/>
      <c r="X1759" s="37"/>
      <c r="Y1759" s="37"/>
      <c r="Z1759" s="37"/>
      <c r="AA1759" s="37"/>
      <c r="AB1759" s="37"/>
      <c r="AC1759" s="37"/>
    </row>
    <row r="1760" spans="1:29" s="36" customFormat="1" x14ac:dyDescent="0.3">
      <c r="A1760" s="37"/>
      <c r="B1760" s="37"/>
      <c r="C1760" s="37"/>
      <c r="D1760" s="37"/>
      <c r="E1760" s="37"/>
      <c r="F1760" s="37"/>
      <c r="G1760" s="37"/>
      <c r="H1760" s="37"/>
      <c r="I1760" s="37"/>
      <c r="J1760" s="37"/>
      <c r="K1760" s="37"/>
      <c r="L1760" s="37"/>
      <c r="M1760" s="37"/>
      <c r="N1760" s="37"/>
      <c r="O1760" s="37"/>
      <c r="P1760" s="37"/>
      <c r="Q1760" s="37"/>
      <c r="R1760" s="37"/>
      <c r="S1760" s="37"/>
      <c r="T1760" s="37"/>
      <c r="U1760" s="37"/>
      <c r="V1760" s="37"/>
      <c r="W1760" s="37"/>
      <c r="X1760" s="37"/>
      <c r="Y1760" s="37"/>
      <c r="Z1760" s="37"/>
      <c r="AA1760" s="37"/>
      <c r="AB1760" s="37"/>
      <c r="AC1760" s="37"/>
    </row>
    <row r="1761" spans="1:29" s="36" customFormat="1" x14ac:dyDescent="0.3">
      <c r="A1761" s="37"/>
      <c r="B1761" s="37"/>
      <c r="C1761" s="37"/>
      <c r="D1761" s="37"/>
      <c r="E1761" s="37"/>
      <c r="F1761" s="37"/>
      <c r="G1761" s="37"/>
      <c r="H1761" s="37"/>
      <c r="I1761" s="37"/>
      <c r="J1761" s="37"/>
      <c r="K1761" s="37"/>
      <c r="L1761" s="37"/>
      <c r="M1761" s="37"/>
      <c r="N1761" s="37"/>
      <c r="O1761" s="37"/>
      <c r="P1761" s="37"/>
      <c r="Q1761" s="37"/>
      <c r="R1761" s="37"/>
      <c r="S1761" s="37"/>
      <c r="T1761" s="37"/>
      <c r="U1761" s="37"/>
      <c r="V1761" s="37"/>
      <c r="W1761" s="37"/>
      <c r="X1761" s="37"/>
      <c r="Y1761" s="37"/>
      <c r="Z1761" s="37"/>
      <c r="AA1761" s="37"/>
      <c r="AB1761" s="37"/>
      <c r="AC1761" s="37"/>
    </row>
    <row r="1762" spans="1:29" s="36" customFormat="1" x14ac:dyDescent="0.3">
      <c r="A1762" s="37"/>
      <c r="B1762" s="37"/>
      <c r="C1762" s="37"/>
      <c r="D1762" s="37"/>
      <c r="E1762" s="37"/>
      <c r="F1762" s="37"/>
      <c r="G1762" s="37"/>
      <c r="H1762" s="37"/>
      <c r="I1762" s="37"/>
      <c r="J1762" s="37"/>
      <c r="K1762" s="37"/>
      <c r="L1762" s="37"/>
      <c r="M1762" s="37"/>
      <c r="N1762" s="37"/>
      <c r="O1762" s="37"/>
      <c r="P1762" s="37"/>
      <c r="Q1762" s="37"/>
      <c r="R1762" s="37"/>
      <c r="S1762" s="37"/>
      <c r="T1762" s="37"/>
      <c r="U1762" s="37"/>
      <c r="V1762" s="37"/>
      <c r="W1762" s="37"/>
      <c r="X1762" s="37"/>
      <c r="Y1762" s="37"/>
      <c r="Z1762" s="37"/>
      <c r="AA1762" s="37"/>
      <c r="AB1762" s="37"/>
      <c r="AC1762" s="37"/>
    </row>
    <row r="1763" spans="1:29" s="36" customFormat="1" x14ac:dyDescent="0.3">
      <c r="A1763" s="37"/>
      <c r="B1763" s="37"/>
      <c r="C1763" s="37"/>
      <c r="D1763" s="37"/>
      <c r="E1763" s="37"/>
      <c r="F1763" s="37"/>
      <c r="G1763" s="37"/>
      <c r="H1763" s="37"/>
      <c r="I1763" s="37"/>
      <c r="J1763" s="37"/>
      <c r="K1763" s="37"/>
      <c r="L1763" s="37"/>
      <c r="M1763" s="37"/>
      <c r="N1763" s="37"/>
      <c r="O1763" s="37"/>
      <c r="P1763" s="37"/>
      <c r="Q1763" s="37"/>
      <c r="R1763" s="37"/>
      <c r="S1763" s="37"/>
      <c r="T1763" s="37"/>
      <c r="U1763" s="37"/>
      <c r="V1763" s="37"/>
      <c r="W1763" s="37"/>
      <c r="X1763" s="37"/>
      <c r="Y1763" s="37"/>
      <c r="Z1763" s="37"/>
      <c r="AA1763" s="37"/>
      <c r="AB1763" s="37"/>
      <c r="AC1763" s="37"/>
    </row>
    <row r="1764" spans="1:29" s="36" customFormat="1" x14ac:dyDescent="0.3">
      <c r="A1764" s="37"/>
      <c r="B1764" s="37"/>
      <c r="C1764" s="37"/>
      <c r="D1764" s="37"/>
      <c r="E1764" s="37"/>
      <c r="F1764" s="37"/>
      <c r="G1764" s="37"/>
      <c r="H1764" s="37"/>
      <c r="I1764" s="37"/>
      <c r="J1764" s="37"/>
      <c r="K1764" s="37"/>
      <c r="L1764" s="37"/>
      <c r="M1764" s="37"/>
      <c r="N1764" s="37"/>
      <c r="O1764" s="37"/>
      <c r="P1764" s="37"/>
      <c r="Q1764" s="37"/>
      <c r="R1764" s="37"/>
      <c r="S1764" s="37"/>
      <c r="T1764" s="37"/>
      <c r="U1764" s="37"/>
      <c r="V1764" s="37"/>
      <c r="W1764" s="37"/>
      <c r="X1764" s="37"/>
      <c r="Y1764" s="37"/>
      <c r="Z1764" s="37"/>
      <c r="AA1764" s="37"/>
      <c r="AB1764" s="37"/>
      <c r="AC1764" s="37"/>
    </row>
    <row r="1765" spans="1:29" s="36" customFormat="1" x14ac:dyDescent="0.3">
      <c r="A1765" s="37"/>
      <c r="B1765" s="37"/>
      <c r="C1765" s="37"/>
      <c r="D1765" s="37"/>
      <c r="E1765" s="37"/>
      <c r="F1765" s="37"/>
      <c r="G1765" s="37"/>
      <c r="H1765" s="37"/>
      <c r="I1765" s="37"/>
      <c r="J1765" s="37"/>
      <c r="K1765" s="37"/>
      <c r="L1765" s="37"/>
      <c r="M1765" s="37"/>
      <c r="N1765" s="37"/>
      <c r="O1765" s="37"/>
      <c r="P1765" s="37"/>
      <c r="Q1765" s="37"/>
      <c r="R1765" s="37"/>
      <c r="S1765" s="37"/>
      <c r="T1765" s="37"/>
      <c r="U1765" s="37"/>
      <c r="V1765" s="37"/>
      <c r="W1765" s="37"/>
      <c r="X1765" s="37"/>
      <c r="Y1765" s="37"/>
      <c r="Z1765" s="37"/>
      <c r="AA1765" s="37"/>
      <c r="AB1765" s="37"/>
      <c r="AC1765" s="37"/>
    </row>
    <row r="1766" spans="1:29" s="36" customFormat="1" x14ac:dyDescent="0.3">
      <c r="A1766" s="37"/>
      <c r="B1766" s="37"/>
      <c r="C1766" s="37"/>
      <c r="D1766" s="37"/>
      <c r="E1766" s="37"/>
      <c r="F1766" s="37"/>
      <c r="G1766" s="37"/>
      <c r="H1766" s="37"/>
      <c r="I1766" s="37"/>
      <c r="J1766" s="37"/>
      <c r="K1766" s="37"/>
      <c r="L1766" s="37"/>
      <c r="M1766" s="37"/>
      <c r="N1766" s="37"/>
      <c r="O1766" s="37"/>
      <c r="P1766" s="37"/>
      <c r="Q1766" s="37"/>
      <c r="R1766" s="37"/>
      <c r="S1766" s="37"/>
      <c r="T1766" s="37"/>
      <c r="U1766" s="37"/>
      <c r="V1766" s="37"/>
      <c r="W1766" s="37"/>
      <c r="X1766" s="37"/>
      <c r="Y1766" s="37"/>
      <c r="Z1766" s="37"/>
      <c r="AA1766" s="37"/>
      <c r="AB1766" s="37"/>
      <c r="AC1766" s="37"/>
    </row>
    <row r="1767" spans="1:29" s="36" customFormat="1" x14ac:dyDescent="0.3">
      <c r="A1767" s="37"/>
      <c r="B1767" s="37"/>
      <c r="C1767" s="37"/>
      <c r="D1767" s="37"/>
      <c r="E1767" s="37"/>
      <c r="F1767" s="37"/>
      <c r="G1767" s="37"/>
      <c r="H1767" s="37"/>
      <c r="I1767" s="37"/>
      <c r="J1767" s="37"/>
      <c r="K1767" s="37"/>
      <c r="L1767" s="37"/>
      <c r="M1767" s="37"/>
      <c r="N1767" s="37"/>
      <c r="O1767" s="37"/>
      <c r="P1767" s="37"/>
      <c r="Q1767" s="37"/>
      <c r="R1767" s="37"/>
      <c r="S1767" s="37"/>
      <c r="T1767" s="37"/>
      <c r="U1767" s="37"/>
      <c r="V1767" s="37"/>
      <c r="W1767" s="37"/>
      <c r="X1767" s="37"/>
      <c r="Y1767" s="37"/>
      <c r="Z1767" s="37"/>
      <c r="AA1767" s="37"/>
      <c r="AB1767" s="37"/>
      <c r="AC1767" s="37"/>
    </row>
    <row r="1768" spans="1:29" s="36" customFormat="1" x14ac:dyDescent="0.3">
      <c r="A1768" s="37"/>
      <c r="B1768" s="37"/>
      <c r="C1768" s="37"/>
      <c r="D1768" s="37"/>
      <c r="E1768" s="37"/>
      <c r="F1768" s="37"/>
      <c r="G1768" s="37"/>
      <c r="H1768" s="37"/>
      <c r="I1768" s="37"/>
      <c r="J1768" s="37"/>
      <c r="K1768" s="37"/>
      <c r="L1768" s="37"/>
      <c r="M1768" s="37"/>
      <c r="N1768" s="37"/>
      <c r="O1768" s="37"/>
      <c r="P1768" s="37"/>
      <c r="Q1768" s="37"/>
      <c r="R1768" s="37"/>
      <c r="S1768" s="37"/>
      <c r="T1768" s="37"/>
      <c r="U1768" s="37"/>
      <c r="V1768" s="37"/>
      <c r="W1768" s="37"/>
      <c r="X1768" s="37"/>
      <c r="Y1768" s="37"/>
      <c r="Z1768" s="37"/>
      <c r="AA1768" s="37"/>
      <c r="AB1768" s="37"/>
      <c r="AC1768" s="37"/>
    </row>
    <row r="1769" spans="1:29" s="36" customFormat="1" x14ac:dyDescent="0.3">
      <c r="A1769" s="37"/>
      <c r="B1769" s="37"/>
      <c r="C1769" s="37"/>
      <c r="D1769" s="37"/>
      <c r="E1769" s="37"/>
      <c r="F1769" s="37"/>
      <c r="G1769" s="37"/>
      <c r="H1769" s="37"/>
      <c r="I1769" s="37"/>
      <c r="J1769" s="37"/>
      <c r="K1769" s="37"/>
      <c r="L1769" s="37"/>
      <c r="M1769" s="37"/>
      <c r="N1769" s="37"/>
      <c r="O1769" s="37"/>
      <c r="P1769" s="37"/>
      <c r="Q1769" s="37"/>
      <c r="R1769" s="37"/>
      <c r="S1769" s="37"/>
      <c r="T1769" s="37"/>
      <c r="U1769" s="37"/>
      <c r="V1769" s="37"/>
      <c r="W1769" s="37"/>
      <c r="X1769" s="37"/>
      <c r="Y1769" s="37"/>
      <c r="Z1769" s="37"/>
      <c r="AA1769" s="37"/>
      <c r="AB1769" s="37"/>
      <c r="AC1769" s="37"/>
    </row>
    <row r="1770" spans="1:29" s="36" customFormat="1" x14ac:dyDescent="0.3">
      <c r="A1770" s="37"/>
      <c r="B1770" s="37"/>
      <c r="C1770" s="37"/>
      <c r="D1770" s="37"/>
      <c r="E1770" s="37"/>
      <c r="F1770" s="37"/>
      <c r="G1770" s="37"/>
      <c r="H1770" s="37"/>
      <c r="I1770" s="37"/>
      <c r="J1770" s="37"/>
      <c r="K1770" s="37"/>
      <c r="L1770" s="37"/>
      <c r="M1770" s="37"/>
      <c r="N1770" s="37"/>
      <c r="O1770" s="37"/>
      <c r="P1770" s="37"/>
      <c r="Q1770" s="37"/>
      <c r="R1770" s="37"/>
      <c r="S1770" s="37"/>
      <c r="T1770" s="37"/>
      <c r="U1770" s="37"/>
      <c r="V1770" s="37"/>
      <c r="W1770" s="37"/>
      <c r="X1770" s="37"/>
      <c r="Y1770" s="37"/>
      <c r="Z1770" s="37"/>
      <c r="AA1770" s="37"/>
      <c r="AB1770" s="37"/>
      <c r="AC1770" s="37"/>
    </row>
    <row r="1771" spans="1:29" s="36" customFormat="1" x14ac:dyDescent="0.3">
      <c r="A1771" s="37"/>
      <c r="B1771" s="37"/>
      <c r="C1771" s="37"/>
      <c r="D1771" s="37"/>
      <c r="E1771" s="37"/>
      <c r="F1771" s="37"/>
      <c r="G1771" s="37"/>
      <c r="H1771" s="37"/>
      <c r="I1771" s="37"/>
      <c r="J1771" s="37"/>
      <c r="K1771" s="37"/>
      <c r="L1771" s="37"/>
      <c r="M1771" s="37"/>
      <c r="N1771" s="37"/>
      <c r="O1771" s="37"/>
      <c r="P1771" s="37"/>
      <c r="Q1771" s="37"/>
      <c r="R1771" s="37"/>
      <c r="S1771" s="37"/>
      <c r="T1771" s="37"/>
      <c r="U1771" s="37"/>
      <c r="V1771" s="37"/>
      <c r="W1771" s="37"/>
      <c r="X1771" s="37"/>
      <c r="Y1771" s="37"/>
      <c r="Z1771" s="37"/>
      <c r="AA1771" s="37"/>
      <c r="AB1771" s="37"/>
      <c r="AC1771" s="37"/>
    </row>
    <row r="1772" spans="1:29" s="36" customFormat="1" x14ac:dyDescent="0.3">
      <c r="A1772" s="37"/>
      <c r="B1772" s="37"/>
      <c r="C1772" s="37"/>
      <c r="D1772" s="37"/>
      <c r="E1772" s="37"/>
      <c r="F1772" s="37"/>
      <c r="G1772" s="37"/>
      <c r="H1772" s="37"/>
      <c r="I1772" s="37"/>
      <c r="J1772" s="37"/>
      <c r="K1772" s="37"/>
      <c r="L1772" s="37"/>
      <c r="M1772" s="37"/>
      <c r="N1772" s="37"/>
      <c r="O1772" s="37"/>
      <c r="P1772" s="37"/>
      <c r="Q1772" s="37"/>
      <c r="R1772" s="37"/>
      <c r="S1772" s="37"/>
      <c r="T1772" s="37"/>
      <c r="U1772" s="37"/>
      <c r="V1772" s="37"/>
      <c r="W1772" s="37"/>
      <c r="X1772" s="37"/>
      <c r="Y1772" s="37"/>
      <c r="Z1772" s="37"/>
      <c r="AA1772" s="37"/>
      <c r="AB1772" s="37"/>
      <c r="AC1772" s="37"/>
    </row>
    <row r="1773" spans="1:29" s="36" customFormat="1" x14ac:dyDescent="0.3">
      <c r="A1773" s="37"/>
      <c r="B1773" s="37"/>
      <c r="C1773" s="37"/>
      <c r="D1773" s="37"/>
      <c r="E1773" s="37"/>
      <c r="F1773" s="37"/>
      <c r="G1773" s="37"/>
      <c r="H1773" s="37"/>
      <c r="I1773" s="37"/>
      <c r="J1773" s="37"/>
      <c r="K1773" s="37"/>
      <c r="L1773" s="37"/>
      <c r="M1773" s="37"/>
      <c r="N1773" s="37"/>
      <c r="O1773" s="37"/>
      <c r="P1773" s="37"/>
      <c r="Q1773" s="37"/>
      <c r="R1773" s="37"/>
      <c r="S1773" s="37"/>
      <c r="T1773" s="37"/>
      <c r="U1773" s="37"/>
      <c r="V1773" s="37"/>
      <c r="W1773" s="37"/>
      <c r="X1773" s="37"/>
      <c r="Y1773" s="37"/>
      <c r="Z1773" s="37"/>
      <c r="AA1773" s="37"/>
      <c r="AB1773" s="37"/>
      <c r="AC1773" s="37"/>
    </row>
    <row r="1774" spans="1:29" s="36" customFormat="1" x14ac:dyDescent="0.3">
      <c r="A1774" s="37"/>
      <c r="B1774" s="37"/>
      <c r="C1774" s="37"/>
      <c r="D1774" s="37"/>
      <c r="E1774" s="37"/>
      <c r="F1774" s="37"/>
      <c r="G1774" s="37"/>
      <c r="H1774" s="37"/>
      <c r="I1774" s="37"/>
      <c r="J1774" s="37"/>
      <c r="K1774" s="37"/>
      <c r="L1774" s="37"/>
      <c r="M1774" s="37"/>
      <c r="N1774" s="37"/>
      <c r="O1774" s="37"/>
      <c r="P1774" s="37"/>
      <c r="Q1774" s="37"/>
      <c r="R1774" s="37"/>
      <c r="S1774" s="37"/>
      <c r="T1774" s="37"/>
      <c r="U1774" s="37"/>
      <c r="V1774" s="37"/>
      <c r="W1774" s="37"/>
      <c r="X1774" s="37"/>
      <c r="Y1774" s="37"/>
      <c r="Z1774" s="37"/>
      <c r="AA1774" s="37"/>
      <c r="AB1774" s="37"/>
      <c r="AC1774" s="37"/>
    </row>
    <row r="1775" spans="1:29" s="36" customFormat="1" x14ac:dyDescent="0.3">
      <c r="A1775" s="37"/>
      <c r="B1775" s="37"/>
      <c r="C1775" s="37"/>
      <c r="D1775" s="37"/>
      <c r="E1775" s="37"/>
      <c r="F1775" s="37"/>
      <c r="G1775" s="37"/>
      <c r="H1775" s="37"/>
      <c r="I1775" s="37"/>
      <c r="J1775" s="37"/>
      <c r="K1775" s="37"/>
      <c r="L1775" s="37"/>
      <c r="M1775" s="37"/>
      <c r="N1775" s="37"/>
      <c r="O1775" s="37"/>
      <c r="P1775" s="37"/>
      <c r="Q1775" s="37"/>
      <c r="R1775" s="37"/>
      <c r="S1775" s="37"/>
      <c r="T1775" s="37"/>
      <c r="U1775" s="37"/>
      <c r="V1775" s="37"/>
      <c r="W1775" s="37"/>
      <c r="X1775" s="37"/>
      <c r="Y1775" s="37"/>
      <c r="Z1775" s="37"/>
      <c r="AA1775" s="37"/>
      <c r="AB1775" s="37"/>
      <c r="AC1775" s="37"/>
    </row>
    <row r="1776" spans="1:29" s="36" customFormat="1" x14ac:dyDescent="0.3">
      <c r="A1776" s="37"/>
      <c r="B1776" s="37"/>
      <c r="C1776" s="37"/>
      <c r="D1776" s="37"/>
      <c r="E1776" s="37"/>
      <c r="F1776" s="37"/>
      <c r="G1776" s="37"/>
      <c r="H1776" s="37"/>
      <c r="I1776" s="37"/>
      <c r="J1776" s="37"/>
      <c r="K1776" s="37"/>
      <c r="L1776" s="37"/>
      <c r="M1776" s="37"/>
      <c r="N1776" s="37"/>
      <c r="O1776" s="37"/>
      <c r="P1776" s="37"/>
      <c r="Q1776" s="37"/>
      <c r="R1776" s="37"/>
      <c r="S1776" s="37"/>
      <c r="T1776" s="37"/>
      <c r="U1776" s="37"/>
      <c r="V1776" s="37"/>
      <c r="W1776" s="37"/>
      <c r="X1776" s="37"/>
      <c r="Y1776" s="37"/>
      <c r="Z1776" s="37"/>
      <c r="AA1776" s="37"/>
      <c r="AB1776" s="37"/>
      <c r="AC1776" s="37"/>
    </row>
    <row r="1777" spans="1:29" s="36" customFormat="1" x14ac:dyDescent="0.3">
      <c r="A1777" s="37"/>
      <c r="B1777" s="37"/>
      <c r="C1777" s="37"/>
      <c r="D1777" s="37"/>
      <c r="E1777" s="37"/>
      <c r="F1777" s="37"/>
      <c r="G1777" s="37"/>
      <c r="H1777" s="37"/>
      <c r="I1777" s="37"/>
      <c r="J1777" s="37"/>
      <c r="K1777" s="37"/>
      <c r="L1777" s="37"/>
      <c r="M1777" s="37"/>
      <c r="N1777" s="37"/>
      <c r="O1777" s="37"/>
      <c r="P1777" s="37"/>
      <c r="Q1777" s="37"/>
      <c r="R1777" s="37"/>
      <c r="S1777" s="37"/>
      <c r="T1777" s="37"/>
      <c r="U1777" s="37"/>
      <c r="V1777" s="37"/>
      <c r="W1777" s="37"/>
      <c r="X1777" s="37"/>
      <c r="Y1777" s="37"/>
      <c r="Z1777" s="37"/>
      <c r="AA1777" s="37"/>
      <c r="AB1777" s="37"/>
      <c r="AC1777" s="37"/>
    </row>
    <row r="1778" spans="1:29" s="36" customFormat="1" x14ac:dyDescent="0.3">
      <c r="A1778" s="37"/>
      <c r="B1778" s="37"/>
      <c r="C1778" s="37"/>
      <c r="D1778" s="37"/>
      <c r="E1778" s="37"/>
      <c r="F1778" s="37"/>
      <c r="G1778" s="37"/>
      <c r="H1778" s="37"/>
      <c r="I1778" s="37"/>
      <c r="J1778" s="37"/>
      <c r="K1778" s="37"/>
      <c r="L1778" s="37"/>
      <c r="M1778" s="37"/>
      <c r="N1778" s="37"/>
      <c r="O1778" s="37"/>
      <c r="P1778" s="37"/>
      <c r="Q1778" s="37"/>
      <c r="R1778" s="37"/>
      <c r="S1778" s="37"/>
      <c r="T1778" s="37"/>
      <c r="U1778" s="37"/>
      <c r="V1778" s="37"/>
      <c r="W1778" s="37"/>
      <c r="X1778" s="37"/>
      <c r="Y1778" s="37"/>
      <c r="Z1778" s="37"/>
      <c r="AA1778" s="37"/>
      <c r="AB1778" s="37"/>
      <c r="AC1778" s="37"/>
    </row>
    <row r="1779" spans="1:29" s="36" customFormat="1" x14ac:dyDescent="0.3">
      <c r="A1779" s="37"/>
      <c r="B1779" s="37"/>
      <c r="C1779" s="37"/>
      <c r="D1779" s="37"/>
      <c r="E1779" s="37"/>
      <c r="F1779" s="37"/>
      <c r="G1779" s="37"/>
      <c r="H1779" s="37"/>
      <c r="I1779" s="37"/>
      <c r="J1779" s="37"/>
      <c r="K1779" s="37"/>
      <c r="L1779" s="37"/>
      <c r="M1779" s="37"/>
      <c r="N1779" s="37"/>
      <c r="O1779" s="37"/>
      <c r="P1779" s="37"/>
      <c r="Q1779" s="37"/>
      <c r="R1779" s="37"/>
      <c r="S1779" s="37"/>
      <c r="T1779" s="37"/>
      <c r="U1779" s="37"/>
      <c r="V1779" s="37"/>
      <c r="W1779" s="37"/>
      <c r="X1779" s="37"/>
      <c r="Y1779" s="37"/>
      <c r="Z1779" s="37"/>
      <c r="AA1779" s="37"/>
      <c r="AB1779" s="37"/>
      <c r="AC1779" s="37"/>
    </row>
    <row r="1780" spans="1:29" s="36" customFormat="1" x14ac:dyDescent="0.3">
      <c r="A1780" s="37"/>
      <c r="B1780" s="37"/>
      <c r="C1780" s="37"/>
      <c r="D1780" s="37"/>
      <c r="E1780" s="37"/>
      <c r="F1780" s="37"/>
      <c r="G1780" s="37"/>
      <c r="H1780" s="37"/>
      <c r="I1780" s="37"/>
      <c r="J1780" s="37"/>
      <c r="K1780" s="37"/>
      <c r="L1780" s="37"/>
      <c r="M1780" s="37"/>
      <c r="N1780" s="37"/>
      <c r="O1780" s="37"/>
      <c r="P1780" s="37"/>
      <c r="Q1780" s="37"/>
      <c r="R1780" s="37"/>
      <c r="S1780" s="37"/>
      <c r="T1780" s="37"/>
      <c r="U1780" s="37"/>
      <c r="V1780" s="37"/>
      <c r="W1780" s="37"/>
      <c r="X1780" s="37"/>
      <c r="Y1780" s="37"/>
      <c r="Z1780" s="37"/>
      <c r="AA1780" s="37"/>
      <c r="AB1780" s="37"/>
      <c r="AC1780" s="37"/>
    </row>
    <row r="1781" spans="1:29" s="36" customFormat="1" x14ac:dyDescent="0.3">
      <c r="A1781" s="37"/>
      <c r="B1781" s="37"/>
      <c r="C1781" s="37"/>
      <c r="D1781" s="37"/>
      <c r="E1781" s="37"/>
      <c r="F1781" s="37"/>
      <c r="G1781" s="37"/>
      <c r="H1781" s="37"/>
      <c r="I1781" s="37"/>
      <c r="J1781" s="37"/>
      <c r="K1781" s="37"/>
      <c r="L1781" s="37"/>
      <c r="M1781" s="37"/>
      <c r="N1781" s="37"/>
      <c r="O1781" s="37"/>
      <c r="P1781" s="37"/>
      <c r="Q1781" s="37"/>
      <c r="R1781" s="37"/>
      <c r="S1781" s="37"/>
      <c r="T1781" s="37"/>
      <c r="U1781" s="37"/>
      <c r="V1781" s="37"/>
      <c r="W1781" s="37"/>
      <c r="X1781" s="37"/>
      <c r="Y1781" s="37"/>
      <c r="Z1781" s="37"/>
      <c r="AA1781" s="37"/>
      <c r="AB1781" s="37"/>
      <c r="AC1781" s="37"/>
    </row>
    <row r="1782" spans="1:29" s="36" customFormat="1" x14ac:dyDescent="0.3">
      <c r="A1782" s="37"/>
      <c r="B1782" s="37"/>
      <c r="C1782" s="37"/>
      <c r="D1782" s="37"/>
      <c r="E1782" s="37"/>
      <c r="F1782" s="37"/>
      <c r="G1782" s="37"/>
      <c r="H1782" s="37"/>
      <c r="I1782" s="37"/>
      <c r="J1782" s="37"/>
      <c r="K1782" s="37"/>
      <c r="L1782" s="37"/>
      <c r="M1782" s="37"/>
      <c r="N1782" s="37"/>
      <c r="O1782" s="37"/>
      <c r="P1782" s="37"/>
      <c r="Q1782" s="37"/>
      <c r="R1782" s="37"/>
      <c r="S1782" s="37"/>
      <c r="T1782" s="37"/>
      <c r="U1782" s="37"/>
      <c r="V1782" s="37"/>
      <c r="W1782" s="37"/>
      <c r="X1782" s="37"/>
      <c r="Y1782" s="37"/>
      <c r="Z1782" s="37"/>
      <c r="AA1782" s="37"/>
      <c r="AB1782" s="37"/>
      <c r="AC1782" s="37"/>
    </row>
    <row r="1783" spans="1:29" s="36" customFormat="1" x14ac:dyDescent="0.3">
      <c r="A1783" s="37"/>
      <c r="B1783" s="37"/>
      <c r="C1783" s="37"/>
      <c r="D1783" s="37"/>
      <c r="E1783" s="37"/>
      <c r="F1783" s="37"/>
      <c r="G1783" s="37"/>
      <c r="H1783" s="37"/>
      <c r="I1783" s="37"/>
      <c r="J1783" s="37"/>
      <c r="K1783" s="37"/>
      <c r="L1783" s="37"/>
      <c r="M1783" s="37"/>
      <c r="N1783" s="37"/>
      <c r="O1783" s="37"/>
      <c r="P1783" s="37"/>
      <c r="Q1783" s="37"/>
      <c r="R1783" s="37"/>
      <c r="S1783" s="37"/>
      <c r="T1783" s="37"/>
      <c r="U1783" s="37"/>
      <c r="V1783" s="37"/>
      <c r="W1783" s="37"/>
      <c r="X1783" s="37"/>
      <c r="Y1783" s="37"/>
      <c r="Z1783" s="37"/>
      <c r="AA1783" s="37"/>
      <c r="AB1783" s="37"/>
      <c r="AC1783" s="37"/>
    </row>
    <row r="1784" spans="1:29" s="36" customFormat="1" x14ac:dyDescent="0.3">
      <c r="A1784" s="37"/>
      <c r="B1784" s="37"/>
      <c r="C1784" s="37"/>
      <c r="D1784" s="37"/>
      <c r="E1784" s="37"/>
      <c r="F1784" s="37"/>
      <c r="G1784" s="37"/>
      <c r="H1784" s="37"/>
      <c r="I1784" s="37"/>
      <c r="J1784" s="37"/>
      <c r="K1784" s="37"/>
      <c r="L1784" s="37"/>
      <c r="M1784" s="37"/>
      <c r="N1784" s="37"/>
      <c r="O1784" s="37"/>
      <c r="P1784" s="37"/>
      <c r="Q1784" s="37"/>
      <c r="R1784" s="37"/>
      <c r="S1784" s="37"/>
      <c r="T1784" s="37"/>
      <c r="U1784" s="37"/>
      <c r="V1784" s="37"/>
      <c r="W1784" s="37"/>
      <c r="X1784" s="37"/>
      <c r="Y1784" s="37"/>
      <c r="Z1784" s="37"/>
      <c r="AA1784" s="37"/>
      <c r="AB1784" s="37"/>
      <c r="AC1784" s="37"/>
    </row>
    <row r="1785" spans="1:29" s="36" customFormat="1" x14ac:dyDescent="0.3">
      <c r="A1785" s="37"/>
      <c r="B1785" s="37"/>
      <c r="C1785" s="37"/>
      <c r="D1785" s="37"/>
      <c r="E1785" s="37"/>
      <c r="F1785" s="37"/>
      <c r="G1785" s="37"/>
      <c r="H1785" s="37"/>
      <c r="I1785" s="37"/>
      <c r="J1785" s="37"/>
      <c r="K1785" s="37"/>
      <c r="L1785" s="37"/>
      <c r="M1785" s="37"/>
      <c r="N1785" s="37"/>
      <c r="O1785" s="37"/>
      <c r="P1785" s="37"/>
      <c r="Q1785" s="37"/>
      <c r="R1785" s="37"/>
      <c r="S1785" s="37"/>
      <c r="T1785" s="37"/>
      <c r="U1785" s="37"/>
      <c r="V1785" s="37"/>
      <c r="W1785" s="37"/>
      <c r="X1785" s="37"/>
      <c r="Y1785" s="37"/>
      <c r="Z1785" s="37"/>
      <c r="AA1785" s="37"/>
      <c r="AB1785" s="37"/>
      <c r="AC1785" s="37"/>
    </row>
    <row r="1786" spans="1:29" s="36" customFormat="1" x14ac:dyDescent="0.3">
      <c r="A1786" s="37"/>
      <c r="B1786" s="37"/>
      <c r="C1786" s="37"/>
      <c r="D1786" s="37"/>
      <c r="E1786" s="37"/>
      <c r="F1786" s="37"/>
      <c r="G1786" s="37"/>
      <c r="H1786" s="37"/>
      <c r="I1786" s="37"/>
      <c r="J1786" s="37"/>
      <c r="K1786" s="37"/>
      <c r="L1786" s="37"/>
      <c r="M1786" s="37"/>
      <c r="N1786" s="37"/>
      <c r="O1786" s="37"/>
      <c r="P1786" s="37"/>
      <c r="Q1786" s="37"/>
      <c r="R1786" s="37"/>
      <c r="S1786" s="37"/>
      <c r="T1786" s="37"/>
      <c r="U1786" s="37"/>
      <c r="V1786" s="37"/>
      <c r="W1786" s="37"/>
      <c r="X1786" s="37"/>
      <c r="Y1786" s="37"/>
      <c r="Z1786" s="37"/>
      <c r="AA1786" s="37"/>
      <c r="AB1786" s="37"/>
      <c r="AC1786" s="37"/>
    </row>
    <row r="1787" spans="1:29" s="36" customFormat="1" x14ac:dyDescent="0.3">
      <c r="A1787" s="37"/>
      <c r="B1787" s="37"/>
      <c r="C1787" s="37"/>
      <c r="D1787" s="37"/>
      <c r="E1787" s="37"/>
      <c r="F1787" s="37"/>
      <c r="G1787" s="37"/>
      <c r="H1787" s="37"/>
      <c r="I1787" s="37"/>
      <c r="J1787" s="37"/>
      <c r="K1787" s="37"/>
      <c r="L1787" s="37"/>
      <c r="M1787" s="37"/>
      <c r="N1787" s="37"/>
      <c r="O1787" s="37"/>
      <c r="P1787" s="37"/>
      <c r="Q1787" s="37"/>
      <c r="R1787" s="37"/>
      <c r="S1787" s="37"/>
      <c r="T1787" s="37"/>
      <c r="U1787" s="37"/>
      <c r="V1787" s="37"/>
      <c r="W1787" s="37"/>
      <c r="X1787" s="37"/>
      <c r="Y1787" s="37"/>
      <c r="Z1787" s="37"/>
      <c r="AA1787" s="37"/>
      <c r="AB1787" s="37"/>
      <c r="AC1787" s="37"/>
    </row>
    <row r="1788" spans="1:29" s="36" customFormat="1" x14ac:dyDescent="0.3">
      <c r="A1788" s="37"/>
      <c r="B1788" s="37"/>
      <c r="C1788" s="37"/>
      <c r="D1788" s="37"/>
      <c r="E1788" s="37"/>
      <c r="F1788" s="37"/>
      <c r="G1788" s="37"/>
      <c r="H1788" s="37"/>
      <c r="I1788" s="37"/>
      <c r="J1788" s="37"/>
      <c r="K1788" s="37"/>
      <c r="L1788" s="37"/>
      <c r="M1788" s="37"/>
      <c r="N1788" s="37"/>
      <c r="O1788" s="37"/>
      <c r="P1788" s="37"/>
      <c r="Q1788" s="37"/>
      <c r="R1788" s="37"/>
      <c r="S1788" s="37"/>
      <c r="T1788" s="37"/>
      <c r="U1788" s="37"/>
      <c r="V1788" s="37"/>
      <c r="W1788" s="37"/>
      <c r="X1788" s="37"/>
      <c r="Y1788" s="37"/>
      <c r="Z1788" s="37"/>
      <c r="AA1788" s="37"/>
      <c r="AB1788" s="37"/>
      <c r="AC1788" s="37"/>
    </row>
    <row r="1789" spans="1:29" s="36" customFormat="1" x14ac:dyDescent="0.3">
      <c r="A1789" s="37"/>
      <c r="B1789" s="37"/>
      <c r="C1789" s="37"/>
      <c r="D1789" s="37"/>
      <c r="E1789" s="37"/>
      <c r="F1789" s="37"/>
      <c r="G1789" s="37"/>
      <c r="H1789" s="37"/>
      <c r="I1789" s="37"/>
      <c r="J1789" s="37"/>
      <c r="K1789" s="37"/>
      <c r="L1789" s="37"/>
      <c r="M1789" s="37"/>
      <c r="N1789" s="37"/>
      <c r="O1789" s="37"/>
      <c r="P1789" s="37"/>
      <c r="Q1789" s="37"/>
      <c r="R1789" s="37"/>
      <c r="S1789" s="37"/>
      <c r="T1789" s="37"/>
      <c r="U1789" s="37"/>
      <c r="V1789" s="37"/>
      <c r="W1789" s="37"/>
      <c r="X1789" s="37"/>
      <c r="Y1789" s="37"/>
      <c r="Z1789" s="37"/>
      <c r="AA1789" s="37"/>
      <c r="AB1789" s="37"/>
      <c r="AC1789" s="37"/>
    </row>
    <row r="1790" spans="1:29" s="36" customFormat="1" x14ac:dyDescent="0.3">
      <c r="A1790" s="37"/>
      <c r="B1790" s="37"/>
      <c r="C1790" s="37"/>
      <c r="D1790" s="37"/>
      <c r="E1790" s="37"/>
      <c r="F1790" s="37"/>
      <c r="G1790" s="37"/>
      <c r="H1790" s="37"/>
      <c r="I1790" s="37"/>
      <c r="J1790" s="37"/>
      <c r="K1790" s="37"/>
      <c r="L1790" s="37"/>
      <c r="M1790" s="37"/>
      <c r="N1790" s="37"/>
      <c r="O1790" s="37"/>
      <c r="P1790" s="37"/>
      <c r="Q1790" s="37"/>
      <c r="R1790" s="37"/>
      <c r="S1790" s="37"/>
      <c r="T1790" s="37"/>
      <c r="U1790" s="37"/>
      <c r="V1790" s="37"/>
      <c r="W1790" s="37"/>
      <c r="X1790" s="37"/>
      <c r="Y1790" s="37"/>
      <c r="Z1790" s="37"/>
      <c r="AA1790" s="37"/>
      <c r="AB1790" s="37"/>
      <c r="AC1790" s="37"/>
    </row>
    <row r="1791" spans="1:29" s="36" customFormat="1" x14ac:dyDescent="0.3">
      <c r="A1791" s="37"/>
      <c r="B1791" s="37"/>
      <c r="C1791" s="37"/>
      <c r="D1791" s="37"/>
      <c r="E1791" s="37"/>
      <c r="F1791" s="37"/>
      <c r="G1791" s="37"/>
      <c r="H1791" s="37"/>
      <c r="I1791" s="37"/>
      <c r="J1791" s="37"/>
      <c r="K1791" s="37"/>
      <c r="L1791" s="37"/>
      <c r="M1791" s="37"/>
      <c r="N1791" s="37"/>
      <c r="O1791" s="37"/>
      <c r="P1791" s="37"/>
      <c r="Q1791" s="37"/>
      <c r="R1791" s="37"/>
      <c r="S1791" s="37"/>
      <c r="T1791" s="37"/>
      <c r="U1791" s="37"/>
      <c r="V1791" s="37"/>
      <c r="W1791" s="37"/>
      <c r="X1791" s="37"/>
      <c r="Y1791" s="37"/>
      <c r="Z1791" s="37"/>
      <c r="AA1791" s="37"/>
      <c r="AB1791" s="37"/>
      <c r="AC1791" s="37"/>
    </row>
    <row r="1792" spans="1:29" s="36" customFormat="1" x14ac:dyDescent="0.3">
      <c r="A1792" s="37"/>
      <c r="B1792" s="37"/>
      <c r="C1792" s="37"/>
      <c r="D1792" s="37"/>
      <c r="E1792" s="37"/>
      <c r="F1792" s="37"/>
      <c r="G1792" s="37"/>
      <c r="H1792" s="37"/>
      <c r="I1792" s="37"/>
      <c r="J1792" s="37"/>
      <c r="K1792" s="37"/>
      <c r="L1792" s="37"/>
      <c r="M1792" s="37"/>
      <c r="N1792" s="37"/>
      <c r="O1792" s="37"/>
      <c r="P1792" s="37"/>
      <c r="Q1792" s="37"/>
      <c r="R1792" s="37"/>
      <c r="S1792" s="37"/>
      <c r="T1792" s="37"/>
      <c r="U1792" s="37"/>
      <c r="V1792" s="37"/>
      <c r="W1792" s="37"/>
      <c r="X1792" s="37"/>
      <c r="Y1792" s="37"/>
      <c r="Z1792" s="37"/>
      <c r="AA1792" s="37"/>
      <c r="AB1792" s="37"/>
      <c r="AC1792" s="37"/>
    </row>
    <row r="1793" spans="1:29" s="36" customFormat="1" x14ac:dyDescent="0.3">
      <c r="A1793" s="37"/>
      <c r="B1793" s="37"/>
      <c r="C1793" s="37"/>
      <c r="D1793" s="37"/>
      <c r="E1793" s="37"/>
      <c r="F1793" s="37"/>
      <c r="G1793" s="37"/>
      <c r="H1793" s="37"/>
      <c r="I1793" s="37"/>
      <c r="J1793" s="37"/>
      <c r="K1793" s="37"/>
      <c r="L1793" s="37"/>
      <c r="M1793" s="37"/>
      <c r="N1793" s="37"/>
      <c r="O1793" s="37"/>
      <c r="P1793" s="37"/>
      <c r="Q1793" s="37"/>
      <c r="R1793" s="37"/>
      <c r="S1793" s="37"/>
      <c r="T1793" s="37"/>
      <c r="U1793" s="37"/>
      <c r="V1793" s="37"/>
      <c r="W1793" s="37"/>
      <c r="X1793" s="37"/>
      <c r="Y1793" s="37"/>
      <c r="Z1793" s="37"/>
      <c r="AA1793" s="37"/>
      <c r="AB1793" s="37"/>
      <c r="AC1793" s="37"/>
    </row>
    <row r="1794" spans="1:29" s="36" customFormat="1" x14ac:dyDescent="0.3">
      <c r="A1794" s="37"/>
      <c r="B1794" s="37"/>
      <c r="C1794" s="37"/>
      <c r="D1794" s="37"/>
      <c r="E1794" s="37"/>
      <c r="F1794" s="37"/>
      <c r="G1794" s="37"/>
      <c r="H1794" s="37"/>
      <c r="I1794" s="37"/>
      <c r="J1794" s="37"/>
      <c r="K1794" s="37"/>
      <c r="L1794" s="37"/>
      <c r="M1794" s="37"/>
      <c r="N1794" s="37"/>
      <c r="O1794" s="37"/>
      <c r="P1794" s="37"/>
      <c r="Q1794" s="37"/>
      <c r="R1794" s="37"/>
      <c r="S1794" s="37"/>
      <c r="T1794" s="37"/>
      <c r="U1794" s="37"/>
      <c r="V1794" s="37"/>
      <c r="W1794" s="37"/>
      <c r="X1794" s="37"/>
      <c r="Y1794" s="37"/>
      <c r="Z1794" s="37"/>
      <c r="AA1794" s="37"/>
      <c r="AB1794" s="37"/>
      <c r="AC1794" s="37"/>
    </row>
    <row r="1795" spans="1:29" s="36" customFormat="1" x14ac:dyDescent="0.3">
      <c r="A1795" s="37"/>
      <c r="B1795" s="37"/>
      <c r="C1795" s="37"/>
      <c r="D1795" s="37"/>
      <c r="E1795" s="37"/>
      <c r="F1795" s="37"/>
      <c r="G1795" s="37"/>
      <c r="H1795" s="37"/>
      <c r="I1795" s="37"/>
      <c r="J1795" s="37"/>
      <c r="K1795" s="37"/>
      <c r="L1795" s="37"/>
      <c r="M1795" s="37"/>
      <c r="N1795" s="37"/>
      <c r="O1795" s="37"/>
      <c r="P1795" s="37"/>
      <c r="Q1795" s="37"/>
      <c r="R1795" s="37"/>
      <c r="S1795" s="37"/>
      <c r="T1795" s="37"/>
      <c r="U1795" s="37"/>
      <c r="V1795" s="37"/>
      <c r="W1795" s="37"/>
      <c r="X1795" s="37"/>
      <c r="Y1795" s="37"/>
      <c r="Z1795" s="37"/>
      <c r="AA1795" s="37"/>
      <c r="AB1795" s="37"/>
      <c r="AC1795" s="37"/>
    </row>
    <row r="1796" spans="1:29" s="36" customFormat="1" x14ac:dyDescent="0.3">
      <c r="A1796" s="37"/>
      <c r="B1796" s="37"/>
      <c r="C1796" s="37"/>
      <c r="D1796" s="37"/>
      <c r="E1796" s="37"/>
      <c r="F1796" s="37"/>
      <c r="G1796" s="37"/>
      <c r="H1796" s="37"/>
      <c r="I1796" s="37"/>
      <c r="J1796" s="37"/>
      <c r="K1796" s="37"/>
      <c r="L1796" s="37"/>
      <c r="M1796" s="37"/>
      <c r="N1796" s="37"/>
      <c r="O1796" s="37"/>
      <c r="P1796" s="37"/>
      <c r="Q1796" s="37"/>
      <c r="R1796" s="37"/>
      <c r="S1796" s="37"/>
      <c r="T1796" s="37"/>
      <c r="U1796" s="37"/>
      <c r="V1796" s="37"/>
      <c r="W1796" s="37"/>
      <c r="X1796" s="37"/>
      <c r="Y1796" s="37"/>
      <c r="Z1796" s="37"/>
      <c r="AA1796" s="37"/>
      <c r="AB1796" s="37"/>
      <c r="AC1796" s="37"/>
    </row>
    <row r="1797" spans="1:29" s="36" customFormat="1" x14ac:dyDescent="0.3">
      <c r="A1797" s="37"/>
      <c r="B1797" s="37"/>
      <c r="C1797" s="37"/>
      <c r="D1797" s="37"/>
      <c r="E1797" s="37"/>
      <c r="F1797" s="37"/>
      <c r="G1797" s="37"/>
      <c r="H1797" s="37"/>
      <c r="I1797" s="37"/>
      <c r="J1797" s="37"/>
      <c r="K1797" s="37"/>
      <c r="L1797" s="37"/>
      <c r="M1797" s="37"/>
      <c r="N1797" s="37"/>
      <c r="O1797" s="37"/>
      <c r="P1797" s="37"/>
      <c r="Q1797" s="37"/>
      <c r="R1797" s="37"/>
      <c r="S1797" s="37"/>
      <c r="T1797" s="37"/>
      <c r="U1797" s="37"/>
      <c r="V1797" s="37"/>
      <c r="W1797" s="37"/>
      <c r="X1797" s="37"/>
      <c r="Y1797" s="37"/>
      <c r="Z1797" s="37"/>
      <c r="AA1797" s="37"/>
      <c r="AB1797" s="37"/>
      <c r="AC1797" s="37"/>
    </row>
    <row r="1798" spans="1:29" s="36" customFormat="1" x14ac:dyDescent="0.3">
      <c r="A1798" s="37"/>
      <c r="B1798" s="37"/>
      <c r="C1798" s="37"/>
      <c r="D1798" s="37"/>
      <c r="E1798" s="37"/>
      <c r="F1798" s="37"/>
      <c r="G1798" s="37"/>
      <c r="H1798" s="37"/>
      <c r="I1798" s="37"/>
      <c r="J1798" s="37"/>
      <c r="K1798" s="37"/>
      <c r="L1798" s="37"/>
      <c r="M1798" s="37"/>
      <c r="N1798" s="37"/>
      <c r="O1798" s="37"/>
      <c r="P1798" s="37"/>
      <c r="Q1798" s="37"/>
      <c r="R1798" s="37"/>
      <c r="S1798" s="37"/>
      <c r="T1798" s="37"/>
      <c r="U1798" s="37"/>
      <c r="V1798" s="37"/>
      <c r="W1798" s="37"/>
      <c r="X1798" s="37"/>
      <c r="Y1798" s="37"/>
      <c r="Z1798" s="37"/>
      <c r="AA1798" s="37"/>
      <c r="AB1798" s="37"/>
      <c r="AC1798" s="37"/>
    </row>
    <row r="1799" spans="1:29" s="36" customFormat="1" x14ac:dyDescent="0.3">
      <c r="A1799" s="37"/>
      <c r="B1799" s="37"/>
      <c r="C1799" s="37"/>
      <c r="D1799" s="37"/>
      <c r="E1799" s="37"/>
      <c r="F1799" s="37"/>
      <c r="G1799" s="37"/>
      <c r="H1799" s="37"/>
      <c r="I1799" s="37"/>
      <c r="J1799" s="37"/>
      <c r="K1799" s="37"/>
      <c r="L1799" s="37"/>
      <c r="M1799" s="37"/>
      <c r="N1799" s="37"/>
      <c r="O1799" s="37"/>
      <c r="P1799" s="37"/>
      <c r="Q1799" s="37"/>
      <c r="R1799" s="37"/>
      <c r="S1799" s="37"/>
      <c r="T1799" s="37"/>
      <c r="U1799" s="37"/>
      <c r="V1799" s="37"/>
      <c r="W1799" s="37"/>
      <c r="X1799" s="37"/>
      <c r="Y1799" s="37"/>
      <c r="Z1799" s="37"/>
      <c r="AA1799" s="37"/>
      <c r="AB1799" s="37"/>
      <c r="AC1799" s="37"/>
    </row>
    <row r="1800" spans="1:29" s="36" customFormat="1" x14ac:dyDescent="0.3">
      <c r="A1800" s="37"/>
      <c r="B1800" s="37"/>
      <c r="C1800" s="37"/>
      <c r="D1800" s="37"/>
      <c r="E1800" s="37"/>
      <c r="F1800" s="37"/>
      <c r="G1800" s="37"/>
      <c r="H1800" s="37"/>
      <c r="I1800" s="37"/>
      <c r="J1800" s="37"/>
      <c r="K1800" s="37"/>
      <c r="L1800" s="37"/>
      <c r="M1800" s="37"/>
      <c r="N1800" s="37"/>
      <c r="O1800" s="37"/>
      <c r="P1800" s="37"/>
      <c r="Q1800" s="37"/>
      <c r="R1800" s="37"/>
      <c r="S1800" s="37"/>
      <c r="T1800" s="37"/>
      <c r="U1800" s="37"/>
      <c r="V1800" s="37"/>
      <c r="W1800" s="37"/>
      <c r="X1800" s="37"/>
      <c r="Y1800" s="37"/>
      <c r="Z1800" s="37"/>
      <c r="AA1800" s="37"/>
      <c r="AB1800" s="37"/>
      <c r="AC1800" s="37"/>
    </row>
    <row r="1801" spans="1:29" s="36" customFormat="1" x14ac:dyDescent="0.3">
      <c r="A1801" s="37"/>
      <c r="B1801" s="37"/>
      <c r="C1801" s="37"/>
      <c r="D1801" s="37"/>
      <c r="E1801" s="37"/>
      <c r="F1801" s="37"/>
      <c r="G1801" s="37"/>
      <c r="H1801" s="37"/>
      <c r="I1801" s="37"/>
      <c r="J1801" s="37"/>
      <c r="K1801" s="37"/>
      <c r="L1801" s="37"/>
      <c r="M1801" s="37"/>
      <c r="N1801" s="37"/>
      <c r="O1801" s="37"/>
      <c r="P1801" s="37"/>
      <c r="Q1801" s="37"/>
      <c r="R1801" s="37"/>
      <c r="S1801" s="37"/>
      <c r="T1801" s="37"/>
      <c r="U1801" s="37"/>
      <c r="V1801" s="37"/>
      <c r="W1801" s="37"/>
      <c r="X1801" s="37"/>
      <c r="Y1801" s="37"/>
      <c r="Z1801" s="37"/>
      <c r="AA1801" s="37"/>
      <c r="AB1801" s="37"/>
      <c r="AC1801" s="37"/>
    </row>
    <row r="1802" spans="1:29" s="36" customFormat="1" x14ac:dyDescent="0.3">
      <c r="A1802" s="37"/>
      <c r="B1802" s="37"/>
      <c r="C1802" s="37"/>
      <c r="D1802" s="37"/>
      <c r="E1802" s="37"/>
      <c r="F1802" s="37"/>
      <c r="G1802" s="37"/>
      <c r="H1802" s="37"/>
      <c r="I1802" s="37"/>
      <c r="J1802" s="37"/>
      <c r="K1802" s="37"/>
      <c r="L1802" s="37"/>
      <c r="M1802" s="37"/>
      <c r="N1802" s="37"/>
      <c r="O1802" s="37"/>
      <c r="P1802" s="37"/>
      <c r="Q1802" s="37"/>
      <c r="R1802" s="37"/>
      <c r="S1802" s="37"/>
      <c r="T1802" s="37"/>
      <c r="U1802" s="37"/>
      <c r="V1802" s="37"/>
      <c r="W1802" s="37"/>
      <c r="X1802" s="37"/>
      <c r="Y1802" s="37"/>
      <c r="Z1802" s="37"/>
      <c r="AA1802" s="37"/>
      <c r="AB1802" s="37"/>
      <c r="AC1802" s="37"/>
    </row>
    <row r="1803" spans="1:29" s="36" customFormat="1" x14ac:dyDescent="0.3">
      <c r="A1803" s="37"/>
      <c r="B1803" s="37"/>
      <c r="C1803" s="37"/>
      <c r="D1803" s="37"/>
      <c r="E1803" s="37"/>
      <c r="F1803" s="37"/>
      <c r="G1803" s="37"/>
      <c r="H1803" s="37"/>
      <c r="I1803" s="37"/>
      <c r="J1803" s="37"/>
      <c r="K1803" s="37"/>
      <c r="L1803" s="37"/>
      <c r="M1803" s="37"/>
      <c r="N1803" s="37"/>
      <c r="O1803" s="37"/>
      <c r="P1803" s="37"/>
      <c r="Q1803" s="37"/>
      <c r="R1803" s="37"/>
      <c r="S1803" s="37"/>
      <c r="T1803" s="37"/>
      <c r="U1803" s="37"/>
      <c r="V1803" s="37"/>
      <c r="W1803" s="37"/>
      <c r="X1803" s="37"/>
      <c r="Y1803" s="37"/>
      <c r="Z1803" s="37"/>
      <c r="AA1803" s="37"/>
      <c r="AB1803" s="37"/>
      <c r="AC1803" s="37"/>
    </row>
    <row r="1804" spans="1:29" s="36" customFormat="1" x14ac:dyDescent="0.3">
      <c r="A1804" s="37"/>
      <c r="B1804" s="37"/>
      <c r="C1804" s="37"/>
      <c r="D1804" s="37"/>
      <c r="E1804" s="37"/>
      <c r="F1804" s="37"/>
      <c r="G1804" s="37"/>
      <c r="H1804" s="37"/>
      <c r="I1804" s="37"/>
      <c r="J1804" s="37"/>
      <c r="K1804" s="37"/>
      <c r="L1804" s="37"/>
      <c r="M1804" s="37"/>
      <c r="N1804" s="37"/>
      <c r="O1804" s="37"/>
      <c r="P1804" s="37"/>
      <c r="Q1804" s="37"/>
      <c r="R1804" s="37"/>
      <c r="S1804" s="37"/>
      <c r="T1804" s="37"/>
      <c r="U1804" s="37"/>
      <c r="V1804" s="37"/>
      <c r="W1804" s="37"/>
      <c r="X1804" s="37"/>
      <c r="Y1804" s="37"/>
      <c r="Z1804" s="37"/>
      <c r="AA1804" s="37"/>
      <c r="AB1804" s="37"/>
      <c r="AC1804" s="37"/>
    </row>
    <row r="1805" spans="1:29" s="36" customFormat="1" x14ac:dyDescent="0.3">
      <c r="A1805" s="37"/>
      <c r="B1805" s="37"/>
      <c r="C1805" s="37"/>
      <c r="D1805" s="37"/>
      <c r="E1805" s="37"/>
      <c r="F1805" s="37"/>
      <c r="G1805" s="37"/>
      <c r="H1805" s="37"/>
      <c r="I1805" s="37"/>
      <c r="J1805" s="37"/>
      <c r="K1805" s="37"/>
      <c r="L1805" s="37"/>
      <c r="M1805" s="37"/>
      <c r="N1805" s="37"/>
      <c r="O1805" s="37"/>
      <c r="P1805" s="37"/>
      <c r="Q1805" s="37"/>
      <c r="R1805" s="37"/>
      <c r="S1805" s="37"/>
      <c r="T1805" s="37"/>
      <c r="U1805" s="37"/>
      <c r="V1805" s="37"/>
      <c r="W1805" s="37"/>
      <c r="X1805" s="37"/>
      <c r="Y1805" s="37"/>
      <c r="Z1805" s="37"/>
      <c r="AA1805" s="37"/>
      <c r="AB1805" s="37"/>
      <c r="AC1805" s="37"/>
    </row>
    <row r="1806" spans="1:29" s="36" customFormat="1" x14ac:dyDescent="0.3">
      <c r="A1806" s="37"/>
      <c r="B1806" s="37"/>
      <c r="C1806" s="37"/>
      <c r="D1806" s="37"/>
      <c r="E1806" s="37"/>
      <c r="F1806" s="37"/>
      <c r="G1806" s="37"/>
      <c r="H1806" s="37"/>
      <c r="I1806" s="37"/>
      <c r="J1806" s="37"/>
      <c r="K1806" s="37"/>
      <c r="L1806" s="37"/>
      <c r="M1806" s="37"/>
      <c r="N1806" s="37"/>
      <c r="O1806" s="37"/>
      <c r="P1806" s="37"/>
      <c r="Q1806" s="37"/>
      <c r="R1806" s="37"/>
      <c r="S1806" s="37"/>
      <c r="T1806" s="37"/>
      <c r="U1806" s="37"/>
      <c r="V1806" s="37"/>
      <c r="W1806" s="37"/>
      <c r="X1806" s="37"/>
      <c r="Y1806" s="37"/>
      <c r="Z1806" s="37"/>
      <c r="AA1806" s="37"/>
      <c r="AB1806" s="37"/>
      <c r="AC1806" s="37"/>
    </row>
    <row r="1807" spans="1:29" s="36" customFormat="1" x14ac:dyDescent="0.3">
      <c r="A1807" s="37"/>
      <c r="B1807" s="37"/>
      <c r="C1807" s="37"/>
      <c r="D1807" s="37"/>
      <c r="E1807" s="37"/>
      <c r="F1807" s="37"/>
      <c r="G1807" s="37"/>
      <c r="H1807" s="37"/>
      <c r="I1807" s="37"/>
      <c r="J1807" s="37"/>
      <c r="K1807" s="37"/>
      <c r="L1807" s="37"/>
      <c r="M1807" s="37"/>
      <c r="N1807" s="37"/>
      <c r="O1807" s="37"/>
      <c r="P1807" s="37"/>
      <c r="Q1807" s="37"/>
      <c r="R1807" s="37"/>
      <c r="S1807" s="37"/>
      <c r="T1807" s="37"/>
      <c r="U1807" s="37"/>
      <c r="V1807" s="37"/>
      <c r="W1807" s="37"/>
      <c r="X1807" s="37"/>
      <c r="Y1807" s="37"/>
      <c r="Z1807" s="37"/>
      <c r="AA1807" s="37"/>
      <c r="AB1807" s="37"/>
      <c r="AC1807" s="37"/>
    </row>
    <row r="1808" spans="1:29" s="36" customFormat="1" x14ac:dyDescent="0.3">
      <c r="A1808" s="37"/>
      <c r="B1808" s="37"/>
      <c r="C1808" s="37"/>
      <c r="D1808" s="37"/>
      <c r="E1808" s="37"/>
      <c r="F1808" s="37"/>
      <c r="G1808" s="37"/>
      <c r="H1808" s="37"/>
      <c r="I1808" s="37"/>
      <c r="J1808" s="37"/>
      <c r="K1808" s="37"/>
      <c r="L1808" s="37"/>
      <c r="M1808" s="37"/>
      <c r="N1808" s="37"/>
      <c r="O1808" s="37"/>
      <c r="P1808" s="37"/>
      <c r="Q1808" s="37"/>
      <c r="R1808" s="37"/>
      <c r="S1808" s="37"/>
      <c r="T1808" s="37"/>
      <c r="U1808" s="37"/>
      <c r="V1808" s="37"/>
      <c r="W1808" s="37"/>
      <c r="X1808" s="37"/>
      <c r="Y1808" s="37"/>
      <c r="Z1808" s="37"/>
      <c r="AA1808" s="37"/>
      <c r="AB1808" s="37"/>
      <c r="AC1808" s="37"/>
    </row>
    <row r="1809" spans="1:29" s="36" customFormat="1" x14ac:dyDescent="0.3">
      <c r="A1809" s="37"/>
      <c r="B1809" s="37"/>
      <c r="C1809" s="37"/>
      <c r="D1809" s="37"/>
      <c r="E1809" s="37"/>
      <c r="F1809" s="37"/>
      <c r="G1809" s="37"/>
      <c r="H1809" s="37"/>
      <c r="I1809" s="37"/>
      <c r="J1809" s="37"/>
      <c r="K1809" s="37"/>
      <c r="L1809" s="37"/>
      <c r="M1809" s="37"/>
      <c r="N1809" s="37"/>
      <c r="O1809" s="37"/>
      <c r="P1809" s="37"/>
      <c r="Q1809" s="37"/>
      <c r="R1809" s="37"/>
      <c r="S1809" s="37"/>
      <c r="T1809" s="37"/>
      <c r="U1809" s="37"/>
      <c r="V1809" s="37"/>
      <c r="W1809" s="37"/>
      <c r="X1809" s="37"/>
      <c r="Y1809" s="37"/>
      <c r="Z1809" s="37"/>
      <c r="AA1809" s="37"/>
      <c r="AB1809" s="37"/>
      <c r="AC1809" s="37"/>
    </row>
    <row r="1810" spans="1:29" s="36" customFormat="1" x14ac:dyDescent="0.3">
      <c r="A1810" s="37"/>
      <c r="B1810" s="37"/>
      <c r="C1810" s="37"/>
      <c r="D1810" s="37"/>
      <c r="E1810" s="37"/>
      <c r="F1810" s="37"/>
      <c r="G1810" s="37"/>
      <c r="H1810" s="37"/>
      <c r="I1810" s="37"/>
      <c r="J1810" s="37"/>
      <c r="K1810" s="37"/>
      <c r="L1810" s="37"/>
      <c r="M1810" s="37"/>
      <c r="N1810" s="37"/>
      <c r="O1810" s="37"/>
      <c r="P1810" s="37"/>
      <c r="Q1810" s="37"/>
      <c r="R1810" s="37"/>
      <c r="S1810" s="37"/>
      <c r="T1810" s="37"/>
      <c r="U1810" s="37"/>
      <c r="V1810" s="37"/>
      <c r="W1810" s="37"/>
      <c r="X1810" s="37"/>
      <c r="Y1810" s="37"/>
      <c r="Z1810" s="37"/>
      <c r="AA1810" s="37"/>
      <c r="AB1810" s="37"/>
      <c r="AC1810" s="37"/>
    </row>
    <row r="1811" spans="1:29" s="36" customFormat="1" x14ac:dyDescent="0.3">
      <c r="A1811" s="37"/>
      <c r="B1811" s="37"/>
      <c r="C1811" s="37"/>
      <c r="D1811" s="37"/>
      <c r="E1811" s="37"/>
      <c r="F1811" s="37"/>
      <c r="G1811" s="37"/>
      <c r="H1811" s="37"/>
      <c r="I1811" s="37"/>
      <c r="J1811" s="37"/>
      <c r="K1811" s="37"/>
      <c r="L1811" s="37"/>
      <c r="M1811" s="37"/>
      <c r="N1811" s="37"/>
      <c r="O1811" s="37"/>
      <c r="P1811" s="37"/>
      <c r="Q1811" s="37"/>
      <c r="R1811" s="37"/>
      <c r="S1811" s="37"/>
      <c r="T1811" s="37"/>
      <c r="U1811" s="37"/>
      <c r="V1811" s="37"/>
      <c r="W1811" s="37"/>
      <c r="X1811" s="37"/>
      <c r="Y1811" s="37"/>
      <c r="Z1811" s="37"/>
      <c r="AA1811" s="37"/>
      <c r="AB1811" s="37"/>
      <c r="AC1811" s="37"/>
    </row>
    <row r="1812" spans="1:29" s="36" customFormat="1" x14ac:dyDescent="0.3">
      <c r="A1812" s="37"/>
      <c r="B1812" s="37"/>
      <c r="C1812" s="37"/>
      <c r="D1812" s="37"/>
      <c r="E1812" s="37"/>
      <c r="F1812" s="37"/>
      <c r="G1812" s="37"/>
      <c r="H1812" s="37"/>
      <c r="I1812" s="37"/>
      <c r="J1812" s="37"/>
      <c r="K1812" s="37"/>
      <c r="L1812" s="37"/>
      <c r="M1812" s="37"/>
      <c r="N1812" s="37"/>
      <c r="O1812" s="37"/>
      <c r="P1812" s="37"/>
      <c r="Q1812" s="37"/>
      <c r="R1812" s="37"/>
      <c r="S1812" s="37"/>
      <c r="T1812" s="37"/>
      <c r="U1812" s="37"/>
      <c r="V1812" s="37"/>
      <c r="W1812" s="37"/>
      <c r="X1812" s="37"/>
      <c r="Y1812" s="37"/>
      <c r="Z1812" s="37"/>
      <c r="AA1812" s="37"/>
      <c r="AB1812" s="37"/>
      <c r="AC1812" s="37"/>
    </row>
    <row r="1813" spans="1:29" s="36" customFormat="1" x14ac:dyDescent="0.3">
      <c r="A1813" s="37"/>
      <c r="B1813" s="37"/>
      <c r="C1813" s="37"/>
      <c r="D1813" s="37"/>
      <c r="E1813" s="37"/>
      <c r="F1813" s="37"/>
      <c r="G1813" s="37"/>
      <c r="H1813" s="37"/>
      <c r="I1813" s="37"/>
      <c r="J1813" s="37"/>
      <c r="K1813" s="37"/>
      <c r="L1813" s="37"/>
      <c r="M1813" s="37"/>
      <c r="N1813" s="37"/>
      <c r="O1813" s="37"/>
      <c r="P1813" s="37"/>
      <c r="Q1813" s="37"/>
      <c r="R1813" s="37"/>
      <c r="S1813" s="37"/>
      <c r="T1813" s="37"/>
      <c r="U1813" s="37"/>
      <c r="V1813" s="37"/>
      <c r="W1813" s="37"/>
      <c r="X1813" s="37"/>
      <c r="Y1813" s="37"/>
      <c r="Z1813" s="37"/>
      <c r="AA1813" s="37"/>
      <c r="AB1813" s="37"/>
      <c r="AC1813" s="37"/>
    </row>
    <row r="1814" spans="1:29" s="36" customFormat="1" x14ac:dyDescent="0.3">
      <c r="A1814" s="37"/>
      <c r="B1814" s="37"/>
      <c r="C1814" s="37"/>
      <c r="D1814" s="37"/>
      <c r="E1814" s="37"/>
      <c r="F1814" s="37"/>
      <c r="G1814" s="37"/>
      <c r="H1814" s="37"/>
      <c r="I1814" s="37"/>
      <c r="J1814" s="37"/>
      <c r="K1814" s="37"/>
      <c r="L1814" s="37"/>
      <c r="M1814" s="37"/>
      <c r="N1814" s="37"/>
      <c r="O1814" s="37"/>
      <c r="P1814" s="37"/>
      <c r="Q1814" s="37"/>
      <c r="R1814" s="37"/>
      <c r="S1814" s="37"/>
      <c r="T1814" s="37"/>
      <c r="U1814" s="37"/>
      <c r="V1814" s="37"/>
      <c r="W1814" s="37"/>
      <c r="X1814" s="37"/>
      <c r="Y1814" s="37"/>
      <c r="Z1814" s="37"/>
      <c r="AA1814" s="37"/>
      <c r="AB1814" s="37"/>
      <c r="AC1814" s="37"/>
    </row>
    <row r="1815" spans="1:29" s="36" customFormat="1" x14ac:dyDescent="0.3">
      <c r="A1815" s="37"/>
      <c r="B1815" s="37"/>
      <c r="C1815" s="37"/>
      <c r="D1815" s="37"/>
      <c r="E1815" s="37"/>
      <c r="F1815" s="37"/>
      <c r="G1815" s="37"/>
      <c r="H1815" s="37"/>
      <c r="I1815" s="37"/>
      <c r="J1815" s="37"/>
      <c r="K1815" s="37"/>
      <c r="L1815" s="37"/>
      <c r="M1815" s="37"/>
      <c r="N1815" s="37"/>
      <c r="O1815" s="37"/>
      <c r="P1815" s="37"/>
      <c r="Q1815" s="37"/>
      <c r="R1815" s="37"/>
      <c r="S1815" s="37"/>
      <c r="T1815" s="37"/>
      <c r="U1815" s="37"/>
      <c r="V1815" s="37"/>
      <c r="W1815" s="37"/>
      <c r="X1815" s="37"/>
      <c r="Y1815" s="37"/>
      <c r="Z1815" s="37"/>
      <c r="AA1815" s="37"/>
      <c r="AB1815" s="37"/>
      <c r="AC1815" s="37"/>
    </row>
    <row r="1816" spans="1:29" s="36" customFormat="1" x14ac:dyDescent="0.3">
      <c r="A1816" s="37"/>
      <c r="B1816" s="37"/>
      <c r="C1816" s="37"/>
      <c r="D1816" s="37"/>
      <c r="E1816" s="37"/>
      <c r="F1816" s="37"/>
      <c r="G1816" s="37"/>
      <c r="H1816" s="37"/>
      <c r="I1816" s="37"/>
      <c r="J1816" s="37"/>
      <c r="K1816" s="37"/>
      <c r="L1816" s="37"/>
      <c r="M1816" s="37"/>
      <c r="N1816" s="37"/>
      <c r="O1816" s="37"/>
      <c r="P1816" s="37"/>
      <c r="Q1816" s="37"/>
      <c r="R1816" s="37"/>
      <c r="S1816" s="37"/>
      <c r="T1816" s="37"/>
      <c r="U1816" s="37"/>
      <c r="V1816" s="37"/>
      <c r="W1816" s="37"/>
      <c r="X1816" s="37"/>
      <c r="Y1816" s="37"/>
      <c r="Z1816" s="37"/>
      <c r="AA1816" s="37"/>
      <c r="AB1816" s="37"/>
      <c r="AC1816" s="37"/>
    </row>
    <row r="1817" spans="1:29" s="36" customFormat="1" x14ac:dyDescent="0.3">
      <c r="A1817" s="37"/>
      <c r="B1817" s="37"/>
      <c r="C1817" s="37"/>
      <c r="D1817" s="37"/>
      <c r="E1817" s="37"/>
      <c r="F1817" s="37"/>
      <c r="G1817" s="37"/>
      <c r="H1817" s="37"/>
      <c r="I1817" s="37"/>
      <c r="J1817" s="37"/>
      <c r="K1817" s="37"/>
      <c r="L1817" s="37"/>
      <c r="M1817" s="37"/>
      <c r="N1817" s="37"/>
      <c r="O1817" s="37"/>
      <c r="P1817" s="37"/>
      <c r="Q1817" s="37"/>
      <c r="R1817" s="37"/>
      <c r="S1817" s="37"/>
      <c r="T1817" s="37"/>
      <c r="U1817" s="37"/>
      <c r="V1817" s="37"/>
      <c r="W1817" s="37"/>
      <c r="X1817" s="37"/>
      <c r="Y1817" s="37"/>
      <c r="Z1817" s="37"/>
      <c r="AA1817" s="37"/>
      <c r="AB1817" s="37"/>
      <c r="AC1817" s="37"/>
    </row>
    <row r="1818" spans="1:29" s="36" customFormat="1" x14ac:dyDescent="0.3">
      <c r="A1818" s="37"/>
      <c r="B1818" s="37"/>
      <c r="C1818" s="37"/>
      <c r="D1818" s="37"/>
      <c r="E1818" s="37"/>
      <c r="F1818" s="37"/>
      <c r="G1818" s="37"/>
      <c r="H1818" s="37"/>
      <c r="I1818" s="37"/>
      <c r="J1818" s="37"/>
      <c r="K1818" s="37"/>
      <c r="L1818" s="37"/>
      <c r="M1818" s="37"/>
      <c r="N1818" s="37"/>
      <c r="O1818" s="37"/>
      <c r="P1818" s="37"/>
      <c r="Q1818" s="37"/>
      <c r="R1818" s="37"/>
      <c r="S1818" s="37"/>
      <c r="T1818" s="37"/>
      <c r="U1818" s="37"/>
      <c r="V1818" s="37"/>
      <c r="W1818" s="37"/>
      <c r="X1818" s="37"/>
      <c r="Y1818" s="37"/>
      <c r="Z1818" s="37"/>
      <c r="AA1818" s="37"/>
      <c r="AB1818" s="37"/>
      <c r="AC1818" s="37"/>
    </row>
    <row r="1819" spans="1:29" s="36" customFormat="1" x14ac:dyDescent="0.3">
      <c r="A1819" s="37"/>
      <c r="B1819" s="37"/>
      <c r="C1819" s="37"/>
      <c r="D1819" s="37"/>
      <c r="E1819" s="37"/>
      <c r="F1819" s="37"/>
      <c r="G1819" s="37"/>
      <c r="H1819" s="37"/>
      <c r="I1819" s="37"/>
      <c r="J1819" s="37"/>
      <c r="K1819" s="37"/>
      <c r="L1819" s="37"/>
      <c r="M1819" s="37"/>
      <c r="N1819" s="37"/>
      <c r="O1819" s="37"/>
      <c r="P1819" s="37"/>
      <c r="Q1819" s="37"/>
      <c r="R1819" s="37"/>
      <c r="S1819" s="37"/>
      <c r="T1819" s="37"/>
      <c r="U1819" s="37"/>
      <c r="V1819" s="37"/>
      <c r="W1819" s="37"/>
      <c r="X1819" s="37"/>
      <c r="Y1819" s="37"/>
      <c r="Z1819" s="37"/>
      <c r="AA1819" s="37"/>
      <c r="AB1819" s="37"/>
      <c r="AC1819" s="37"/>
    </row>
    <row r="1820" spans="1:29" s="36" customFormat="1" x14ac:dyDescent="0.3">
      <c r="A1820" s="37"/>
      <c r="B1820" s="37"/>
      <c r="C1820" s="37"/>
      <c r="D1820" s="37"/>
      <c r="E1820" s="37"/>
      <c r="F1820" s="37"/>
      <c r="G1820" s="37"/>
      <c r="H1820" s="37"/>
      <c r="I1820" s="37"/>
      <c r="J1820" s="37"/>
      <c r="K1820" s="37"/>
      <c r="L1820" s="37"/>
      <c r="M1820" s="37"/>
      <c r="N1820" s="37"/>
      <c r="O1820" s="37"/>
      <c r="P1820" s="37"/>
      <c r="Q1820" s="37"/>
      <c r="R1820" s="37"/>
      <c r="S1820" s="37"/>
      <c r="T1820" s="37"/>
      <c r="U1820" s="37"/>
      <c r="V1820" s="37"/>
      <c r="W1820" s="37"/>
      <c r="X1820" s="37"/>
      <c r="Y1820" s="37"/>
      <c r="Z1820" s="37"/>
      <c r="AA1820" s="37"/>
      <c r="AB1820" s="37"/>
      <c r="AC1820" s="37"/>
    </row>
    <row r="1821" spans="1:29" s="36" customFormat="1" x14ac:dyDescent="0.3">
      <c r="A1821" s="37"/>
      <c r="B1821" s="37"/>
      <c r="C1821" s="37"/>
      <c r="D1821" s="37"/>
      <c r="E1821" s="37"/>
      <c r="F1821" s="37"/>
      <c r="G1821" s="37"/>
      <c r="H1821" s="37"/>
      <c r="I1821" s="37"/>
      <c r="J1821" s="37"/>
      <c r="K1821" s="37"/>
      <c r="L1821" s="37"/>
      <c r="M1821" s="37"/>
      <c r="N1821" s="37"/>
      <c r="O1821" s="37"/>
      <c r="P1821" s="37"/>
      <c r="Q1821" s="37"/>
      <c r="R1821" s="37"/>
      <c r="S1821" s="37"/>
      <c r="T1821" s="37"/>
      <c r="U1821" s="37"/>
      <c r="V1821" s="37"/>
      <c r="W1821" s="37"/>
      <c r="X1821" s="37"/>
      <c r="Y1821" s="37"/>
      <c r="Z1821" s="37"/>
      <c r="AA1821" s="37"/>
      <c r="AB1821" s="37"/>
      <c r="AC1821" s="37"/>
    </row>
    <row r="1822" spans="1:29" s="36" customFormat="1" x14ac:dyDescent="0.3">
      <c r="A1822" s="37"/>
      <c r="B1822" s="37"/>
      <c r="C1822" s="37"/>
      <c r="D1822" s="37"/>
      <c r="E1822" s="37"/>
      <c r="F1822" s="37"/>
      <c r="G1822" s="37"/>
      <c r="H1822" s="37"/>
      <c r="I1822" s="37"/>
      <c r="J1822" s="37"/>
      <c r="K1822" s="37"/>
      <c r="L1822" s="37"/>
      <c r="M1822" s="37"/>
      <c r="N1822" s="37"/>
      <c r="O1822" s="37"/>
      <c r="P1822" s="37"/>
      <c r="Q1822" s="37"/>
      <c r="R1822" s="37"/>
      <c r="S1822" s="37"/>
      <c r="T1822" s="37"/>
      <c r="U1822" s="37"/>
      <c r="V1822" s="37"/>
      <c r="W1822" s="37"/>
      <c r="X1822" s="37"/>
      <c r="Y1822" s="37"/>
      <c r="Z1822" s="37"/>
      <c r="AA1822" s="37"/>
      <c r="AB1822" s="37"/>
      <c r="AC1822" s="37"/>
    </row>
    <row r="1823" spans="1:29" s="36" customFormat="1" x14ac:dyDescent="0.3">
      <c r="A1823" s="37"/>
      <c r="B1823" s="37"/>
      <c r="C1823" s="37"/>
      <c r="D1823" s="37"/>
      <c r="E1823" s="37"/>
      <c r="F1823" s="37"/>
      <c r="G1823" s="37"/>
      <c r="H1823" s="37"/>
      <c r="I1823" s="37"/>
      <c r="J1823" s="37"/>
      <c r="K1823" s="37"/>
      <c r="L1823" s="37"/>
      <c r="M1823" s="37"/>
      <c r="N1823" s="37"/>
      <c r="O1823" s="37"/>
      <c r="P1823" s="37"/>
      <c r="Q1823" s="37"/>
      <c r="R1823" s="37"/>
      <c r="S1823" s="37"/>
      <c r="T1823" s="37"/>
      <c r="U1823" s="37"/>
      <c r="V1823" s="37"/>
      <c r="W1823" s="37"/>
      <c r="X1823" s="37"/>
      <c r="Y1823" s="37"/>
      <c r="Z1823" s="37"/>
      <c r="AA1823" s="37"/>
      <c r="AB1823" s="37"/>
      <c r="AC1823" s="37"/>
    </row>
    <row r="1824" spans="1:29" s="36" customFormat="1" x14ac:dyDescent="0.3">
      <c r="A1824" s="37"/>
      <c r="B1824" s="37"/>
      <c r="C1824" s="37"/>
      <c r="D1824" s="37"/>
      <c r="E1824" s="37"/>
      <c r="F1824" s="37"/>
      <c r="G1824" s="37"/>
      <c r="H1824" s="37"/>
      <c r="I1824" s="37"/>
      <c r="J1824" s="37"/>
      <c r="K1824" s="37"/>
      <c r="L1824" s="37"/>
      <c r="M1824" s="37"/>
      <c r="N1824" s="37"/>
      <c r="O1824" s="37"/>
      <c r="P1824" s="37"/>
      <c r="Q1824" s="37"/>
      <c r="R1824" s="37"/>
      <c r="S1824" s="37"/>
      <c r="T1824" s="37"/>
      <c r="U1824" s="37"/>
      <c r="V1824" s="37"/>
      <c r="W1824" s="37"/>
      <c r="X1824" s="37"/>
      <c r="Y1824" s="37"/>
      <c r="Z1824" s="37"/>
      <c r="AA1824" s="37"/>
      <c r="AB1824" s="37"/>
      <c r="AC1824" s="37"/>
    </row>
    <row r="1825" spans="1:29" s="36" customFormat="1" x14ac:dyDescent="0.3">
      <c r="A1825" s="37"/>
      <c r="B1825" s="37"/>
      <c r="C1825" s="37"/>
      <c r="D1825" s="37"/>
      <c r="E1825" s="37"/>
      <c r="F1825" s="37"/>
      <c r="G1825" s="37"/>
      <c r="H1825" s="37"/>
      <c r="I1825" s="37"/>
      <c r="J1825" s="37"/>
      <c r="K1825" s="37"/>
      <c r="L1825" s="37"/>
      <c r="M1825" s="37"/>
      <c r="N1825" s="37"/>
      <c r="O1825" s="37"/>
      <c r="P1825" s="37"/>
      <c r="Q1825" s="37"/>
      <c r="R1825" s="37"/>
      <c r="S1825" s="37"/>
      <c r="T1825" s="37"/>
      <c r="U1825" s="37"/>
      <c r="V1825" s="37"/>
      <c r="W1825" s="37"/>
      <c r="X1825" s="37"/>
      <c r="Y1825" s="37"/>
      <c r="Z1825" s="37"/>
      <c r="AA1825" s="37"/>
      <c r="AB1825" s="37"/>
      <c r="AC1825" s="37"/>
    </row>
    <row r="1826" spans="1:29" s="36" customFormat="1" x14ac:dyDescent="0.3">
      <c r="A1826" s="37"/>
      <c r="B1826" s="37"/>
      <c r="C1826" s="37"/>
      <c r="D1826" s="37"/>
      <c r="E1826" s="37"/>
      <c r="F1826" s="37"/>
      <c r="G1826" s="37"/>
      <c r="H1826" s="37"/>
      <c r="I1826" s="37"/>
      <c r="J1826" s="37"/>
      <c r="K1826" s="37"/>
      <c r="L1826" s="37"/>
      <c r="M1826" s="37"/>
      <c r="N1826" s="37"/>
      <c r="O1826" s="37"/>
      <c r="P1826" s="37"/>
      <c r="Q1826" s="37"/>
      <c r="R1826" s="37"/>
      <c r="S1826" s="37"/>
      <c r="T1826" s="37"/>
      <c r="U1826" s="37"/>
      <c r="V1826" s="37"/>
      <c r="W1826" s="37"/>
      <c r="X1826" s="37"/>
      <c r="Y1826" s="37"/>
      <c r="Z1826" s="37"/>
      <c r="AA1826" s="37"/>
      <c r="AB1826" s="37"/>
      <c r="AC1826" s="37"/>
    </row>
    <row r="1827" spans="1:29" s="36" customFormat="1" x14ac:dyDescent="0.3">
      <c r="A1827" s="37"/>
      <c r="B1827" s="37"/>
      <c r="C1827" s="37"/>
      <c r="D1827" s="37"/>
      <c r="E1827" s="37"/>
      <c r="F1827" s="37"/>
      <c r="G1827" s="37"/>
      <c r="H1827" s="37"/>
      <c r="I1827" s="37"/>
      <c r="J1827" s="37"/>
      <c r="K1827" s="37"/>
      <c r="L1827" s="37"/>
      <c r="M1827" s="37"/>
      <c r="N1827" s="37"/>
      <c r="O1827" s="37"/>
      <c r="P1827" s="37"/>
      <c r="Q1827" s="37"/>
      <c r="R1827" s="37"/>
      <c r="S1827" s="37"/>
      <c r="T1827" s="37"/>
      <c r="U1827" s="37"/>
      <c r="V1827" s="37"/>
      <c r="W1827" s="37"/>
      <c r="X1827" s="37"/>
      <c r="Y1827" s="37"/>
      <c r="Z1827" s="37"/>
      <c r="AA1827" s="37"/>
      <c r="AB1827" s="37"/>
      <c r="AC1827" s="37"/>
    </row>
    <row r="1828" spans="1:29" s="36" customFormat="1" x14ac:dyDescent="0.3">
      <c r="A1828" s="37"/>
      <c r="B1828" s="37"/>
      <c r="C1828" s="37"/>
      <c r="D1828" s="37"/>
      <c r="E1828" s="37"/>
      <c r="F1828" s="37"/>
      <c r="G1828" s="37"/>
      <c r="H1828" s="37"/>
      <c r="I1828" s="37"/>
      <c r="J1828" s="37"/>
      <c r="K1828" s="37"/>
      <c r="L1828" s="37"/>
      <c r="M1828" s="37"/>
      <c r="N1828" s="37"/>
      <c r="O1828" s="37"/>
      <c r="P1828" s="37"/>
      <c r="Q1828" s="37"/>
      <c r="R1828" s="37"/>
      <c r="S1828" s="37"/>
      <c r="T1828" s="37"/>
      <c r="U1828" s="37"/>
      <c r="V1828" s="37"/>
      <c r="W1828" s="37"/>
      <c r="X1828" s="37"/>
      <c r="Y1828" s="37"/>
      <c r="Z1828" s="37"/>
      <c r="AA1828" s="37"/>
      <c r="AB1828" s="37"/>
      <c r="AC1828" s="37"/>
    </row>
    <row r="1829" spans="1:29" s="36" customFormat="1" x14ac:dyDescent="0.3">
      <c r="A1829" s="37"/>
      <c r="B1829" s="37"/>
      <c r="C1829" s="37"/>
      <c r="D1829" s="37"/>
      <c r="E1829" s="37"/>
      <c r="F1829" s="37"/>
      <c r="G1829" s="37"/>
      <c r="H1829" s="37"/>
      <c r="I1829" s="37"/>
      <c r="J1829" s="37"/>
      <c r="K1829" s="37"/>
      <c r="L1829" s="37"/>
      <c r="M1829" s="37"/>
      <c r="N1829" s="37"/>
      <c r="O1829" s="37"/>
      <c r="P1829" s="37"/>
      <c r="Q1829" s="37"/>
      <c r="R1829" s="37"/>
      <c r="S1829" s="37"/>
      <c r="T1829" s="37"/>
      <c r="U1829" s="37"/>
      <c r="V1829" s="37"/>
      <c r="W1829" s="37"/>
      <c r="X1829" s="37"/>
      <c r="Y1829" s="37"/>
      <c r="Z1829" s="37"/>
      <c r="AA1829" s="37"/>
      <c r="AB1829" s="37"/>
      <c r="AC1829" s="37"/>
    </row>
    <row r="1830" spans="1:29" s="36" customFormat="1" x14ac:dyDescent="0.3">
      <c r="A1830" s="37"/>
      <c r="B1830" s="37"/>
      <c r="C1830" s="37"/>
      <c r="D1830" s="37"/>
      <c r="E1830" s="37"/>
      <c r="F1830" s="37"/>
      <c r="G1830" s="37"/>
      <c r="H1830" s="37"/>
      <c r="I1830" s="37"/>
      <c r="J1830" s="37"/>
      <c r="K1830" s="37"/>
      <c r="L1830" s="37"/>
      <c r="M1830" s="37"/>
      <c r="N1830" s="37"/>
      <c r="O1830" s="37"/>
      <c r="P1830" s="37"/>
      <c r="Q1830" s="37"/>
      <c r="R1830" s="37"/>
      <c r="S1830" s="37"/>
      <c r="T1830" s="37"/>
      <c r="U1830" s="37"/>
      <c r="V1830" s="37"/>
      <c r="W1830" s="37"/>
      <c r="X1830" s="37"/>
      <c r="Y1830" s="37"/>
      <c r="Z1830" s="37"/>
      <c r="AA1830" s="37"/>
      <c r="AB1830" s="37"/>
      <c r="AC1830" s="37"/>
    </row>
    <row r="1831" spans="1:29" s="36" customFormat="1" x14ac:dyDescent="0.3">
      <c r="A1831" s="37"/>
      <c r="B1831" s="37"/>
      <c r="C1831" s="37"/>
      <c r="D1831" s="37"/>
      <c r="E1831" s="37"/>
      <c r="F1831" s="37"/>
      <c r="G1831" s="37"/>
      <c r="H1831" s="37"/>
      <c r="I1831" s="37"/>
      <c r="J1831" s="37"/>
      <c r="K1831" s="37"/>
      <c r="L1831" s="37"/>
      <c r="M1831" s="37"/>
      <c r="N1831" s="37"/>
      <c r="O1831" s="37"/>
      <c r="P1831" s="37"/>
      <c r="Q1831" s="37"/>
      <c r="R1831" s="37"/>
      <c r="S1831" s="37"/>
      <c r="T1831" s="37"/>
      <c r="U1831" s="37"/>
      <c r="V1831" s="37"/>
      <c r="W1831" s="37"/>
      <c r="X1831" s="37"/>
      <c r="Y1831" s="37"/>
      <c r="Z1831" s="37"/>
      <c r="AA1831" s="37"/>
      <c r="AB1831" s="37"/>
      <c r="AC1831" s="37"/>
    </row>
    <row r="1832" spans="1:29" s="36" customFormat="1" x14ac:dyDescent="0.3">
      <c r="A1832" s="37"/>
      <c r="B1832" s="37"/>
      <c r="C1832" s="37"/>
      <c r="D1832" s="37"/>
      <c r="E1832" s="37"/>
      <c r="F1832" s="37"/>
      <c r="G1832" s="37"/>
      <c r="H1832" s="37"/>
      <c r="I1832" s="37"/>
      <c r="J1832" s="37"/>
      <c r="K1832" s="37"/>
      <c r="L1832" s="37"/>
      <c r="M1832" s="37"/>
      <c r="N1832" s="37"/>
      <c r="O1832" s="37"/>
      <c r="P1832" s="37"/>
      <c r="Q1832" s="37"/>
      <c r="R1832" s="37"/>
      <c r="S1832" s="37"/>
      <c r="T1832" s="37"/>
      <c r="U1832" s="37"/>
      <c r="V1832" s="37"/>
      <c r="W1832" s="37"/>
      <c r="X1832" s="37"/>
      <c r="Y1832" s="37"/>
      <c r="Z1832" s="37"/>
      <c r="AA1832" s="37"/>
      <c r="AB1832" s="37"/>
      <c r="AC1832" s="37"/>
    </row>
    <row r="1833" spans="1:29" s="36" customFormat="1" x14ac:dyDescent="0.3">
      <c r="A1833" s="37"/>
      <c r="B1833" s="37"/>
      <c r="C1833" s="37"/>
      <c r="D1833" s="37"/>
      <c r="E1833" s="37"/>
      <c r="F1833" s="37"/>
      <c r="G1833" s="37"/>
      <c r="H1833" s="37"/>
      <c r="I1833" s="37"/>
      <c r="J1833" s="37"/>
      <c r="K1833" s="37"/>
      <c r="L1833" s="37"/>
      <c r="M1833" s="37"/>
      <c r="N1833" s="37"/>
      <c r="O1833" s="37"/>
      <c r="P1833" s="37"/>
      <c r="Q1833" s="37"/>
      <c r="R1833" s="37"/>
      <c r="S1833" s="37"/>
      <c r="T1833" s="37"/>
      <c r="U1833" s="37"/>
      <c r="V1833" s="37"/>
      <c r="W1833" s="37"/>
      <c r="X1833" s="37"/>
      <c r="Y1833" s="37"/>
      <c r="Z1833" s="37"/>
      <c r="AA1833" s="37"/>
      <c r="AB1833" s="37"/>
      <c r="AC1833" s="37"/>
    </row>
    <row r="1834" spans="1:29" s="36" customFormat="1" x14ac:dyDescent="0.3">
      <c r="A1834" s="37"/>
      <c r="B1834" s="37"/>
      <c r="C1834" s="37"/>
      <c r="D1834" s="37"/>
      <c r="E1834" s="37"/>
      <c r="F1834" s="37"/>
      <c r="G1834" s="37"/>
      <c r="H1834" s="37"/>
      <c r="I1834" s="37"/>
      <c r="J1834" s="37"/>
      <c r="K1834" s="37"/>
      <c r="L1834" s="37"/>
      <c r="M1834" s="37"/>
      <c r="N1834" s="37"/>
      <c r="O1834" s="37"/>
      <c r="P1834" s="37"/>
      <c r="Q1834" s="37"/>
      <c r="R1834" s="37"/>
      <c r="S1834" s="37"/>
      <c r="T1834" s="37"/>
      <c r="U1834" s="37"/>
      <c r="V1834" s="37"/>
      <c r="W1834" s="37"/>
      <c r="X1834" s="37"/>
      <c r="Y1834" s="37"/>
      <c r="Z1834" s="37"/>
      <c r="AA1834" s="37"/>
      <c r="AB1834" s="37"/>
      <c r="AC1834" s="37"/>
    </row>
    <row r="1835" spans="1:29" s="36" customFormat="1" x14ac:dyDescent="0.3">
      <c r="A1835" s="37"/>
      <c r="B1835" s="37"/>
      <c r="C1835" s="37"/>
      <c r="D1835" s="37"/>
      <c r="E1835" s="37"/>
      <c r="F1835" s="37"/>
      <c r="G1835" s="37"/>
      <c r="H1835" s="37"/>
      <c r="I1835" s="37"/>
      <c r="J1835" s="37"/>
      <c r="K1835" s="37"/>
      <c r="L1835" s="37"/>
      <c r="M1835" s="37"/>
      <c r="N1835" s="37"/>
      <c r="O1835" s="37"/>
      <c r="P1835" s="37"/>
      <c r="Q1835" s="37"/>
      <c r="R1835" s="37"/>
      <c r="S1835" s="37"/>
      <c r="T1835" s="37"/>
      <c r="U1835" s="37"/>
      <c r="V1835" s="37"/>
      <c r="W1835" s="37"/>
      <c r="X1835" s="37"/>
      <c r="Y1835" s="37"/>
      <c r="Z1835" s="37"/>
      <c r="AA1835" s="37"/>
      <c r="AB1835" s="37"/>
      <c r="AC1835" s="37"/>
    </row>
    <row r="1836" spans="1:29" s="36" customFormat="1" x14ac:dyDescent="0.3">
      <c r="A1836" s="37"/>
      <c r="B1836" s="37"/>
      <c r="C1836" s="37"/>
      <c r="D1836" s="37"/>
      <c r="E1836" s="37"/>
      <c r="F1836" s="37"/>
      <c r="G1836" s="37"/>
      <c r="H1836" s="37"/>
      <c r="I1836" s="37"/>
      <c r="J1836" s="37"/>
      <c r="K1836" s="37"/>
      <c r="L1836" s="37"/>
      <c r="M1836" s="37"/>
      <c r="N1836" s="37"/>
      <c r="O1836" s="37"/>
      <c r="P1836" s="37"/>
      <c r="Q1836" s="37"/>
      <c r="R1836" s="37"/>
      <c r="S1836" s="37"/>
      <c r="T1836" s="37"/>
      <c r="U1836" s="37"/>
      <c r="V1836" s="37"/>
      <c r="W1836" s="37"/>
      <c r="X1836" s="37"/>
      <c r="Y1836" s="37"/>
      <c r="Z1836" s="37"/>
      <c r="AA1836" s="37"/>
      <c r="AB1836" s="37"/>
      <c r="AC1836" s="37"/>
    </row>
    <row r="1837" spans="1:29" s="36" customFormat="1" x14ac:dyDescent="0.3">
      <c r="A1837" s="37"/>
      <c r="B1837" s="37"/>
      <c r="C1837" s="37"/>
      <c r="D1837" s="37"/>
      <c r="E1837" s="37"/>
      <c r="F1837" s="37"/>
      <c r="G1837" s="37"/>
      <c r="H1837" s="37"/>
      <c r="I1837" s="37"/>
      <c r="J1837" s="37"/>
      <c r="K1837" s="37"/>
      <c r="L1837" s="37"/>
      <c r="M1837" s="37"/>
      <c r="N1837" s="37"/>
      <c r="O1837" s="37"/>
      <c r="P1837" s="37"/>
      <c r="Q1837" s="37"/>
      <c r="R1837" s="37"/>
      <c r="S1837" s="37"/>
      <c r="T1837" s="37"/>
      <c r="U1837" s="37"/>
      <c r="V1837" s="37"/>
      <c r="W1837" s="37"/>
      <c r="X1837" s="37"/>
      <c r="Y1837" s="37"/>
      <c r="Z1837" s="37"/>
      <c r="AA1837" s="37"/>
      <c r="AB1837" s="37"/>
      <c r="AC1837" s="37"/>
    </row>
    <row r="1838" spans="1:29" s="36" customFormat="1" x14ac:dyDescent="0.3">
      <c r="A1838" s="37"/>
      <c r="B1838" s="37"/>
      <c r="C1838" s="37"/>
      <c r="D1838" s="37"/>
      <c r="E1838" s="37"/>
      <c r="F1838" s="37"/>
      <c r="G1838" s="37"/>
      <c r="H1838" s="37"/>
      <c r="I1838" s="37"/>
      <c r="J1838" s="37"/>
      <c r="K1838" s="37"/>
      <c r="L1838" s="37"/>
      <c r="M1838" s="37"/>
      <c r="N1838" s="37"/>
      <c r="O1838" s="37"/>
      <c r="P1838" s="37"/>
      <c r="Q1838" s="37"/>
      <c r="R1838" s="37"/>
      <c r="S1838" s="37"/>
      <c r="T1838" s="37"/>
      <c r="U1838" s="37"/>
      <c r="V1838" s="37"/>
      <c r="W1838" s="37"/>
      <c r="X1838" s="37"/>
      <c r="Y1838" s="37"/>
      <c r="Z1838" s="37"/>
      <c r="AA1838" s="37"/>
      <c r="AB1838" s="37"/>
      <c r="AC1838" s="37"/>
    </row>
    <row r="1839" spans="1:29" s="36" customFormat="1" x14ac:dyDescent="0.3">
      <c r="A1839" s="37"/>
      <c r="B1839" s="37"/>
      <c r="C1839" s="37"/>
      <c r="D1839" s="37"/>
      <c r="E1839" s="37"/>
      <c r="F1839" s="37"/>
      <c r="G1839" s="37"/>
      <c r="H1839" s="37"/>
      <c r="I1839" s="37"/>
      <c r="J1839" s="37"/>
      <c r="K1839" s="37"/>
      <c r="L1839" s="37"/>
      <c r="M1839" s="37"/>
      <c r="N1839" s="37"/>
      <c r="O1839" s="37"/>
      <c r="P1839" s="37"/>
      <c r="Q1839" s="37"/>
      <c r="R1839" s="37"/>
      <c r="S1839" s="37"/>
      <c r="T1839" s="37"/>
      <c r="U1839" s="37"/>
      <c r="V1839" s="37"/>
      <c r="W1839" s="37"/>
      <c r="X1839" s="37"/>
      <c r="Y1839" s="37"/>
      <c r="Z1839" s="37"/>
      <c r="AA1839" s="37"/>
      <c r="AB1839" s="37"/>
      <c r="AC1839" s="37"/>
    </row>
    <row r="1840" spans="1:29" s="36" customFormat="1" x14ac:dyDescent="0.3">
      <c r="A1840" s="37"/>
      <c r="B1840" s="37"/>
      <c r="C1840" s="37"/>
      <c r="D1840" s="37"/>
      <c r="E1840" s="37"/>
      <c r="F1840" s="37"/>
      <c r="G1840" s="37"/>
      <c r="H1840" s="37"/>
      <c r="I1840" s="37"/>
      <c r="J1840" s="37"/>
      <c r="K1840" s="37"/>
      <c r="L1840" s="37"/>
      <c r="M1840" s="37"/>
      <c r="N1840" s="37"/>
      <c r="O1840" s="37"/>
      <c r="P1840" s="37"/>
      <c r="Q1840" s="37"/>
      <c r="R1840" s="37"/>
      <c r="S1840" s="37"/>
      <c r="T1840" s="37"/>
      <c r="U1840" s="37"/>
      <c r="V1840" s="37"/>
      <c r="W1840" s="37"/>
      <c r="X1840" s="37"/>
      <c r="Y1840" s="37"/>
      <c r="Z1840" s="37"/>
      <c r="AA1840" s="37"/>
      <c r="AB1840" s="37"/>
      <c r="AC1840" s="37"/>
    </row>
    <row r="1841" spans="1:29" s="36" customFormat="1" x14ac:dyDescent="0.3">
      <c r="A1841" s="37"/>
      <c r="B1841" s="37"/>
      <c r="C1841" s="37"/>
      <c r="D1841" s="37"/>
      <c r="E1841" s="37"/>
      <c r="F1841" s="37"/>
      <c r="G1841" s="37"/>
      <c r="H1841" s="37"/>
      <c r="I1841" s="37"/>
      <c r="J1841" s="37"/>
      <c r="K1841" s="37"/>
      <c r="L1841" s="37"/>
      <c r="M1841" s="37"/>
      <c r="N1841" s="37"/>
      <c r="O1841" s="37"/>
      <c r="P1841" s="37"/>
      <c r="Q1841" s="37"/>
      <c r="R1841" s="37"/>
      <c r="S1841" s="37"/>
      <c r="T1841" s="37"/>
      <c r="U1841" s="37"/>
      <c r="V1841" s="37"/>
      <c r="W1841" s="37"/>
      <c r="X1841" s="37"/>
      <c r="Y1841" s="37"/>
      <c r="Z1841" s="37"/>
      <c r="AA1841" s="37"/>
      <c r="AB1841" s="37"/>
      <c r="AC1841" s="37"/>
    </row>
    <row r="1842" spans="1:29" s="36" customFormat="1" x14ac:dyDescent="0.3">
      <c r="A1842" s="37"/>
      <c r="B1842" s="37"/>
      <c r="C1842" s="37"/>
      <c r="D1842" s="37"/>
      <c r="E1842" s="37"/>
      <c r="F1842" s="37"/>
      <c r="G1842" s="37"/>
      <c r="H1842" s="37"/>
      <c r="I1842" s="37"/>
      <c r="J1842" s="37"/>
      <c r="K1842" s="37"/>
      <c r="L1842" s="37"/>
      <c r="M1842" s="37"/>
      <c r="N1842" s="37"/>
      <c r="O1842" s="37"/>
      <c r="P1842" s="37"/>
      <c r="Q1842" s="37"/>
      <c r="R1842" s="37"/>
      <c r="S1842" s="37"/>
      <c r="T1842" s="37"/>
      <c r="U1842" s="37"/>
      <c r="V1842" s="37"/>
      <c r="W1842" s="37"/>
      <c r="X1842" s="37"/>
      <c r="Y1842" s="37"/>
      <c r="Z1842" s="37"/>
      <c r="AA1842" s="37"/>
      <c r="AB1842" s="37"/>
      <c r="AC1842" s="37"/>
    </row>
    <row r="1843" spans="1:29" s="36" customFormat="1" x14ac:dyDescent="0.3">
      <c r="A1843" s="37"/>
      <c r="B1843" s="37"/>
      <c r="C1843" s="37"/>
      <c r="D1843" s="37"/>
      <c r="E1843" s="37"/>
      <c r="F1843" s="37"/>
      <c r="G1843" s="37"/>
      <c r="H1843" s="37"/>
      <c r="I1843" s="37"/>
      <c r="J1843" s="37"/>
      <c r="K1843" s="37"/>
      <c r="L1843" s="37"/>
      <c r="M1843" s="37"/>
      <c r="N1843" s="37"/>
      <c r="O1843" s="37"/>
      <c r="P1843" s="37"/>
      <c r="Q1843" s="37"/>
      <c r="R1843" s="37"/>
      <c r="S1843" s="37"/>
      <c r="T1843" s="37"/>
      <c r="U1843" s="37"/>
      <c r="V1843" s="37"/>
      <c r="W1843" s="37"/>
      <c r="X1843" s="37"/>
      <c r="Y1843" s="37"/>
      <c r="Z1843" s="37"/>
      <c r="AA1843" s="37"/>
      <c r="AB1843" s="37"/>
      <c r="AC1843" s="37"/>
    </row>
    <row r="1844" spans="1:29" s="36" customFormat="1" x14ac:dyDescent="0.3">
      <c r="A1844" s="37"/>
      <c r="B1844" s="37"/>
      <c r="C1844" s="37"/>
      <c r="D1844" s="37"/>
      <c r="E1844" s="37"/>
      <c r="F1844" s="37"/>
      <c r="G1844" s="37"/>
      <c r="H1844" s="37"/>
      <c r="I1844" s="37"/>
      <c r="J1844" s="37"/>
      <c r="K1844" s="37"/>
      <c r="L1844" s="37"/>
      <c r="M1844" s="37"/>
      <c r="N1844" s="37"/>
      <c r="O1844" s="37"/>
      <c r="P1844" s="37"/>
      <c r="Q1844" s="37"/>
      <c r="R1844" s="37"/>
      <c r="S1844" s="37"/>
      <c r="T1844" s="37"/>
      <c r="U1844" s="37"/>
      <c r="V1844" s="37"/>
      <c r="W1844" s="37"/>
      <c r="X1844" s="37"/>
      <c r="Y1844" s="37"/>
      <c r="Z1844" s="37"/>
      <c r="AA1844" s="37"/>
      <c r="AB1844" s="37"/>
      <c r="AC1844" s="37"/>
    </row>
    <row r="1845" spans="1:29" s="36" customFormat="1" x14ac:dyDescent="0.3">
      <c r="A1845" s="37"/>
      <c r="B1845" s="37"/>
      <c r="C1845" s="37"/>
      <c r="D1845" s="37"/>
      <c r="E1845" s="37"/>
      <c r="F1845" s="37"/>
      <c r="G1845" s="37"/>
      <c r="H1845" s="37"/>
      <c r="I1845" s="37"/>
      <c r="J1845" s="37"/>
      <c r="K1845" s="37"/>
      <c r="L1845" s="37"/>
      <c r="M1845" s="37"/>
      <c r="N1845" s="37"/>
      <c r="O1845" s="37"/>
      <c r="P1845" s="37"/>
      <c r="Q1845" s="37"/>
      <c r="R1845" s="37"/>
      <c r="S1845" s="37"/>
      <c r="T1845" s="37"/>
      <c r="U1845" s="37"/>
      <c r="V1845" s="37"/>
      <c r="W1845" s="37"/>
      <c r="X1845" s="37"/>
      <c r="Y1845" s="37"/>
      <c r="Z1845" s="37"/>
      <c r="AA1845" s="37"/>
      <c r="AB1845" s="37"/>
      <c r="AC1845" s="37"/>
    </row>
    <row r="1846" spans="1:29" s="36" customFormat="1" x14ac:dyDescent="0.3">
      <c r="A1846" s="37"/>
      <c r="B1846" s="37"/>
      <c r="C1846" s="37"/>
      <c r="D1846" s="37"/>
      <c r="E1846" s="37"/>
      <c r="F1846" s="37"/>
      <c r="G1846" s="37"/>
      <c r="H1846" s="37"/>
      <c r="I1846" s="37"/>
      <c r="J1846" s="37"/>
      <c r="K1846" s="37"/>
      <c r="L1846" s="37"/>
      <c r="M1846" s="37"/>
      <c r="N1846" s="37"/>
      <c r="O1846" s="37"/>
      <c r="P1846" s="37"/>
      <c r="Q1846" s="37"/>
      <c r="R1846" s="37"/>
      <c r="S1846" s="37"/>
      <c r="T1846" s="37"/>
      <c r="U1846" s="37"/>
      <c r="V1846" s="37"/>
      <c r="W1846" s="37"/>
      <c r="X1846" s="37"/>
      <c r="Y1846" s="37"/>
      <c r="Z1846" s="37"/>
      <c r="AA1846" s="37"/>
      <c r="AB1846" s="37"/>
      <c r="AC1846" s="37"/>
    </row>
    <row r="1847" spans="1:29" s="36" customFormat="1" x14ac:dyDescent="0.3">
      <c r="A1847" s="37"/>
      <c r="B1847" s="37"/>
      <c r="C1847" s="37"/>
      <c r="D1847" s="37"/>
      <c r="E1847" s="37"/>
      <c r="F1847" s="37"/>
      <c r="G1847" s="37"/>
      <c r="H1847" s="37"/>
      <c r="I1847" s="37"/>
      <c r="J1847" s="37"/>
      <c r="K1847" s="37"/>
      <c r="L1847" s="37"/>
      <c r="M1847" s="37"/>
      <c r="N1847" s="37"/>
      <c r="O1847" s="37"/>
      <c r="P1847" s="37"/>
      <c r="Q1847" s="37"/>
      <c r="R1847" s="37"/>
      <c r="S1847" s="37"/>
      <c r="T1847" s="37"/>
      <c r="U1847" s="37"/>
      <c r="V1847" s="37"/>
      <c r="W1847" s="37"/>
      <c r="X1847" s="37"/>
      <c r="Y1847" s="37"/>
      <c r="Z1847" s="37"/>
      <c r="AA1847" s="37"/>
      <c r="AB1847" s="37"/>
      <c r="AC1847" s="37"/>
    </row>
    <row r="1848" spans="1:29" s="36" customFormat="1" x14ac:dyDescent="0.3">
      <c r="A1848" s="37"/>
      <c r="B1848" s="37"/>
      <c r="C1848" s="37"/>
      <c r="D1848" s="37"/>
      <c r="E1848" s="37"/>
      <c r="F1848" s="37"/>
      <c r="G1848" s="37"/>
      <c r="H1848" s="37"/>
      <c r="I1848" s="37"/>
      <c r="J1848" s="37"/>
      <c r="K1848" s="37"/>
      <c r="L1848" s="37"/>
      <c r="M1848" s="37"/>
      <c r="N1848" s="37"/>
      <c r="O1848" s="37"/>
      <c r="P1848" s="37"/>
      <c r="Q1848" s="37"/>
      <c r="R1848" s="37"/>
      <c r="S1848" s="37"/>
      <c r="T1848" s="37"/>
      <c r="U1848" s="37"/>
      <c r="V1848" s="37"/>
      <c r="W1848" s="37"/>
      <c r="X1848" s="37"/>
      <c r="Y1848" s="37"/>
      <c r="Z1848" s="37"/>
      <c r="AA1848" s="37"/>
      <c r="AB1848" s="37"/>
      <c r="AC1848" s="37"/>
    </row>
    <row r="1849" spans="1:29" s="36" customFormat="1" x14ac:dyDescent="0.3">
      <c r="A1849" s="37"/>
      <c r="B1849" s="37"/>
      <c r="C1849" s="37"/>
      <c r="D1849" s="37"/>
      <c r="E1849" s="37"/>
      <c r="F1849" s="37"/>
      <c r="G1849" s="37"/>
      <c r="H1849" s="37"/>
      <c r="I1849" s="37"/>
      <c r="J1849" s="37"/>
      <c r="K1849" s="37"/>
      <c r="L1849" s="37"/>
      <c r="M1849" s="37"/>
      <c r="N1849" s="37"/>
      <c r="O1849" s="37"/>
      <c r="P1849" s="37"/>
      <c r="Q1849" s="37"/>
      <c r="R1849" s="37"/>
      <c r="S1849" s="37"/>
      <c r="T1849" s="37"/>
      <c r="U1849" s="37"/>
      <c r="V1849" s="37"/>
      <c r="W1849" s="37"/>
      <c r="X1849" s="37"/>
      <c r="Y1849" s="37"/>
      <c r="Z1849" s="37"/>
      <c r="AA1849" s="37"/>
      <c r="AB1849" s="37"/>
      <c r="AC1849" s="37"/>
    </row>
    <row r="1850" spans="1:29" s="36" customFormat="1" x14ac:dyDescent="0.3">
      <c r="A1850" s="37"/>
      <c r="B1850" s="37"/>
      <c r="C1850" s="37"/>
      <c r="D1850" s="37"/>
      <c r="E1850" s="37"/>
      <c r="F1850" s="37"/>
      <c r="G1850" s="37"/>
      <c r="H1850" s="37"/>
      <c r="I1850" s="37"/>
      <c r="J1850" s="37"/>
      <c r="K1850" s="37"/>
      <c r="L1850" s="37"/>
      <c r="M1850" s="37"/>
      <c r="N1850" s="37"/>
      <c r="O1850" s="37"/>
      <c r="P1850" s="37"/>
      <c r="Q1850" s="37"/>
      <c r="R1850" s="37"/>
      <c r="S1850" s="37"/>
      <c r="T1850" s="37"/>
      <c r="U1850" s="37"/>
      <c r="V1850" s="37"/>
      <c r="W1850" s="37"/>
      <c r="X1850" s="37"/>
      <c r="Y1850" s="37"/>
      <c r="Z1850" s="37"/>
      <c r="AA1850" s="37"/>
      <c r="AB1850" s="37"/>
      <c r="AC1850" s="37"/>
    </row>
    <row r="1851" spans="1:29" s="36" customFormat="1" x14ac:dyDescent="0.3">
      <c r="A1851" s="37"/>
      <c r="B1851" s="37"/>
      <c r="C1851" s="37"/>
      <c r="D1851" s="37"/>
      <c r="E1851" s="37"/>
      <c r="F1851" s="37"/>
      <c r="G1851" s="37"/>
      <c r="H1851" s="37"/>
      <c r="I1851" s="37"/>
      <c r="J1851" s="37"/>
      <c r="K1851" s="37"/>
      <c r="L1851" s="37"/>
      <c r="M1851" s="37"/>
      <c r="N1851" s="37"/>
      <c r="O1851" s="37"/>
      <c r="P1851" s="37"/>
      <c r="Q1851" s="37"/>
      <c r="R1851" s="37"/>
      <c r="S1851" s="37"/>
      <c r="T1851" s="37"/>
      <c r="U1851" s="37"/>
      <c r="V1851" s="37"/>
      <c r="W1851" s="37"/>
      <c r="X1851" s="37"/>
      <c r="Y1851" s="37"/>
      <c r="Z1851" s="37"/>
      <c r="AA1851" s="37"/>
      <c r="AB1851" s="37"/>
      <c r="AC1851" s="37"/>
    </row>
    <row r="1852" spans="1:29" s="36" customFormat="1" x14ac:dyDescent="0.3">
      <c r="A1852" s="37"/>
      <c r="B1852" s="37"/>
      <c r="C1852" s="37"/>
      <c r="D1852" s="37"/>
      <c r="E1852" s="37"/>
      <c r="F1852" s="37"/>
      <c r="G1852" s="37"/>
      <c r="H1852" s="37"/>
      <c r="I1852" s="37"/>
      <c r="J1852" s="37"/>
      <c r="K1852" s="37"/>
      <c r="L1852" s="37"/>
      <c r="M1852" s="37"/>
      <c r="N1852" s="37"/>
      <c r="O1852" s="37"/>
      <c r="P1852" s="37"/>
      <c r="Q1852" s="37"/>
      <c r="R1852" s="37"/>
      <c r="S1852" s="37"/>
      <c r="T1852" s="37"/>
      <c r="U1852" s="37"/>
      <c r="V1852" s="37"/>
      <c r="W1852" s="37"/>
      <c r="X1852" s="37"/>
      <c r="Y1852" s="37"/>
      <c r="Z1852" s="37"/>
      <c r="AA1852" s="37"/>
      <c r="AB1852" s="37"/>
      <c r="AC1852" s="37"/>
    </row>
    <row r="1853" spans="1:29" s="36" customFormat="1" x14ac:dyDescent="0.3">
      <c r="A1853" s="37"/>
      <c r="B1853" s="37"/>
      <c r="C1853" s="37"/>
      <c r="D1853" s="37"/>
      <c r="E1853" s="37"/>
      <c r="F1853" s="37"/>
      <c r="G1853" s="37"/>
      <c r="H1853" s="37"/>
      <c r="I1853" s="37"/>
      <c r="J1853" s="37"/>
      <c r="K1853" s="37"/>
      <c r="L1853" s="37"/>
      <c r="M1853" s="37"/>
      <c r="N1853" s="37"/>
      <c r="O1853" s="37"/>
      <c r="P1853" s="37"/>
      <c r="Q1853" s="37"/>
      <c r="R1853" s="37"/>
      <c r="S1853" s="37"/>
      <c r="T1853" s="37"/>
      <c r="U1853" s="37"/>
      <c r="V1853" s="37"/>
      <c r="W1853" s="37"/>
      <c r="X1853" s="37"/>
      <c r="Y1853" s="37"/>
      <c r="Z1853" s="37"/>
      <c r="AA1853" s="37"/>
      <c r="AB1853" s="37"/>
      <c r="AC1853" s="37"/>
    </row>
    <row r="1854" spans="1:29" s="36" customFormat="1" x14ac:dyDescent="0.3">
      <c r="A1854" s="37"/>
      <c r="B1854" s="37"/>
      <c r="C1854" s="37"/>
      <c r="D1854" s="37"/>
      <c r="E1854" s="37"/>
      <c r="F1854" s="37"/>
      <c r="G1854" s="37"/>
      <c r="H1854" s="37"/>
      <c r="I1854" s="37"/>
      <c r="J1854" s="37"/>
      <c r="K1854" s="37"/>
      <c r="L1854" s="37"/>
      <c r="M1854" s="37"/>
      <c r="N1854" s="37"/>
      <c r="O1854" s="37"/>
      <c r="P1854" s="37"/>
      <c r="Q1854" s="37"/>
      <c r="R1854" s="37"/>
      <c r="S1854" s="37"/>
      <c r="T1854" s="37"/>
      <c r="U1854" s="37"/>
      <c r="V1854" s="37"/>
      <c r="W1854" s="37"/>
      <c r="X1854" s="37"/>
      <c r="Y1854" s="37"/>
      <c r="Z1854" s="37"/>
      <c r="AA1854" s="37"/>
      <c r="AB1854" s="37"/>
      <c r="AC1854" s="37"/>
    </row>
    <row r="1855" spans="1:29" s="36" customFormat="1" x14ac:dyDescent="0.3">
      <c r="A1855" s="37"/>
      <c r="B1855" s="37"/>
      <c r="C1855" s="37"/>
      <c r="D1855" s="37"/>
      <c r="E1855" s="37"/>
      <c r="F1855" s="37"/>
      <c r="G1855" s="37"/>
      <c r="H1855" s="37"/>
      <c r="I1855" s="37"/>
      <c r="J1855" s="37"/>
      <c r="K1855" s="37"/>
      <c r="L1855" s="37"/>
      <c r="M1855" s="37"/>
      <c r="N1855" s="37"/>
      <c r="O1855" s="37"/>
      <c r="P1855" s="37"/>
      <c r="Q1855" s="37"/>
      <c r="R1855" s="37"/>
      <c r="S1855" s="37"/>
      <c r="T1855" s="37"/>
      <c r="U1855" s="37"/>
      <c r="V1855" s="37"/>
      <c r="W1855" s="37"/>
      <c r="X1855" s="37"/>
      <c r="Y1855" s="37"/>
      <c r="Z1855" s="37"/>
      <c r="AA1855" s="37"/>
      <c r="AB1855" s="37"/>
      <c r="AC1855" s="37"/>
    </row>
    <row r="1856" spans="1:29" s="36" customFormat="1" x14ac:dyDescent="0.3">
      <c r="A1856" s="37"/>
      <c r="B1856" s="37"/>
      <c r="C1856" s="37"/>
      <c r="D1856" s="37"/>
      <c r="E1856" s="37"/>
      <c r="F1856" s="37"/>
      <c r="G1856" s="37"/>
      <c r="H1856" s="37"/>
      <c r="I1856" s="37"/>
      <c r="J1856" s="37"/>
      <c r="K1856" s="37"/>
      <c r="L1856" s="37"/>
      <c r="M1856" s="37"/>
      <c r="N1856" s="37"/>
      <c r="O1856" s="37"/>
      <c r="P1856" s="37"/>
      <c r="Q1856" s="37"/>
      <c r="R1856" s="37"/>
      <c r="S1856" s="37"/>
      <c r="T1856" s="37"/>
      <c r="U1856" s="37"/>
      <c r="V1856" s="37"/>
      <c r="W1856" s="37"/>
      <c r="X1856" s="37"/>
      <c r="Y1856" s="37"/>
      <c r="Z1856" s="37"/>
      <c r="AA1856" s="37"/>
      <c r="AB1856" s="37"/>
      <c r="AC1856" s="37"/>
    </row>
    <row r="1857" spans="1:29" s="36" customFormat="1" x14ac:dyDescent="0.3">
      <c r="A1857" s="37"/>
      <c r="B1857" s="37"/>
      <c r="C1857" s="37"/>
      <c r="D1857" s="37"/>
      <c r="E1857" s="37"/>
      <c r="F1857" s="37"/>
      <c r="G1857" s="37"/>
      <c r="H1857" s="37"/>
      <c r="I1857" s="37"/>
      <c r="J1857" s="37"/>
      <c r="K1857" s="37"/>
      <c r="L1857" s="37"/>
      <c r="M1857" s="37"/>
      <c r="N1857" s="37"/>
      <c r="O1857" s="37"/>
      <c r="P1857" s="37"/>
      <c r="Q1857" s="37"/>
      <c r="R1857" s="37"/>
      <c r="S1857" s="37"/>
      <c r="T1857" s="37"/>
      <c r="U1857" s="37"/>
      <c r="V1857" s="37"/>
      <c r="W1857" s="37"/>
      <c r="X1857" s="37"/>
      <c r="Y1857" s="37"/>
      <c r="Z1857" s="37"/>
      <c r="AA1857" s="37"/>
      <c r="AB1857" s="37"/>
      <c r="AC1857" s="37"/>
    </row>
    <row r="1858" spans="1:29" s="36" customFormat="1" x14ac:dyDescent="0.3">
      <c r="A1858" s="37"/>
      <c r="B1858" s="37"/>
      <c r="C1858" s="37"/>
      <c r="D1858" s="37"/>
      <c r="E1858" s="37"/>
      <c r="F1858" s="37"/>
      <c r="G1858" s="37"/>
      <c r="H1858" s="37"/>
      <c r="I1858" s="37"/>
      <c r="J1858" s="37"/>
      <c r="K1858" s="37"/>
      <c r="L1858" s="37"/>
      <c r="M1858" s="37"/>
      <c r="N1858" s="37"/>
      <c r="O1858" s="37"/>
      <c r="P1858" s="37"/>
      <c r="Q1858" s="37"/>
      <c r="R1858" s="37"/>
      <c r="S1858" s="37"/>
      <c r="T1858" s="37"/>
      <c r="U1858" s="37"/>
      <c r="V1858" s="37"/>
      <c r="W1858" s="37"/>
      <c r="X1858" s="37"/>
      <c r="Y1858" s="37"/>
      <c r="Z1858" s="37"/>
      <c r="AA1858" s="37"/>
      <c r="AB1858" s="37"/>
      <c r="AC1858" s="37"/>
    </row>
    <row r="1859" spans="1:29" s="36" customFormat="1" x14ac:dyDescent="0.3">
      <c r="A1859" s="37"/>
      <c r="B1859" s="37"/>
      <c r="C1859" s="37"/>
      <c r="D1859" s="37"/>
      <c r="E1859" s="37"/>
      <c r="F1859" s="37"/>
      <c r="G1859" s="37"/>
      <c r="H1859" s="37"/>
      <c r="I1859" s="37"/>
      <c r="J1859" s="37"/>
      <c r="K1859" s="37"/>
      <c r="L1859" s="37"/>
      <c r="M1859" s="37"/>
      <c r="N1859" s="37"/>
      <c r="O1859" s="37"/>
      <c r="P1859" s="37"/>
      <c r="Q1859" s="37"/>
      <c r="R1859" s="37"/>
      <c r="S1859" s="37"/>
      <c r="T1859" s="37"/>
      <c r="U1859" s="37"/>
      <c r="V1859" s="37"/>
      <c r="W1859" s="37"/>
      <c r="X1859" s="37"/>
      <c r="Y1859" s="37"/>
      <c r="Z1859" s="37"/>
      <c r="AA1859" s="37"/>
      <c r="AB1859" s="37"/>
      <c r="AC1859" s="37"/>
    </row>
    <row r="1860" spans="1:29" s="36" customFormat="1" x14ac:dyDescent="0.3">
      <c r="A1860" s="37"/>
      <c r="B1860" s="37"/>
      <c r="C1860" s="37"/>
      <c r="D1860" s="37"/>
      <c r="E1860" s="37"/>
      <c r="F1860" s="37"/>
      <c r="G1860" s="37"/>
      <c r="H1860" s="37"/>
      <c r="I1860" s="37"/>
      <c r="J1860" s="37"/>
      <c r="K1860" s="37"/>
      <c r="L1860" s="37"/>
      <c r="M1860" s="37"/>
      <c r="N1860" s="37"/>
      <c r="O1860" s="37"/>
      <c r="P1860" s="37"/>
      <c r="Q1860" s="37"/>
      <c r="R1860" s="37"/>
      <c r="S1860" s="37"/>
      <c r="T1860" s="37"/>
      <c r="U1860" s="37"/>
      <c r="V1860" s="37"/>
      <c r="W1860" s="37"/>
      <c r="X1860" s="37"/>
      <c r="Y1860" s="37"/>
      <c r="Z1860" s="37"/>
      <c r="AA1860" s="37"/>
      <c r="AB1860" s="37"/>
      <c r="AC1860" s="37"/>
    </row>
    <row r="1861" spans="1:29" s="36" customFormat="1" x14ac:dyDescent="0.3">
      <c r="A1861" s="37"/>
      <c r="B1861" s="37"/>
      <c r="C1861" s="37"/>
      <c r="D1861" s="37"/>
      <c r="E1861" s="37"/>
      <c r="F1861" s="37"/>
      <c r="G1861" s="37"/>
      <c r="H1861" s="37"/>
      <c r="I1861" s="37"/>
      <c r="J1861" s="37"/>
      <c r="K1861" s="37"/>
      <c r="L1861" s="37"/>
      <c r="M1861" s="37"/>
      <c r="N1861" s="37"/>
      <c r="O1861" s="37"/>
      <c r="P1861" s="37"/>
      <c r="Q1861" s="37"/>
      <c r="R1861" s="37"/>
      <c r="S1861" s="37"/>
      <c r="T1861" s="37"/>
      <c r="U1861" s="37"/>
      <c r="V1861" s="37"/>
      <c r="W1861" s="37"/>
      <c r="X1861" s="37"/>
      <c r="Y1861" s="37"/>
      <c r="Z1861" s="37"/>
      <c r="AA1861" s="37"/>
      <c r="AB1861" s="37"/>
      <c r="AC1861" s="37"/>
    </row>
    <row r="1862" spans="1:29" s="36" customFormat="1" x14ac:dyDescent="0.3">
      <c r="A1862" s="37"/>
      <c r="B1862" s="37"/>
      <c r="C1862" s="37"/>
      <c r="D1862" s="37"/>
      <c r="E1862" s="37"/>
      <c r="F1862" s="37"/>
      <c r="G1862" s="37"/>
      <c r="H1862" s="37"/>
      <c r="I1862" s="37"/>
      <c r="J1862" s="37"/>
      <c r="K1862" s="37"/>
      <c r="L1862" s="37"/>
      <c r="M1862" s="37"/>
      <c r="N1862" s="37"/>
      <c r="O1862" s="37"/>
      <c r="P1862" s="37"/>
      <c r="Q1862" s="37"/>
      <c r="R1862" s="37"/>
      <c r="S1862" s="37"/>
      <c r="T1862" s="37"/>
      <c r="U1862" s="37"/>
      <c r="V1862" s="37"/>
      <c r="W1862" s="37"/>
      <c r="X1862" s="37"/>
      <c r="Y1862" s="37"/>
      <c r="Z1862" s="37"/>
      <c r="AA1862" s="37"/>
      <c r="AB1862" s="37"/>
      <c r="AC1862" s="37"/>
    </row>
    <row r="1863" spans="1:29" s="36" customFormat="1" x14ac:dyDescent="0.3">
      <c r="A1863" s="37"/>
      <c r="B1863" s="37"/>
      <c r="C1863" s="37"/>
      <c r="D1863" s="37"/>
      <c r="E1863" s="37"/>
      <c r="F1863" s="37"/>
      <c r="G1863" s="37"/>
      <c r="H1863" s="37"/>
      <c r="I1863" s="37"/>
      <c r="J1863" s="37"/>
      <c r="K1863" s="37"/>
      <c r="L1863" s="37"/>
      <c r="M1863" s="37"/>
      <c r="N1863" s="37"/>
      <c r="O1863" s="37"/>
      <c r="P1863" s="37"/>
      <c r="Q1863" s="37"/>
      <c r="R1863" s="37"/>
      <c r="S1863" s="37"/>
      <c r="T1863" s="37"/>
      <c r="U1863" s="37"/>
      <c r="V1863" s="37"/>
      <c r="W1863" s="37"/>
      <c r="X1863" s="37"/>
      <c r="Y1863" s="37"/>
      <c r="Z1863" s="37"/>
      <c r="AA1863" s="37"/>
      <c r="AB1863" s="37"/>
      <c r="AC1863" s="37"/>
    </row>
    <row r="1864" spans="1:29" s="36" customFormat="1" x14ac:dyDescent="0.3">
      <c r="A1864" s="37"/>
      <c r="B1864" s="37"/>
      <c r="C1864" s="37"/>
      <c r="D1864" s="37"/>
      <c r="E1864" s="37"/>
      <c r="F1864" s="37"/>
      <c r="G1864" s="37"/>
      <c r="H1864" s="37"/>
      <c r="I1864" s="37"/>
      <c r="J1864" s="37"/>
      <c r="K1864" s="37"/>
      <c r="L1864" s="37"/>
      <c r="M1864" s="37"/>
      <c r="N1864" s="37"/>
      <c r="O1864" s="37"/>
      <c r="P1864" s="37"/>
      <c r="Q1864" s="37"/>
      <c r="R1864" s="37"/>
      <c r="S1864" s="37"/>
      <c r="T1864" s="37"/>
      <c r="U1864" s="37"/>
      <c r="V1864" s="37"/>
      <c r="W1864" s="37"/>
      <c r="X1864" s="37"/>
      <c r="Y1864" s="37"/>
      <c r="Z1864" s="37"/>
      <c r="AA1864" s="37"/>
      <c r="AB1864" s="37"/>
      <c r="AC1864" s="37"/>
    </row>
    <row r="1865" spans="1:29" s="36" customFormat="1" x14ac:dyDescent="0.3">
      <c r="A1865" s="37"/>
      <c r="B1865" s="37"/>
      <c r="C1865" s="37"/>
      <c r="D1865" s="37"/>
      <c r="E1865" s="37"/>
      <c r="F1865" s="37"/>
      <c r="G1865" s="37"/>
      <c r="H1865" s="37"/>
      <c r="I1865" s="37"/>
      <c r="J1865" s="37"/>
      <c r="K1865" s="37"/>
      <c r="L1865" s="37"/>
      <c r="M1865" s="37"/>
      <c r="N1865" s="37"/>
      <c r="O1865" s="37"/>
      <c r="P1865" s="37"/>
      <c r="Q1865" s="37"/>
      <c r="R1865" s="37"/>
      <c r="S1865" s="37"/>
      <c r="T1865" s="37"/>
      <c r="U1865" s="37"/>
      <c r="V1865" s="37"/>
      <c r="W1865" s="37"/>
      <c r="X1865" s="37"/>
      <c r="Y1865" s="37"/>
      <c r="Z1865" s="37"/>
      <c r="AA1865" s="37"/>
      <c r="AB1865" s="37"/>
      <c r="AC1865" s="37"/>
    </row>
    <row r="1866" spans="1:29" s="36" customFormat="1" x14ac:dyDescent="0.3">
      <c r="A1866" s="37"/>
      <c r="B1866" s="37"/>
      <c r="C1866" s="37"/>
      <c r="D1866" s="37"/>
      <c r="E1866" s="37"/>
      <c r="F1866" s="37"/>
      <c r="G1866" s="37"/>
      <c r="H1866" s="37"/>
      <c r="I1866" s="37"/>
      <c r="J1866" s="37"/>
      <c r="K1866" s="37"/>
      <c r="L1866" s="37"/>
      <c r="M1866" s="37"/>
      <c r="N1866" s="37"/>
      <c r="O1866" s="37"/>
      <c r="P1866" s="37"/>
      <c r="Q1866" s="37"/>
      <c r="R1866" s="37"/>
      <c r="S1866" s="37"/>
      <c r="T1866" s="37"/>
      <c r="U1866" s="37"/>
      <c r="V1866" s="37"/>
      <c r="W1866" s="37"/>
      <c r="X1866" s="37"/>
      <c r="Y1866" s="37"/>
      <c r="Z1866" s="37"/>
      <c r="AA1866" s="37"/>
      <c r="AB1866" s="37"/>
      <c r="AC1866" s="37"/>
    </row>
    <row r="1867" spans="1:29" s="36" customFormat="1" x14ac:dyDescent="0.3">
      <c r="A1867" s="37"/>
      <c r="B1867" s="37"/>
      <c r="C1867" s="37"/>
      <c r="D1867" s="37"/>
      <c r="E1867" s="37"/>
      <c r="F1867" s="37"/>
      <c r="G1867" s="37"/>
      <c r="H1867" s="37"/>
      <c r="I1867" s="37"/>
      <c r="J1867" s="37"/>
      <c r="K1867" s="37"/>
      <c r="L1867" s="37"/>
      <c r="M1867" s="37"/>
      <c r="N1867" s="37"/>
      <c r="O1867" s="37"/>
      <c r="P1867" s="37"/>
      <c r="Q1867" s="37"/>
      <c r="R1867" s="37"/>
      <c r="S1867" s="37"/>
      <c r="T1867" s="37"/>
      <c r="U1867" s="37"/>
      <c r="V1867" s="37"/>
      <c r="W1867" s="37"/>
      <c r="X1867" s="37"/>
      <c r="Y1867" s="37"/>
      <c r="Z1867" s="37"/>
      <c r="AA1867" s="37"/>
      <c r="AB1867" s="37"/>
      <c r="AC1867" s="37"/>
    </row>
    <row r="1868" spans="1:29" s="36" customFormat="1" x14ac:dyDescent="0.3">
      <c r="A1868" s="37"/>
      <c r="B1868" s="37"/>
      <c r="C1868" s="37"/>
      <c r="D1868" s="37"/>
      <c r="E1868" s="37"/>
      <c r="F1868" s="37"/>
      <c r="G1868" s="37"/>
      <c r="H1868" s="37"/>
      <c r="I1868" s="37"/>
      <c r="J1868" s="37"/>
      <c r="K1868" s="37"/>
      <c r="L1868" s="37"/>
      <c r="M1868" s="37"/>
      <c r="N1868" s="37"/>
      <c r="O1868" s="37"/>
      <c r="P1868" s="37"/>
      <c r="Q1868" s="37"/>
      <c r="R1868" s="37"/>
      <c r="S1868" s="37"/>
      <c r="T1868" s="37"/>
      <c r="U1868" s="37"/>
      <c r="V1868" s="37"/>
      <c r="W1868" s="37"/>
      <c r="X1868" s="37"/>
      <c r="Y1868" s="37"/>
      <c r="Z1868" s="37"/>
      <c r="AA1868" s="37"/>
      <c r="AB1868" s="37"/>
      <c r="AC1868" s="37"/>
    </row>
    <row r="1869" spans="1:29" s="36" customFormat="1" x14ac:dyDescent="0.3">
      <c r="A1869" s="37"/>
      <c r="B1869" s="37"/>
      <c r="C1869" s="37"/>
      <c r="D1869" s="37"/>
      <c r="E1869" s="37"/>
      <c r="F1869" s="37"/>
      <c r="G1869" s="37"/>
      <c r="H1869" s="37"/>
      <c r="I1869" s="37"/>
      <c r="J1869" s="37"/>
      <c r="K1869" s="37"/>
      <c r="L1869" s="37"/>
      <c r="M1869" s="37"/>
      <c r="N1869" s="37"/>
      <c r="O1869" s="37"/>
      <c r="P1869" s="37"/>
      <c r="Q1869" s="37"/>
      <c r="R1869" s="37"/>
      <c r="S1869" s="37"/>
      <c r="T1869" s="37"/>
      <c r="U1869" s="37"/>
      <c r="V1869" s="37"/>
      <c r="W1869" s="37"/>
      <c r="X1869" s="37"/>
      <c r="Y1869" s="37"/>
      <c r="Z1869" s="37"/>
      <c r="AA1869" s="37"/>
      <c r="AB1869" s="37"/>
      <c r="AC1869" s="37"/>
    </row>
    <row r="1870" spans="1:29" s="36" customFormat="1" x14ac:dyDescent="0.3">
      <c r="A1870" s="37"/>
      <c r="B1870" s="37"/>
      <c r="C1870" s="37"/>
      <c r="D1870" s="37"/>
      <c r="E1870" s="37"/>
      <c r="F1870" s="37"/>
      <c r="G1870" s="37"/>
      <c r="H1870" s="37"/>
      <c r="I1870" s="37"/>
      <c r="J1870" s="37"/>
      <c r="K1870" s="37"/>
      <c r="L1870" s="37"/>
      <c r="M1870" s="37"/>
      <c r="N1870" s="37"/>
      <c r="O1870" s="37"/>
      <c r="P1870" s="37"/>
      <c r="Q1870" s="37"/>
      <c r="R1870" s="37"/>
      <c r="S1870" s="37"/>
      <c r="T1870" s="37"/>
      <c r="U1870" s="37"/>
      <c r="V1870" s="37"/>
      <c r="W1870" s="37"/>
      <c r="X1870" s="37"/>
      <c r="Y1870" s="37"/>
      <c r="Z1870" s="37"/>
      <c r="AA1870" s="37"/>
      <c r="AB1870" s="37"/>
      <c r="AC1870" s="37"/>
    </row>
    <row r="1871" spans="1:29" s="36" customFormat="1" x14ac:dyDescent="0.3">
      <c r="A1871" s="37"/>
      <c r="B1871" s="37"/>
      <c r="C1871" s="37"/>
      <c r="D1871" s="37"/>
      <c r="E1871" s="37"/>
      <c r="F1871" s="37"/>
      <c r="G1871" s="37"/>
      <c r="H1871" s="37"/>
      <c r="I1871" s="37"/>
      <c r="J1871" s="37"/>
      <c r="K1871" s="37"/>
      <c r="L1871" s="37"/>
      <c r="M1871" s="37"/>
      <c r="N1871" s="37"/>
      <c r="O1871" s="37"/>
      <c r="P1871" s="37"/>
      <c r="Q1871" s="37"/>
      <c r="R1871" s="37"/>
      <c r="S1871" s="37"/>
      <c r="T1871" s="37"/>
      <c r="U1871" s="37"/>
      <c r="V1871" s="37"/>
      <c r="W1871" s="37"/>
      <c r="X1871" s="37"/>
      <c r="Y1871" s="37"/>
      <c r="Z1871" s="37"/>
      <c r="AA1871" s="37"/>
      <c r="AB1871" s="37"/>
      <c r="AC1871" s="37"/>
    </row>
    <row r="1872" spans="1:29" s="36" customFormat="1" x14ac:dyDescent="0.3">
      <c r="A1872" s="37"/>
      <c r="B1872" s="37"/>
      <c r="C1872" s="37"/>
      <c r="D1872" s="37"/>
      <c r="E1872" s="37"/>
      <c r="F1872" s="37"/>
      <c r="G1872" s="37"/>
      <c r="H1872" s="37"/>
      <c r="I1872" s="37"/>
      <c r="J1872" s="37"/>
      <c r="K1872" s="37"/>
      <c r="L1872" s="37"/>
      <c r="M1872" s="37"/>
      <c r="N1872" s="37"/>
      <c r="O1872" s="37"/>
      <c r="P1872" s="37"/>
      <c r="Q1872" s="37"/>
      <c r="R1872" s="37"/>
      <c r="S1872" s="37"/>
      <c r="T1872" s="37"/>
      <c r="U1872" s="37"/>
      <c r="V1872" s="37"/>
      <c r="W1872" s="37"/>
      <c r="X1872" s="37"/>
      <c r="Y1872" s="37"/>
      <c r="Z1872" s="37"/>
      <c r="AA1872" s="37"/>
      <c r="AB1872" s="37"/>
      <c r="AC1872" s="37"/>
    </row>
    <row r="1873" spans="1:29" s="36" customFormat="1" x14ac:dyDescent="0.3">
      <c r="A1873" s="37"/>
      <c r="B1873" s="37"/>
      <c r="C1873" s="37"/>
      <c r="D1873" s="37"/>
      <c r="E1873" s="37"/>
      <c r="F1873" s="37"/>
      <c r="G1873" s="37"/>
      <c r="H1873" s="37"/>
      <c r="I1873" s="37"/>
      <c r="J1873" s="37"/>
      <c r="K1873" s="37"/>
      <c r="L1873" s="37"/>
      <c r="M1873" s="37"/>
      <c r="N1873" s="37"/>
      <c r="O1873" s="37"/>
      <c r="P1873" s="37"/>
      <c r="Q1873" s="37"/>
      <c r="R1873" s="37"/>
      <c r="S1873" s="37"/>
      <c r="T1873" s="37"/>
      <c r="U1873" s="37"/>
      <c r="V1873" s="37"/>
      <c r="W1873" s="37"/>
      <c r="X1873" s="37"/>
      <c r="Y1873" s="37"/>
      <c r="Z1873" s="37"/>
      <c r="AA1873" s="37"/>
      <c r="AB1873" s="37"/>
      <c r="AC1873" s="37"/>
    </row>
    <row r="1874" spans="1:29" s="36" customFormat="1" x14ac:dyDescent="0.3">
      <c r="A1874" s="37"/>
      <c r="B1874" s="37"/>
      <c r="C1874" s="37"/>
      <c r="D1874" s="37"/>
      <c r="E1874" s="37"/>
      <c r="F1874" s="37"/>
      <c r="G1874" s="37"/>
      <c r="H1874" s="37"/>
      <c r="I1874" s="37"/>
      <c r="J1874" s="37"/>
      <c r="K1874" s="37"/>
      <c r="L1874" s="37"/>
      <c r="M1874" s="37"/>
      <c r="N1874" s="37"/>
      <c r="O1874" s="37"/>
      <c r="P1874" s="37"/>
      <c r="Q1874" s="37"/>
      <c r="R1874" s="37"/>
      <c r="S1874" s="37"/>
      <c r="T1874" s="37"/>
      <c r="U1874" s="37"/>
      <c r="V1874" s="37"/>
      <c r="W1874" s="37"/>
      <c r="X1874" s="37"/>
      <c r="Y1874" s="37"/>
      <c r="Z1874" s="37"/>
      <c r="AA1874" s="37"/>
      <c r="AB1874" s="37"/>
      <c r="AC1874" s="37"/>
    </row>
    <row r="1875" spans="1:29" s="36" customFormat="1" x14ac:dyDescent="0.3">
      <c r="A1875" s="37"/>
      <c r="B1875" s="37"/>
      <c r="C1875" s="37"/>
      <c r="D1875" s="37"/>
      <c r="E1875" s="37"/>
      <c r="F1875" s="37"/>
      <c r="G1875" s="37"/>
      <c r="H1875" s="37"/>
      <c r="I1875" s="37"/>
      <c r="J1875" s="37"/>
      <c r="K1875" s="37"/>
      <c r="L1875" s="37"/>
      <c r="M1875" s="37"/>
      <c r="N1875" s="37"/>
      <c r="O1875" s="37"/>
      <c r="P1875" s="37"/>
      <c r="Q1875" s="37"/>
      <c r="R1875" s="37"/>
      <c r="S1875" s="37"/>
      <c r="T1875" s="37"/>
      <c r="U1875" s="37"/>
      <c r="V1875" s="37"/>
      <c r="W1875" s="37"/>
      <c r="X1875" s="37"/>
      <c r="Y1875" s="37"/>
      <c r="Z1875" s="37"/>
      <c r="AA1875" s="37"/>
      <c r="AB1875" s="37"/>
      <c r="AC1875" s="37"/>
    </row>
    <row r="1876" spans="1:29" s="36" customFormat="1" x14ac:dyDescent="0.3">
      <c r="A1876" s="37"/>
      <c r="B1876" s="37"/>
      <c r="C1876" s="37"/>
      <c r="D1876" s="37"/>
      <c r="E1876" s="37"/>
      <c r="F1876" s="37"/>
      <c r="G1876" s="37"/>
      <c r="H1876" s="37"/>
      <c r="I1876" s="37"/>
      <c r="J1876" s="37"/>
      <c r="K1876" s="37"/>
      <c r="L1876" s="37"/>
      <c r="M1876" s="37"/>
      <c r="N1876" s="37"/>
      <c r="O1876" s="37"/>
      <c r="P1876" s="37"/>
      <c r="Q1876" s="37"/>
      <c r="R1876" s="37"/>
      <c r="S1876" s="37"/>
      <c r="T1876" s="37"/>
      <c r="U1876" s="37"/>
      <c r="V1876" s="37"/>
      <c r="W1876" s="37"/>
      <c r="X1876" s="37"/>
      <c r="Y1876" s="37"/>
      <c r="Z1876" s="37"/>
      <c r="AA1876" s="37"/>
      <c r="AB1876" s="37"/>
      <c r="AC1876" s="37"/>
    </row>
    <row r="1877" spans="1:29" s="36" customFormat="1" x14ac:dyDescent="0.3">
      <c r="A1877" s="37"/>
      <c r="B1877" s="37"/>
      <c r="C1877" s="37"/>
      <c r="D1877" s="37"/>
      <c r="E1877" s="37"/>
      <c r="F1877" s="37"/>
      <c r="G1877" s="37"/>
      <c r="H1877" s="37"/>
      <c r="I1877" s="37"/>
      <c r="J1877" s="37"/>
      <c r="K1877" s="37"/>
      <c r="L1877" s="37"/>
      <c r="M1877" s="37"/>
      <c r="N1877" s="37"/>
      <c r="O1877" s="37"/>
      <c r="P1877" s="37"/>
      <c r="Q1877" s="37"/>
      <c r="R1877" s="37"/>
      <c r="S1877" s="37"/>
      <c r="T1877" s="37"/>
      <c r="U1877" s="37"/>
      <c r="V1877" s="37"/>
      <c r="W1877" s="37"/>
      <c r="X1877" s="37"/>
      <c r="Y1877" s="37"/>
      <c r="Z1877" s="37"/>
      <c r="AA1877" s="37"/>
      <c r="AB1877" s="37"/>
      <c r="AC1877" s="37"/>
    </row>
    <row r="1878" spans="1:29" s="36" customFormat="1" x14ac:dyDescent="0.3">
      <c r="A1878" s="37"/>
      <c r="B1878" s="37"/>
      <c r="C1878" s="37"/>
      <c r="D1878" s="37"/>
      <c r="E1878" s="37"/>
      <c r="F1878" s="37"/>
      <c r="G1878" s="37"/>
      <c r="H1878" s="37"/>
      <c r="I1878" s="37"/>
      <c r="J1878" s="37"/>
      <c r="K1878" s="37"/>
      <c r="L1878" s="37"/>
      <c r="M1878" s="37"/>
      <c r="N1878" s="37"/>
      <c r="O1878" s="37"/>
      <c r="P1878" s="37"/>
      <c r="Q1878" s="37"/>
      <c r="R1878" s="37"/>
      <c r="S1878" s="37"/>
      <c r="T1878" s="37"/>
      <c r="U1878" s="37"/>
      <c r="V1878" s="37"/>
      <c r="W1878" s="37"/>
      <c r="X1878" s="37"/>
      <c r="Y1878" s="37"/>
      <c r="Z1878" s="37"/>
      <c r="AA1878" s="37"/>
      <c r="AB1878" s="37"/>
      <c r="AC1878" s="37"/>
    </row>
    <row r="1879" spans="1:29" s="36" customFormat="1" x14ac:dyDescent="0.3">
      <c r="A1879" s="37"/>
      <c r="B1879" s="37"/>
      <c r="C1879" s="37"/>
      <c r="D1879" s="37"/>
      <c r="E1879" s="37"/>
      <c r="F1879" s="37"/>
      <c r="G1879" s="37"/>
      <c r="H1879" s="37"/>
      <c r="I1879" s="37"/>
      <c r="J1879" s="37"/>
      <c r="K1879" s="37"/>
      <c r="L1879" s="37"/>
      <c r="M1879" s="37"/>
      <c r="N1879" s="37"/>
      <c r="O1879" s="37"/>
      <c r="P1879" s="37"/>
      <c r="Q1879" s="37"/>
      <c r="R1879" s="37"/>
      <c r="S1879" s="37"/>
      <c r="T1879" s="37"/>
      <c r="U1879" s="37"/>
      <c r="V1879" s="37"/>
      <c r="W1879" s="37"/>
      <c r="X1879" s="37"/>
      <c r="Y1879" s="37"/>
      <c r="Z1879" s="37"/>
      <c r="AA1879" s="37"/>
      <c r="AB1879" s="37"/>
      <c r="AC1879" s="37"/>
    </row>
    <row r="1880" spans="1:29" s="36" customFormat="1" x14ac:dyDescent="0.3">
      <c r="A1880" s="37"/>
      <c r="B1880" s="37"/>
      <c r="C1880" s="37"/>
      <c r="D1880" s="37"/>
      <c r="E1880" s="37"/>
      <c r="F1880" s="37"/>
      <c r="G1880" s="37"/>
      <c r="H1880" s="37"/>
      <c r="I1880" s="37"/>
      <c r="J1880" s="37"/>
      <c r="K1880" s="37"/>
      <c r="L1880" s="37"/>
      <c r="M1880" s="37"/>
      <c r="N1880" s="37"/>
      <c r="O1880" s="37"/>
      <c r="P1880" s="37"/>
      <c r="Q1880" s="37"/>
      <c r="R1880" s="37"/>
      <c r="S1880" s="37"/>
      <c r="T1880" s="37"/>
      <c r="U1880" s="37"/>
      <c r="V1880" s="37"/>
      <c r="W1880" s="37"/>
      <c r="X1880" s="37"/>
      <c r="Y1880" s="37"/>
      <c r="Z1880" s="37"/>
      <c r="AA1880" s="37"/>
      <c r="AB1880" s="37"/>
      <c r="AC1880" s="37"/>
    </row>
    <row r="1881" spans="1:29" s="36" customFormat="1" x14ac:dyDescent="0.3">
      <c r="A1881" s="37"/>
      <c r="B1881" s="37"/>
      <c r="C1881" s="37"/>
      <c r="D1881" s="37"/>
      <c r="E1881" s="37"/>
      <c r="F1881" s="37"/>
      <c r="G1881" s="37"/>
      <c r="H1881" s="37"/>
      <c r="I1881" s="37"/>
      <c r="J1881" s="37"/>
      <c r="K1881" s="37"/>
      <c r="L1881" s="37"/>
      <c r="M1881" s="37"/>
      <c r="N1881" s="37"/>
      <c r="O1881" s="37"/>
      <c r="P1881" s="37"/>
      <c r="Q1881" s="37"/>
      <c r="R1881" s="37"/>
      <c r="S1881" s="37"/>
      <c r="T1881" s="37"/>
      <c r="U1881" s="37"/>
      <c r="V1881" s="37"/>
      <c r="W1881" s="37"/>
      <c r="X1881" s="37"/>
      <c r="Y1881" s="37"/>
      <c r="Z1881" s="37"/>
      <c r="AA1881" s="37"/>
      <c r="AB1881" s="37"/>
      <c r="AC1881" s="37"/>
    </row>
    <row r="1882" spans="1:29" s="36" customFormat="1" x14ac:dyDescent="0.3">
      <c r="A1882" s="37"/>
      <c r="B1882" s="37"/>
      <c r="C1882" s="37"/>
      <c r="D1882" s="37"/>
      <c r="E1882" s="37"/>
      <c r="F1882" s="37"/>
      <c r="G1882" s="37"/>
      <c r="H1882" s="37"/>
      <c r="I1882" s="37"/>
      <c r="J1882" s="37"/>
      <c r="K1882" s="37"/>
      <c r="L1882" s="37"/>
      <c r="M1882" s="37"/>
      <c r="N1882" s="37"/>
      <c r="O1882" s="37"/>
      <c r="P1882" s="37"/>
      <c r="Q1882" s="37"/>
      <c r="R1882" s="37"/>
      <c r="S1882" s="37"/>
      <c r="T1882" s="37"/>
      <c r="U1882" s="37"/>
      <c r="V1882" s="37"/>
      <c r="W1882" s="37"/>
      <c r="X1882" s="37"/>
      <c r="Y1882" s="37"/>
      <c r="Z1882" s="37"/>
      <c r="AA1882" s="37"/>
      <c r="AB1882" s="37"/>
      <c r="AC1882" s="37"/>
    </row>
    <row r="1883" spans="1:29" s="36" customFormat="1" x14ac:dyDescent="0.3">
      <c r="A1883" s="37"/>
      <c r="B1883" s="37"/>
      <c r="C1883" s="37"/>
      <c r="D1883" s="37"/>
      <c r="E1883" s="37"/>
      <c r="F1883" s="37"/>
      <c r="G1883" s="37"/>
      <c r="H1883" s="37"/>
      <c r="I1883" s="37"/>
      <c r="J1883" s="37"/>
      <c r="K1883" s="37"/>
      <c r="L1883" s="37"/>
      <c r="M1883" s="37"/>
      <c r="N1883" s="37"/>
      <c r="O1883" s="37"/>
      <c r="P1883" s="37"/>
      <c r="Q1883" s="37"/>
      <c r="R1883" s="37"/>
      <c r="S1883" s="37"/>
      <c r="T1883" s="37"/>
      <c r="U1883" s="37"/>
      <c r="V1883" s="37"/>
      <c r="W1883" s="37"/>
      <c r="X1883" s="37"/>
      <c r="Y1883" s="37"/>
      <c r="Z1883" s="37"/>
      <c r="AA1883" s="37"/>
      <c r="AB1883" s="37"/>
      <c r="AC1883" s="37"/>
    </row>
    <row r="1884" spans="1:29" s="36" customFormat="1" x14ac:dyDescent="0.3">
      <c r="A1884" s="37"/>
      <c r="B1884" s="37"/>
      <c r="C1884" s="37"/>
      <c r="D1884" s="37"/>
      <c r="E1884" s="37"/>
      <c r="F1884" s="37"/>
      <c r="G1884" s="37"/>
      <c r="H1884" s="37"/>
      <c r="I1884" s="37"/>
      <c r="J1884" s="37"/>
      <c r="K1884" s="37"/>
      <c r="L1884" s="37"/>
      <c r="M1884" s="37"/>
      <c r="N1884" s="37"/>
      <c r="O1884" s="37"/>
      <c r="P1884" s="37"/>
      <c r="Q1884" s="37"/>
      <c r="R1884" s="37"/>
      <c r="S1884" s="37"/>
      <c r="T1884" s="37"/>
      <c r="U1884" s="37"/>
      <c r="V1884" s="37"/>
      <c r="W1884" s="37"/>
      <c r="X1884" s="37"/>
      <c r="Y1884" s="37"/>
      <c r="Z1884" s="37"/>
      <c r="AA1884" s="37"/>
      <c r="AB1884" s="37"/>
      <c r="AC1884" s="37"/>
    </row>
    <row r="1885" spans="1:29" s="36" customFormat="1" x14ac:dyDescent="0.3">
      <c r="A1885" s="37"/>
      <c r="B1885" s="37"/>
      <c r="C1885" s="37"/>
      <c r="D1885" s="37"/>
      <c r="E1885" s="37"/>
      <c r="F1885" s="37"/>
      <c r="G1885" s="37"/>
      <c r="H1885" s="37"/>
      <c r="I1885" s="37"/>
      <c r="J1885" s="37"/>
      <c r="K1885" s="37"/>
      <c r="L1885" s="37"/>
      <c r="M1885" s="37"/>
      <c r="N1885" s="37"/>
      <c r="O1885" s="37"/>
      <c r="P1885" s="37"/>
      <c r="Q1885" s="37"/>
      <c r="R1885" s="37"/>
      <c r="S1885" s="37"/>
      <c r="T1885" s="37"/>
      <c r="U1885" s="37"/>
      <c r="V1885" s="37"/>
      <c r="W1885" s="37"/>
      <c r="X1885" s="37"/>
      <c r="Y1885" s="37"/>
      <c r="Z1885" s="37"/>
      <c r="AA1885" s="37"/>
      <c r="AB1885" s="37"/>
      <c r="AC1885" s="37"/>
    </row>
    <row r="1886" spans="1:29" s="36" customFormat="1" x14ac:dyDescent="0.3">
      <c r="A1886" s="37"/>
      <c r="B1886" s="37"/>
      <c r="C1886" s="37"/>
      <c r="D1886" s="37"/>
      <c r="E1886" s="37"/>
      <c r="F1886" s="37"/>
      <c r="G1886" s="37"/>
      <c r="H1886" s="37"/>
      <c r="I1886" s="37"/>
      <c r="J1886" s="37"/>
      <c r="K1886" s="37"/>
      <c r="L1886" s="37"/>
      <c r="M1886" s="37"/>
      <c r="N1886" s="37"/>
      <c r="O1886" s="37"/>
      <c r="P1886" s="37"/>
      <c r="Q1886" s="37"/>
      <c r="R1886" s="37"/>
      <c r="S1886" s="37"/>
      <c r="T1886" s="37"/>
      <c r="U1886" s="37"/>
      <c r="V1886" s="37"/>
      <c r="W1886" s="37"/>
      <c r="X1886" s="37"/>
      <c r="Y1886" s="37"/>
      <c r="Z1886" s="37"/>
      <c r="AA1886" s="37"/>
      <c r="AB1886" s="37"/>
      <c r="AC1886" s="37"/>
    </row>
    <row r="1887" spans="1:29" s="36" customFormat="1" x14ac:dyDescent="0.3">
      <c r="A1887" s="37"/>
      <c r="B1887" s="37"/>
      <c r="C1887" s="37"/>
      <c r="D1887" s="37"/>
      <c r="E1887" s="37"/>
      <c r="F1887" s="37"/>
      <c r="G1887" s="37"/>
      <c r="H1887" s="37"/>
      <c r="I1887" s="37"/>
      <c r="J1887" s="37"/>
      <c r="K1887" s="37"/>
      <c r="L1887" s="37"/>
      <c r="M1887" s="37"/>
      <c r="N1887" s="37"/>
      <c r="O1887" s="37"/>
      <c r="P1887" s="37"/>
      <c r="Q1887" s="37"/>
      <c r="R1887" s="37"/>
      <c r="S1887" s="37"/>
      <c r="T1887" s="37"/>
      <c r="U1887" s="37"/>
      <c r="V1887" s="37"/>
      <c r="W1887" s="37"/>
      <c r="X1887" s="37"/>
      <c r="Y1887" s="37"/>
      <c r="Z1887" s="37"/>
      <c r="AA1887" s="37"/>
      <c r="AB1887" s="37"/>
      <c r="AC1887" s="37"/>
    </row>
    <row r="1888" spans="1:29" s="36" customFormat="1" x14ac:dyDescent="0.3">
      <c r="A1888" s="37"/>
      <c r="B1888" s="37"/>
      <c r="C1888" s="37"/>
      <c r="D1888" s="37"/>
      <c r="E1888" s="37"/>
      <c r="F1888" s="37"/>
      <c r="G1888" s="37"/>
      <c r="H1888" s="37"/>
      <c r="I1888" s="37"/>
      <c r="J1888" s="37"/>
      <c r="K1888" s="37"/>
      <c r="L1888" s="37"/>
      <c r="M1888" s="37"/>
      <c r="N1888" s="37"/>
      <c r="O1888" s="37"/>
      <c r="P1888" s="37"/>
      <c r="Q1888" s="37"/>
      <c r="R1888" s="37"/>
      <c r="S1888" s="37"/>
      <c r="T1888" s="37"/>
      <c r="U1888" s="37"/>
      <c r="V1888" s="37"/>
      <c r="W1888" s="37"/>
      <c r="X1888" s="37"/>
      <c r="Y1888" s="37"/>
      <c r="Z1888" s="37"/>
      <c r="AA1888" s="37"/>
      <c r="AB1888" s="37"/>
      <c r="AC1888" s="37"/>
    </row>
    <row r="1889" spans="1:29" s="36" customFormat="1" x14ac:dyDescent="0.3">
      <c r="A1889" s="37"/>
      <c r="B1889" s="37"/>
      <c r="C1889" s="37"/>
      <c r="D1889" s="37"/>
      <c r="E1889" s="37"/>
      <c r="F1889" s="37"/>
      <c r="G1889" s="37"/>
      <c r="H1889" s="37"/>
      <c r="I1889" s="37"/>
      <c r="J1889" s="37"/>
      <c r="K1889" s="37"/>
      <c r="L1889" s="37"/>
      <c r="M1889" s="37"/>
      <c r="N1889" s="37"/>
      <c r="O1889" s="37"/>
      <c r="P1889" s="37"/>
      <c r="Q1889" s="37"/>
      <c r="R1889" s="37"/>
      <c r="S1889" s="37"/>
      <c r="T1889" s="37"/>
      <c r="U1889" s="37"/>
      <c r="V1889" s="37"/>
      <c r="W1889" s="37"/>
      <c r="X1889" s="37"/>
      <c r="Y1889" s="37"/>
      <c r="Z1889" s="37"/>
      <c r="AA1889" s="37"/>
      <c r="AB1889" s="37"/>
      <c r="AC1889" s="37"/>
    </row>
    <row r="1890" spans="1:29" s="36" customFormat="1" x14ac:dyDescent="0.3">
      <c r="A1890" s="37"/>
      <c r="B1890" s="37"/>
      <c r="C1890" s="37"/>
      <c r="D1890" s="37"/>
      <c r="E1890" s="37"/>
      <c r="F1890" s="37"/>
      <c r="G1890" s="37"/>
      <c r="H1890" s="37"/>
      <c r="I1890" s="37"/>
      <c r="J1890" s="37"/>
      <c r="K1890" s="37"/>
      <c r="L1890" s="37"/>
      <c r="M1890" s="37"/>
      <c r="N1890" s="37"/>
      <c r="O1890" s="37"/>
      <c r="P1890" s="37"/>
      <c r="Q1890" s="37"/>
      <c r="R1890" s="37"/>
      <c r="S1890" s="37"/>
      <c r="T1890" s="37"/>
      <c r="U1890" s="37"/>
      <c r="V1890" s="37"/>
      <c r="W1890" s="37"/>
      <c r="X1890" s="37"/>
      <c r="Y1890" s="37"/>
      <c r="Z1890" s="37"/>
      <c r="AA1890" s="37"/>
      <c r="AB1890" s="37"/>
      <c r="AC1890" s="37"/>
    </row>
    <row r="1891" spans="1:29" s="36" customFormat="1" x14ac:dyDescent="0.3">
      <c r="A1891" s="37"/>
      <c r="B1891" s="37"/>
      <c r="C1891" s="37"/>
      <c r="D1891" s="37"/>
      <c r="E1891" s="37"/>
      <c r="F1891" s="37"/>
      <c r="G1891" s="37"/>
      <c r="H1891" s="37"/>
      <c r="I1891" s="37"/>
      <c r="J1891" s="37"/>
      <c r="K1891" s="37"/>
      <c r="L1891" s="37"/>
      <c r="M1891" s="37"/>
      <c r="N1891" s="37"/>
      <c r="O1891" s="37"/>
      <c r="P1891" s="37"/>
      <c r="Q1891" s="37"/>
      <c r="R1891" s="37"/>
      <c r="S1891" s="37"/>
      <c r="T1891" s="37"/>
      <c r="U1891" s="37"/>
      <c r="V1891" s="37"/>
      <c r="W1891" s="37"/>
      <c r="X1891" s="37"/>
      <c r="Y1891" s="37"/>
      <c r="Z1891" s="37"/>
      <c r="AA1891" s="37"/>
      <c r="AB1891" s="37"/>
      <c r="AC1891" s="37"/>
    </row>
    <row r="1892" spans="1:29" s="36" customFormat="1" x14ac:dyDescent="0.3">
      <c r="A1892" s="37"/>
      <c r="B1892" s="37"/>
      <c r="C1892" s="37"/>
      <c r="D1892" s="37"/>
      <c r="E1892" s="37"/>
      <c r="F1892" s="37"/>
      <c r="G1892" s="37"/>
      <c r="H1892" s="37"/>
      <c r="I1892" s="37"/>
      <c r="J1892" s="37"/>
      <c r="K1892" s="37"/>
      <c r="L1892" s="37"/>
      <c r="M1892" s="37"/>
      <c r="N1892" s="37"/>
      <c r="O1892" s="37"/>
      <c r="P1892" s="37"/>
      <c r="Q1892" s="37"/>
      <c r="R1892" s="37"/>
      <c r="S1892" s="37"/>
      <c r="T1892" s="37"/>
      <c r="U1892" s="37"/>
      <c r="V1892" s="37"/>
      <c r="W1892" s="37"/>
      <c r="X1892" s="37"/>
      <c r="Y1892" s="37"/>
      <c r="Z1892" s="37"/>
      <c r="AA1892" s="37"/>
      <c r="AB1892" s="37"/>
      <c r="AC1892" s="37"/>
    </row>
    <row r="1893" spans="1:29" s="36" customFormat="1" x14ac:dyDescent="0.3">
      <c r="A1893" s="37"/>
      <c r="B1893" s="37"/>
      <c r="C1893" s="37"/>
      <c r="D1893" s="37"/>
      <c r="E1893" s="37"/>
      <c r="F1893" s="37"/>
      <c r="G1893" s="37"/>
      <c r="H1893" s="37"/>
      <c r="I1893" s="37"/>
      <c r="J1893" s="37"/>
      <c r="K1893" s="37"/>
      <c r="L1893" s="37"/>
      <c r="M1893" s="37"/>
      <c r="N1893" s="37"/>
      <c r="O1893" s="37"/>
      <c r="P1893" s="37"/>
      <c r="Q1893" s="37"/>
      <c r="R1893" s="37"/>
      <c r="S1893" s="37"/>
      <c r="T1893" s="37"/>
      <c r="U1893" s="37"/>
      <c r="V1893" s="37"/>
      <c r="W1893" s="37"/>
      <c r="X1893" s="37"/>
      <c r="Y1893" s="37"/>
      <c r="Z1893" s="37"/>
      <c r="AA1893" s="37"/>
      <c r="AB1893" s="37"/>
      <c r="AC1893" s="37"/>
    </row>
    <row r="1894" spans="1:29" s="36" customFormat="1" x14ac:dyDescent="0.3">
      <c r="A1894" s="37"/>
      <c r="B1894" s="37"/>
      <c r="C1894" s="37"/>
      <c r="D1894" s="37"/>
      <c r="E1894" s="37"/>
      <c r="F1894" s="37"/>
      <c r="G1894" s="37"/>
      <c r="H1894" s="37"/>
      <c r="I1894" s="37"/>
      <c r="J1894" s="37"/>
      <c r="K1894" s="37"/>
      <c r="L1894" s="37"/>
      <c r="M1894" s="37"/>
      <c r="N1894" s="37"/>
      <c r="O1894" s="37"/>
      <c r="P1894" s="37"/>
      <c r="Q1894" s="37"/>
      <c r="R1894" s="37"/>
      <c r="S1894" s="37"/>
      <c r="T1894" s="37"/>
      <c r="U1894" s="37"/>
      <c r="V1894" s="37"/>
      <c r="W1894" s="37"/>
      <c r="X1894" s="37"/>
      <c r="Y1894" s="37"/>
      <c r="Z1894" s="37"/>
      <c r="AA1894" s="37"/>
      <c r="AB1894" s="37"/>
      <c r="AC1894" s="37"/>
    </row>
    <row r="1895" spans="1:29" s="36" customFormat="1" x14ac:dyDescent="0.3">
      <c r="A1895" s="37"/>
      <c r="B1895" s="37"/>
      <c r="C1895" s="37"/>
      <c r="D1895" s="37"/>
      <c r="E1895" s="37"/>
      <c r="F1895" s="37"/>
      <c r="G1895" s="37"/>
      <c r="H1895" s="37"/>
      <c r="I1895" s="37"/>
      <c r="J1895" s="37"/>
      <c r="K1895" s="37"/>
      <c r="L1895" s="37"/>
      <c r="M1895" s="37"/>
      <c r="N1895" s="37"/>
      <c r="O1895" s="37"/>
      <c r="P1895" s="37"/>
      <c r="Q1895" s="37"/>
      <c r="R1895" s="37"/>
      <c r="S1895" s="37"/>
      <c r="T1895" s="37"/>
      <c r="U1895" s="37"/>
      <c r="V1895" s="37"/>
      <c r="W1895" s="37"/>
      <c r="X1895" s="37"/>
      <c r="Y1895" s="37"/>
      <c r="Z1895" s="37"/>
      <c r="AA1895" s="37"/>
      <c r="AB1895" s="37"/>
      <c r="AC1895" s="37"/>
    </row>
    <row r="1896" spans="1:29" s="36" customFormat="1" x14ac:dyDescent="0.3">
      <c r="A1896" s="37"/>
      <c r="B1896" s="37"/>
      <c r="C1896" s="37"/>
      <c r="D1896" s="37"/>
      <c r="E1896" s="37"/>
      <c r="F1896" s="37"/>
      <c r="G1896" s="37"/>
      <c r="H1896" s="37"/>
      <c r="I1896" s="37"/>
      <c r="J1896" s="37"/>
      <c r="K1896" s="37"/>
      <c r="L1896" s="37"/>
      <c r="M1896" s="37"/>
      <c r="N1896" s="37"/>
      <c r="O1896" s="37"/>
      <c r="P1896" s="37"/>
      <c r="Q1896" s="37"/>
      <c r="R1896" s="37"/>
      <c r="S1896" s="37"/>
      <c r="T1896" s="37"/>
      <c r="U1896" s="37"/>
      <c r="V1896" s="37"/>
      <c r="W1896" s="37"/>
      <c r="X1896" s="37"/>
      <c r="Y1896" s="37"/>
      <c r="Z1896" s="37"/>
      <c r="AA1896" s="37"/>
      <c r="AB1896" s="37"/>
      <c r="AC1896" s="37"/>
    </row>
    <row r="1897" spans="1:29" s="36" customFormat="1" x14ac:dyDescent="0.3">
      <c r="A1897" s="37"/>
      <c r="B1897" s="37"/>
      <c r="C1897" s="37"/>
      <c r="D1897" s="37"/>
      <c r="E1897" s="37"/>
      <c r="F1897" s="37"/>
      <c r="G1897" s="37"/>
      <c r="H1897" s="37"/>
      <c r="I1897" s="37"/>
      <c r="J1897" s="37"/>
      <c r="K1897" s="37"/>
      <c r="L1897" s="37"/>
      <c r="M1897" s="37"/>
      <c r="N1897" s="37"/>
      <c r="O1897" s="37"/>
      <c r="P1897" s="37"/>
      <c r="Q1897" s="37"/>
      <c r="R1897" s="37"/>
      <c r="S1897" s="37"/>
      <c r="T1897" s="37"/>
      <c r="U1897" s="37"/>
      <c r="V1897" s="37"/>
      <c r="W1897" s="37"/>
      <c r="X1897" s="37"/>
      <c r="Y1897" s="37"/>
      <c r="Z1897" s="37"/>
      <c r="AA1897" s="37"/>
      <c r="AB1897" s="37"/>
      <c r="AC1897" s="37"/>
    </row>
    <row r="1898" spans="1:29" s="36" customFormat="1" x14ac:dyDescent="0.3">
      <c r="A1898" s="37"/>
      <c r="B1898" s="37"/>
      <c r="C1898" s="37"/>
      <c r="D1898" s="37"/>
      <c r="E1898" s="37"/>
      <c r="F1898" s="37"/>
      <c r="G1898" s="37"/>
      <c r="H1898" s="37"/>
      <c r="I1898" s="37"/>
      <c r="J1898" s="37"/>
      <c r="K1898" s="37"/>
      <c r="L1898" s="37"/>
      <c r="M1898" s="37"/>
      <c r="N1898" s="37"/>
      <c r="O1898" s="37"/>
      <c r="P1898" s="37"/>
      <c r="Q1898" s="37"/>
      <c r="R1898" s="37"/>
      <c r="S1898" s="37"/>
      <c r="T1898" s="37"/>
      <c r="U1898" s="37"/>
      <c r="V1898" s="37"/>
      <c r="W1898" s="37"/>
      <c r="X1898" s="37"/>
      <c r="Y1898" s="37"/>
      <c r="Z1898" s="37"/>
      <c r="AA1898" s="37"/>
      <c r="AB1898" s="37"/>
      <c r="AC1898" s="37"/>
    </row>
    <row r="1899" spans="1:29" s="36" customFormat="1" x14ac:dyDescent="0.3">
      <c r="A1899" s="37"/>
      <c r="B1899" s="37"/>
      <c r="C1899" s="37"/>
      <c r="D1899" s="37"/>
      <c r="E1899" s="37"/>
      <c r="F1899" s="37"/>
      <c r="G1899" s="37"/>
      <c r="H1899" s="37"/>
      <c r="I1899" s="37"/>
      <c r="J1899" s="37"/>
      <c r="K1899" s="37"/>
      <c r="L1899" s="37"/>
      <c r="M1899" s="37"/>
      <c r="N1899" s="37"/>
      <c r="O1899" s="37"/>
      <c r="P1899" s="37"/>
      <c r="Q1899" s="37"/>
      <c r="R1899" s="37"/>
      <c r="S1899" s="37"/>
      <c r="T1899" s="37"/>
      <c r="U1899" s="37"/>
      <c r="V1899" s="37"/>
      <c r="W1899" s="37"/>
      <c r="X1899" s="37"/>
      <c r="Y1899" s="37"/>
      <c r="Z1899" s="37"/>
      <c r="AA1899" s="37"/>
      <c r="AB1899" s="37"/>
      <c r="AC1899" s="37"/>
    </row>
    <row r="1900" spans="1:29" s="36" customFormat="1" x14ac:dyDescent="0.3">
      <c r="A1900" s="37"/>
      <c r="B1900" s="37"/>
      <c r="C1900" s="37"/>
      <c r="D1900" s="37"/>
      <c r="E1900" s="37"/>
      <c r="F1900" s="37"/>
      <c r="G1900" s="37"/>
      <c r="H1900" s="37"/>
      <c r="I1900" s="37"/>
      <c r="J1900" s="37"/>
      <c r="K1900" s="37"/>
      <c r="L1900" s="37"/>
      <c r="M1900" s="37"/>
      <c r="N1900" s="37"/>
      <c r="O1900" s="37"/>
      <c r="P1900" s="37"/>
      <c r="Q1900" s="37"/>
      <c r="R1900" s="37"/>
      <c r="S1900" s="37"/>
      <c r="T1900" s="37"/>
      <c r="U1900" s="37"/>
      <c r="V1900" s="37"/>
      <c r="W1900" s="37"/>
      <c r="X1900" s="37"/>
      <c r="Y1900" s="37"/>
      <c r="Z1900" s="37"/>
      <c r="AA1900" s="37"/>
      <c r="AB1900" s="37"/>
      <c r="AC1900" s="37"/>
    </row>
    <row r="1901" spans="1:29" s="36" customFormat="1" x14ac:dyDescent="0.3">
      <c r="A1901" s="37"/>
      <c r="B1901" s="37"/>
      <c r="C1901" s="37"/>
      <c r="D1901" s="37"/>
      <c r="E1901" s="37"/>
      <c r="F1901" s="37"/>
      <c r="G1901" s="37"/>
      <c r="H1901" s="37"/>
      <c r="I1901" s="37"/>
      <c r="J1901" s="37"/>
      <c r="K1901" s="37"/>
      <c r="L1901" s="37"/>
      <c r="M1901" s="37"/>
      <c r="N1901" s="37"/>
      <c r="O1901" s="37"/>
      <c r="P1901" s="37"/>
      <c r="Q1901" s="37"/>
      <c r="R1901" s="37"/>
      <c r="S1901" s="37"/>
      <c r="T1901" s="37"/>
      <c r="U1901" s="37"/>
      <c r="V1901" s="37"/>
      <c r="W1901" s="37"/>
      <c r="X1901" s="37"/>
      <c r="Y1901" s="37"/>
      <c r="Z1901" s="37"/>
      <c r="AA1901" s="37"/>
      <c r="AB1901" s="37"/>
      <c r="AC1901" s="37"/>
    </row>
    <row r="1902" spans="1:29" s="36" customFormat="1" x14ac:dyDescent="0.3">
      <c r="A1902" s="37"/>
      <c r="B1902" s="37"/>
      <c r="C1902" s="37"/>
      <c r="D1902" s="37"/>
      <c r="E1902" s="37"/>
      <c r="F1902" s="37"/>
      <c r="G1902" s="37"/>
      <c r="H1902" s="37"/>
      <c r="I1902" s="37"/>
      <c r="J1902" s="37"/>
      <c r="K1902" s="37"/>
      <c r="L1902" s="37"/>
      <c r="M1902" s="37"/>
      <c r="N1902" s="37"/>
      <c r="O1902" s="37"/>
      <c r="P1902" s="37"/>
      <c r="Q1902" s="37"/>
      <c r="R1902" s="37"/>
      <c r="S1902" s="37"/>
      <c r="T1902" s="37"/>
      <c r="U1902" s="37"/>
      <c r="V1902" s="37"/>
      <c r="W1902" s="37"/>
      <c r="X1902" s="37"/>
      <c r="Y1902" s="37"/>
      <c r="Z1902" s="37"/>
      <c r="AA1902" s="37"/>
      <c r="AB1902" s="37"/>
      <c r="AC1902" s="37"/>
    </row>
    <row r="1903" spans="1:29" s="36" customFormat="1" x14ac:dyDescent="0.3">
      <c r="A1903" s="37"/>
      <c r="B1903" s="37"/>
      <c r="C1903" s="37"/>
      <c r="D1903" s="37"/>
      <c r="E1903" s="37"/>
      <c r="F1903" s="37"/>
      <c r="G1903" s="37"/>
      <c r="H1903" s="37"/>
      <c r="I1903" s="37"/>
      <c r="J1903" s="37"/>
      <c r="K1903" s="37"/>
      <c r="L1903" s="37"/>
      <c r="M1903" s="37"/>
      <c r="N1903" s="37"/>
      <c r="O1903" s="37"/>
      <c r="P1903" s="37"/>
      <c r="Q1903" s="37"/>
      <c r="R1903" s="37"/>
      <c r="S1903" s="37"/>
      <c r="T1903" s="37"/>
      <c r="U1903" s="37"/>
      <c r="V1903" s="37"/>
      <c r="W1903" s="37"/>
      <c r="X1903" s="37"/>
      <c r="Y1903" s="37"/>
      <c r="Z1903" s="37"/>
      <c r="AA1903" s="37"/>
      <c r="AB1903" s="37"/>
      <c r="AC1903" s="37"/>
    </row>
    <row r="1904" spans="1:29" s="36" customFormat="1" x14ac:dyDescent="0.3">
      <c r="A1904" s="37"/>
      <c r="B1904" s="37"/>
      <c r="C1904" s="37"/>
      <c r="D1904" s="37"/>
      <c r="E1904" s="37"/>
      <c r="F1904" s="37"/>
      <c r="G1904" s="37"/>
      <c r="H1904" s="37"/>
      <c r="I1904" s="37"/>
      <c r="J1904" s="37"/>
      <c r="K1904" s="37"/>
      <c r="L1904" s="37"/>
      <c r="M1904" s="37"/>
      <c r="N1904" s="37"/>
      <c r="O1904" s="37"/>
      <c r="P1904" s="37"/>
      <c r="Q1904" s="37"/>
      <c r="R1904" s="37"/>
      <c r="S1904" s="37"/>
      <c r="T1904" s="37"/>
      <c r="U1904" s="37"/>
      <c r="V1904" s="37"/>
      <c r="W1904" s="37"/>
      <c r="X1904" s="37"/>
      <c r="Y1904" s="37"/>
      <c r="Z1904" s="37"/>
      <c r="AA1904" s="37"/>
      <c r="AB1904" s="37"/>
      <c r="AC1904" s="37"/>
    </row>
    <row r="1905" spans="1:29" s="36" customFormat="1" x14ac:dyDescent="0.3">
      <c r="A1905" s="37"/>
      <c r="B1905" s="37"/>
      <c r="C1905" s="37"/>
      <c r="D1905" s="37"/>
      <c r="E1905" s="37"/>
      <c r="F1905" s="37"/>
      <c r="G1905" s="37"/>
      <c r="H1905" s="37"/>
      <c r="I1905" s="37"/>
      <c r="J1905" s="37"/>
      <c r="K1905" s="37"/>
      <c r="L1905" s="37"/>
      <c r="M1905" s="37"/>
      <c r="N1905" s="37"/>
      <c r="O1905" s="37"/>
      <c r="P1905" s="37"/>
      <c r="Q1905" s="37"/>
      <c r="R1905" s="37"/>
      <c r="S1905" s="37"/>
      <c r="T1905" s="37"/>
      <c r="U1905" s="37"/>
      <c r="V1905" s="37"/>
      <c r="W1905" s="37"/>
      <c r="X1905" s="37"/>
      <c r="Y1905" s="37"/>
      <c r="Z1905" s="37"/>
      <c r="AA1905" s="37"/>
      <c r="AB1905" s="37"/>
      <c r="AC1905" s="37"/>
    </row>
    <row r="1906" spans="1:29" s="36" customFormat="1" x14ac:dyDescent="0.3">
      <c r="A1906" s="37"/>
      <c r="B1906" s="37"/>
      <c r="C1906" s="37"/>
      <c r="D1906" s="37"/>
      <c r="E1906" s="37"/>
      <c r="F1906" s="37"/>
      <c r="G1906" s="37"/>
      <c r="H1906" s="37"/>
      <c r="I1906" s="37"/>
      <c r="J1906" s="37"/>
      <c r="K1906" s="37"/>
      <c r="L1906" s="37"/>
      <c r="M1906" s="37"/>
      <c r="N1906" s="37"/>
      <c r="O1906" s="37"/>
      <c r="P1906" s="37"/>
      <c r="Q1906" s="37"/>
      <c r="R1906" s="37"/>
      <c r="S1906" s="37"/>
      <c r="T1906" s="37"/>
      <c r="U1906" s="37"/>
      <c r="V1906" s="37"/>
      <c r="W1906" s="37"/>
      <c r="X1906" s="37"/>
      <c r="Y1906" s="37"/>
      <c r="Z1906" s="37"/>
      <c r="AA1906" s="37"/>
      <c r="AB1906" s="37"/>
      <c r="AC1906" s="37"/>
    </row>
    <row r="1907" spans="1:29" s="36" customFormat="1" x14ac:dyDescent="0.3">
      <c r="A1907" s="37"/>
      <c r="B1907" s="37"/>
      <c r="C1907" s="37"/>
      <c r="D1907" s="37"/>
      <c r="E1907" s="37"/>
      <c r="F1907" s="37"/>
      <c r="G1907" s="37"/>
      <c r="H1907" s="37"/>
      <c r="I1907" s="37"/>
      <c r="J1907" s="37"/>
      <c r="K1907" s="37"/>
      <c r="L1907" s="37"/>
      <c r="M1907" s="37"/>
      <c r="N1907" s="37"/>
      <c r="O1907" s="37"/>
      <c r="P1907" s="37"/>
      <c r="Q1907" s="37"/>
      <c r="R1907" s="37"/>
      <c r="S1907" s="37"/>
      <c r="T1907" s="37"/>
      <c r="U1907" s="37"/>
      <c r="V1907" s="37"/>
      <c r="W1907" s="37"/>
      <c r="X1907" s="37"/>
      <c r="Y1907" s="37"/>
      <c r="Z1907" s="37"/>
      <c r="AA1907" s="37"/>
      <c r="AB1907" s="37"/>
      <c r="AC1907" s="37"/>
    </row>
    <row r="1908" spans="1:29" s="36" customFormat="1" x14ac:dyDescent="0.3">
      <c r="A1908" s="37"/>
      <c r="B1908" s="37"/>
      <c r="C1908" s="37"/>
      <c r="D1908" s="37"/>
      <c r="E1908" s="37"/>
      <c r="F1908" s="37"/>
      <c r="G1908" s="37"/>
      <c r="H1908" s="37"/>
      <c r="I1908" s="37"/>
      <c r="J1908" s="37"/>
      <c r="K1908" s="37"/>
      <c r="L1908" s="37"/>
      <c r="M1908" s="37"/>
      <c r="N1908" s="37"/>
      <c r="O1908" s="37"/>
      <c r="P1908" s="37"/>
      <c r="Q1908" s="37"/>
      <c r="R1908" s="37"/>
      <c r="S1908" s="37"/>
      <c r="T1908" s="37"/>
      <c r="U1908" s="37"/>
      <c r="V1908" s="37"/>
      <c r="W1908" s="37"/>
      <c r="X1908" s="37"/>
      <c r="Y1908" s="37"/>
      <c r="Z1908" s="37"/>
      <c r="AA1908" s="37"/>
      <c r="AB1908" s="37"/>
      <c r="AC1908" s="37"/>
    </row>
    <row r="1909" spans="1:29" s="36" customFormat="1" x14ac:dyDescent="0.3">
      <c r="A1909" s="37"/>
      <c r="B1909" s="37"/>
      <c r="C1909" s="37"/>
      <c r="D1909" s="37"/>
      <c r="E1909" s="37"/>
      <c r="F1909" s="37"/>
      <c r="G1909" s="37"/>
      <c r="H1909" s="37"/>
      <c r="I1909" s="37"/>
      <c r="J1909" s="37"/>
      <c r="K1909" s="37"/>
      <c r="L1909" s="37"/>
      <c r="M1909" s="37"/>
      <c r="N1909" s="37"/>
      <c r="O1909" s="37"/>
      <c r="P1909" s="37"/>
      <c r="Q1909" s="37"/>
      <c r="R1909" s="37"/>
      <c r="S1909" s="37"/>
      <c r="T1909" s="37"/>
      <c r="U1909" s="37"/>
      <c r="V1909" s="37"/>
      <c r="W1909" s="37"/>
      <c r="X1909" s="37"/>
      <c r="Y1909" s="37"/>
      <c r="Z1909" s="37"/>
      <c r="AA1909" s="37"/>
      <c r="AB1909" s="37"/>
      <c r="AC1909" s="37"/>
    </row>
    <row r="1910" spans="1:29" s="36" customFormat="1" x14ac:dyDescent="0.3">
      <c r="A1910" s="37"/>
      <c r="B1910" s="37"/>
      <c r="C1910" s="37"/>
      <c r="D1910" s="37"/>
      <c r="E1910" s="37"/>
      <c r="F1910" s="37"/>
      <c r="G1910" s="37"/>
      <c r="H1910" s="37"/>
      <c r="I1910" s="37"/>
      <c r="J1910" s="37"/>
      <c r="K1910" s="37"/>
      <c r="L1910" s="37"/>
      <c r="M1910" s="37"/>
      <c r="N1910" s="37"/>
      <c r="O1910" s="37"/>
      <c r="P1910" s="37"/>
      <c r="Q1910" s="37"/>
      <c r="R1910" s="37"/>
      <c r="S1910" s="37"/>
      <c r="T1910" s="37"/>
      <c r="U1910" s="37"/>
      <c r="V1910" s="37"/>
      <c r="W1910" s="37"/>
      <c r="X1910" s="37"/>
      <c r="Y1910" s="37"/>
      <c r="Z1910" s="37"/>
      <c r="AA1910" s="37"/>
      <c r="AB1910" s="37"/>
      <c r="AC1910" s="37"/>
    </row>
    <row r="1911" spans="1:29" s="36" customFormat="1" x14ac:dyDescent="0.3">
      <c r="A1911" s="37"/>
      <c r="B1911" s="37"/>
      <c r="C1911" s="37"/>
      <c r="D1911" s="37"/>
      <c r="E1911" s="37"/>
      <c r="F1911" s="37"/>
      <c r="G1911" s="37"/>
      <c r="H1911" s="37"/>
      <c r="I1911" s="37"/>
      <c r="J1911" s="37"/>
      <c r="K1911" s="37"/>
      <c r="L1911" s="37"/>
      <c r="M1911" s="37"/>
      <c r="N1911" s="37"/>
      <c r="O1911" s="37"/>
      <c r="P1911" s="37"/>
      <c r="Q1911" s="37"/>
      <c r="R1911" s="37"/>
      <c r="S1911" s="37"/>
      <c r="T1911" s="37"/>
      <c r="U1911" s="37"/>
      <c r="V1911" s="37"/>
      <c r="W1911" s="37"/>
      <c r="X1911" s="37"/>
      <c r="Y1911" s="37"/>
      <c r="Z1911" s="37"/>
      <c r="AA1911" s="37"/>
      <c r="AB1911" s="37"/>
      <c r="AC1911" s="37"/>
    </row>
    <row r="1912" spans="1:29" s="36" customFormat="1" x14ac:dyDescent="0.3">
      <c r="A1912" s="37"/>
      <c r="B1912" s="37"/>
      <c r="C1912" s="37"/>
      <c r="D1912" s="37"/>
      <c r="E1912" s="37"/>
      <c r="F1912" s="37"/>
      <c r="G1912" s="37"/>
      <c r="H1912" s="37"/>
      <c r="I1912" s="37"/>
      <c r="J1912" s="37"/>
      <c r="K1912" s="37"/>
      <c r="L1912" s="37"/>
      <c r="M1912" s="37"/>
      <c r="N1912" s="37"/>
      <c r="O1912" s="37"/>
      <c r="P1912" s="37"/>
      <c r="Q1912" s="37"/>
      <c r="R1912" s="37"/>
      <c r="S1912" s="37"/>
      <c r="T1912" s="37"/>
      <c r="U1912" s="37"/>
      <c r="V1912" s="37"/>
      <c r="W1912" s="37"/>
      <c r="X1912" s="37"/>
      <c r="Y1912" s="37"/>
      <c r="Z1912" s="37"/>
      <c r="AA1912" s="37"/>
      <c r="AB1912" s="37"/>
      <c r="AC1912" s="37"/>
    </row>
    <row r="1913" spans="1:29" s="36" customFormat="1" x14ac:dyDescent="0.3">
      <c r="A1913" s="37"/>
      <c r="B1913" s="37"/>
      <c r="C1913" s="37"/>
      <c r="D1913" s="37"/>
      <c r="E1913" s="37"/>
      <c r="F1913" s="37"/>
      <c r="G1913" s="37"/>
      <c r="H1913" s="37"/>
      <c r="I1913" s="37"/>
      <c r="J1913" s="37"/>
      <c r="K1913" s="37"/>
      <c r="L1913" s="37"/>
      <c r="M1913" s="37"/>
      <c r="N1913" s="37"/>
      <c r="O1913" s="37"/>
      <c r="P1913" s="37"/>
      <c r="Q1913" s="37"/>
      <c r="R1913" s="37"/>
      <c r="S1913" s="37"/>
      <c r="T1913" s="37"/>
      <c r="U1913" s="37"/>
      <c r="V1913" s="37"/>
      <c r="W1913" s="37"/>
      <c r="X1913" s="37"/>
      <c r="Y1913" s="37"/>
      <c r="Z1913" s="37"/>
      <c r="AA1913" s="37"/>
      <c r="AB1913" s="37"/>
      <c r="AC1913" s="37"/>
    </row>
    <row r="1914" spans="1:29" s="36" customFormat="1" x14ac:dyDescent="0.3">
      <c r="A1914" s="37"/>
      <c r="B1914" s="37"/>
      <c r="C1914" s="37"/>
      <c r="D1914" s="37"/>
      <c r="E1914" s="37"/>
      <c r="F1914" s="37"/>
      <c r="G1914" s="37"/>
      <c r="H1914" s="37"/>
      <c r="I1914" s="37"/>
      <c r="J1914" s="37"/>
      <c r="K1914" s="37"/>
      <c r="L1914" s="37"/>
      <c r="M1914" s="37"/>
      <c r="N1914" s="37"/>
      <c r="O1914" s="37"/>
      <c r="P1914" s="37"/>
      <c r="Q1914" s="37"/>
      <c r="R1914" s="37"/>
      <c r="S1914" s="37"/>
      <c r="T1914" s="37"/>
      <c r="U1914" s="37"/>
      <c r="V1914" s="37"/>
      <c r="W1914" s="37"/>
      <c r="X1914" s="37"/>
      <c r="Y1914" s="37"/>
      <c r="Z1914" s="37"/>
      <c r="AA1914" s="37"/>
      <c r="AB1914" s="37"/>
      <c r="AC1914" s="37"/>
    </row>
    <row r="1915" spans="1:29" s="36" customFormat="1" x14ac:dyDescent="0.3">
      <c r="A1915" s="37"/>
      <c r="B1915" s="37"/>
      <c r="C1915" s="37"/>
      <c r="D1915" s="37"/>
      <c r="E1915" s="37"/>
      <c r="F1915" s="37"/>
      <c r="G1915" s="37"/>
      <c r="H1915" s="37"/>
      <c r="I1915" s="37"/>
      <c r="J1915" s="37"/>
      <c r="K1915" s="37"/>
      <c r="L1915" s="37"/>
      <c r="M1915" s="37"/>
      <c r="N1915" s="37"/>
      <c r="O1915" s="37"/>
      <c r="P1915" s="37"/>
      <c r="Q1915" s="37"/>
      <c r="R1915" s="37"/>
      <c r="S1915" s="37"/>
      <c r="T1915" s="37"/>
      <c r="U1915" s="37"/>
      <c r="V1915" s="37"/>
      <c r="W1915" s="37"/>
      <c r="X1915" s="37"/>
      <c r="Y1915" s="37"/>
      <c r="Z1915" s="37"/>
      <c r="AA1915" s="37"/>
      <c r="AB1915" s="37"/>
      <c r="AC1915" s="37"/>
    </row>
    <row r="1916" spans="1:29" s="36" customFormat="1" x14ac:dyDescent="0.3">
      <c r="A1916" s="37"/>
      <c r="B1916" s="37"/>
      <c r="C1916" s="37"/>
      <c r="D1916" s="37"/>
      <c r="E1916" s="37"/>
      <c r="F1916" s="37"/>
      <c r="G1916" s="37"/>
      <c r="H1916" s="37"/>
      <c r="I1916" s="37"/>
      <c r="J1916" s="37"/>
      <c r="K1916" s="37"/>
      <c r="L1916" s="37"/>
      <c r="M1916" s="37"/>
      <c r="N1916" s="37"/>
      <c r="O1916" s="37"/>
      <c r="P1916" s="37"/>
      <c r="Q1916" s="37"/>
      <c r="R1916" s="37"/>
      <c r="S1916" s="37"/>
      <c r="T1916" s="37"/>
      <c r="U1916" s="37"/>
      <c r="V1916" s="37"/>
      <c r="W1916" s="37"/>
      <c r="X1916" s="37"/>
      <c r="Y1916" s="37"/>
      <c r="Z1916" s="37"/>
      <c r="AA1916" s="37"/>
      <c r="AB1916" s="37"/>
      <c r="AC1916" s="37"/>
    </row>
    <row r="1917" spans="1:29" s="36" customFormat="1" x14ac:dyDescent="0.3">
      <c r="A1917" s="37"/>
      <c r="B1917" s="37"/>
      <c r="C1917" s="37"/>
      <c r="D1917" s="37"/>
      <c r="E1917" s="37"/>
      <c r="F1917" s="37"/>
      <c r="G1917" s="37"/>
      <c r="H1917" s="37"/>
      <c r="I1917" s="37"/>
      <c r="J1917" s="37"/>
      <c r="K1917" s="37"/>
      <c r="L1917" s="37"/>
      <c r="M1917" s="37"/>
      <c r="N1917" s="37"/>
      <c r="O1917" s="37"/>
      <c r="P1917" s="37"/>
      <c r="Q1917" s="37"/>
      <c r="R1917" s="37"/>
      <c r="S1917" s="37"/>
      <c r="T1917" s="37"/>
      <c r="U1917" s="37"/>
      <c r="V1917" s="37"/>
      <c r="W1917" s="37"/>
      <c r="X1917" s="37"/>
      <c r="Y1917" s="37"/>
      <c r="Z1917" s="37"/>
      <c r="AA1917" s="37"/>
      <c r="AB1917" s="37"/>
      <c r="AC1917" s="37"/>
    </row>
    <row r="1918" spans="1:29" s="36" customFormat="1" x14ac:dyDescent="0.3">
      <c r="A1918" s="37"/>
      <c r="B1918" s="37"/>
      <c r="C1918" s="37"/>
      <c r="D1918" s="37"/>
      <c r="E1918" s="37"/>
      <c r="F1918" s="37"/>
      <c r="G1918" s="37"/>
      <c r="H1918" s="37"/>
      <c r="I1918" s="37"/>
      <c r="J1918" s="37"/>
      <c r="K1918" s="37"/>
      <c r="L1918" s="37"/>
      <c r="M1918" s="37"/>
      <c r="N1918" s="37"/>
      <c r="O1918" s="37"/>
      <c r="P1918" s="37"/>
      <c r="Q1918" s="37"/>
      <c r="R1918" s="37"/>
      <c r="S1918" s="37"/>
      <c r="T1918" s="37"/>
      <c r="U1918" s="37"/>
      <c r="V1918" s="37"/>
      <c r="W1918" s="37"/>
      <c r="X1918" s="37"/>
      <c r="Y1918" s="37"/>
      <c r="Z1918" s="37"/>
      <c r="AA1918" s="37"/>
      <c r="AB1918" s="37"/>
      <c r="AC1918" s="37"/>
    </row>
    <row r="1919" spans="1:29" s="36" customFormat="1" x14ac:dyDescent="0.3">
      <c r="A1919" s="37"/>
      <c r="B1919" s="37"/>
      <c r="C1919" s="37"/>
      <c r="D1919" s="37"/>
      <c r="E1919" s="37"/>
      <c r="F1919" s="37"/>
      <c r="G1919" s="37"/>
      <c r="H1919" s="37"/>
      <c r="I1919" s="37"/>
      <c r="J1919" s="37"/>
      <c r="K1919" s="37"/>
      <c r="L1919" s="37"/>
      <c r="M1919" s="37"/>
      <c r="N1919" s="37"/>
      <c r="O1919" s="37"/>
      <c r="P1919" s="37"/>
      <c r="Q1919" s="37"/>
      <c r="R1919" s="37"/>
      <c r="S1919" s="37"/>
      <c r="T1919" s="37"/>
      <c r="U1919" s="37"/>
      <c r="V1919" s="37"/>
      <c r="W1919" s="37"/>
      <c r="X1919" s="37"/>
      <c r="Y1919" s="37"/>
      <c r="Z1919" s="37"/>
      <c r="AA1919" s="37"/>
      <c r="AB1919" s="37"/>
      <c r="AC1919" s="37"/>
    </row>
    <row r="1920" spans="1:29" s="36" customFormat="1" x14ac:dyDescent="0.3">
      <c r="A1920" s="37"/>
      <c r="B1920" s="37"/>
      <c r="C1920" s="37"/>
      <c r="D1920" s="37"/>
      <c r="E1920" s="37"/>
      <c r="F1920" s="37"/>
      <c r="G1920" s="37"/>
      <c r="H1920" s="37"/>
      <c r="I1920" s="37"/>
      <c r="J1920" s="37"/>
      <c r="K1920" s="37"/>
      <c r="L1920" s="37"/>
      <c r="M1920" s="37"/>
      <c r="N1920" s="37"/>
      <c r="O1920" s="37"/>
      <c r="P1920" s="37"/>
      <c r="Q1920" s="37"/>
      <c r="R1920" s="37"/>
      <c r="S1920" s="37"/>
      <c r="T1920" s="37"/>
      <c r="U1920" s="37"/>
      <c r="V1920" s="37"/>
      <c r="W1920" s="37"/>
      <c r="X1920" s="37"/>
      <c r="Y1920" s="37"/>
      <c r="Z1920" s="37"/>
      <c r="AA1920" s="37"/>
      <c r="AB1920" s="37"/>
      <c r="AC1920" s="37"/>
    </row>
    <row r="1921" spans="1:29" s="36" customFormat="1" x14ac:dyDescent="0.3">
      <c r="A1921" s="37"/>
      <c r="B1921" s="37"/>
      <c r="C1921" s="37"/>
      <c r="D1921" s="37"/>
      <c r="E1921" s="37"/>
      <c r="F1921" s="37"/>
      <c r="G1921" s="37"/>
      <c r="H1921" s="37"/>
      <c r="I1921" s="37"/>
      <c r="J1921" s="37"/>
      <c r="K1921" s="37"/>
      <c r="L1921" s="37"/>
      <c r="M1921" s="37"/>
      <c r="N1921" s="37"/>
      <c r="O1921" s="37"/>
      <c r="P1921" s="37"/>
      <c r="Q1921" s="37"/>
      <c r="R1921" s="37"/>
      <c r="S1921" s="37"/>
      <c r="T1921" s="37"/>
      <c r="U1921" s="37"/>
      <c r="V1921" s="37"/>
      <c r="W1921" s="37"/>
      <c r="X1921" s="37"/>
      <c r="Y1921" s="37"/>
      <c r="Z1921" s="37"/>
      <c r="AA1921" s="37"/>
      <c r="AB1921" s="37"/>
      <c r="AC1921" s="37"/>
    </row>
    <row r="1922" spans="1:29" s="36" customFormat="1" x14ac:dyDescent="0.3">
      <c r="A1922" s="37"/>
      <c r="B1922" s="37"/>
      <c r="C1922" s="37"/>
      <c r="D1922" s="37"/>
      <c r="E1922" s="37"/>
      <c r="F1922" s="37"/>
      <c r="G1922" s="37"/>
      <c r="H1922" s="37"/>
      <c r="I1922" s="37"/>
      <c r="J1922" s="37"/>
      <c r="K1922" s="37"/>
      <c r="L1922" s="37"/>
      <c r="M1922" s="37"/>
      <c r="N1922" s="37"/>
      <c r="O1922" s="37"/>
      <c r="P1922" s="37"/>
      <c r="Q1922" s="37"/>
      <c r="R1922" s="37"/>
      <c r="S1922" s="37"/>
      <c r="T1922" s="37"/>
      <c r="U1922" s="37"/>
      <c r="V1922" s="37"/>
      <c r="W1922" s="37"/>
      <c r="X1922" s="37"/>
      <c r="Y1922" s="37"/>
      <c r="Z1922" s="37"/>
      <c r="AA1922" s="37"/>
      <c r="AB1922" s="37"/>
      <c r="AC1922" s="37"/>
    </row>
    <row r="1923" spans="1:29" s="36" customFormat="1" x14ac:dyDescent="0.3">
      <c r="A1923" s="37"/>
      <c r="B1923" s="37"/>
      <c r="C1923" s="37"/>
      <c r="D1923" s="37"/>
      <c r="E1923" s="37"/>
      <c r="F1923" s="37"/>
      <c r="G1923" s="37"/>
      <c r="H1923" s="37"/>
      <c r="I1923" s="37"/>
      <c r="J1923" s="37"/>
      <c r="K1923" s="37"/>
      <c r="L1923" s="37"/>
      <c r="M1923" s="37"/>
      <c r="N1923" s="37"/>
      <c r="O1923" s="37"/>
      <c r="P1923" s="37"/>
      <c r="Q1923" s="37"/>
      <c r="R1923" s="37"/>
      <c r="S1923" s="37"/>
      <c r="T1923" s="37"/>
      <c r="U1923" s="37"/>
      <c r="V1923" s="37"/>
      <c r="W1923" s="37"/>
      <c r="X1923" s="37"/>
      <c r="Y1923" s="37"/>
      <c r="Z1923" s="37"/>
      <c r="AA1923" s="37"/>
      <c r="AB1923" s="37"/>
      <c r="AC1923" s="37"/>
    </row>
    <row r="1924" spans="1:29" s="36" customFormat="1" x14ac:dyDescent="0.3">
      <c r="A1924" s="37"/>
      <c r="B1924" s="37"/>
      <c r="C1924" s="37"/>
      <c r="D1924" s="37"/>
      <c r="E1924" s="37"/>
      <c r="F1924" s="37"/>
      <c r="G1924" s="37"/>
      <c r="H1924" s="37"/>
      <c r="I1924" s="37"/>
      <c r="J1924" s="37"/>
      <c r="K1924" s="37"/>
      <c r="L1924" s="37"/>
      <c r="M1924" s="37"/>
      <c r="N1924" s="37"/>
      <c r="O1924" s="37"/>
      <c r="P1924" s="37"/>
      <c r="Q1924" s="37"/>
      <c r="R1924" s="37"/>
      <c r="S1924" s="37"/>
      <c r="T1924" s="37"/>
      <c r="U1924" s="37"/>
      <c r="V1924" s="37"/>
      <c r="W1924" s="37"/>
      <c r="X1924" s="37"/>
      <c r="Y1924" s="37"/>
      <c r="Z1924" s="37"/>
      <c r="AA1924" s="37"/>
      <c r="AB1924" s="37"/>
      <c r="AC1924" s="37"/>
    </row>
    <row r="1925" spans="1:29" s="36" customFormat="1" x14ac:dyDescent="0.3">
      <c r="A1925" s="37"/>
      <c r="B1925" s="37"/>
      <c r="C1925" s="37"/>
      <c r="D1925" s="37"/>
      <c r="E1925" s="37"/>
      <c r="F1925" s="37"/>
      <c r="G1925" s="37"/>
      <c r="H1925" s="37"/>
      <c r="I1925" s="37"/>
      <c r="J1925" s="37"/>
      <c r="K1925" s="37"/>
      <c r="L1925" s="37"/>
      <c r="M1925" s="37"/>
      <c r="N1925" s="37"/>
      <c r="O1925" s="37"/>
      <c r="P1925" s="37"/>
      <c r="Q1925" s="37"/>
      <c r="R1925" s="37"/>
      <c r="S1925" s="37"/>
      <c r="T1925" s="37"/>
      <c r="U1925" s="37"/>
      <c r="V1925" s="37"/>
      <c r="W1925" s="37"/>
      <c r="X1925" s="37"/>
      <c r="Y1925" s="37"/>
      <c r="Z1925" s="37"/>
      <c r="AA1925" s="37"/>
      <c r="AB1925" s="37"/>
      <c r="AC1925" s="37"/>
    </row>
    <row r="1926" spans="1:29" s="36" customFormat="1" x14ac:dyDescent="0.3">
      <c r="A1926" s="37"/>
      <c r="B1926" s="37"/>
      <c r="C1926" s="37"/>
      <c r="D1926" s="37"/>
      <c r="E1926" s="37"/>
      <c r="F1926" s="37"/>
      <c r="G1926" s="37"/>
      <c r="H1926" s="37"/>
      <c r="I1926" s="37"/>
      <c r="J1926" s="37"/>
      <c r="K1926" s="37"/>
      <c r="L1926" s="37"/>
      <c r="M1926" s="37"/>
      <c r="N1926" s="37"/>
      <c r="O1926" s="37"/>
      <c r="P1926" s="37"/>
      <c r="Q1926" s="37"/>
      <c r="R1926" s="37"/>
      <c r="S1926" s="37"/>
      <c r="T1926" s="37"/>
      <c r="U1926" s="37"/>
      <c r="V1926" s="37"/>
      <c r="W1926" s="37"/>
      <c r="X1926" s="37"/>
      <c r="Y1926" s="37"/>
      <c r="Z1926" s="37"/>
      <c r="AA1926" s="37"/>
      <c r="AB1926" s="37"/>
      <c r="AC1926" s="37"/>
    </row>
    <row r="1927" spans="1:29" s="36" customFormat="1" x14ac:dyDescent="0.3">
      <c r="A1927" s="37"/>
      <c r="B1927" s="37"/>
      <c r="C1927" s="37"/>
      <c r="D1927" s="37"/>
      <c r="E1927" s="37"/>
      <c r="F1927" s="37"/>
      <c r="G1927" s="37"/>
      <c r="H1927" s="37"/>
      <c r="I1927" s="37"/>
      <c r="J1927" s="37"/>
      <c r="K1927" s="37"/>
      <c r="L1927" s="37"/>
      <c r="M1927" s="37"/>
      <c r="N1927" s="37"/>
      <c r="O1927" s="37"/>
      <c r="P1927" s="37"/>
      <c r="Q1927" s="37"/>
      <c r="R1927" s="37"/>
      <c r="S1927" s="37"/>
      <c r="T1927" s="37"/>
      <c r="U1927" s="37"/>
      <c r="V1927" s="37"/>
      <c r="W1927" s="37"/>
      <c r="X1927" s="37"/>
      <c r="Y1927" s="37"/>
      <c r="Z1927" s="37"/>
      <c r="AA1927" s="37"/>
      <c r="AB1927" s="37"/>
      <c r="AC1927" s="37"/>
    </row>
    <row r="1928" spans="1:29" s="36" customFormat="1" x14ac:dyDescent="0.3">
      <c r="A1928" s="37"/>
      <c r="B1928" s="37"/>
      <c r="C1928" s="37"/>
      <c r="D1928" s="37"/>
      <c r="E1928" s="37"/>
      <c r="F1928" s="37"/>
      <c r="G1928" s="37"/>
      <c r="H1928" s="37"/>
      <c r="I1928" s="37"/>
      <c r="J1928" s="37"/>
      <c r="K1928" s="37"/>
      <c r="L1928" s="37"/>
      <c r="M1928" s="37"/>
      <c r="N1928" s="37"/>
      <c r="O1928" s="37"/>
      <c r="P1928" s="37"/>
      <c r="Q1928" s="37"/>
      <c r="R1928" s="37"/>
      <c r="S1928" s="37"/>
      <c r="T1928" s="37"/>
      <c r="U1928" s="37"/>
      <c r="V1928" s="37"/>
      <c r="W1928" s="37"/>
      <c r="X1928" s="37"/>
      <c r="Y1928" s="37"/>
      <c r="Z1928" s="37"/>
      <c r="AA1928" s="37"/>
      <c r="AB1928" s="37"/>
      <c r="AC1928" s="37"/>
    </row>
    <row r="1929" spans="1:29" s="36" customFormat="1" x14ac:dyDescent="0.3">
      <c r="A1929" s="37"/>
      <c r="B1929" s="37"/>
      <c r="C1929" s="37"/>
      <c r="D1929" s="37"/>
      <c r="E1929" s="37"/>
      <c r="F1929" s="37"/>
      <c r="G1929" s="37"/>
      <c r="H1929" s="37"/>
      <c r="I1929" s="37"/>
      <c r="J1929" s="37"/>
      <c r="K1929" s="37"/>
      <c r="L1929" s="37"/>
      <c r="M1929" s="37"/>
      <c r="N1929" s="37"/>
      <c r="O1929" s="37"/>
      <c r="P1929" s="37"/>
      <c r="Q1929" s="37"/>
      <c r="R1929" s="37"/>
      <c r="S1929" s="37"/>
      <c r="T1929" s="37"/>
      <c r="U1929" s="37"/>
      <c r="V1929" s="37"/>
      <c r="W1929" s="37"/>
      <c r="X1929" s="37"/>
      <c r="Y1929" s="37"/>
      <c r="Z1929" s="37"/>
      <c r="AA1929" s="37"/>
      <c r="AB1929" s="37"/>
      <c r="AC1929" s="37"/>
    </row>
    <row r="1930" spans="1:29" s="36" customFormat="1" x14ac:dyDescent="0.3">
      <c r="A1930" s="37"/>
      <c r="B1930" s="37"/>
      <c r="C1930" s="37"/>
      <c r="D1930" s="37"/>
      <c r="E1930" s="37"/>
      <c r="F1930" s="37"/>
      <c r="G1930" s="37"/>
      <c r="H1930" s="37"/>
      <c r="I1930" s="37"/>
      <c r="J1930" s="37"/>
      <c r="K1930" s="37"/>
      <c r="L1930" s="37"/>
      <c r="M1930" s="37"/>
      <c r="N1930" s="37"/>
      <c r="O1930" s="37"/>
      <c r="P1930" s="37"/>
      <c r="Q1930" s="37"/>
      <c r="R1930" s="37"/>
      <c r="S1930" s="37"/>
      <c r="T1930" s="37"/>
      <c r="U1930" s="37"/>
      <c r="V1930" s="37"/>
      <c r="W1930" s="37"/>
      <c r="X1930" s="37"/>
      <c r="Y1930" s="37"/>
      <c r="Z1930" s="37"/>
      <c r="AA1930" s="37"/>
      <c r="AB1930" s="37"/>
      <c r="AC1930" s="37"/>
    </row>
    <row r="1931" spans="1:29" s="36" customFormat="1" x14ac:dyDescent="0.3">
      <c r="A1931" s="37"/>
      <c r="B1931" s="37"/>
      <c r="C1931" s="37"/>
      <c r="D1931" s="37"/>
      <c r="E1931" s="37"/>
      <c r="F1931" s="37"/>
      <c r="G1931" s="37"/>
      <c r="H1931" s="37"/>
      <c r="I1931" s="37"/>
      <c r="J1931" s="37"/>
      <c r="K1931" s="37"/>
      <c r="L1931" s="37"/>
      <c r="M1931" s="37"/>
      <c r="N1931" s="37"/>
      <c r="O1931" s="37"/>
      <c r="P1931" s="37"/>
      <c r="Q1931" s="37"/>
      <c r="R1931" s="37"/>
      <c r="S1931" s="37"/>
      <c r="T1931" s="37"/>
      <c r="U1931" s="37"/>
      <c r="V1931" s="37"/>
      <c r="W1931" s="37"/>
      <c r="X1931" s="37"/>
      <c r="Y1931" s="37"/>
      <c r="Z1931" s="37"/>
      <c r="AA1931" s="37"/>
      <c r="AB1931" s="37"/>
      <c r="AC1931" s="37"/>
    </row>
    <row r="1932" spans="1:29" s="36" customFormat="1" x14ac:dyDescent="0.3">
      <c r="A1932" s="37"/>
      <c r="B1932" s="37"/>
      <c r="C1932" s="37"/>
      <c r="D1932" s="37"/>
      <c r="E1932" s="37"/>
      <c r="F1932" s="37"/>
      <c r="G1932" s="37"/>
      <c r="H1932" s="37"/>
      <c r="I1932" s="37"/>
      <c r="J1932" s="37"/>
      <c r="K1932" s="37"/>
      <c r="L1932" s="37"/>
      <c r="M1932" s="37"/>
      <c r="N1932" s="37"/>
      <c r="O1932" s="37"/>
      <c r="P1932" s="37"/>
      <c r="Q1932" s="37"/>
      <c r="R1932" s="37"/>
      <c r="S1932" s="37"/>
      <c r="T1932" s="37"/>
      <c r="U1932" s="37"/>
      <c r="V1932" s="37"/>
      <c r="W1932" s="37"/>
      <c r="X1932" s="37"/>
      <c r="Y1932" s="37"/>
      <c r="Z1932" s="37"/>
      <c r="AA1932" s="37"/>
      <c r="AB1932" s="37"/>
      <c r="AC1932" s="37"/>
    </row>
    <row r="1933" spans="1:29" s="36" customFormat="1" x14ac:dyDescent="0.3">
      <c r="A1933" s="37"/>
      <c r="B1933" s="37"/>
      <c r="C1933" s="37"/>
      <c r="D1933" s="37"/>
      <c r="E1933" s="37"/>
      <c r="F1933" s="37"/>
      <c r="G1933" s="37"/>
      <c r="H1933" s="37"/>
      <c r="I1933" s="37"/>
      <c r="J1933" s="37"/>
      <c r="K1933" s="37"/>
      <c r="L1933" s="37"/>
      <c r="M1933" s="37"/>
      <c r="N1933" s="37"/>
      <c r="O1933" s="37"/>
      <c r="P1933" s="37"/>
      <c r="Q1933" s="37"/>
      <c r="R1933" s="37"/>
      <c r="S1933" s="37"/>
      <c r="T1933" s="37"/>
      <c r="U1933" s="37"/>
      <c r="V1933" s="37"/>
      <c r="W1933" s="37"/>
      <c r="X1933" s="37"/>
      <c r="Y1933" s="37"/>
      <c r="Z1933" s="37"/>
      <c r="AA1933" s="37"/>
      <c r="AB1933" s="37"/>
      <c r="AC1933" s="37"/>
    </row>
    <row r="1934" spans="1:29" s="36" customFormat="1" x14ac:dyDescent="0.3">
      <c r="A1934" s="37"/>
      <c r="B1934" s="37"/>
      <c r="C1934" s="37"/>
      <c r="D1934" s="37"/>
      <c r="E1934" s="37"/>
      <c r="F1934" s="37"/>
      <c r="G1934" s="37"/>
      <c r="H1934" s="37"/>
      <c r="I1934" s="37"/>
      <c r="J1934" s="37"/>
      <c r="K1934" s="37"/>
      <c r="L1934" s="37"/>
      <c r="M1934" s="37"/>
      <c r="N1934" s="37"/>
      <c r="O1934" s="37"/>
      <c r="P1934" s="37"/>
      <c r="Q1934" s="37"/>
      <c r="R1934" s="37"/>
      <c r="S1934" s="37"/>
      <c r="T1934" s="37"/>
      <c r="U1934" s="37"/>
      <c r="V1934" s="37"/>
      <c r="W1934" s="37"/>
      <c r="X1934" s="37"/>
      <c r="Y1934" s="37"/>
      <c r="Z1934" s="37"/>
      <c r="AA1934" s="37"/>
      <c r="AB1934" s="37"/>
      <c r="AC1934" s="37"/>
    </row>
    <row r="1935" spans="1:29" s="36" customFormat="1" x14ac:dyDescent="0.3">
      <c r="A1935" s="37"/>
      <c r="B1935" s="37"/>
      <c r="C1935" s="37"/>
      <c r="D1935" s="37"/>
      <c r="E1935" s="37"/>
      <c r="F1935" s="37"/>
      <c r="G1935" s="37"/>
      <c r="H1935" s="37"/>
      <c r="I1935" s="37"/>
      <c r="J1935" s="37"/>
      <c r="K1935" s="37"/>
      <c r="L1935" s="37"/>
      <c r="M1935" s="37"/>
      <c r="N1935" s="37"/>
      <c r="O1935" s="37"/>
      <c r="P1935" s="37"/>
      <c r="Q1935" s="37"/>
      <c r="R1935" s="37"/>
      <c r="S1935" s="37"/>
      <c r="T1935" s="37"/>
      <c r="U1935" s="37"/>
      <c r="V1935" s="37"/>
      <c r="W1935" s="37"/>
      <c r="X1935" s="37"/>
      <c r="Y1935" s="37"/>
      <c r="Z1935" s="37"/>
      <c r="AA1935" s="37"/>
      <c r="AB1935" s="37"/>
      <c r="AC1935" s="37"/>
    </row>
    <row r="1936" spans="1:29" s="36" customFormat="1" x14ac:dyDescent="0.3">
      <c r="A1936" s="37"/>
      <c r="B1936" s="37"/>
      <c r="C1936" s="37"/>
      <c r="D1936" s="37"/>
      <c r="E1936" s="37"/>
      <c r="F1936" s="37"/>
      <c r="G1936" s="37"/>
      <c r="H1936" s="37"/>
      <c r="I1936" s="37"/>
      <c r="J1936" s="37"/>
      <c r="K1936" s="37"/>
      <c r="L1936" s="37"/>
      <c r="M1936" s="37"/>
      <c r="N1936" s="37"/>
      <c r="O1936" s="37"/>
      <c r="P1936" s="37"/>
      <c r="Q1936" s="37"/>
      <c r="R1936" s="37"/>
      <c r="S1936" s="37"/>
      <c r="T1936" s="37"/>
      <c r="U1936" s="37"/>
      <c r="V1936" s="37"/>
      <c r="W1936" s="37"/>
      <c r="X1936" s="37"/>
      <c r="Y1936" s="37"/>
      <c r="Z1936" s="37"/>
      <c r="AA1936" s="37"/>
      <c r="AB1936" s="37"/>
      <c r="AC1936" s="37"/>
    </row>
    <row r="1937" spans="1:29" s="36" customFormat="1" x14ac:dyDescent="0.3">
      <c r="A1937" s="37"/>
      <c r="B1937" s="37"/>
      <c r="C1937" s="37"/>
      <c r="D1937" s="37"/>
      <c r="E1937" s="37"/>
      <c r="F1937" s="37"/>
      <c r="G1937" s="37"/>
      <c r="H1937" s="37"/>
      <c r="I1937" s="37"/>
      <c r="J1937" s="37"/>
      <c r="K1937" s="37"/>
      <c r="L1937" s="37"/>
      <c r="M1937" s="37"/>
      <c r="N1937" s="37"/>
      <c r="O1937" s="37"/>
      <c r="P1937" s="37"/>
      <c r="Q1937" s="37"/>
      <c r="R1937" s="37"/>
      <c r="S1937" s="37"/>
      <c r="T1937" s="37"/>
      <c r="U1937" s="37"/>
      <c r="V1937" s="37"/>
      <c r="W1937" s="37"/>
      <c r="X1937" s="37"/>
      <c r="Y1937" s="37"/>
      <c r="Z1937" s="37"/>
      <c r="AA1937" s="37"/>
      <c r="AB1937" s="37"/>
      <c r="AC1937" s="37"/>
    </row>
    <row r="1938" spans="1:29" s="36" customFormat="1" x14ac:dyDescent="0.3">
      <c r="A1938" s="37"/>
      <c r="B1938" s="37"/>
      <c r="C1938" s="37"/>
      <c r="D1938" s="37"/>
      <c r="E1938" s="37"/>
      <c r="F1938" s="37"/>
      <c r="G1938" s="37"/>
      <c r="H1938" s="37"/>
      <c r="I1938" s="37"/>
      <c r="J1938" s="37"/>
      <c r="K1938" s="37"/>
      <c r="L1938" s="37"/>
      <c r="M1938" s="37"/>
      <c r="N1938" s="37"/>
      <c r="O1938" s="37"/>
      <c r="P1938" s="37"/>
      <c r="Q1938" s="37"/>
      <c r="R1938" s="37"/>
      <c r="S1938" s="37"/>
      <c r="T1938" s="37"/>
      <c r="U1938" s="37"/>
      <c r="V1938" s="37"/>
      <c r="W1938" s="37"/>
      <c r="X1938" s="37"/>
      <c r="Y1938" s="37"/>
      <c r="Z1938" s="37"/>
      <c r="AA1938" s="37"/>
      <c r="AB1938" s="37"/>
      <c r="AC1938" s="37"/>
    </row>
    <row r="1939" spans="1:29" s="36" customFormat="1" x14ac:dyDescent="0.3">
      <c r="A1939" s="37"/>
      <c r="B1939" s="37"/>
      <c r="C1939" s="37"/>
      <c r="D1939" s="37"/>
      <c r="E1939" s="37"/>
      <c r="F1939" s="37"/>
      <c r="G1939" s="37"/>
      <c r="H1939" s="37"/>
      <c r="I1939" s="37"/>
      <c r="J1939" s="37"/>
      <c r="K1939" s="37"/>
      <c r="L1939" s="37"/>
      <c r="M1939" s="37"/>
      <c r="N1939" s="37"/>
      <c r="O1939" s="37"/>
      <c r="P1939" s="37"/>
      <c r="Q1939" s="37"/>
      <c r="R1939" s="37"/>
      <c r="S1939" s="37"/>
      <c r="T1939" s="37"/>
      <c r="U1939" s="37"/>
      <c r="V1939" s="37"/>
      <c r="W1939" s="37"/>
      <c r="X1939" s="37"/>
      <c r="Y1939" s="37"/>
      <c r="Z1939" s="37"/>
      <c r="AA1939" s="37"/>
      <c r="AB1939" s="37"/>
      <c r="AC1939" s="37"/>
    </row>
    <row r="1940" spans="1:29" s="36" customFormat="1" x14ac:dyDescent="0.3">
      <c r="A1940" s="37"/>
      <c r="B1940" s="37"/>
      <c r="C1940" s="37"/>
      <c r="D1940" s="37"/>
      <c r="E1940" s="37"/>
      <c r="F1940" s="37"/>
      <c r="G1940" s="37"/>
      <c r="H1940" s="37"/>
      <c r="I1940" s="37"/>
      <c r="J1940" s="37"/>
      <c r="K1940" s="37"/>
      <c r="L1940" s="37"/>
      <c r="M1940" s="37"/>
      <c r="N1940" s="37"/>
      <c r="O1940" s="37"/>
      <c r="P1940" s="37"/>
      <c r="Q1940" s="37"/>
      <c r="R1940" s="37"/>
      <c r="S1940" s="37"/>
      <c r="T1940" s="37"/>
      <c r="U1940" s="37"/>
      <c r="V1940" s="37"/>
      <c r="W1940" s="37"/>
      <c r="X1940" s="37"/>
      <c r="Y1940" s="37"/>
      <c r="Z1940" s="37"/>
      <c r="AA1940" s="37"/>
      <c r="AB1940" s="37"/>
      <c r="AC1940" s="37"/>
    </row>
    <row r="1941" spans="1:29" s="36" customFormat="1" x14ac:dyDescent="0.3">
      <c r="A1941" s="37"/>
      <c r="B1941" s="37"/>
      <c r="C1941" s="37"/>
      <c r="D1941" s="37"/>
      <c r="E1941" s="37"/>
      <c r="F1941" s="37"/>
      <c r="G1941" s="37"/>
      <c r="H1941" s="37"/>
      <c r="I1941" s="37"/>
      <c r="J1941" s="37"/>
      <c r="K1941" s="37"/>
      <c r="L1941" s="37"/>
      <c r="M1941" s="37"/>
      <c r="N1941" s="37"/>
      <c r="O1941" s="37"/>
      <c r="P1941" s="37"/>
      <c r="Q1941" s="37"/>
      <c r="R1941" s="37"/>
      <c r="S1941" s="37"/>
      <c r="T1941" s="37"/>
      <c r="U1941" s="37"/>
      <c r="V1941" s="37"/>
      <c r="W1941" s="37"/>
      <c r="X1941" s="37"/>
      <c r="Y1941" s="37"/>
      <c r="Z1941" s="37"/>
      <c r="AA1941" s="37"/>
      <c r="AB1941" s="37"/>
      <c r="AC1941" s="37"/>
    </row>
    <row r="1942" spans="1:29" s="36" customFormat="1" x14ac:dyDescent="0.3">
      <c r="A1942" s="37"/>
      <c r="B1942" s="37"/>
      <c r="C1942" s="37"/>
      <c r="D1942" s="37"/>
      <c r="E1942" s="37"/>
      <c r="F1942" s="37"/>
      <c r="G1942" s="37"/>
      <c r="H1942" s="37"/>
      <c r="I1942" s="37"/>
      <c r="J1942" s="37"/>
      <c r="K1942" s="37"/>
      <c r="L1942" s="37"/>
      <c r="M1942" s="37"/>
      <c r="N1942" s="37"/>
      <c r="O1942" s="37"/>
      <c r="P1942" s="37"/>
      <c r="Q1942" s="37"/>
      <c r="R1942" s="37"/>
      <c r="S1942" s="37"/>
      <c r="T1942" s="37"/>
      <c r="U1942" s="37"/>
      <c r="V1942" s="37"/>
      <c r="W1942" s="37"/>
      <c r="X1942" s="37"/>
      <c r="Y1942" s="37"/>
      <c r="Z1942" s="37"/>
      <c r="AA1942" s="37"/>
      <c r="AB1942" s="37"/>
      <c r="AC1942" s="37"/>
    </row>
    <row r="1943" spans="1:29" s="36" customFormat="1" x14ac:dyDescent="0.3">
      <c r="A1943" s="37"/>
      <c r="B1943" s="37"/>
      <c r="C1943" s="37"/>
      <c r="D1943" s="37"/>
      <c r="E1943" s="37"/>
      <c r="F1943" s="37"/>
      <c r="G1943" s="37"/>
      <c r="H1943" s="37"/>
      <c r="I1943" s="37"/>
      <c r="J1943" s="37"/>
      <c r="K1943" s="37"/>
      <c r="L1943" s="37"/>
      <c r="M1943" s="37"/>
      <c r="N1943" s="37"/>
      <c r="O1943" s="37"/>
      <c r="P1943" s="37"/>
      <c r="Q1943" s="37"/>
      <c r="R1943" s="37"/>
      <c r="S1943" s="37"/>
      <c r="T1943" s="37"/>
      <c r="U1943" s="37"/>
      <c r="V1943" s="37"/>
      <c r="W1943" s="37"/>
      <c r="X1943" s="37"/>
      <c r="Y1943" s="37"/>
      <c r="Z1943" s="37"/>
      <c r="AA1943" s="37"/>
      <c r="AB1943" s="37"/>
      <c r="AC1943" s="37"/>
    </row>
    <row r="1944" spans="1:29" s="36" customFormat="1" x14ac:dyDescent="0.3">
      <c r="A1944" s="37"/>
      <c r="B1944" s="37"/>
      <c r="C1944" s="37"/>
      <c r="D1944" s="37"/>
      <c r="E1944" s="37"/>
      <c r="F1944" s="37"/>
      <c r="G1944" s="37"/>
      <c r="H1944" s="37"/>
      <c r="I1944" s="37"/>
      <c r="J1944" s="37"/>
      <c r="K1944" s="37"/>
      <c r="L1944" s="37"/>
      <c r="M1944" s="37"/>
      <c r="N1944" s="37"/>
      <c r="O1944" s="37"/>
      <c r="P1944" s="37"/>
      <c r="Q1944" s="37"/>
      <c r="R1944" s="37"/>
      <c r="S1944" s="37"/>
      <c r="T1944" s="37"/>
      <c r="U1944" s="37"/>
      <c r="V1944" s="37"/>
      <c r="W1944" s="37"/>
      <c r="X1944" s="37"/>
      <c r="Y1944" s="37"/>
      <c r="Z1944" s="37"/>
      <c r="AA1944" s="37"/>
      <c r="AB1944" s="37"/>
      <c r="AC1944" s="37"/>
    </row>
    <row r="1945" spans="1:29" s="36" customFormat="1" x14ac:dyDescent="0.3">
      <c r="A1945" s="37"/>
      <c r="B1945" s="37"/>
      <c r="C1945" s="37"/>
      <c r="D1945" s="37"/>
      <c r="E1945" s="37"/>
      <c r="F1945" s="37"/>
      <c r="G1945" s="37"/>
      <c r="H1945" s="37"/>
      <c r="I1945" s="37"/>
      <c r="J1945" s="37"/>
      <c r="K1945" s="37"/>
      <c r="L1945" s="37"/>
      <c r="M1945" s="37"/>
      <c r="N1945" s="37"/>
      <c r="O1945" s="37"/>
      <c r="P1945" s="37"/>
      <c r="Q1945" s="37"/>
      <c r="R1945" s="37"/>
      <c r="S1945" s="37"/>
      <c r="T1945" s="37"/>
      <c r="U1945" s="37"/>
      <c r="V1945" s="37"/>
      <c r="W1945" s="37"/>
      <c r="X1945" s="37"/>
      <c r="Y1945" s="37"/>
      <c r="Z1945" s="37"/>
      <c r="AA1945" s="37"/>
      <c r="AB1945" s="37"/>
      <c r="AC1945" s="37"/>
    </row>
    <row r="1946" spans="1:29" s="36" customFormat="1" x14ac:dyDescent="0.3">
      <c r="A1946" s="37"/>
      <c r="B1946" s="37"/>
      <c r="C1946" s="37"/>
      <c r="D1946" s="37"/>
      <c r="E1946" s="37"/>
      <c r="F1946" s="37"/>
      <c r="G1946" s="37"/>
      <c r="H1946" s="37"/>
      <c r="I1946" s="37"/>
      <c r="J1946" s="37"/>
      <c r="K1946" s="37"/>
      <c r="L1946" s="37"/>
      <c r="M1946" s="37"/>
      <c r="N1946" s="37"/>
      <c r="O1946" s="37"/>
      <c r="P1946" s="37"/>
      <c r="Q1946" s="37"/>
      <c r="R1946" s="37"/>
      <c r="S1946" s="37"/>
      <c r="T1946" s="37"/>
      <c r="U1946" s="37"/>
      <c r="V1946" s="37"/>
      <c r="W1946" s="37"/>
      <c r="X1946" s="37"/>
      <c r="Y1946" s="37"/>
      <c r="Z1946" s="37"/>
      <c r="AA1946" s="37"/>
      <c r="AB1946" s="37"/>
      <c r="AC1946" s="37"/>
    </row>
    <row r="1947" spans="1:29" s="36" customFormat="1" x14ac:dyDescent="0.3">
      <c r="A1947" s="37"/>
      <c r="B1947" s="37"/>
      <c r="C1947" s="37"/>
      <c r="D1947" s="37"/>
      <c r="E1947" s="37"/>
      <c r="F1947" s="37"/>
      <c r="G1947" s="37"/>
      <c r="H1947" s="37"/>
      <c r="I1947" s="37"/>
      <c r="J1947" s="37"/>
      <c r="K1947" s="37"/>
      <c r="L1947" s="37"/>
      <c r="M1947" s="37"/>
      <c r="N1947" s="37"/>
      <c r="O1947" s="37"/>
      <c r="P1947" s="37"/>
      <c r="Q1947" s="37"/>
      <c r="R1947" s="37"/>
      <c r="S1947" s="37"/>
      <c r="T1947" s="37"/>
      <c r="U1947" s="37"/>
      <c r="V1947" s="37"/>
      <c r="W1947" s="37"/>
      <c r="X1947" s="37"/>
      <c r="Y1947" s="37"/>
      <c r="Z1947" s="37"/>
      <c r="AA1947" s="37"/>
      <c r="AB1947" s="37"/>
      <c r="AC1947" s="37"/>
    </row>
    <row r="1948" spans="1:29" s="36" customFormat="1" x14ac:dyDescent="0.3">
      <c r="A1948" s="37"/>
      <c r="B1948" s="37"/>
      <c r="C1948" s="37"/>
      <c r="D1948" s="37"/>
      <c r="E1948" s="37"/>
      <c r="F1948" s="37"/>
      <c r="G1948" s="37"/>
      <c r="H1948" s="37"/>
      <c r="I1948" s="37"/>
      <c r="J1948" s="37"/>
      <c r="K1948" s="37"/>
      <c r="L1948" s="37"/>
      <c r="M1948" s="37"/>
      <c r="N1948" s="37"/>
      <c r="O1948" s="37"/>
      <c r="P1948" s="37"/>
      <c r="Q1948" s="37"/>
      <c r="R1948" s="37"/>
      <c r="S1948" s="37"/>
      <c r="T1948" s="37"/>
      <c r="U1948" s="37"/>
      <c r="V1948" s="37"/>
      <c r="W1948" s="37"/>
      <c r="X1948" s="37"/>
      <c r="Y1948" s="37"/>
      <c r="Z1948" s="37"/>
      <c r="AA1948" s="37"/>
      <c r="AB1948" s="37"/>
      <c r="AC1948" s="37"/>
    </row>
    <row r="1949" spans="1:29" s="36" customFormat="1" x14ac:dyDescent="0.3">
      <c r="A1949" s="37"/>
      <c r="B1949" s="37"/>
      <c r="C1949" s="37"/>
      <c r="D1949" s="37"/>
      <c r="E1949" s="37"/>
      <c r="F1949" s="37"/>
      <c r="G1949" s="37"/>
      <c r="H1949" s="37"/>
      <c r="I1949" s="37"/>
      <c r="J1949" s="37"/>
      <c r="K1949" s="37"/>
      <c r="L1949" s="37"/>
      <c r="M1949" s="37"/>
      <c r="N1949" s="37"/>
      <c r="O1949" s="37"/>
      <c r="P1949" s="37"/>
      <c r="Q1949" s="37"/>
      <c r="R1949" s="37"/>
      <c r="S1949" s="37"/>
      <c r="T1949" s="37"/>
      <c r="U1949" s="37"/>
      <c r="V1949" s="37"/>
      <c r="W1949" s="37"/>
      <c r="X1949" s="37"/>
      <c r="Y1949" s="37"/>
      <c r="Z1949" s="37"/>
      <c r="AA1949" s="37"/>
      <c r="AB1949" s="37"/>
      <c r="AC1949" s="37"/>
    </row>
    <row r="1950" spans="1:29" s="36" customFormat="1" x14ac:dyDescent="0.3">
      <c r="A1950" s="37"/>
      <c r="B1950" s="37"/>
      <c r="C1950" s="37"/>
      <c r="D1950" s="37"/>
      <c r="E1950" s="37"/>
      <c r="F1950" s="37"/>
      <c r="G1950" s="37"/>
      <c r="H1950" s="37"/>
      <c r="I1950" s="37"/>
      <c r="J1950" s="37"/>
      <c r="K1950" s="37"/>
      <c r="L1950" s="37"/>
      <c r="M1950" s="37"/>
      <c r="N1950" s="37"/>
      <c r="O1950" s="37"/>
      <c r="P1950" s="37"/>
      <c r="Q1950" s="37"/>
      <c r="R1950" s="37"/>
      <c r="S1950" s="37"/>
      <c r="T1950" s="37"/>
      <c r="U1950" s="37"/>
      <c r="V1950" s="37"/>
      <c r="W1950" s="37"/>
      <c r="X1950" s="37"/>
      <c r="Y1950" s="37"/>
      <c r="Z1950" s="37"/>
      <c r="AA1950" s="37"/>
      <c r="AB1950" s="37"/>
      <c r="AC1950" s="37"/>
    </row>
    <row r="1951" spans="1:29" s="36" customFormat="1" x14ac:dyDescent="0.3">
      <c r="A1951" s="37"/>
      <c r="B1951" s="37"/>
      <c r="C1951" s="37"/>
      <c r="D1951" s="37"/>
      <c r="E1951" s="37"/>
      <c r="F1951" s="37"/>
      <c r="G1951" s="37"/>
      <c r="H1951" s="37"/>
      <c r="I1951" s="37"/>
      <c r="J1951" s="37"/>
      <c r="K1951" s="37"/>
      <c r="L1951" s="37"/>
      <c r="M1951" s="37"/>
      <c r="N1951" s="37"/>
      <c r="O1951" s="37"/>
      <c r="P1951" s="37"/>
      <c r="Q1951" s="37"/>
      <c r="R1951" s="37"/>
      <c r="S1951" s="37"/>
      <c r="T1951" s="37"/>
      <c r="U1951" s="37"/>
      <c r="V1951" s="37"/>
      <c r="W1951" s="37"/>
      <c r="X1951" s="37"/>
      <c r="Y1951" s="37"/>
      <c r="Z1951" s="37"/>
      <c r="AA1951" s="37"/>
      <c r="AB1951" s="37"/>
      <c r="AC1951" s="37"/>
    </row>
    <row r="1952" spans="1:29" s="36" customFormat="1" x14ac:dyDescent="0.3">
      <c r="A1952" s="37"/>
      <c r="B1952" s="37"/>
      <c r="C1952" s="37"/>
      <c r="D1952" s="37"/>
      <c r="E1952" s="37"/>
      <c r="F1952" s="37"/>
      <c r="G1952" s="37"/>
      <c r="H1952" s="37"/>
      <c r="I1952" s="37"/>
      <c r="J1952" s="37"/>
      <c r="K1952" s="37"/>
      <c r="L1952" s="37"/>
      <c r="M1952" s="37"/>
      <c r="N1952" s="37"/>
      <c r="O1952" s="37"/>
      <c r="P1952" s="37"/>
      <c r="Q1952" s="37"/>
      <c r="R1952" s="37"/>
      <c r="S1952" s="37"/>
      <c r="T1952" s="37"/>
      <c r="U1952" s="37"/>
      <c r="V1952" s="37"/>
      <c r="W1952" s="37"/>
      <c r="X1952" s="37"/>
      <c r="Y1952" s="37"/>
      <c r="Z1952" s="37"/>
      <c r="AA1952" s="37"/>
      <c r="AB1952" s="37"/>
      <c r="AC1952" s="37"/>
    </row>
    <row r="1953" spans="1:29" s="36" customFormat="1" x14ac:dyDescent="0.3">
      <c r="A1953" s="37"/>
      <c r="B1953" s="37"/>
      <c r="C1953" s="37"/>
      <c r="D1953" s="37"/>
      <c r="E1953" s="37"/>
      <c r="F1953" s="37"/>
      <c r="G1953" s="37"/>
      <c r="H1953" s="37"/>
      <c r="I1953" s="37"/>
      <c r="J1953" s="37"/>
      <c r="K1953" s="37"/>
      <c r="L1953" s="37"/>
      <c r="M1953" s="37"/>
      <c r="N1953" s="37"/>
      <c r="O1953" s="37"/>
      <c r="P1953" s="37"/>
      <c r="Q1953" s="37"/>
      <c r="R1953" s="37"/>
      <c r="S1953" s="37"/>
      <c r="T1953" s="37"/>
      <c r="U1953" s="37"/>
      <c r="V1953" s="37"/>
      <c r="W1953" s="37"/>
      <c r="X1953" s="37"/>
      <c r="Y1953" s="37"/>
      <c r="Z1953" s="37"/>
      <c r="AA1953" s="37"/>
      <c r="AB1953" s="37"/>
      <c r="AC1953" s="37"/>
    </row>
    <row r="1954" spans="1:29" s="36" customFormat="1" x14ac:dyDescent="0.3">
      <c r="A1954" s="37"/>
      <c r="B1954" s="37"/>
      <c r="C1954" s="37"/>
      <c r="D1954" s="37"/>
      <c r="E1954" s="37"/>
      <c r="F1954" s="37"/>
      <c r="G1954" s="37"/>
      <c r="H1954" s="37"/>
      <c r="I1954" s="37"/>
      <c r="J1954" s="37"/>
      <c r="K1954" s="37"/>
      <c r="L1954" s="37"/>
      <c r="M1954" s="37"/>
      <c r="N1954" s="37"/>
      <c r="O1954" s="37"/>
      <c r="P1954" s="37"/>
      <c r="Q1954" s="37"/>
      <c r="R1954" s="37"/>
      <c r="S1954" s="37"/>
      <c r="T1954" s="37"/>
      <c r="U1954" s="37"/>
      <c r="V1954" s="37"/>
      <c r="W1954" s="37"/>
      <c r="X1954" s="37"/>
      <c r="Y1954" s="37"/>
      <c r="Z1954" s="37"/>
      <c r="AA1954" s="37"/>
      <c r="AB1954" s="37"/>
      <c r="AC1954" s="37"/>
    </row>
    <row r="1955" spans="1:29" s="36" customFormat="1" x14ac:dyDescent="0.3">
      <c r="A1955" s="37"/>
      <c r="B1955" s="37"/>
      <c r="C1955" s="37"/>
      <c r="D1955" s="37"/>
      <c r="E1955" s="37"/>
      <c r="F1955" s="37"/>
      <c r="G1955" s="37"/>
      <c r="H1955" s="37"/>
      <c r="I1955" s="37"/>
      <c r="J1955" s="37"/>
      <c r="K1955" s="37"/>
      <c r="L1955" s="37"/>
      <c r="M1955" s="37"/>
      <c r="N1955" s="37"/>
      <c r="O1955" s="37"/>
      <c r="P1955" s="37"/>
      <c r="Q1955" s="37"/>
      <c r="R1955" s="37"/>
      <c r="S1955" s="37"/>
      <c r="T1955" s="37"/>
      <c r="U1955" s="37"/>
      <c r="V1955" s="37"/>
      <c r="W1955" s="37"/>
      <c r="X1955" s="37"/>
      <c r="Y1955" s="37"/>
      <c r="Z1955" s="37"/>
      <c r="AA1955" s="37"/>
      <c r="AB1955" s="37"/>
      <c r="AC1955" s="37"/>
    </row>
    <row r="1956" spans="1:29" s="36" customFormat="1" x14ac:dyDescent="0.3">
      <c r="A1956" s="37"/>
      <c r="B1956" s="37"/>
      <c r="C1956" s="37"/>
      <c r="D1956" s="37"/>
      <c r="E1956" s="37"/>
      <c r="F1956" s="37"/>
      <c r="G1956" s="37"/>
      <c r="H1956" s="37"/>
      <c r="I1956" s="37"/>
      <c r="J1956" s="37"/>
      <c r="K1956" s="37"/>
      <c r="L1956" s="37"/>
      <c r="M1956" s="37"/>
      <c r="N1956" s="37"/>
      <c r="O1956" s="37"/>
      <c r="P1956" s="37"/>
      <c r="Q1956" s="37"/>
      <c r="R1956" s="37"/>
      <c r="S1956" s="37"/>
      <c r="T1956" s="37"/>
      <c r="U1956" s="37"/>
      <c r="V1956" s="37"/>
      <c r="W1956" s="37"/>
      <c r="X1956" s="37"/>
      <c r="Y1956" s="37"/>
      <c r="Z1956" s="37"/>
      <c r="AA1956" s="37"/>
      <c r="AB1956" s="37"/>
      <c r="AC1956" s="37"/>
    </row>
    <row r="1957" spans="1:29" s="36" customFormat="1" x14ac:dyDescent="0.3">
      <c r="A1957" s="37"/>
      <c r="B1957" s="37"/>
      <c r="C1957" s="37"/>
      <c r="D1957" s="37"/>
      <c r="E1957" s="37"/>
      <c r="F1957" s="37"/>
      <c r="G1957" s="37"/>
      <c r="H1957" s="37"/>
      <c r="I1957" s="37"/>
      <c r="J1957" s="37"/>
      <c r="K1957" s="37"/>
      <c r="L1957" s="37"/>
      <c r="M1957" s="37"/>
      <c r="N1957" s="37"/>
      <c r="O1957" s="37"/>
      <c r="P1957" s="37"/>
      <c r="Q1957" s="37"/>
      <c r="R1957" s="37"/>
      <c r="S1957" s="37"/>
      <c r="T1957" s="37"/>
      <c r="U1957" s="37"/>
      <c r="V1957" s="37"/>
      <c r="W1957" s="37"/>
      <c r="X1957" s="37"/>
      <c r="Y1957" s="37"/>
      <c r="Z1957" s="37"/>
      <c r="AA1957" s="37"/>
      <c r="AB1957" s="37"/>
      <c r="AC1957" s="37"/>
    </row>
    <row r="1958" spans="1:29" s="36" customFormat="1" x14ac:dyDescent="0.3">
      <c r="A1958" s="37"/>
      <c r="B1958" s="37"/>
      <c r="C1958" s="37"/>
      <c r="D1958" s="37"/>
      <c r="E1958" s="37"/>
      <c r="F1958" s="37"/>
      <c r="G1958" s="37"/>
      <c r="H1958" s="37"/>
      <c r="I1958" s="37"/>
      <c r="J1958" s="37"/>
      <c r="K1958" s="37"/>
      <c r="L1958" s="37"/>
      <c r="M1958" s="37"/>
      <c r="N1958" s="37"/>
      <c r="O1958" s="37"/>
      <c r="P1958" s="37"/>
      <c r="Q1958" s="37"/>
      <c r="R1958" s="37"/>
      <c r="S1958" s="37"/>
      <c r="T1958" s="37"/>
      <c r="U1958" s="37"/>
      <c r="V1958" s="37"/>
      <c r="W1958" s="37"/>
      <c r="X1958" s="37"/>
      <c r="Y1958" s="37"/>
      <c r="Z1958" s="37"/>
      <c r="AA1958" s="37"/>
      <c r="AB1958" s="37"/>
      <c r="AC1958" s="37"/>
    </row>
    <row r="1959" spans="1:29" s="36" customFormat="1" x14ac:dyDescent="0.3">
      <c r="A1959" s="37"/>
      <c r="B1959" s="37"/>
      <c r="C1959" s="37"/>
      <c r="D1959" s="37"/>
      <c r="E1959" s="37"/>
      <c r="F1959" s="37"/>
      <c r="G1959" s="37"/>
      <c r="H1959" s="37"/>
      <c r="I1959" s="37"/>
      <c r="J1959" s="37"/>
      <c r="K1959" s="37"/>
      <c r="L1959" s="37"/>
      <c r="M1959" s="37"/>
      <c r="N1959" s="37"/>
      <c r="O1959" s="37"/>
      <c r="P1959" s="37"/>
      <c r="Q1959" s="37"/>
      <c r="R1959" s="37"/>
      <c r="S1959" s="37"/>
      <c r="T1959" s="37"/>
      <c r="U1959" s="37"/>
      <c r="V1959" s="37"/>
      <c r="W1959" s="37"/>
      <c r="X1959" s="37"/>
      <c r="Y1959" s="37"/>
      <c r="Z1959" s="37"/>
      <c r="AA1959" s="37"/>
      <c r="AB1959" s="37"/>
      <c r="AC1959" s="37"/>
    </row>
    <row r="1960" spans="1:29" s="36" customFormat="1" x14ac:dyDescent="0.3">
      <c r="A1960" s="37"/>
      <c r="B1960" s="37"/>
      <c r="C1960" s="37"/>
      <c r="D1960" s="37"/>
      <c r="E1960" s="37"/>
      <c r="F1960" s="37"/>
      <c r="G1960" s="37"/>
      <c r="H1960" s="37"/>
      <c r="I1960" s="37"/>
      <c r="J1960" s="37"/>
      <c r="K1960" s="37"/>
      <c r="L1960" s="37"/>
      <c r="M1960" s="37"/>
      <c r="N1960" s="37"/>
      <c r="O1960" s="37"/>
      <c r="P1960" s="37"/>
      <c r="Q1960" s="37"/>
      <c r="R1960" s="37"/>
      <c r="S1960" s="37"/>
      <c r="T1960" s="37"/>
      <c r="U1960" s="37"/>
      <c r="V1960" s="37"/>
      <c r="W1960" s="37"/>
      <c r="X1960" s="37"/>
      <c r="Y1960" s="37"/>
      <c r="Z1960" s="37"/>
      <c r="AA1960" s="37"/>
      <c r="AB1960" s="37"/>
      <c r="AC1960" s="37"/>
    </row>
    <row r="1961" spans="1:29" s="36" customFormat="1" x14ac:dyDescent="0.3">
      <c r="A1961" s="37"/>
      <c r="B1961" s="37"/>
      <c r="C1961" s="37"/>
      <c r="D1961" s="37"/>
      <c r="E1961" s="37"/>
      <c r="F1961" s="37"/>
      <c r="G1961" s="37"/>
      <c r="H1961" s="37"/>
      <c r="I1961" s="37"/>
      <c r="J1961" s="37"/>
      <c r="K1961" s="37"/>
      <c r="L1961" s="37"/>
      <c r="M1961" s="37"/>
      <c r="N1961" s="37"/>
      <c r="O1961" s="37"/>
      <c r="P1961" s="37"/>
      <c r="Q1961" s="37"/>
      <c r="R1961" s="37"/>
      <c r="S1961" s="37"/>
      <c r="T1961" s="37"/>
      <c r="U1961" s="37"/>
      <c r="V1961" s="37"/>
      <c r="W1961" s="37"/>
      <c r="X1961" s="37"/>
      <c r="Y1961" s="37"/>
      <c r="Z1961" s="37"/>
      <c r="AA1961" s="37"/>
      <c r="AB1961" s="37"/>
      <c r="AC1961" s="37"/>
    </row>
    <row r="1962" spans="1:29" s="36" customFormat="1" x14ac:dyDescent="0.3">
      <c r="A1962" s="37"/>
      <c r="B1962" s="37"/>
      <c r="C1962" s="37"/>
      <c r="D1962" s="37"/>
      <c r="E1962" s="37"/>
      <c r="F1962" s="37"/>
      <c r="G1962" s="37"/>
      <c r="H1962" s="37"/>
      <c r="I1962" s="37"/>
      <c r="J1962" s="37"/>
      <c r="K1962" s="37"/>
      <c r="L1962" s="37"/>
      <c r="M1962" s="37"/>
      <c r="N1962" s="37"/>
      <c r="O1962" s="37"/>
      <c r="P1962" s="37"/>
      <c r="Q1962" s="37"/>
      <c r="R1962" s="37"/>
      <c r="S1962" s="37"/>
      <c r="T1962" s="37"/>
      <c r="U1962" s="37"/>
      <c r="V1962" s="37"/>
      <c r="W1962" s="37"/>
      <c r="X1962" s="37"/>
      <c r="Y1962" s="37"/>
      <c r="Z1962" s="37"/>
      <c r="AA1962" s="37"/>
      <c r="AB1962" s="37"/>
      <c r="AC1962" s="37"/>
    </row>
    <row r="1963" spans="1:29" s="36" customFormat="1" x14ac:dyDescent="0.3">
      <c r="A1963" s="37"/>
      <c r="B1963" s="37"/>
      <c r="C1963" s="37"/>
      <c r="D1963" s="37"/>
      <c r="E1963" s="37"/>
      <c r="F1963" s="37"/>
      <c r="G1963" s="37"/>
      <c r="H1963" s="37"/>
      <c r="I1963" s="37"/>
      <c r="J1963" s="37"/>
      <c r="K1963" s="37"/>
      <c r="L1963" s="37"/>
      <c r="M1963" s="37"/>
      <c r="N1963" s="37"/>
      <c r="O1963" s="37"/>
      <c r="P1963" s="37"/>
      <c r="Q1963" s="37"/>
      <c r="R1963" s="37"/>
      <c r="S1963" s="37"/>
      <c r="T1963" s="37"/>
      <c r="U1963" s="37"/>
      <c r="V1963" s="37"/>
      <c r="W1963" s="37"/>
      <c r="X1963" s="37"/>
      <c r="Y1963" s="37"/>
      <c r="Z1963" s="37"/>
      <c r="AA1963" s="37"/>
      <c r="AB1963" s="37"/>
      <c r="AC1963" s="37"/>
    </row>
    <row r="1964" spans="1:29" s="36" customFormat="1" x14ac:dyDescent="0.3">
      <c r="A1964" s="37"/>
      <c r="B1964" s="37"/>
      <c r="C1964" s="37"/>
      <c r="D1964" s="37"/>
      <c r="E1964" s="37"/>
      <c r="F1964" s="37"/>
      <c r="G1964" s="37"/>
      <c r="H1964" s="37"/>
      <c r="I1964" s="37"/>
      <c r="J1964" s="37"/>
      <c r="K1964" s="37"/>
      <c r="L1964" s="37"/>
      <c r="M1964" s="37"/>
      <c r="N1964" s="37"/>
      <c r="O1964" s="37"/>
      <c r="P1964" s="37"/>
      <c r="Q1964" s="37"/>
      <c r="R1964" s="37"/>
      <c r="S1964" s="37"/>
      <c r="T1964" s="37"/>
      <c r="U1964" s="37"/>
      <c r="V1964" s="37"/>
      <c r="W1964" s="37"/>
      <c r="X1964" s="37"/>
      <c r="Y1964" s="37"/>
      <c r="Z1964" s="37"/>
      <c r="AA1964" s="37"/>
      <c r="AB1964" s="37"/>
      <c r="AC1964" s="37"/>
    </row>
    <row r="1965" spans="1:29" s="36" customFormat="1" x14ac:dyDescent="0.3">
      <c r="A1965" s="37"/>
      <c r="B1965" s="37"/>
      <c r="C1965" s="37"/>
      <c r="D1965" s="37"/>
      <c r="E1965" s="37"/>
      <c r="F1965" s="37"/>
      <c r="G1965" s="37"/>
      <c r="H1965" s="37"/>
      <c r="I1965" s="37"/>
      <c r="J1965" s="37"/>
      <c r="K1965" s="37"/>
      <c r="L1965" s="37"/>
      <c r="M1965" s="37"/>
      <c r="N1965" s="37"/>
      <c r="O1965" s="37"/>
      <c r="P1965" s="37"/>
      <c r="Q1965" s="37"/>
      <c r="R1965" s="37"/>
      <c r="S1965" s="37"/>
      <c r="T1965" s="37"/>
      <c r="U1965" s="37"/>
      <c r="V1965" s="37"/>
      <c r="W1965" s="37"/>
      <c r="X1965" s="37"/>
      <c r="Y1965" s="37"/>
      <c r="Z1965" s="37"/>
      <c r="AA1965" s="37"/>
      <c r="AB1965" s="37"/>
      <c r="AC1965" s="37"/>
    </row>
    <row r="1966" spans="1:29" s="36" customFormat="1" x14ac:dyDescent="0.3">
      <c r="A1966" s="37"/>
      <c r="B1966" s="37"/>
      <c r="C1966" s="37"/>
      <c r="D1966" s="37"/>
      <c r="E1966" s="37"/>
      <c r="F1966" s="37"/>
      <c r="G1966" s="37"/>
      <c r="H1966" s="37"/>
      <c r="I1966" s="37"/>
      <c r="J1966" s="37"/>
      <c r="K1966" s="37"/>
      <c r="L1966" s="37"/>
      <c r="M1966" s="37"/>
      <c r="N1966" s="37"/>
      <c r="O1966" s="37"/>
      <c r="P1966" s="37"/>
      <c r="Q1966" s="37"/>
      <c r="R1966" s="37"/>
      <c r="S1966" s="37"/>
      <c r="T1966" s="37"/>
      <c r="U1966" s="37"/>
      <c r="V1966" s="37"/>
      <c r="W1966" s="37"/>
      <c r="X1966" s="37"/>
      <c r="Y1966" s="37"/>
      <c r="Z1966" s="37"/>
      <c r="AA1966" s="37"/>
      <c r="AB1966" s="37"/>
      <c r="AC1966" s="37"/>
    </row>
    <row r="1967" spans="1:29" s="36" customFormat="1" x14ac:dyDescent="0.3">
      <c r="A1967" s="37"/>
      <c r="B1967" s="37"/>
      <c r="C1967" s="37"/>
      <c r="D1967" s="37"/>
      <c r="E1967" s="37"/>
      <c r="F1967" s="37"/>
      <c r="G1967" s="37"/>
      <c r="H1967" s="37"/>
      <c r="I1967" s="37"/>
      <c r="J1967" s="37"/>
      <c r="K1967" s="37"/>
      <c r="L1967" s="37"/>
      <c r="M1967" s="37"/>
      <c r="N1967" s="37"/>
      <c r="O1967" s="37"/>
      <c r="P1967" s="37"/>
      <c r="Q1967" s="37"/>
      <c r="R1967" s="37"/>
      <c r="S1967" s="37"/>
      <c r="T1967" s="37"/>
      <c r="U1967" s="37"/>
      <c r="V1967" s="37"/>
      <c r="W1967" s="37"/>
      <c r="X1967" s="37"/>
      <c r="Y1967" s="37"/>
      <c r="Z1967" s="37"/>
      <c r="AA1967" s="37"/>
      <c r="AB1967" s="37"/>
      <c r="AC1967" s="37"/>
    </row>
    <row r="1968" spans="1:29" s="36" customFormat="1" x14ac:dyDescent="0.3">
      <c r="A1968" s="37"/>
      <c r="B1968" s="37"/>
      <c r="C1968" s="37"/>
      <c r="D1968" s="37"/>
      <c r="E1968" s="37"/>
      <c r="F1968" s="37"/>
      <c r="G1968" s="37"/>
      <c r="H1968" s="37"/>
      <c r="I1968" s="37"/>
      <c r="J1968" s="37"/>
      <c r="K1968" s="37"/>
      <c r="L1968" s="37"/>
      <c r="M1968" s="37"/>
      <c r="N1968" s="37"/>
      <c r="O1968" s="37"/>
      <c r="P1968" s="37"/>
      <c r="Q1968" s="37"/>
      <c r="R1968" s="37"/>
      <c r="S1968" s="37"/>
      <c r="T1968" s="37"/>
      <c r="U1968" s="37"/>
      <c r="V1968" s="37"/>
      <c r="W1968" s="37"/>
      <c r="X1968" s="37"/>
      <c r="Y1968" s="37"/>
      <c r="Z1968" s="37"/>
      <c r="AA1968" s="37"/>
      <c r="AB1968" s="37"/>
      <c r="AC1968" s="37"/>
    </row>
    <row r="1969" spans="1:29" s="36" customFormat="1" x14ac:dyDescent="0.3">
      <c r="A1969" s="37"/>
      <c r="B1969" s="37"/>
      <c r="C1969" s="37"/>
      <c r="D1969" s="37"/>
      <c r="E1969" s="37"/>
      <c r="F1969" s="37"/>
      <c r="G1969" s="37"/>
      <c r="H1969" s="37"/>
      <c r="I1969" s="37"/>
      <c r="J1969" s="37"/>
      <c r="K1969" s="37"/>
      <c r="L1969" s="37"/>
      <c r="M1969" s="37"/>
      <c r="N1969" s="37"/>
      <c r="O1969" s="37"/>
      <c r="P1969" s="37"/>
      <c r="Q1969" s="37"/>
      <c r="R1969" s="37"/>
      <c r="S1969" s="37"/>
      <c r="T1969" s="37"/>
      <c r="U1969" s="37"/>
      <c r="V1969" s="37"/>
      <c r="W1969" s="37"/>
      <c r="X1969" s="37"/>
      <c r="Y1969" s="37"/>
      <c r="Z1969" s="37"/>
      <c r="AA1969" s="37"/>
      <c r="AB1969" s="37"/>
      <c r="AC1969" s="37"/>
    </row>
    <row r="1970" spans="1:29" s="36" customFormat="1" x14ac:dyDescent="0.3">
      <c r="A1970" s="37"/>
      <c r="B1970" s="37"/>
      <c r="C1970" s="37"/>
      <c r="D1970" s="37"/>
      <c r="E1970" s="37"/>
      <c r="F1970" s="37"/>
      <c r="G1970" s="37"/>
      <c r="H1970" s="37"/>
      <c r="I1970" s="37"/>
      <c r="J1970" s="37"/>
      <c r="K1970" s="37"/>
      <c r="L1970" s="37"/>
      <c r="M1970" s="37"/>
      <c r="N1970" s="37"/>
      <c r="O1970" s="37"/>
      <c r="P1970" s="37"/>
      <c r="Q1970" s="37"/>
      <c r="R1970" s="37"/>
      <c r="S1970" s="37"/>
      <c r="T1970" s="37"/>
      <c r="U1970" s="37"/>
      <c r="V1970" s="37"/>
      <c r="W1970" s="37"/>
      <c r="X1970" s="37"/>
      <c r="Y1970" s="37"/>
      <c r="Z1970" s="37"/>
      <c r="AA1970" s="37"/>
      <c r="AB1970" s="37"/>
      <c r="AC1970" s="37"/>
    </row>
    <row r="1971" spans="1:29" s="36" customFormat="1" x14ac:dyDescent="0.3">
      <c r="A1971" s="37"/>
      <c r="B1971" s="37"/>
      <c r="C1971" s="37"/>
      <c r="D1971" s="37"/>
      <c r="E1971" s="37"/>
      <c r="F1971" s="37"/>
      <c r="G1971" s="37"/>
      <c r="H1971" s="37"/>
      <c r="I1971" s="37"/>
      <c r="J1971" s="37"/>
      <c r="K1971" s="37"/>
      <c r="L1971" s="37"/>
      <c r="M1971" s="37"/>
      <c r="N1971" s="37"/>
      <c r="O1971" s="37"/>
      <c r="P1971" s="37"/>
      <c r="Q1971" s="37"/>
      <c r="R1971" s="37"/>
      <c r="S1971" s="37"/>
      <c r="T1971" s="37"/>
      <c r="U1971" s="37"/>
      <c r="V1971" s="37"/>
      <c r="W1971" s="37"/>
      <c r="X1971" s="37"/>
      <c r="Y1971" s="37"/>
      <c r="Z1971" s="37"/>
      <c r="AA1971" s="37"/>
      <c r="AB1971" s="37"/>
      <c r="AC1971" s="37"/>
    </row>
    <row r="1972" spans="1:29" s="36" customFormat="1" x14ac:dyDescent="0.3">
      <c r="A1972" s="37"/>
      <c r="B1972" s="37"/>
      <c r="C1972" s="37"/>
      <c r="D1972" s="37"/>
      <c r="E1972" s="37"/>
      <c r="F1972" s="37"/>
      <c r="G1972" s="37"/>
      <c r="H1972" s="37"/>
      <c r="I1972" s="37"/>
      <c r="J1972" s="37"/>
      <c r="K1972" s="37"/>
      <c r="L1972" s="37"/>
      <c r="M1972" s="37"/>
      <c r="N1972" s="37"/>
      <c r="O1972" s="37"/>
      <c r="P1972" s="37"/>
      <c r="Q1972" s="37"/>
      <c r="R1972" s="37"/>
      <c r="S1972" s="37"/>
      <c r="T1972" s="37"/>
      <c r="U1972" s="37"/>
      <c r="V1972" s="37"/>
      <c r="W1972" s="37"/>
      <c r="X1972" s="37"/>
      <c r="Y1972" s="37"/>
      <c r="Z1972" s="37"/>
      <c r="AA1972" s="37"/>
      <c r="AB1972" s="37"/>
      <c r="AC1972" s="37"/>
    </row>
    <row r="1973" spans="1:29" s="36" customFormat="1" x14ac:dyDescent="0.3">
      <c r="A1973" s="37"/>
      <c r="B1973" s="37"/>
      <c r="C1973" s="37"/>
      <c r="D1973" s="37"/>
      <c r="E1973" s="37"/>
      <c r="F1973" s="37"/>
      <c r="G1973" s="37"/>
      <c r="H1973" s="37"/>
      <c r="I1973" s="37"/>
      <c r="J1973" s="37"/>
      <c r="K1973" s="37"/>
      <c r="L1973" s="37"/>
      <c r="M1973" s="37"/>
      <c r="N1973" s="37"/>
      <c r="O1973" s="37"/>
      <c r="P1973" s="37"/>
      <c r="Q1973" s="37"/>
      <c r="R1973" s="37"/>
      <c r="S1973" s="37"/>
      <c r="T1973" s="37"/>
      <c r="U1973" s="37"/>
      <c r="V1973" s="37"/>
      <c r="W1973" s="37"/>
      <c r="X1973" s="37"/>
      <c r="Y1973" s="37"/>
      <c r="Z1973" s="37"/>
      <c r="AA1973" s="37"/>
      <c r="AB1973" s="37"/>
      <c r="AC1973" s="37"/>
    </row>
    <row r="1974" spans="1:29" s="36" customFormat="1" x14ac:dyDescent="0.3">
      <c r="A1974" s="37"/>
      <c r="B1974" s="37"/>
      <c r="C1974" s="37"/>
      <c r="D1974" s="37"/>
      <c r="E1974" s="37"/>
      <c r="F1974" s="37"/>
      <c r="G1974" s="37"/>
      <c r="H1974" s="37"/>
      <c r="I1974" s="37"/>
      <c r="J1974" s="37"/>
      <c r="K1974" s="37"/>
      <c r="L1974" s="37"/>
      <c r="M1974" s="37"/>
      <c r="N1974" s="37"/>
      <c r="O1974" s="37"/>
      <c r="P1974" s="37"/>
      <c r="Q1974" s="37"/>
      <c r="R1974" s="37"/>
      <c r="S1974" s="37"/>
      <c r="T1974" s="37"/>
      <c r="U1974" s="37"/>
      <c r="V1974" s="37"/>
      <c r="W1974" s="37"/>
      <c r="X1974" s="37"/>
      <c r="Y1974" s="37"/>
      <c r="Z1974" s="37"/>
      <c r="AA1974" s="37"/>
      <c r="AB1974" s="37"/>
      <c r="AC1974" s="37"/>
    </row>
    <row r="1975" spans="1:29" s="36" customFormat="1" x14ac:dyDescent="0.3">
      <c r="A1975" s="37"/>
      <c r="B1975" s="37"/>
      <c r="C1975" s="37"/>
      <c r="D1975" s="37"/>
      <c r="E1975" s="37"/>
      <c r="F1975" s="37"/>
      <c r="G1975" s="37"/>
      <c r="H1975" s="37"/>
      <c r="I1975" s="37"/>
      <c r="J1975" s="37"/>
      <c r="K1975" s="37"/>
      <c r="L1975" s="37"/>
      <c r="M1975" s="37"/>
      <c r="N1975" s="37"/>
      <c r="O1975" s="37"/>
      <c r="P1975" s="37"/>
      <c r="Q1975" s="37"/>
      <c r="R1975" s="37"/>
      <c r="S1975" s="37"/>
      <c r="T1975" s="37"/>
      <c r="U1975" s="37"/>
      <c r="V1975" s="37"/>
      <c r="W1975" s="37"/>
      <c r="X1975" s="37"/>
      <c r="Y1975" s="37"/>
      <c r="Z1975" s="37"/>
      <c r="AA1975" s="37"/>
      <c r="AB1975" s="37"/>
      <c r="AC1975" s="37"/>
    </row>
    <row r="1976" spans="1:29" s="36" customFormat="1" x14ac:dyDescent="0.3">
      <c r="A1976" s="37"/>
      <c r="B1976" s="37"/>
      <c r="C1976" s="37"/>
      <c r="D1976" s="37"/>
      <c r="E1976" s="37"/>
      <c r="F1976" s="37"/>
      <c r="G1976" s="37"/>
      <c r="H1976" s="37"/>
      <c r="I1976" s="37"/>
      <c r="J1976" s="37"/>
      <c r="K1976" s="37"/>
      <c r="L1976" s="37"/>
      <c r="M1976" s="37"/>
      <c r="N1976" s="37"/>
      <c r="O1976" s="37"/>
      <c r="P1976" s="37"/>
      <c r="Q1976" s="37"/>
      <c r="R1976" s="37"/>
      <c r="S1976" s="37"/>
      <c r="T1976" s="37"/>
      <c r="U1976" s="37"/>
      <c r="V1976" s="37"/>
      <c r="W1976" s="37"/>
      <c r="X1976" s="37"/>
      <c r="Y1976" s="37"/>
      <c r="Z1976" s="37"/>
      <c r="AA1976" s="37"/>
      <c r="AB1976" s="37"/>
      <c r="AC1976" s="37"/>
    </row>
    <row r="1977" spans="1:29" s="36" customFormat="1" x14ac:dyDescent="0.3">
      <c r="A1977" s="37"/>
      <c r="B1977" s="37"/>
      <c r="C1977" s="37"/>
      <c r="D1977" s="37"/>
      <c r="E1977" s="37"/>
      <c r="F1977" s="37"/>
      <c r="G1977" s="37"/>
      <c r="H1977" s="37"/>
      <c r="I1977" s="37"/>
      <c r="J1977" s="37"/>
      <c r="K1977" s="37"/>
      <c r="L1977" s="37"/>
      <c r="M1977" s="37"/>
      <c r="N1977" s="37"/>
      <c r="O1977" s="37"/>
      <c r="P1977" s="37"/>
      <c r="Q1977" s="37"/>
      <c r="R1977" s="37"/>
      <c r="S1977" s="37"/>
      <c r="T1977" s="37"/>
      <c r="U1977" s="37"/>
      <c r="V1977" s="37"/>
      <c r="W1977" s="37"/>
      <c r="X1977" s="37"/>
      <c r="Y1977" s="37"/>
      <c r="Z1977" s="37"/>
      <c r="AA1977" s="37"/>
      <c r="AB1977" s="37"/>
      <c r="AC1977" s="37"/>
    </row>
    <row r="1978" spans="1:29" s="36" customFormat="1" x14ac:dyDescent="0.3">
      <c r="A1978" s="37"/>
      <c r="B1978" s="37"/>
      <c r="C1978" s="37"/>
      <c r="D1978" s="37"/>
      <c r="E1978" s="37"/>
      <c r="F1978" s="37"/>
      <c r="G1978" s="37"/>
      <c r="H1978" s="37"/>
      <c r="I1978" s="37"/>
      <c r="J1978" s="37"/>
      <c r="K1978" s="37"/>
      <c r="L1978" s="37"/>
      <c r="M1978" s="37"/>
      <c r="N1978" s="37"/>
      <c r="O1978" s="37"/>
      <c r="P1978" s="37"/>
      <c r="Q1978" s="37"/>
      <c r="R1978" s="37"/>
      <c r="S1978" s="37"/>
      <c r="T1978" s="37"/>
      <c r="U1978" s="37"/>
      <c r="V1978" s="37"/>
      <c r="W1978" s="37"/>
      <c r="X1978" s="37"/>
      <c r="Y1978" s="37"/>
      <c r="Z1978" s="37"/>
      <c r="AA1978" s="37"/>
      <c r="AB1978" s="37"/>
      <c r="AC1978" s="37"/>
    </row>
    <row r="1979" spans="1:29" s="36" customFormat="1" x14ac:dyDescent="0.3">
      <c r="A1979" s="37"/>
      <c r="B1979" s="37"/>
      <c r="C1979" s="37"/>
      <c r="D1979" s="37"/>
      <c r="E1979" s="37"/>
      <c r="F1979" s="37"/>
      <c r="G1979" s="37"/>
      <c r="H1979" s="37"/>
      <c r="I1979" s="37"/>
      <c r="J1979" s="37"/>
      <c r="K1979" s="37"/>
      <c r="L1979" s="37"/>
      <c r="M1979" s="37"/>
      <c r="N1979" s="37"/>
      <c r="O1979" s="37"/>
      <c r="P1979" s="37"/>
      <c r="Q1979" s="37"/>
      <c r="R1979" s="37"/>
      <c r="S1979" s="37"/>
      <c r="T1979" s="37"/>
      <c r="U1979" s="37"/>
      <c r="V1979" s="37"/>
      <c r="W1979" s="37"/>
      <c r="X1979" s="37"/>
      <c r="Y1979" s="37"/>
      <c r="Z1979" s="37"/>
      <c r="AA1979" s="37"/>
      <c r="AB1979" s="37"/>
      <c r="AC1979" s="37"/>
    </row>
    <row r="1980" spans="1:29" s="36" customFormat="1" x14ac:dyDescent="0.3">
      <c r="A1980" s="37"/>
      <c r="B1980" s="37"/>
      <c r="C1980" s="37"/>
      <c r="D1980" s="37"/>
      <c r="E1980" s="37"/>
      <c r="F1980" s="37"/>
      <c r="G1980" s="37"/>
      <c r="H1980" s="37"/>
      <c r="I1980" s="37"/>
      <c r="J1980" s="37"/>
      <c r="K1980" s="37"/>
      <c r="L1980" s="37"/>
      <c r="M1980" s="37"/>
      <c r="N1980" s="37"/>
      <c r="O1980" s="37"/>
      <c r="P1980" s="37"/>
      <c r="Q1980" s="37"/>
      <c r="R1980" s="37"/>
      <c r="S1980" s="37"/>
      <c r="T1980" s="37"/>
      <c r="U1980" s="37"/>
      <c r="V1980" s="37"/>
      <c r="W1980" s="37"/>
      <c r="X1980" s="37"/>
      <c r="Y1980" s="37"/>
      <c r="Z1980" s="37"/>
      <c r="AA1980" s="37"/>
      <c r="AB1980" s="37"/>
      <c r="AC1980" s="37"/>
    </row>
    <row r="1981" spans="1:29" s="36" customFormat="1" x14ac:dyDescent="0.3">
      <c r="A1981" s="37"/>
      <c r="B1981" s="37"/>
      <c r="C1981" s="37"/>
      <c r="D1981" s="37"/>
      <c r="E1981" s="37"/>
      <c r="F1981" s="37"/>
      <c r="G1981" s="37"/>
      <c r="H1981" s="37"/>
      <c r="I1981" s="37"/>
      <c r="J1981" s="37"/>
      <c r="K1981" s="37"/>
      <c r="L1981" s="37"/>
      <c r="M1981" s="37"/>
      <c r="N1981" s="37"/>
      <c r="O1981" s="37"/>
      <c r="P1981" s="37"/>
      <c r="Q1981" s="37"/>
      <c r="R1981" s="37"/>
      <c r="S1981" s="37"/>
      <c r="T1981" s="37"/>
      <c r="U1981" s="37"/>
      <c r="V1981" s="37"/>
      <c r="W1981" s="37"/>
      <c r="X1981" s="37"/>
      <c r="Y1981" s="37"/>
      <c r="Z1981" s="37"/>
      <c r="AA1981" s="37"/>
      <c r="AB1981" s="37"/>
      <c r="AC1981" s="37"/>
    </row>
    <row r="1982" spans="1:29" s="36" customFormat="1" x14ac:dyDescent="0.3">
      <c r="A1982" s="37"/>
      <c r="B1982" s="37"/>
      <c r="C1982" s="37"/>
      <c r="D1982" s="37"/>
      <c r="E1982" s="37"/>
      <c r="F1982" s="37"/>
      <c r="G1982" s="37"/>
      <c r="H1982" s="37"/>
      <c r="I1982" s="37"/>
      <c r="J1982" s="37"/>
      <c r="K1982" s="37"/>
      <c r="L1982" s="37"/>
      <c r="M1982" s="37"/>
      <c r="N1982" s="37"/>
      <c r="O1982" s="37"/>
      <c r="P1982" s="37"/>
      <c r="Q1982" s="37"/>
      <c r="R1982" s="37"/>
      <c r="S1982" s="37"/>
      <c r="T1982" s="37"/>
      <c r="U1982" s="37"/>
      <c r="V1982" s="37"/>
      <c r="W1982" s="37"/>
      <c r="X1982" s="37"/>
      <c r="Y1982" s="37"/>
      <c r="Z1982" s="37"/>
      <c r="AA1982" s="37"/>
      <c r="AB1982" s="37"/>
      <c r="AC1982" s="37"/>
    </row>
    <row r="1983" spans="1:29" s="36" customFormat="1" x14ac:dyDescent="0.3">
      <c r="A1983" s="37"/>
      <c r="B1983" s="37"/>
      <c r="C1983" s="37"/>
      <c r="D1983" s="37"/>
      <c r="E1983" s="37"/>
      <c r="F1983" s="37"/>
      <c r="G1983" s="37"/>
      <c r="H1983" s="37"/>
      <c r="I1983" s="37"/>
      <c r="J1983" s="37"/>
      <c r="K1983" s="37"/>
      <c r="L1983" s="37"/>
      <c r="M1983" s="37"/>
      <c r="N1983" s="37"/>
      <c r="O1983" s="37"/>
      <c r="P1983" s="37"/>
      <c r="Q1983" s="37"/>
      <c r="R1983" s="37"/>
      <c r="S1983" s="37"/>
      <c r="T1983" s="37"/>
      <c r="U1983" s="37"/>
      <c r="V1983" s="37"/>
      <c r="W1983" s="37"/>
      <c r="X1983" s="37"/>
      <c r="Y1983" s="37"/>
      <c r="Z1983" s="37"/>
      <c r="AA1983" s="37"/>
      <c r="AB1983" s="37"/>
      <c r="AC1983" s="37"/>
    </row>
    <row r="1984" spans="1:29" s="36" customFormat="1" x14ac:dyDescent="0.3">
      <c r="A1984" s="37"/>
      <c r="B1984" s="37"/>
      <c r="C1984" s="37"/>
      <c r="D1984" s="37"/>
      <c r="E1984" s="37"/>
      <c r="F1984" s="37"/>
      <c r="G1984" s="37"/>
      <c r="H1984" s="37"/>
      <c r="I1984" s="37"/>
      <c r="J1984" s="37"/>
      <c r="K1984" s="37"/>
      <c r="L1984" s="37"/>
      <c r="M1984" s="37"/>
      <c r="N1984" s="37"/>
      <c r="O1984" s="37"/>
      <c r="P1984" s="37"/>
      <c r="Q1984" s="37"/>
      <c r="R1984" s="37"/>
      <c r="S1984" s="37"/>
      <c r="T1984" s="37"/>
      <c r="U1984" s="37"/>
      <c r="V1984" s="37"/>
      <c r="W1984" s="37"/>
      <c r="X1984" s="37"/>
      <c r="Y1984" s="37"/>
      <c r="Z1984" s="37"/>
      <c r="AA1984" s="37"/>
      <c r="AB1984" s="37"/>
      <c r="AC1984" s="37"/>
    </row>
    <row r="1985" spans="1:29" s="36" customFormat="1" x14ac:dyDescent="0.3">
      <c r="A1985" s="37"/>
      <c r="B1985" s="37"/>
      <c r="C1985" s="37"/>
      <c r="D1985" s="37"/>
      <c r="E1985" s="37"/>
      <c r="F1985" s="37"/>
      <c r="G1985" s="37"/>
      <c r="H1985" s="37"/>
      <c r="I1985" s="37"/>
      <c r="J1985" s="37"/>
      <c r="K1985" s="37"/>
      <c r="L1985" s="37"/>
      <c r="M1985" s="37"/>
      <c r="N1985" s="37"/>
      <c r="O1985" s="37"/>
      <c r="P1985" s="37"/>
      <c r="Q1985" s="37"/>
      <c r="R1985" s="37"/>
      <c r="S1985" s="37"/>
      <c r="T1985" s="37"/>
      <c r="U1985" s="37"/>
      <c r="V1985" s="37"/>
      <c r="W1985" s="37"/>
      <c r="X1985" s="37"/>
      <c r="Y1985" s="37"/>
      <c r="Z1985" s="37"/>
      <c r="AA1985" s="37"/>
      <c r="AB1985" s="37"/>
      <c r="AC1985" s="37"/>
    </row>
    <row r="1986" spans="1:29" s="36" customFormat="1" x14ac:dyDescent="0.3">
      <c r="A1986" s="37"/>
      <c r="B1986" s="37"/>
      <c r="C1986" s="37"/>
      <c r="D1986" s="37"/>
      <c r="E1986" s="37"/>
      <c r="F1986" s="37"/>
      <c r="G1986" s="37"/>
      <c r="H1986" s="37"/>
      <c r="I1986" s="37"/>
      <c r="J1986" s="37"/>
      <c r="K1986" s="37"/>
      <c r="L1986" s="37"/>
      <c r="M1986" s="37"/>
      <c r="N1986" s="37"/>
      <c r="O1986" s="37"/>
      <c r="P1986" s="37"/>
      <c r="Q1986" s="37"/>
      <c r="R1986" s="37"/>
      <c r="S1986" s="37"/>
      <c r="T1986" s="37"/>
      <c r="U1986" s="37"/>
      <c r="V1986" s="37"/>
      <c r="W1986" s="37"/>
      <c r="X1986" s="37"/>
      <c r="Y1986" s="37"/>
      <c r="Z1986" s="37"/>
      <c r="AA1986" s="37"/>
      <c r="AB1986" s="37"/>
      <c r="AC1986" s="37"/>
    </row>
    <row r="1987" spans="1:29" s="36" customFormat="1" x14ac:dyDescent="0.3">
      <c r="A1987" s="37"/>
      <c r="B1987" s="37"/>
      <c r="C1987" s="37"/>
      <c r="D1987" s="37"/>
      <c r="E1987" s="37"/>
      <c r="F1987" s="37"/>
      <c r="G1987" s="37"/>
      <c r="H1987" s="37"/>
      <c r="I1987" s="37"/>
      <c r="J1987" s="37"/>
      <c r="K1987" s="37"/>
      <c r="L1987" s="37"/>
      <c r="M1987" s="37"/>
      <c r="N1987" s="37"/>
      <c r="O1987" s="37"/>
      <c r="P1987" s="37"/>
      <c r="Q1987" s="37"/>
      <c r="R1987" s="37"/>
      <c r="S1987" s="37"/>
      <c r="T1987" s="37"/>
      <c r="U1987" s="37"/>
      <c r="V1987" s="37"/>
      <c r="W1987" s="37"/>
      <c r="X1987" s="37"/>
      <c r="Y1987" s="37"/>
      <c r="Z1987" s="37"/>
      <c r="AA1987" s="37"/>
      <c r="AB1987" s="37"/>
      <c r="AC1987" s="37"/>
    </row>
    <row r="1988" spans="1:29" s="36" customFormat="1" x14ac:dyDescent="0.3">
      <c r="A1988" s="37"/>
      <c r="B1988" s="37"/>
      <c r="C1988" s="37"/>
      <c r="D1988" s="37"/>
      <c r="E1988" s="37"/>
      <c r="F1988" s="37"/>
      <c r="G1988" s="37"/>
      <c r="H1988" s="37"/>
      <c r="I1988" s="37"/>
      <c r="J1988" s="37"/>
      <c r="K1988" s="37"/>
      <c r="L1988" s="37"/>
      <c r="M1988" s="37"/>
      <c r="N1988" s="37"/>
      <c r="O1988" s="37"/>
      <c r="P1988" s="37"/>
      <c r="Q1988" s="37"/>
      <c r="R1988" s="37"/>
      <c r="S1988" s="37"/>
      <c r="T1988" s="37"/>
      <c r="U1988" s="37"/>
      <c r="V1988" s="37"/>
      <c r="W1988" s="37"/>
      <c r="X1988" s="37"/>
      <c r="Y1988" s="37"/>
      <c r="Z1988" s="37"/>
      <c r="AA1988" s="37"/>
      <c r="AB1988" s="37"/>
      <c r="AC1988" s="37"/>
    </row>
    <row r="1989" spans="1:29" s="36" customFormat="1" x14ac:dyDescent="0.3">
      <c r="A1989" s="37"/>
      <c r="B1989" s="37"/>
      <c r="C1989" s="37"/>
      <c r="D1989" s="37"/>
      <c r="E1989" s="37"/>
      <c r="F1989" s="37"/>
      <c r="G1989" s="37"/>
      <c r="H1989" s="37"/>
      <c r="I1989" s="37"/>
      <c r="J1989" s="37"/>
      <c r="K1989" s="37"/>
      <c r="L1989" s="37"/>
      <c r="M1989" s="37"/>
      <c r="N1989" s="37"/>
      <c r="O1989" s="37"/>
      <c r="P1989" s="37"/>
      <c r="Q1989" s="37"/>
      <c r="R1989" s="37"/>
      <c r="S1989" s="37"/>
      <c r="T1989" s="37"/>
      <c r="U1989" s="37"/>
      <c r="V1989" s="37"/>
      <c r="W1989" s="37"/>
      <c r="X1989" s="37"/>
      <c r="Y1989" s="37"/>
      <c r="Z1989" s="37"/>
      <c r="AA1989" s="37"/>
      <c r="AB1989" s="37"/>
      <c r="AC1989" s="37"/>
    </row>
    <row r="1990" spans="1:29" s="36" customFormat="1" x14ac:dyDescent="0.3">
      <c r="A1990" s="37"/>
      <c r="B1990" s="37"/>
      <c r="C1990" s="37"/>
      <c r="D1990" s="37"/>
      <c r="E1990" s="37"/>
      <c r="F1990" s="37"/>
      <c r="G1990" s="37"/>
      <c r="H1990" s="37"/>
      <c r="I1990" s="37"/>
      <c r="J1990" s="37"/>
      <c r="K1990" s="37"/>
      <c r="L1990" s="37"/>
      <c r="M1990" s="37"/>
      <c r="N1990" s="37"/>
      <c r="O1990" s="37"/>
      <c r="P1990" s="37"/>
      <c r="Q1990" s="37"/>
      <c r="R1990" s="37"/>
      <c r="S1990" s="37"/>
      <c r="T1990" s="37"/>
      <c r="U1990" s="37"/>
      <c r="V1990" s="37"/>
      <c r="W1990" s="37"/>
      <c r="X1990" s="37"/>
      <c r="Y1990" s="37"/>
      <c r="Z1990" s="37"/>
      <c r="AA1990" s="37"/>
      <c r="AB1990" s="37"/>
      <c r="AC1990" s="37"/>
    </row>
    <row r="1991" spans="1:29" s="36" customFormat="1" x14ac:dyDescent="0.3">
      <c r="A1991" s="37"/>
      <c r="B1991" s="37"/>
      <c r="C1991" s="37"/>
      <c r="D1991" s="37"/>
      <c r="E1991" s="37"/>
      <c r="F1991" s="37"/>
      <c r="G1991" s="37"/>
      <c r="H1991" s="37"/>
      <c r="I1991" s="37"/>
      <c r="J1991" s="37"/>
      <c r="K1991" s="37"/>
      <c r="L1991" s="37"/>
      <c r="M1991" s="37"/>
      <c r="N1991" s="37"/>
      <c r="O1991" s="37"/>
      <c r="P1991" s="37"/>
      <c r="Q1991" s="37"/>
      <c r="R1991" s="37"/>
      <c r="S1991" s="37"/>
      <c r="T1991" s="37"/>
      <c r="U1991" s="37"/>
      <c r="V1991" s="37"/>
      <c r="W1991" s="37"/>
      <c r="X1991" s="37"/>
      <c r="Y1991" s="37"/>
      <c r="Z1991" s="37"/>
      <c r="AA1991" s="37"/>
      <c r="AB1991" s="37"/>
      <c r="AC1991" s="37"/>
    </row>
    <row r="1992" spans="1:29" s="36" customFormat="1" x14ac:dyDescent="0.3">
      <c r="A1992" s="37"/>
      <c r="B1992" s="37"/>
      <c r="C1992" s="37"/>
      <c r="D1992" s="37"/>
      <c r="E1992" s="37"/>
      <c r="F1992" s="37"/>
      <c r="G1992" s="37"/>
      <c r="H1992" s="37"/>
      <c r="I1992" s="37"/>
      <c r="J1992" s="37"/>
      <c r="K1992" s="37"/>
      <c r="L1992" s="37"/>
      <c r="M1992" s="37"/>
      <c r="N1992" s="37"/>
      <c r="O1992" s="37"/>
      <c r="P1992" s="37"/>
      <c r="Q1992" s="37"/>
      <c r="R1992" s="37"/>
      <c r="S1992" s="37"/>
      <c r="T1992" s="37"/>
      <c r="U1992" s="37"/>
      <c r="V1992" s="37"/>
      <c r="W1992" s="37"/>
      <c r="X1992" s="37"/>
      <c r="Y1992" s="37"/>
      <c r="Z1992" s="37"/>
      <c r="AA1992" s="37"/>
      <c r="AB1992" s="37"/>
      <c r="AC1992" s="37"/>
    </row>
    <row r="1993" spans="1:29" s="36" customFormat="1" x14ac:dyDescent="0.3">
      <c r="A1993" s="37"/>
      <c r="B1993" s="37"/>
      <c r="C1993" s="37"/>
      <c r="D1993" s="37"/>
      <c r="E1993" s="37"/>
      <c r="F1993" s="37"/>
      <c r="G1993" s="37"/>
      <c r="H1993" s="37"/>
      <c r="I1993" s="37"/>
      <c r="J1993" s="37"/>
      <c r="K1993" s="37"/>
      <c r="L1993" s="37"/>
      <c r="M1993" s="37"/>
      <c r="N1993" s="37"/>
      <c r="O1993" s="37"/>
      <c r="P1993" s="37"/>
      <c r="Q1993" s="37"/>
      <c r="R1993" s="37"/>
      <c r="S1993" s="37"/>
      <c r="T1993" s="37"/>
      <c r="U1993" s="37"/>
      <c r="V1993" s="37"/>
      <c r="W1993" s="37"/>
      <c r="X1993" s="37"/>
      <c r="Y1993" s="37"/>
      <c r="Z1993" s="37"/>
      <c r="AA1993" s="37"/>
      <c r="AB1993" s="37"/>
      <c r="AC1993" s="37"/>
    </row>
    <row r="1994" spans="1:29" s="36" customFormat="1" x14ac:dyDescent="0.3">
      <c r="A1994" s="37"/>
      <c r="B1994" s="37"/>
      <c r="C1994" s="37"/>
      <c r="D1994" s="37"/>
      <c r="E1994" s="37"/>
      <c r="F1994" s="37"/>
      <c r="G1994" s="37"/>
      <c r="H1994" s="37"/>
      <c r="I1994" s="37"/>
      <c r="J1994" s="37"/>
      <c r="K1994" s="37"/>
      <c r="L1994" s="37"/>
      <c r="M1994" s="37"/>
      <c r="N1994" s="37"/>
      <c r="O1994" s="37"/>
      <c r="P1994" s="37"/>
      <c r="Q1994" s="37"/>
      <c r="R1994" s="37"/>
      <c r="S1994" s="37"/>
      <c r="T1994" s="37"/>
      <c r="U1994" s="37"/>
      <c r="V1994" s="37"/>
      <c r="W1994" s="37"/>
      <c r="X1994" s="37"/>
      <c r="Y1994" s="37"/>
      <c r="Z1994" s="37"/>
      <c r="AA1994" s="37"/>
      <c r="AB1994" s="37"/>
      <c r="AC1994" s="37"/>
    </row>
    <row r="1995" spans="1:29" s="36" customFormat="1" x14ac:dyDescent="0.3">
      <c r="A1995" s="37"/>
      <c r="B1995" s="37"/>
      <c r="C1995" s="37"/>
      <c r="D1995" s="37"/>
      <c r="E1995" s="37"/>
      <c r="F1995" s="37"/>
      <c r="G1995" s="37"/>
      <c r="H1995" s="37"/>
      <c r="I1995" s="37"/>
      <c r="J1995" s="37"/>
      <c r="K1995" s="37"/>
      <c r="L1995" s="37"/>
      <c r="M1995" s="37"/>
      <c r="N1995" s="37"/>
      <c r="O1995" s="37"/>
      <c r="P1995" s="37"/>
      <c r="Q1995" s="37"/>
      <c r="R1995" s="37"/>
      <c r="S1995" s="37"/>
      <c r="T1995" s="37"/>
      <c r="U1995" s="37"/>
      <c r="V1995" s="37"/>
      <c r="W1995" s="37"/>
      <c r="X1995" s="37"/>
      <c r="Y1995" s="37"/>
      <c r="Z1995" s="37"/>
      <c r="AA1995" s="37"/>
      <c r="AB1995" s="37"/>
      <c r="AC1995" s="37"/>
    </row>
    <row r="1996" spans="1:29" s="36" customFormat="1" x14ac:dyDescent="0.3">
      <c r="A1996" s="37"/>
      <c r="B1996" s="37"/>
      <c r="C1996" s="37"/>
      <c r="D1996" s="37"/>
      <c r="E1996" s="37"/>
      <c r="F1996" s="37"/>
      <c r="G1996" s="37"/>
      <c r="H1996" s="37"/>
      <c r="I1996" s="37"/>
      <c r="J1996" s="37"/>
      <c r="K1996" s="37"/>
      <c r="L1996" s="37"/>
      <c r="M1996" s="37"/>
      <c r="N1996" s="37"/>
      <c r="O1996" s="37"/>
      <c r="P1996" s="37"/>
      <c r="Q1996" s="37"/>
      <c r="R1996" s="37"/>
      <c r="S1996" s="37"/>
      <c r="T1996" s="37"/>
      <c r="U1996" s="37"/>
      <c r="V1996" s="37"/>
      <c r="W1996" s="37"/>
      <c r="X1996" s="37"/>
      <c r="Y1996" s="37"/>
      <c r="Z1996" s="37"/>
      <c r="AA1996" s="37"/>
      <c r="AB1996" s="37"/>
      <c r="AC1996" s="37"/>
    </row>
    <row r="1997" spans="1:29" s="36" customFormat="1" x14ac:dyDescent="0.3">
      <c r="A1997" s="37"/>
      <c r="B1997" s="37"/>
      <c r="C1997" s="37"/>
      <c r="D1997" s="37"/>
      <c r="E1997" s="37"/>
      <c r="F1997" s="37"/>
      <c r="G1997" s="37"/>
      <c r="H1997" s="37"/>
      <c r="I1997" s="37"/>
      <c r="J1997" s="37"/>
      <c r="K1997" s="37"/>
      <c r="L1997" s="37"/>
      <c r="M1997" s="37"/>
      <c r="N1997" s="37"/>
      <c r="O1997" s="37"/>
      <c r="P1997" s="37"/>
      <c r="Q1997" s="37"/>
      <c r="R1997" s="37"/>
      <c r="S1997" s="37"/>
      <c r="T1997" s="37"/>
      <c r="U1997" s="37"/>
      <c r="V1997" s="37"/>
      <c r="W1997" s="37"/>
      <c r="X1997" s="37"/>
      <c r="Y1997" s="37"/>
      <c r="Z1997" s="37"/>
      <c r="AA1997" s="37"/>
      <c r="AB1997" s="37"/>
      <c r="AC1997" s="37"/>
    </row>
    <row r="1998" spans="1:29" s="36" customFormat="1" x14ac:dyDescent="0.3">
      <c r="A1998" s="37"/>
      <c r="B1998" s="37"/>
      <c r="C1998" s="37"/>
      <c r="D1998" s="37"/>
      <c r="E1998" s="37"/>
      <c r="F1998" s="37"/>
      <c r="G1998" s="37"/>
      <c r="H1998" s="37"/>
      <c r="I1998" s="37"/>
      <c r="J1998" s="37"/>
      <c r="K1998" s="37"/>
      <c r="L1998" s="37"/>
      <c r="M1998" s="37"/>
      <c r="N1998" s="37"/>
      <c r="O1998" s="37"/>
      <c r="P1998" s="37"/>
      <c r="Q1998" s="37"/>
      <c r="R1998" s="37"/>
      <c r="S1998" s="37"/>
      <c r="T1998" s="37"/>
      <c r="U1998" s="37"/>
      <c r="V1998" s="37"/>
      <c r="W1998" s="37"/>
      <c r="X1998" s="37"/>
      <c r="Y1998" s="37"/>
      <c r="Z1998" s="37"/>
      <c r="AA1998" s="37"/>
      <c r="AB1998" s="37"/>
      <c r="AC1998" s="37"/>
    </row>
    <row r="1999" spans="1:29" s="36" customFormat="1" x14ac:dyDescent="0.3">
      <c r="A1999" s="37"/>
      <c r="B1999" s="37"/>
      <c r="C1999" s="37"/>
      <c r="D1999" s="37"/>
      <c r="E1999" s="37"/>
      <c r="F1999" s="37"/>
      <c r="G1999" s="37"/>
      <c r="H1999" s="37"/>
      <c r="I1999" s="37"/>
      <c r="J1999" s="37"/>
      <c r="K1999" s="37"/>
      <c r="L1999" s="37"/>
      <c r="M1999" s="37"/>
      <c r="N1999" s="37"/>
      <c r="O1999" s="37"/>
      <c r="P1999" s="37"/>
      <c r="Q1999" s="37"/>
      <c r="R1999" s="37"/>
      <c r="S1999" s="37"/>
      <c r="T1999" s="37"/>
      <c r="U1999" s="37"/>
      <c r="V1999" s="37"/>
      <c r="W1999" s="37"/>
      <c r="X1999" s="37"/>
      <c r="Y1999" s="37"/>
      <c r="Z1999" s="37"/>
      <c r="AA1999" s="37"/>
      <c r="AB1999" s="37"/>
      <c r="AC1999" s="37"/>
    </row>
    <row r="2000" spans="1:29" s="36" customFormat="1" x14ac:dyDescent="0.3">
      <c r="A2000" s="37"/>
      <c r="B2000" s="37"/>
      <c r="C2000" s="37"/>
      <c r="D2000" s="37"/>
      <c r="E2000" s="37"/>
      <c r="F2000" s="37"/>
      <c r="G2000" s="37"/>
      <c r="H2000" s="37"/>
      <c r="I2000" s="37"/>
      <c r="J2000" s="37"/>
      <c r="K2000" s="37"/>
      <c r="L2000" s="37"/>
      <c r="M2000" s="37"/>
      <c r="N2000" s="37"/>
      <c r="O2000" s="37"/>
      <c r="P2000" s="37"/>
      <c r="Q2000" s="37"/>
      <c r="R2000" s="37"/>
      <c r="S2000" s="37"/>
      <c r="T2000" s="37"/>
      <c r="U2000" s="37"/>
      <c r="V2000" s="37"/>
      <c r="W2000" s="37"/>
      <c r="X2000" s="37"/>
      <c r="Y2000" s="37"/>
      <c r="Z2000" s="37"/>
      <c r="AA2000" s="37"/>
      <c r="AB2000" s="37"/>
      <c r="AC2000" s="37"/>
    </row>
    <row r="2001" spans="1:29" s="36" customFormat="1" x14ac:dyDescent="0.3">
      <c r="A2001" s="37"/>
      <c r="B2001" s="37"/>
      <c r="C2001" s="37"/>
      <c r="D2001" s="37"/>
      <c r="E2001" s="37"/>
      <c r="F2001" s="37"/>
      <c r="G2001" s="37"/>
      <c r="H2001" s="37"/>
      <c r="I2001" s="37"/>
      <c r="J2001" s="37"/>
      <c r="K2001" s="37"/>
      <c r="L2001" s="37"/>
      <c r="M2001" s="37"/>
      <c r="N2001" s="37"/>
      <c r="O2001" s="37"/>
      <c r="P2001" s="37"/>
      <c r="Q2001" s="37"/>
      <c r="R2001" s="37"/>
      <c r="S2001" s="37"/>
      <c r="T2001" s="37"/>
      <c r="U2001" s="37"/>
      <c r="V2001" s="37"/>
      <c r="W2001" s="37"/>
      <c r="X2001" s="37"/>
      <c r="Y2001" s="37"/>
      <c r="Z2001" s="37"/>
      <c r="AA2001" s="37"/>
      <c r="AB2001" s="37"/>
      <c r="AC2001" s="37"/>
    </row>
    <row r="2002" spans="1:29" s="36" customFormat="1" x14ac:dyDescent="0.3">
      <c r="A2002" s="37"/>
      <c r="B2002" s="37"/>
      <c r="C2002" s="37"/>
      <c r="D2002" s="37"/>
      <c r="E2002" s="37"/>
      <c r="F2002" s="37"/>
      <c r="G2002" s="37"/>
      <c r="H2002" s="37"/>
      <c r="I2002" s="37"/>
      <c r="J2002" s="37"/>
      <c r="K2002" s="37"/>
      <c r="L2002" s="37"/>
      <c r="M2002" s="37"/>
      <c r="N2002" s="37"/>
      <c r="O2002" s="37"/>
      <c r="P2002" s="37"/>
      <c r="Q2002" s="37"/>
      <c r="R2002" s="37"/>
      <c r="S2002" s="37"/>
      <c r="T2002" s="37"/>
      <c r="U2002" s="37"/>
      <c r="V2002" s="37"/>
      <c r="W2002" s="37"/>
      <c r="X2002" s="37"/>
      <c r="Y2002" s="37"/>
      <c r="Z2002" s="37"/>
      <c r="AA2002" s="37"/>
      <c r="AB2002" s="37"/>
      <c r="AC2002" s="37"/>
    </row>
    <row r="2003" spans="1:29" s="36" customFormat="1" x14ac:dyDescent="0.3">
      <c r="A2003" s="37"/>
      <c r="B2003" s="37"/>
      <c r="C2003" s="37"/>
      <c r="D2003" s="37"/>
      <c r="E2003" s="37"/>
      <c r="F2003" s="37"/>
      <c r="G2003" s="37"/>
      <c r="H2003" s="37"/>
      <c r="I2003" s="37"/>
      <c r="J2003" s="37"/>
      <c r="K2003" s="37"/>
      <c r="L2003" s="37"/>
      <c r="M2003" s="37"/>
      <c r="N2003" s="37"/>
      <c r="O2003" s="37"/>
      <c r="P2003" s="37"/>
      <c r="Q2003" s="37"/>
      <c r="R2003" s="37"/>
      <c r="S2003" s="37"/>
      <c r="T2003" s="37"/>
      <c r="U2003" s="37"/>
      <c r="V2003" s="37"/>
      <c r="W2003" s="37"/>
      <c r="X2003" s="37"/>
      <c r="Y2003" s="37"/>
      <c r="Z2003" s="37"/>
      <c r="AA2003" s="37"/>
      <c r="AB2003" s="37"/>
      <c r="AC2003" s="37"/>
    </row>
    <row r="2004" spans="1:29" s="36" customFormat="1" x14ac:dyDescent="0.3">
      <c r="A2004" s="37"/>
      <c r="B2004" s="37"/>
      <c r="C2004" s="37"/>
      <c r="D2004" s="37"/>
      <c r="E2004" s="37"/>
      <c r="F2004" s="37"/>
      <c r="G2004" s="37"/>
      <c r="H2004" s="37"/>
      <c r="I2004" s="37"/>
      <c r="J2004" s="37"/>
      <c r="K2004" s="37"/>
      <c r="L2004" s="37"/>
      <c r="M2004" s="37"/>
      <c r="N2004" s="37"/>
      <c r="O2004" s="37"/>
      <c r="P2004" s="37"/>
      <c r="Q2004" s="37"/>
      <c r="R2004" s="37"/>
      <c r="S2004" s="37"/>
      <c r="T2004" s="37"/>
      <c r="U2004" s="37"/>
      <c r="V2004" s="37"/>
      <c r="W2004" s="37"/>
      <c r="X2004" s="37"/>
      <c r="Y2004" s="37"/>
      <c r="Z2004" s="37"/>
      <c r="AA2004" s="37"/>
      <c r="AB2004" s="37"/>
      <c r="AC2004" s="37"/>
    </row>
    <row r="2005" spans="1:29" s="36" customFormat="1" x14ac:dyDescent="0.3">
      <c r="A2005" s="37"/>
      <c r="B2005" s="37"/>
      <c r="C2005" s="37"/>
      <c r="D2005" s="37"/>
      <c r="E2005" s="37"/>
      <c r="F2005" s="37"/>
      <c r="G2005" s="37"/>
      <c r="H2005" s="37"/>
      <c r="I2005" s="37"/>
      <c r="J2005" s="37"/>
      <c r="K2005" s="37"/>
      <c r="L2005" s="37"/>
      <c r="M2005" s="37"/>
      <c r="N2005" s="37"/>
      <c r="O2005" s="37"/>
      <c r="P2005" s="37"/>
      <c r="Q2005" s="37"/>
      <c r="R2005" s="37"/>
      <c r="S2005" s="37"/>
      <c r="T2005" s="37"/>
      <c r="U2005" s="37"/>
      <c r="V2005" s="37"/>
      <c r="W2005" s="37"/>
      <c r="X2005" s="37"/>
      <c r="Y2005" s="37"/>
      <c r="Z2005" s="37"/>
      <c r="AA2005" s="37"/>
      <c r="AB2005" s="37"/>
      <c r="AC2005" s="37"/>
    </row>
    <row r="2006" spans="1:29" s="36" customFormat="1" x14ac:dyDescent="0.3">
      <c r="A2006" s="37"/>
      <c r="B2006" s="37"/>
      <c r="C2006" s="37"/>
      <c r="D2006" s="37"/>
      <c r="E2006" s="37"/>
      <c r="F2006" s="37"/>
      <c r="G2006" s="37"/>
      <c r="H2006" s="37"/>
      <c r="I2006" s="37"/>
      <c r="J2006" s="37"/>
      <c r="K2006" s="37"/>
      <c r="L2006" s="37"/>
      <c r="M2006" s="37"/>
      <c r="N2006" s="37"/>
      <c r="O2006" s="37"/>
      <c r="P2006" s="37"/>
      <c r="Q2006" s="37"/>
      <c r="R2006" s="37"/>
      <c r="S2006" s="37"/>
      <c r="T2006" s="37"/>
      <c r="U2006" s="37"/>
      <c r="V2006" s="37"/>
      <c r="W2006" s="37"/>
      <c r="X2006" s="37"/>
      <c r="Y2006" s="37"/>
      <c r="Z2006" s="37"/>
      <c r="AA2006" s="37"/>
      <c r="AB2006" s="37"/>
      <c r="AC2006" s="37"/>
    </row>
    <row r="2007" spans="1:29" s="36" customFormat="1" x14ac:dyDescent="0.3">
      <c r="A2007" s="37"/>
      <c r="B2007" s="37"/>
      <c r="C2007" s="37"/>
      <c r="D2007" s="37"/>
      <c r="E2007" s="37"/>
      <c r="F2007" s="37"/>
      <c r="G2007" s="37"/>
      <c r="H2007" s="37"/>
      <c r="I2007" s="37"/>
      <c r="J2007" s="37"/>
      <c r="K2007" s="37"/>
      <c r="L2007" s="37"/>
      <c r="M2007" s="37"/>
      <c r="N2007" s="37"/>
      <c r="O2007" s="37"/>
      <c r="P2007" s="37"/>
      <c r="Q2007" s="37"/>
      <c r="R2007" s="37"/>
      <c r="S2007" s="37"/>
      <c r="T2007" s="37"/>
      <c r="U2007" s="37"/>
      <c r="V2007" s="37"/>
      <c r="W2007" s="37"/>
      <c r="X2007" s="37"/>
      <c r="Y2007" s="37"/>
      <c r="Z2007" s="37"/>
      <c r="AA2007" s="37"/>
      <c r="AB2007" s="37"/>
      <c r="AC2007" s="37"/>
    </row>
    <row r="2008" spans="1:29" s="36" customFormat="1" x14ac:dyDescent="0.3">
      <c r="A2008" s="37"/>
      <c r="B2008" s="37"/>
      <c r="C2008" s="37"/>
      <c r="D2008" s="37"/>
      <c r="E2008" s="37"/>
      <c r="F2008" s="37"/>
      <c r="G2008" s="37"/>
      <c r="H2008" s="37"/>
      <c r="I2008" s="37"/>
      <c r="J2008" s="37"/>
      <c r="K2008" s="37"/>
      <c r="L2008" s="37"/>
      <c r="M2008" s="37"/>
      <c r="N2008" s="37"/>
      <c r="O2008" s="37"/>
      <c r="P2008" s="37"/>
      <c r="Q2008" s="37"/>
      <c r="R2008" s="37"/>
      <c r="S2008" s="37"/>
      <c r="T2008" s="37"/>
      <c r="U2008" s="37"/>
      <c r="V2008" s="37"/>
      <c r="W2008" s="37"/>
      <c r="X2008" s="37"/>
      <c r="Y2008" s="37"/>
      <c r="Z2008" s="37"/>
      <c r="AA2008" s="37"/>
      <c r="AB2008" s="37"/>
      <c r="AC2008" s="37"/>
    </row>
    <row r="2009" spans="1:29" s="36" customFormat="1" x14ac:dyDescent="0.3">
      <c r="A2009" s="37"/>
      <c r="B2009" s="37"/>
      <c r="C2009" s="37"/>
      <c r="D2009" s="37"/>
      <c r="E2009" s="37"/>
      <c r="F2009" s="37"/>
      <c r="G2009" s="37"/>
      <c r="H2009" s="37"/>
      <c r="I2009" s="37"/>
      <c r="J2009" s="37"/>
      <c r="K2009" s="37"/>
      <c r="L2009" s="37"/>
      <c r="M2009" s="37"/>
      <c r="N2009" s="37"/>
      <c r="O2009" s="37"/>
      <c r="P2009" s="37"/>
      <c r="Q2009" s="37"/>
      <c r="R2009" s="37"/>
      <c r="S2009" s="37"/>
      <c r="T2009" s="37"/>
      <c r="U2009" s="37"/>
      <c r="V2009" s="37"/>
      <c r="W2009" s="37"/>
      <c r="X2009" s="37"/>
      <c r="Y2009" s="37"/>
      <c r="Z2009" s="37"/>
      <c r="AA2009" s="37"/>
      <c r="AB2009" s="37"/>
      <c r="AC2009" s="37"/>
    </row>
    <row r="2010" spans="1:29" s="36" customFormat="1" x14ac:dyDescent="0.3">
      <c r="A2010" s="37"/>
      <c r="B2010" s="37"/>
      <c r="C2010" s="37"/>
      <c r="D2010" s="37"/>
      <c r="E2010" s="37"/>
      <c r="F2010" s="37"/>
      <c r="G2010" s="37"/>
      <c r="H2010" s="37"/>
      <c r="I2010" s="37"/>
      <c r="J2010" s="37"/>
      <c r="K2010" s="37"/>
      <c r="L2010" s="37"/>
      <c r="M2010" s="37"/>
      <c r="N2010" s="37"/>
      <c r="O2010" s="37"/>
      <c r="P2010" s="37"/>
      <c r="Q2010" s="37"/>
      <c r="R2010" s="37"/>
      <c r="S2010" s="37"/>
      <c r="T2010" s="37"/>
      <c r="U2010" s="37"/>
      <c r="V2010" s="37"/>
      <c r="W2010" s="37"/>
      <c r="X2010" s="37"/>
      <c r="Y2010" s="37"/>
      <c r="Z2010" s="37"/>
      <c r="AA2010" s="37"/>
      <c r="AB2010" s="37"/>
      <c r="AC2010" s="37"/>
    </row>
    <row r="2011" spans="1:29" s="36" customFormat="1" x14ac:dyDescent="0.3">
      <c r="A2011" s="37"/>
      <c r="B2011" s="37"/>
      <c r="C2011" s="37"/>
      <c r="D2011" s="37"/>
      <c r="E2011" s="37"/>
      <c r="F2011" s="37"/>
      <c r="G2011" s="37"/>
      <c r="H2011" s="37"/>
      <c r="I2011" s="37"/>
      <c r="J2011" s="37"/>
      <c r="K2011" s="37"/>
      <c r="L2011" s="37"/>
      <c r="M2011" s="37"/>
      <c r="N2011" s="37"/>
      <c r="O2011" s="37"/>
      <c r="P2011" s="37"/>
      <c r="Q2011" s="37"/>
      <c r="R2011" s="37"/>
      <c r="S2011" s="37"/>
      <c r="T2011" s="37"/>
      <c r="U2011" s="37"/>
      <c r="V2011" s="37"/>
      <c r="W2011" s="37"/>
      <c r="X2011" s="37"/>
      <c r="Y2011" s="37"/>
      <c r="Z2011" s="37"/>
      <c r="AA2011" s="37"/>
      <c r="AB2011" s="37"/>
      <c r="AC2011" s="37"/>
    </row>
    <row r="2012" spans="1:29" s="36" customFormat="1" x14ac:dyDescent="0.3">
      <c r="A2012" s="37"/>
      <c r="B2012" s="37"/>
      <c r="C2012" s="37"/>
      <c r="D2012" s="37"/>
      <c r="E2012" s="37"/>
      <c r="F2012" s="37"/>
      <c r="G2012" s="37"/>
      <c r="H2012" s="37"/>
      <c r="I2012" s="37"/>
      <c r="J2012" s="37"/>
      <c r="K2012" s="37"/>
      <c r="L2012" s="37"/>
      <c r="M2012" s="37"/>
      <c r="N2012" s="37"/>
      <c r="O2012" s="37"/>
      <c r="P2012" s="37"/>
      <c r="Q2012" s="37"/>
      <c r="R2012" s="37"/>
      <c r="S2012" s="37"/>
      <c r="T2012" s="37"/>
      <c r="U2012" s="37"/>
      <c r="V2012" s="37"/>
      <c r="W2012" s="37"/>
      <c r="X2012" s="37"/>
      <c r="Y2012" s="37"/>
      <c r="Z2012" s="37"/>
      <c r="AA2012" s="37"/>
      <c r="AB2012" s="37"/>
      <c r="AC2012" s="37"/>
    </row>
    <row r="2013" spans="1:29" s="36" customFormat="1" x14ac:dyDescent="0.3">
      <c r="A2013" s="37"/>
      <c r="B2013" s="37"/>
      <c r="C2013" s="37"/>
      <c r="D2013" s="37"/>
      <c r="E2013" s="37"/>
      <c r="F2013" s="37"/>
      <c r="G2013" s="37"/>
      <c r="H2013" s="37"/>
      <c r="I2013" s="37"/>
      <c r="J2013" s="37"/>
      <c r="K2013" s="37"/>
      <c r="L2013" s="37"/>
      <c r="M2013" s="37"/>
      <c r="N2013" s="37"/>
      <c r="O2013" s="37"/>
      <c r="P2013" s="37"/>
      <c r="Q2013" s="37"/>
      <c r="R2013" s="37"/>
      <c r="S2013" s="37"/>
      <c r="T2013" s="37"/>
      <c r="U2013" s="37"/>
      <c r="V2013" s="37"/>
      <c r="W2013" s="37"/>
      <c r="X2013" s="37"/>
      <c r="Y2013" s="37"/>
      <c r="Z2013" s="37"/>
      <c r="AA2013" s="37"/>
      <c r="AB2013" s="37"/>
      <c r="AC2013" s="37"/>
    </row>
    <row r="2014" spans="1:29" s="36" customFormat="1" x14ac:dyDescent="0.3">
      <c r="A2014" s="37"/>
      <c r="B2014" s="37"/>
      <c r="C2014" s="37"/>
      <c r="D2014" s="37"/>
      <c r="E2014" s="37"/>
      <c r="F2014" s="37"/>
      <c r="G2014" s="37"/>
      <c r="H2014" s="37"/>
      <c r="I2014" s="37"/>
      <c r="J2014" s="37"/>
      <c r="K2014" s="37"/>
      <c r="L2014" s="37"/>
      <c r="M2014" s="37"/>
      <c r="N2014" s="37"/>
      <c r="O2014" s="37"/>
      <c r="P2014" s="37"/>
      <c r="Q2014" s="37"/>
      <c r="R2014" s="37"/>
      <c r="S2014" s="37"/>
      <c r="T2014" s="37"/>
      <c r="U2014" s="37"/>
      <c r="V2014" s="37"/>
      <c r="W2014" s="37"/>
      <c r="X2014" s="37"/>
      <c r="Y2014" s="37"/>
      <c r="Z2014" s="37"/>
      <c r="AA2014" s="37"/>
      <c r="AB2014" s="37"/>
      <c r="AC2014" s="37"/>
    </row>
    <row r="2015" spans="1:29" s="36" customFormat="1" x14ac:dyDescent="0.3">
      <c r="A2015" s="37"/>
      <c r="B2015" s="37"/>
      <c r="C2015" s="37"/>
      <c r="D2015" s="37"/>
      <c r="E2015" s="37"/>
      <c r="F2015" s="37"/>
      <c r="G2015" s="37"/>
      <c r="H2015" s="37"/>
      <c r="I2015" s="37"/>
      <c r="J2015" s="37"/>
      <c r="K2015" s="37"/>
      <c r="L2015" s="37"/>
      <c r="M2015" s="37"/>
      <c r="N2015" s="37"/>
      <c r="O2015" s="37"/>
      <c r="P2015" s="37"/>
      <c r="Q2015" s="37"/>
      <c r="R2015" s="37"/>
      <c r="S2015" s="37"/>
      <c r="T2015" s="37"/>
      <c r="U2015" s="37"/>
      <c r="V2015" s="37"/>
      <c r="W2015" s="37"/>
      <c r="X2015" s="37"/>
      <c r="Y2015" s="37"/>
      <c r="Z2015" s="37"/>
      <c r="AA2015" s="37"/>
      <c r="AB2015" s="37"/>
      <c r="AC2015" s="37"/>
    </row>
    <row r="2016" spans="1:29" s="36" customFormat="1" x14ac:dyDescent="0.3">
      <c r="A2016" s="37"/>
      <c r="B2016" s="37"/>
      <c r="C2016" s="37"/>
      <c r="D2016" s="37"/>
      <c r="E2016" s="37"/>
      <c r="F2016" s="37"/>
      <c r="G2016" s="37"/>
      <c r="H2016" s="37"/>
      <c r="I2016" s="37"/>
      <c r="J2016" s="37"/>
      <c r="K2016" s="37"/>
      <c r="L2016" s="37"/>
      <c r="M2016" s="37"/>
      <c r="N2016" s="37"/>
      <c r="O2016" s="37"/>
      <c r="P2016" s="37"/>
      <c r="Q2016" s="37"/>
      <c r="R2016" s="37"/>
      <c r="S2016" s="37"/>
      <c r="T2016" s="37"/>
      <c r="U2016" s="37"/>
      <c r="V2016" s="37"/>
      <c r="W2016" s="37"/>
      <c r="X2016" s="37"/>
      <c r="Y2016" s="37"/>
      <c r="Z2016" s="37"/>
      <c r="AA2016" s="37"/>
      <c r="AB2016" s="37"/>
      <c r="AC2016" s="37"/>
    </row>
    <row r="2017" spans="1:29" s="36" customFormat="1" x14ac:dyDescent="0.3">
      <c r="A2017" s="37"/>
      <c r="B2017" s="37"/>
      <c r="C2017" s="37"/>
      <c r="D2017" s="37"/>
      <c r="E2017" s="37"/>
      <c r="F2017" s="37"/>
      <c r="G2017" s="37"/>
      <c r="H2017" s="37"/>
      <c r="I2017" s="37"/>
      <c r="J2017" s="37"/>
      <c r="K2017" s="37"/>
      <c r="L2017" s="37"/>
      <c r="M2017" s="37"/>
      <c r="N2017" s="37"/>
      <c r="O2017" s="37"/>
      <c r="P2017" s="37"/>
      <c r="Q2017" s="37"/>
      <c r="R2017" s="37"/>
      <c r="S2017" s="37"/>
      <c r="T2017" s="37"/>
      <c r="U2017" s="37"/>
      <c r="V2017" s="37"/>
      <c r="W2017" s="37"/>
      <c r="X2017" s="37"/>
      <c r="Y2017" s="37"/>
      <c r="Z2017" s="37"/>
      <c r="AA2017" s="37"/>
      <c r="AB2017" s="37"/>
      <c r="AC2017" s="37"/>
    </row>
    <row r="2018" spans="1:29" s="36" customFormat="1" x14ac:dyDescent="0.3">
      <c r="A2018" s="37"/>
      <c r="B2018" s="37"/>
      <c r="C2018" s="37"/>
      <c r="D2018" s="37"/>
      <c r="E2018" s="37"/>
      <c r="F2018" s="37"/>
      <c r="G2018" s="37"/>
      <c r="H2018" s="37"/>
      <c r="I2018" s="37"/>
      <c r="J2018" s="37"/>
      <c r="K2018" s="37"/>
      <c r="L2018" s="37"/>
      <c r="M2018" s="37"/>
      <c r="N2018" s="37"/>
      <c r="O2018" s="37"/>
      <c r="P2018" s="37"/>
      <c r="Q2018" s="37"/>
      <c r="R2018" s="37"/>
      <c r="S2018" s="37"/>
      <c r="T2018" s="37"/>
      <c r="U2018" s="37"/>
      <c r="V2018" s="37"/>
      <c r="W2018" s="37"/>
      <c r="X2018" s="37"/>
      <c r="Y2018" s="37"/>
      <c r="Z2018" s="37"/>
      <c r="AA2018" s="37"/>
      <c r="AB2018" s="37"/>
      <c r="AC2018" s="37"/>
    </row>
    <row r="2019" spans="1:29" s="36" customFormat="1" x14ac:dyDescent="0.3">
      <c r="A2019" s="37"/>
      <c r="B2019" s="37"/>
      <c r="C2019" s="37"/>
      <c r="D2019" s="37"/>
      <c r="E2019" s="37"/>
      <c r="F2019" s="37"/>
      <c r="G2019" s="37"/>
      <c r="H2019" s="37"/>
      <c r="I2019" s="37"/>
      <c r="J2019" s="37"/>
      <c r="K2019" s="37"/>
      <c r="L2019" s="37"/>
      <c r="M2019" s="37"/>
      <c r="N2019" s="37"/>
      <c r="O2019" s="37"/>
      <c r="P2019" s="37"/>
      <c r="Q2019" s="37"/>
      <c r="R2019" s="37"/>
      <c r="S2019" s="37"/>
      <c r="T2019" s="37"/>
      <c r="U2019" s="37"/>
      <c r="V2019" s="37"/>
      <c r="W2019" s="37"/>
      <c r="X2019" s="37"/>
      <c r="Y2019" s="37"/>
      <c r="Z2019" s="37"/>
      <c r="AA2019" s="37"/>
      <c r="AB2019" s="37"/>
      <c r="AC2019" s="37"/>
    </row>
    <row r="2020" spans="1:29" s="36" customFormat="1" x14ac:dyDescent="0.3">
      <c r="A2020" s="37"/>
      <c r="B2020" s="37"/>
      <c r="C2020" s="37"/>
      <c r="D2020" s="37"/>
      <c r="E2020" s="37"/>
      <c r="F2020" s="37"/>
      <c r="G2020" s="37"/>
      <c r="H2020" s="37"/>
      <c r="I2020" s="37"/>
      <c r="J2020" s="37"/>
      <c r="K2020" s="37"/>
      <c r="L2020" s="37"/>
      <c r="M2020" s="37"/>
      <c r="N2020" s="37"/>
      <c r="O2020" s="37"/>
      <c r="P2020" s="37"/>
      <c r="Q2020" s="37"/>
      <c r="R2020" s="37"/>
      <c r="S2020" s="37"/>
      <c r="T2020" s="37"/>
      <c r="U2020" s="37"/>
      <c r="V2020" s="37"/>
      <c r="W2020" s="37"/>
      <c r="X2020" s="37"/>
      <c r="Y2020" s="37"/>
      <c r="Z2020" s="37"/>
      <c r="AA2020" s="37"/>
      <c r="AB2020" s="37"/>
      <c r="AC2020" s="37"/>
    </row>
    <row r="2021" spans="1:29" s="36" customFormat="1" x14ac:dyDescent="0.3">
      <c r="A2021" s="37"/>
      <c r="B2021" s="37"/>
      <c r="C2021" s="37"/>
      <c r="D2021" s="37"/>
      <c r="E2021" s="37"/>
      <c r="F2021" s="37"/>
      <c r="G2021" s="37"/>
      <c r="H2021" s="37"/>
      <c r="I2021" s="37"/>
      <c r="J2021" s="37"/>
      <c r="K2021" s="37"/>
      <c r="L2021" s="37"/>
      <c r="M2021" s="37"/>
      <c r="N2021" s="37"/>
      <c r="O2021" s="37"/>
      <c r="P2021" s="37"/>
      <c r="Q2021" s="37"/>
      <c r="R2021" s="37"/>
      <c r="S2021" s="37"/>
      <c r="T2021" s="37"/>
      <c r="U2021" s="37"/>
      <c r="V2021" s="37"/>
      <c r="W2021" s="37"/>
      <c r="X2021" s="37"/>
      <c r="Y2021" s="37"/>
      <c r="Z2021" s="37"/>
      <c r="AA2021" s="37"/>
      <c r="AB2021" s="37"/>
      <c r="AC2021" s="37"/>
    </row>
    <row r="2022" spans="1:29" s="36" customFormat="1" x14ac:dyDescent="0.3">
      <c r="A2022" s="37"/>
      <c r="B2022" s="37"/>
      <c r="C2022" s="37"/>
      <c r="D2022" s="37"/>
      <c r="E2022" s="37"/>
      <c r="F2022" s="37"/>
      <c r="G2022" s="37"/>
      <c r="H2022" s="37"/>
      <c r="I2022" s="37"/>
      <c r="J2022" s="37"/>
      <c r="K2022" s="37"/>
      <c r="L2022" s="37"/>
      <c r="M2022" s="37"/>
      <c r="N2022" s="37"/>
      <c r="O2022" s="37"/>
      <c r="P2022" s="37"/>
      <c r="Q2022" s="37"/>
      <c r="R2022" s="37"/>
      <c r="S2022" s="37"/>
      <c r="T2022" s="37"/>
      <c r="U2022" s="37"/>
      <c r="V2022" s="37"/>
      <c r="W2022" s="37"/>
      <c r="X2022" s="37"/>
      <c r="Y2022" s="37"/>
      <c r="Z2022" s="37"/>
      <c r="AA2022" s="37"/>
      <c r="AB2022" s="37"/>
      <c r="AC2022" s="37"/>
    </row>
    <row r="2023" spans="1:29" s="36" customFormat="1" x14ac:dyDescent="0.3">
      <c r="A2023" s="37"/>
      <c r="B2023" s="37"/>
      <c r="C2023" s="37"/>
      <c r="D2023" s="37"/>
      <c r="E2023" s="37"/>
      <c r="F2023" s="37"/>
      <c r="G2023" s="37"/>
      <c r="H2023" s="37"/>
      <c r="I2023" s="37"/>
      <c r="J2023" s="37"/>
      <c r="K2023" s="37"/>
      <c r="L2023" s="37"/>
      <c r="M2023" s="37"/>
      <c r="N2023" s="37"/>
      <c r="O2023" s="37"/>
      <c r="P2023" s="37"/>
      <c r="Q2023" s="37"/>
      <c r="R2023" s="37"/>
      <c r="S2023" s="37"/>
      <c r="T2023" s="37"/>
      <c r="U2023" s="37"/>
      <c r="V2023" s="37"/>
      <c r="W2023" s="37"/>
      <c r="X2023" s="37"/>
      <c r="Y2023" s="37"/>
      <c r="Z2023" s="37"/>
      <c r="AA2023" s="37"/>
      <c r="AB2023" s="37"/>
      <c r="AC2023" s="37"/>
    </row>
    <row r="2024" spans="1:29" s="36" customFormat="1" x14ac:dyDescent="0.3">
      <c r="A2024" s="37"/>
      <c r="B2024" s="37"/>
      <c r="C2024" s="37"/>
      <c r="D2024" s="37"/>
      <c r="E2024" s="37"/>
      <c r="F2024" s="37"/>
      <c r="G2024" s="37"/>
      <c r="H2024" s="37"/>
      <c r="I2024" s="37"/>
      <c r="J2024" s="37"/>
      <c r="K2024" s="37"/>
      <c r="L2024" s="37"/>
      <c r="M2024" s="37"/>
      <c r="N2024" s="37"/>
      <c r="O2024" s="37"/>
      <c r="P2024" s="37"/>
      <c r="Q2024" s="37"/>
      <c r="R2024" s="37"/>
      <c r="S2024" s="37"/>
      <c r="T2024" s="37"/>
      <c r="U2024" s="37"/>
      <c r="V2024" s="37"/>
      <c r="W2024" s="37"/>
      <c r="X2024" s="37"/>
      <c r="Y2024" s="37"/>
      <c r="Z2024" s="37"/>
      <c r="AA2024" s="37"/>
      <c r="AB2024" s="37"/>
      <c r="AC2024" s="37"/>
    </row>
    <row r="2025" spans="1:29" s="36" customFormat="1" x14ac:dyDescent="0.3">
      <c r="A2025" s="37"/>
      <c r="B2025" s="37"/>
      <c r="C2025" s="37"/>
      <c r="D2025" s="37"/>
      <c r="E2025" s="37"/>
      <c r="F2025" s="37"/>
      <c r="G2025" s="37"/>
      <c r="H2025" s="37"/>
      <c r="I2025" s="37"/>
      <c r="J2025" s="37"/>
      <c r="K2025" s="37"/>
      <c r="L2025" s="37"/>
      <c r="M2025" s="37"/>
      <c r="N2025" s="37"/>
      <c r="O2025" s="37"/>
      <c r="P2025" s="37"/>
      <c r="Q2025" s="37"/>
      <c r="R2025" s="37"/>
      <c r="S2025" s="37"/>
      <c r="T2025" s="37"/>
      <c r="U2025" s="37"/>
      <c r="V2025" s="37"/>
      <c r="W2025" s="37"/>
      <c r="X2025" s="37"/>
      <c r="Y2025" s="37"/>
      <c r="Z2025" s="37"/>
      <c r="AA2025" s="37"/>
      <c r="AB2025" s="37"/>
      <c r="AC2025" s="37"/>
    </row>
    <row r="2026" spans="1:29" s="36" customFormat="1" x14ac:dyDescent="0.3">
      <c r="A2026" s="37"/>
      <c r="B2026" s="37"/>
      <c r="C2026" s="37"/>
      <c r="D2026" s="37"/>
      <c r="E2026" s="37"/>
      <c r="F2026" s="37"/>
      <c r="G2026" s="37"/>
      <c r="H2026" s="37"/>
      <c r="I2026" s="37"/>
      <c r="J2026" s="37"/>
      <c r="K2026" s="37"/>
      <c r="L2026" s="37"/>
      <c r="M2026" s="37"/>
      <c r="N2026" s="37"/>
      <c r="O2026" s="37"/>
      <c r="P2026" s="37"/>
      <c r="Q2026" s="37"/>
      <c r="R2026" s="37"/>
      <c r="S2026" s="37"/>
      <c r="T2026" s="37"/>
      <c r="U2026" s="37"/>
      <c r="V2026" s="37"/>
      <c r="W2026" s="37"/>
      <c r="X2026" s="37"/>
      <c r="Y2026" s="37"/>
      <c r="Z2026" s="37"/>
      <c r="AA2026" s="37"/>
      <c r="AB2026" s="37"/>
      <c r="AC2026" s="37"/>
    </row>
    <row r="2027" spans="1:29" s="36" customFormat="1" x14ac:dyDescent="0.3">
      <c r="A2027" s="37"/>
      <c r="B2027" s="37"/>
      <c r="C2027" s="37"/>
      <c r="D2027" s="37"/>
      <c r="E2027" s="37"/>
      <c r="F2027" s="37"/>
      <c r="G2027" s="37"/>
      <c r="H2027" s="37"/>
      <c r="I2027" s="37"/>
      <c r="J2027" s="37"/>
      <c r="K2027" s="37"/>
      <c r="L2027" s="37"/>
      <c r="M2027" s="37"/>
      <c r="N2027" s="37"/>
      <c r="O2027" s="37"/>
      <c r="P2027" s="37"/>
      <c r="Q2027" s="37"/>
      <c r="R2027" s="37"/>
      <c r="S2027" s="37"/>
      <c r="T2027" s="37"/>
      <c r="U2027" s="37"/>
      <c r="V2027" s="37"/>
      <c r="W2027" s="37"/>
      <c r="X2027" s="37"/>
      <c r="Y2027" s="37"/>
      <c r="Z2027" s="37"/>
      <c r="AA2027" s="37"/>
      <c r="AB2027" s="37"/>
      <c r="AC2027" s="37"/>
    </row>
    <row r="2028" spans="1:29" s="36" customFormat="1" x14ac:dyDescent="0.3">
      <c r="A2028" s="37"/>
      <c r="B2028" s="37"/>
      <c r="C2028" s="37"/>
      <c r="D2028" s="37"/>
      <c r="E2028" s="37"/>
      <c r="F2028" s="37"/>
      <c r="G2028" s="37"/>
      <c r="H2028" s="37"/>
      <c r="I2028" s="37"/>
      <c r="J2028" s="37"/>
      <c r="K2028" s="37"/>
      <c r="L2028" s="37"/>
      <c r="M2028" s="37"/>
      <c r="N2028" s="37"/>
      <c r="O2028" s="37"/>
      <c r="P2028" s="37"/>
      <c r="Q2028" s="37"/>
      <c r="R2028" s="37"/>
      <c r="S2028" s="37"/>
      <c r="T2028" s="37"/>
      <c r="U2028" s="37"/>
      <c r="V2028" s="37"/>
      <c r="W2028" s="37"/>
      <c r="X2028" s="37"/>
      <c r="Y2028" s="37"/>
      <c r="Z2028" s="37"/>
      <c r="AA2028" s="37"/>
      <c r="AB2028" s="37"/>
      <c r="AC2028" s="37"/>
    </row>
    <row r="2029" spans="1:29" s="36" customFormat="1" x14ac:dyDescent="0.3">
      <c r="A2029" s="37"/>
      <c r="B2029" s="37"/>
      <c r="C2029" s="37"/>
      <c r="D2029" s="37"/>
      <c r="E2029" s="37"/>
      <c r="F2029" s="37"/>
      <c r="G2029" s="37"/>
      <c r="H2029" s="37"/>
      <c r="I2029" s="37"/>
      <c r="J2029" s="37"/>
      <c r="K2029" s="37"/>
      <c r="L2029" s="37"/>
      <c r="M2029" s="37"/>
      <c r="N2029" s="37"/>
      <c r="O2029" s="37"/>
      <c r="P2029" s="37"/>
      <c r="Q2029" s="37"/>
      <c r="R2029" s="37"/>
      <c r="S2029" s="37"/>
      <c r="T2029" s="37"/>
      <c r="U2029" s="37"/>
      <c r="V2029" s="37"/>
      <c r="W2029" s="37"/>
      <c r="X2029" s="37"/>
      <c r="Y2029" s="37"/>
      <c r="Z2029" s="37"/>
      <c r="AA2029" s="37"/>
      <c r="AB2029" s="37"/>
      <c r="AC2029" s="37"/>
    </row>
    <row r="2030" spans="1:29" s="36" customFormat="1" x14ac:dyDescent="0.3">
      <c r="A2030" s="37"/>
      <c r="B2030" s="37"/>
      <c r="C2030" s="37"/>
      <c r="D2030" s="37"/>
      <c r="E2030" s="37"/>
      <c r="F2030" s="37"/>
      <c r="G2030" s="37"/>
      <c r="H2030" s="37"/>
      <c r="I2030" s="37"/>
      <c r="J2030" s="37"/>
      <c r="K2030" s="37"/>
      <c r="L2030" s="37"/>
      <c r="M2030" s="37"/>
      <c r="N2030" s="37"/>
      <c r="O2030" s="37"/>
      <c r="P2030" s="37"/>
      <c r="Q2030" s="37"/>
      <c r="R2030" s="37"/>
      <c r="S2030" s="37"/>
      <c r="T2030" s="37"/>
      <c r="U2030" s="37"/>
      <c r="V2030" s="37"/>
      <c r="W2030" s="37"/>
      <c r="X2030" s="37"/>
      <c r="Y2030" s="37"/>
      <c r="Z2030" s="37"/>
      <c r="AA2030" s="37"/>
      <c r="AB2030" s="37"/>
      <c r="AC2030" s="37"/>
    </row>
    <row r="2031" spans="1:29" s="36" customFormat="1" x14ac:dyDescent="0.3">
      <c r="A2031" s="37"/>
      <c r="B2031" s="37"/>
      <c r="C2031" s="37"/>
      <c r="D2031" s="37"/>
      <c r="E2031" s="37"/>
      <c r="F2031" s="37"/>
      <c r="G2031" s="37"/>
      <c r="H2031" s="37"/>
      <c r="I2031" s="37"/>
      <c r="J2031" s="37"/>
      <c r="K2031" s="37"/>
      <c r="L2031" s="37"/>
      <c r="M2031" s="37"/>
      <c r="N2031" s="37"/>
      <c r="O2031" s="37"/>
      <c r="P2031" s="37"/>
      <c r="Q2031" s="37"/>
      <c r="R2031" s="37"/>
      <c r="S2031" s="37"/>
      <c r="T2031" s="37"/>
      <c r="U2031" s="37"/>
      <c r="V2031" s="37"/>
      <c r="W2031" s="37"/>
      <c r="X2031" s="37"/>
      <c r="Y2031" s="37"/>
      <c r="Z2031" s="37"/>
      <c r="AA2031" s="37"/>
      <c r="AB2031" s="37"/>
      <c r="AC2031" s="37"/>
    </row>
    <row r="2032" spans="1:29" s="36" customFormat="1" x14ac:dyDescent="0.3">
      <c r="A2032" s="37"/>
      <c r="B2032" s="37"/>
      <c r="C2032" s="37"/>
      <c r="D2032" s="37"/>
      <c r="E2032" s="37"/>
      <c r="F2032" s="37"/>
      <c r="G2032" s="37"/>
      <c r="H2032" s="37"/>
      <c r="I2032" s="37"/>
      <c r="J2032" s="37"/>
      <c r="K2032" s="37"/>
      <c r="L2032" s="37"/>
      <c r="M2032" s="37"/>
      <c r="N2032" s="37"/>
      <c r="O2032" s="37"/>
      <c r="P2032" s="37"/>
      <c r="Q2032" s="37"/>
      <c r="R2032" s="37"/>
      <c r="S2032" s="37"/>
      <c r="T2032" s="37"/>
      <c r="U2032" s="37"/>
      <c r="V2032" s="37"/>
      <c r="W2032" s="37"/>
      <c r="X2032" s="37"/>
      <c r="Y2032" s="37"/>
      <c r="Z2032" s="37"/>
      <c r="AA2032" s="37"/>
      <c r="AB2032" s="37"/>
      <c r="AC2032" s="37"/>
    </row>
    <row r="2033" spans="1:29" s="36" customFormat="1" x14ac:dyDescent="0.3">
      <c r="A2033" s="37"/>
      <c r="B2033" s="37"/>
      <c r="C2033" s="37"/>
      <c r="D2033" s="37"/>
      <c r="E2033" s="37"/>
      <c r="F2033" s="37"/>
      <c r="G2033" s="37"/>
      <c r="H2033" s="37"/>
      <c r="I2033" s="37"/>
      <c r="J2033" s="37"/>
      <c r="K2033" s="37"/>
      <c r="L2033" s="37"/>
      <c r="M2033" s="37"/>
      <c r="N2033" s="37"/>
      <c r="O2033" s="37"/>
      <c r="P2033" s="37"/>
      <c r="Q2033" s="37"/>
      <c r="R2033" s="37"/>
      <c r="S2033" s="37"/>
      <c r="T2033" s="37"/>
      <c r="U2033" s="37"/>
      <c r="V2033" s="37"/>
      <c r="W2033" s="37"/>
      <c r="X2033" s="37"/>
      <c r="Y2033" s="37"/>
      <c r="Z2033" s="37"/>
      <c r="AA2033" s="37"/>
      <c r="AB2033" s="37"/>
      <c r="AC2033" s="37"/>
    </row>
    <row r="2034" spans="1:29" s="36" customFormat="1" x14ac:dyDescent="0.3">
      <c r="A2034" s="37"/>
      <c r="B2034" s="37"/>
      <c r="C2034" s="37"/>
      <c r="D2034" s="37"/>
      <c r="E2034" s="37"/>
      <c r="F2034" s="37"/>
      <c r="G2034" s="37"/>
      <c r="H2034" s="37"/>
      <c r="I2034" s="37"/>
      <c r="J2034" s="37"/>
      <c r="K2034" s="37"/>
      <c r="L2034" s="37"/>
      <c r="M2034" s="37"/>
      <c r="N2034" s="37"/>
      <c r="O2034" s="37"/>
      <c r="P2034" s="37"/>
      <c r="Q2034" s="37"/>
      <c r="R2034" s="37"/>
      <c r="S2034" s="37"/>
      <c r="T2034" s="37"/>
      <c r="U2034" s="37"/>
      <c r="V2034" s="37"/>
      <c r="W2034" s="37"/>
      <c r="X2034" s="37"/>
      <c r="Y2034" s="37"/>
      <c r="Z2034" s="37"/>
      <c r="AA2034" s="37"/>
      <c r="AB2034" s="37"/>
      <c r="AC2034" s="37"/>
    </row>
    <row r="2035" spans="1:29" s="36" customFormat="1" x14ac:dyDescent="0.3">
      <c r="A2035" s="37"/>
      <c r="B2035" s="37"/>
      <c r="C2035" s="37"/>
      <c r="D2035" s="37"/>
      <c r="E2035" s="37"/>
      <c r="F2035" s="37"/>
      <c r="G2035" s="37"/>
      <c r="H2035" s="37"/>
      <c r="I2035" s="37"/>
      <c r="J2035" s="37"/>
      <c r="K2035" s="37"/>
      <c r="L2035" s="37"/>
      <c r="M2035" s="37"/>
      <c r="N2035" s="37"/>
      <c r="O2035" s="37"/>
      <c r="P2035" s="37"/>
      <c r="Q2035" s="37"/>
      <c r="R2035" s="37"/>
      <c r="S2035" s="37"/>
      <c r="T2035" s="37"/>
      <c r="U2035" s="37"/>
      <c r="V2035" s="37"/>
      <c r="W2035" s="37"/>
      <c r="X2035" s="37"/>
      <c r="Y2035" s="37"/>
      <c r="Z2035" s="37"/>
      <c r="AA2035" s="37"/>
      <c r="AB2035" s="37"/>
      <c r="AC2035" s="37"/>
    </row>
    <row r="2036" spans="1:29" s="36" customFormat="1" x14ac:dyDescent="0.3">
      <c r="A2036" s="37"/>
      <c r="B2036" s="37"/>
      <c r="C2036" s="37"/>
      <c r="D2036" s="37"/>
      <c r="E2036" s="37"/>
      <c r="F2036" s="37"/>
      <c r="G2036" s="37"/>
      <c r="H2036" s="37"/>
      <c r="I2036" s="37"/>
      <c r="J2036" s="37"/>
      <c r="K2036" s="37"/>
      <c r="L2036" s="37"/>
      <c r="M2036" s="37"/>
      <c r="N2036" s="37"/>
      <c r="O2036" s="37"/>
      <c r="P2036" s="37"/>
      <c r="Q2036" s="37"/>
      <c r="R2036" s="37"/>
      <c r="S2036" s="37"/>
      <c r="T2036" s="37"/>
      <c r="U2036" s="37"/>
      <c r="V2036" s="37"/>
      <c r="W2036" s="37"/>
      <c r="X2036" s="37"/>
      <c r="Y2036" s="37"/>
      <c r="Z2036" s="37"/>
      <c r="AA2036" s="37"/>
      <c r="AB2036" s="37"/>
      <c r="AC2036" s="37"/>
    </row>
    <row r="2037" spans="1:29" s="36" customFormat="1" x14ac:dyDescent="0.3">
      <c r="A2037" s="37"/>
      <c r="B2037" s="37"/>
      <c r="C2037" s="37"/>
      <c r="D2037" s="37"/>
      <c r="E2037" s="37"/>
      <c r="F2037" s="37"/>
      <c r="G2037" s="37"/>
      <c r="H2037" s="37"/>
      <c r="I2037" s="37"/>
      <c r="J2037" s="37"/>
      <c r="K2037" s="37"/>
      <c r="L2037" s="37"/>
      <c r="M2037" s="37"/>
      <c r="N2037" s="37"/>
      <c r="O2037" s="37"/>
      <c r="P2037" s="37"/>
      <c r="Q2037" s="37"/>
      <c r="R2037" s="37"/>
      <c r="S2037" s="37"/>
      <c r="T2037" s="37"/>
      <c r="U2037" s="37"/>
      <c r="V2037" s="37"/>
      <c r="W2037" s="37"/>
      <c r="X2037" s="37"/>
      <c r="Y2037" s="37"/>
      <c r="Z2037" s="37"/>
      <c r="AA2037" s="37"/>
      <c r="AB2037" s="37"/>
      <c r="AC2037" s="37"/>
    </row>
    <row r="2038" spans="1:29" s="36" customFormat="1" x14ac:dyDescent="0.3">
      <c r="A2038" s="37"/>
      <c r="B2038" s="37"/>
      <c r="C2038" s="37"/>
      <c r="D2038" s="37"/>
      <c r="E2038" s="37"/>
      <c r="F2038" s="37"/>
      <c r="G2038" s="37"/>
      <c r="H2038" s="37"/>
      <c r="I2038" s="37"/>
      <c r="J2038" s="37"/>
      <c r="K2038" s="37"/>
      <c r="L2038" s="37"/>
      <c r="M2038" s="37"/>
      <c r="N2038" s="37"/>
      <c r="O2038" s="37"/>
      <c r="P2038" s="37"/>
      <c r="Q2038" s="37"/>
      <c r="R2038" s="37"/>
      <c r="S2038" s="37"/>
      <c r="T2038" s="37"/>
      <c r="U2038" s="37"/>
      <c r="V2038" s="37"/>
      <c r="W2038" s="37"/>
      <c r="X2038" s="37"/>
      <c r="Y2038" s="37"/>
      <c r="Z2038" s="37"/>
      <c r="AA2038" s="37"/>
      <c r="AB2038" s="37"/>
      <c r="AC2038" s="37"/>
    </row>
    <row r="2039" spans="1:29" s="36" customFormat="1" x14ac:dyDescent="0.3">
      <c r="A2039" s="37"/>
      <c r="B2039" s="37"/>
      <c r="C2039" s="37"/>
      <c r="D2039" s="37"/>
      <c r="E2039" s="37"/>
      <c r="F2039" s="37"/>
      <c r="G2039" s="37"/>
      <c r="H2039" s="37"/>
      <c r="I2039" s="37"/>
      <c r="J2039" s="37"/>
      <c r="K2039" s="37"/>
      <c r="L2039" s="37"/>
      <c r="M2039" s="37"/>
      <c r="N2039" s="37"/>
      <c r="O2039" s="37"/>
      <c r="P2039" s="37"/>
      <c r="Q2039" s="37"/>
      <c r="R2039" s="37"/>
      <c r="S2039" s="37"/>
      <c r="T2039" s="37"/>
      <c r="U2039" s="37"/>
      <c r="V2039" s="37"/>
      <c r="W2039" s="37"/>
      <c r="X2039" s="37"/>
      <c r="Y2039" s="37"/>
      <c r="Z2039" s="37"/>
      <c r="AA2039" s="37"/>
      <c r="AB2039" s="37"/>
      <c r="AC2039" s="37"/>
    </row>
    <row r="2040" spans="1:29" s="36" customFormat="1" x14ac:dyDescent="0.3">
      <c r="A2040" s="37"/>
      <c r="B2040" s="37"/>
      <c r="C2040" s="37"/>
      <c r="D2040" s="37"/>
      <c r="E2040" s="37"/>
      <c r="F2040" s="37"/>
      <c r="G2040" s="37"/>
      <c r="H2040" s="37"/>
      <c r="I2040" s="37"/>
      <c r="J2040" s="37"/>
      <c r="K2040" s="37"/>
      <c r="L2040" s="37"/>
      <c r="M2040" s="37"/>
      <c r="N2040" s="37"/>
      <c r="O2040" s="37"/>
      <c r="P2040" s="37"/>
      <c r="Q2040" s="37"/>
      <c r="R2040" s="37"/>
      <c r="S2040" s="37"/>
      <c r="T2040" s="37"/>
      <c r="U2040" s="37"/>
      <c r="V2040" s="37"/>
      <c r="W2040" s="37"/>
      <c r="X2040" s="37"/>
      <c r="Y2040" s="37"/>
      <c r="Z2040" s="37"/>
      <c r="AA2040" s="37"/>
      <c r="AB2040" s="37"/>
      <c r="AC2040" s="37"/>
    </row>
    <row r="2041" spans="1:29" s="36" customFormat="1" x14ac:dyDescent="0.3">
      <c r="A2041" s="37"/>
      <c r="B2041" s="37"/>
      <c r="C2041" s="37"/>
      <c r="D2041" s="37"/>
      <c r="E2041" s="37"/>
      <c r="F2041" s="37"/>
      <c r="G2041" s="37"/>
      <c r="H2041" s="37"/>
      <c r="I2041" s="37"/>
      <c r="J2041" s="37"/>
      <c r="K2041" s="37"/>
      <c r="L2041" s="37"/>
      <c r="M2041" s="37"/>
      <c r="N2041" s="37"/>
      <c r="O2041" s="37"/>
      <c r="P2041" s="37"/>
      <c r="Q2041" s="37"/>
      <c r="R2041" s="37"/>
      <c r="S2041" s="37"/>
      <c r="T2041" s="37"/>
      <c r="U2041" s="37"/>
      <c r="V2041" s="37"/>
      <c r="W2041" s="37"/>
      <c r="X2041" s="37"/>
      <c r="Y2041" s="37"/>
      <c r="Z2041" s="37"/>
      <c r="AA2041" s="37"/>
      <c r="AB2041" s="37"/>
      <c r="AC2041" s="37"/>
    </row>
    <row r="2042" spans="1:29" s="36" customFormat="1" x14ac:dyDescent="0.3">
      <c r="A2042" s="37"/>
      <c r="B2042" s="37"/>
      <c r="C2042" s="37"/>
      <c r="D2042" s="37"/>
      <c r="E2042" s="37"/>
      <c r="F2042" s="37"/>
      <c r="G2042" s="37"/>
      <c r="H2042" s="37"/>
      <c r="I2042" s="37"/>
      <c r="J2042" s="37"/>
      <c r="K2042" s="37"/>
      <c r="L2042" s="37"/>
      <c r="M2042" s="37"/>
      <c r="N2042" s="37"/>
      <c r="O2042" s="37"/>
      <c r="P2042" s="37"/>
      <c r="Q2042" s="37"/>
      <c r="R2042" s="37"/>
      <c r="S2042" s="37"/>
      <c r="T2042" s="37"/>
      <c r="U2042" s="37"/>
      <c r="V2042" s="37"/>
      <c r="W2042" s="37"/>
      <c r="X2042" s="37"/>
      <c r="Y2042" s="37"/>
      <c r="Z2042" s="37"/>
      <c r="AA2042" s="37"/>
      <c r="AB2042" s="37"/>
      <c r="AC2042" s="37"/>
    </row>
    <row r="2043" spans="1:29" s="36" customFormat="1" x14ac:dyDescent="0.3">
      <c r="A2043" s="37"/>
      <c r="B2043" s="37"/>
      <c r="C2043" s="37"/>
      <c r="D2043" s="37"/>
      <c r="E2043" s="37"/>
      <c r="F2043" s="37"/>
      <c r="G2043" s="37"/>
      <c r="H2043" s="37"/>
      <c r="I2043" s="37"/>
      <c r="J2043" s="37"/>
      <c r="K2043" s="37"/>
      <c r="L2043" s="37"/>
      <c r="M2043" s="37"/>
      <c r="N2043" s="37"/>
      <c r="O2043" s="37"/>
      <c r="P2043" s="37"/>
      <c r="Q2043" s="37"/>
      <c r="R2043" s="37"/>
      <c r="S2043" s="37"/>
      <c r="T2043" s="37"/>
      <c r="U2043" s="37"/>
      <c r="V2043" s="37"/>
      <c r="W2043" s="37"/>
      <c r="X2043" s="37"/>
      <c r="Y2043" s="37"/>
      <c r="Z2043" s="37"/>
      <c r="AA2043" s="37"/>
      <c r="AB2043" s="37"/>
      <c r="AC2043" s="37"/>
    </row>
    <row r="2044" spans="1:29" s="36" customFormat="1" x14ac:dyDescent="0.3">
      <c r="A2044" s="37"/>
      <c r="B2044" s="37"/>
      <c r="C2044" s="37"/>
      <c r="D2044" s="37"/>
      <c r="E2044" s="37"/>
      <c r="F2044" s="37"/>
      <c r="G2044" s="37"/>
      <c r="H2044" s="37"/>
      <c r="I2044" s="37"/>
      <c r="J2044" s="37"/>
      <c r="K2044" s="37"/>
      <c r="L2044" s="37"/>
      <c r="M2044" s="37"/>
      <c r="N2044" s="37"/>
      <c r="O2044" s="37"/>
      <c r="P2044" s="37"/>
      <c r="Q2044" s="37"/>
      <c r="R2044" s="37"/>
      <c r="S2044" s="37"/>
      <c r="T2044" s="37"/>
      <c r="U2044" s="37"/>
      <c r="V2044" s="37"/>
      <c r="W2044" s="37"/>
      <c r="X2044" s="37"/>
      <c r="Y2044" s="37"/>
      <c r="Z2044" s="37"/>
      <c r="AA2044" s="37"/>
      <c r="AB2044" s="37"/>
      <c r="AC2044" s="37"/>
    </row>
    <row r="2045" spans="1:29" s="36" customFormat="1" x14ac:dyDescent="0.3">
      <c r="A2045" s="37"/>
      <c r="B2045" s="37"/>
      <c r="C2045" s="37"/>
      <c r="D2045" s="37"/>
      <c r="E2045" s="37"/>
      <c r="F2045" s="37"/>
      <c r="G2045" s="37"/>
      <c r="H2045" s="37"/>
      <c r="I2045" s="37"/>
      <c r="J2045" s="37"/>
      <c r="K2045" s="37"/>
      <c r="L2045" s="37"/>
      <c r="M2045" s="37"/>
      <c r="N2045" s="37"/>
      <c r="O2045" s="37"/>
      <c r="P2045" s="37"/>
      <c r="Q2045" s="37"/>
      <c r="R2045" s="37"/>
      <c r="S2045" s="37"/>
      <c r="T2045" s="37"/>
      <c r="U2045" s="37"/>
      <c r="V2045" s="37"/>
      <c r="W2045" s="37"/>
      <c r="X2045" s="37"/>
      <c r="Y2045" s="37"/>
      <c r="Z2045" s="37"/>
      <c r="AA2045" s="37"/>
      <c r="AB2045" s="37"/>
      <c r="AC2045" s="37"/>
    </row>
    <row r="2046" spans="1:29" s="36" customFormat="1" x14ac:dyDescent="0.3">
      <c r="A2046" s="37"/>
      <c r="B2046" s="37"/>
      <c r="C2046" s="37"/>
      <c r="D2046" s="37"/>
      <c r="E2046" s="37"/>
      <c r="F2046" s="37"/>
      <c r="G2046" s="37"/>
      <c r="H2046" s="37"/>
      <c r="I2046" s="37"/>
      <c r="J2046" s="37"/>
      <c r="K2046" s="37"/>
      <c r="L2046" s="37"/>
      <c r="M2046" s="37"/>
      <c r="N2046" s="37"/>
      <c r="O2046" s="37"/>
      <c r="P2046" s="37"/>
      <c r="Q2046" s="37"/>
      <c r="R2046" s="37"/>
      <c r="S2046" s="37"/>
      <c r="T2046" s="37"/>
      <c r="U2046" s="37"/>
      <c r="V2046" s="37"/>
      <c r="W2046" s="37"/>
      <c r="X2046" s="37"/>
      <c r="Y2046" s="37"/>
      <c r="Z2046" s="37"/>
      <c r="AA2046" s="37"/>
      <c r="AB2046" s="37"/>
      <c r="AC2046" s="37"/>
    </row>
    <row r="2047" spans="1:29" s="36" customFormat="1" x14ac:dyDescent="0.3">
      <c r="A2047" s="37"/>
      <c r="B2047" s="37"/>
      <c r="C2047" s="37"/>
      <c r="D2047" s="37"/>
      <c r="E2047" s="37"/>
      <c r="F2047" s="37"/>
      <c r="G2047" s="37"/>
      <c r="H2047" s="37"/>
      <c r="I2047" s="37"/>
      <c r="J2047" s="37"/>
      <c r="K2047" s="37"/>
      <c r="L2047" s="37"/>
      <c r="M2047" s="37"/>
      <c r="N2047" s="37"/>
      <c r="O2047" s="37"/>
      <c r="P2047" s="37"/>
      <c r="Q2047" s="37"/>
      <c r="R2047" s="37"/>
      <c r="S2047" s="37"/>
      <c r="T2047" s="37"/>
      <c r="U2047" s="37"/>
      <c r="V2047" s="37"/>
      <c r="W2047" s="37"/>
      <c r="X2047" s="37"/>
      <c r="Y2047" s="37"/>
      <c r="Z2047" s="37"/>
      <c r="AA2047" s="37"/>
      <c r="AB2047" s="37"/>
      <c r="AC2047" s="37"/>
    </row>
    <row r="2048" spans="1:29" s="36" customFormat="1" x14ac:dyDescent="0.3">
      <c r="A2048" s="37"/>
      <c r="B2048" s="37"/>
      <c r="C2048" s="37"/>
      <c r="D2048" s="37"/>
      <c r="E2048" s="37"/>
      <c r="F2048" s="37"/>
      <c r="G2048" s="37"/>
      <c r="H2048" s="37"/>
      <c r="I2048" s="37"/>
      <c r="J2048" s="37"/>
      <c r="K2048" s="37"/>
      <c r="L2048" s="37"/>
      <c r="M2048" s="37"/>
      <c r="N2048" s="37"/>
      <c r="O2048" s="37"/>
      <c r="P2048" s="37"/>
      <c r="Q2048" s="37"/>
      <c r="R2048" s="37"/>
      <c r="S2048" s="37"/>
      <c r="T2048" s="37"/>
      <c r="U2048" s="37"/>
      <c r="V2048" s="37"/>
      <c r="W2048" s="37"/>
      <c r="X2048" s="37"/>
      <c r="Y2048" s="37"/>
      <c r="Z2048" s="37"/>
      <c r="AA2048" s="37"/>
      <c r="AB2048" s="37"/>
      <c r="AC2048" s="37"/>
    </row>
    <row r="2049" spans="1:29" s="36" customFormat="1" x14ac:dyDescent="0.3">
      <c r="A2049" s="37"/>
      <c r="B2049" s="37"/>
      <c r="C2049" s="37"/>
      <c r="D2049" s="37"/>
      <c r="E2049" s="37"/>
      <c r="F2049" s="37"/>
      <c r="G2049" s="37"/>
      <c r="H2049" s="37"/>
      <c r="I2049" s="37"/>
      <c r="J2049" s="37"/>
      <c r="K2049" s="37"/>
      <c r="L2049" s="37"/>
      <c r="M2049" s="37"/>
      <c r="N2049" s="37"/>
      <c r="O2049" s="37"/>
      <c r="P2049" s="37"/>
      <c r="Q2049" s="37"/>
      <c r="R2049" s="37"/>
      <c r="S2049" s="37"/>
      <c r="T2049" s="37"/>
      <c r="U2049" s="37"/>
      <c r="V2049" s="37"/>
      <c r="W2049" s="37"/>
      <c r="X2049" s="37"/>
      <c r="Y2049" s="37"/>
      <c r="Z2049" s="37"/>
      <c r="AA2049" s="37"/>
      <c r="AB2049" s="37"/>
      <c r="AC2049" s="37"/>
    </row>
    <row r="2050" spans="1:29" s="36" customFormat="1" x14ac:dyDescent="0.3">
      <c r="A2050" s="37"/>
      <c r="B2050" s="37"/>
      <c r="C2050" s="37"/>
      <c r="D2050" s="37"/>
      <c r="E2050" s="37"/>
      <c r="F2050" s="37"/>
      <c r="G2050" s="37"/>
      <c r="H2050" s="37"/>
      <c r="I2050" s="37"/>
      <c r="J2050" s="37"/>
      <c r="K2050" s="37"/>
      <c r="L2050" s="37"/>
      <c r="M2050" s="37"/>
      <c r="N2050" s="37"/>
      <c r="O2050" s="37"/>
      <c r="P2050" s="37"/>
      <c r="Q2050" s="37"/>
      <c r="R2050" s="37"/>
      <c r="S2050" s="37"/>
      <c r="T2050" s="37"/>
      <c r="U2050" s="37"/>
      <c r="V2050" s="37"/>
      <c r="W2050" s="37"/>
      <c r="X2050" s="37"/>
      <c r="Y2050" s="37"/>
      <c r="Z2050" s="37"/>
      <c r="AA2050" s="37"/>
      <c r="AB2050" s="37"/>
      <c r="AC2050" s="37"/>
    </row>
    <row r="2051" spans="1:29" s="36" customFormat="1" x14ac:dyDescent="0.3">
      <c r="A2051" s="37"/>
      <c r="B2051" s="37"/>
      <c r="C2051" s="37"/>
      <c r="D2051" s="37"/>
      <c r="E2051" s="37"/>
      <c r="F2051" s="37"/>
      <c r="G2051" s="37"/>
      <c r="H2051" s="37"/>
      <c r="I2051" s="37"/>
      <c r="J2051" s="37"/>
      <c r="K2051" s="37"/>
      <c r="L2051" s="37"/>
      <c r="M2051" s="37"/>
      <c r="N2051" s="37"/>
      <c r="O2051" s="37"/>
      <c r="P2051" s="37"/>
      <c r="Q2051" s="37"/>
      <c r="R2051" s="37"/>
      <c r="S2051" s="37"/>
      <c r="T2051" s="37"/>
      <c r="U2051" s="37"/>
      <c r="V2051" s="37"/>
      <c r="W2051" s="37"/>
      <c r="X2051" s="37"/>
      <c r="Y2051" s="37"/>
      <c r="Z2051" s="37"/>
      <c r="AA2051" s="37"/>
      <c r="AB2051" s="37"/>
      <c r="AC2051" s="37"/>
    </row>
    <row r="2052" spans="1:29" s="36" customFormat="1" x14ac:dyDescent="0.3">
      <c r="A2052" s="37"/>
      <c r="B2052" s="37"/>
      <c r="C2052" s="37"/>
      <c r="D2052" s="37"/>
      <c r="E2052" s="37"/>
      <c r="F2052" s="37"/>
      <c r="G2052" s="37"/>
      <c r="H2052" s="37"/>
      <c r="I2052" s="37"/>
      <c r="J2052" s="37"/>
      <c r="K2052" s="37"/>
      <c r="L2052" s="37"/>
      <c r="M2052" s="37"/>
      <c r="N2052" s="37"/>
      <c r="O2052" s="37"/>
      <c r="P2052" s="37"/>
      <c r="Q2052" s="37"/>
      <c r="R2052" s="37"/>
      <c r="S2052" s="37"/>
      <c r="T2052" s="37"/>
      <c r="U2052" s="37"/>
      <c r="V2052" s="37"/>
      <c r="W2052" s="37"/>
      <c r="X2052" s="37"/>
      <c r="Y2052" s="37"/>
      <c r="Z2052" s="37"/>
      <c r="AA2052" s="37"/>
      <c r="AB2052" s="37"/>
      <c r="AC2052" s="37"/>
    </row>
    <row r="2053" spans="1:29" s="36" customFormat="1" x14ac:dyDescent="0.3">
      <c r="A2053" s="37"/>
      <c r="B2053" s="37"/>
      <c r="C2053" s="37"/>
      <c r="D2053" s="37"/>
      <c r="E2053" s="37"/>
      <c r="F2053" s="37"/>
      <c r="G2053" s="37"/>
      <c r="H2053" s="37"/>
      <c r="I2053" s="37"/>
      <c r="J2053" s="37"/>
      <c r="K2053" s="37"/>
      <c r="L2053" s="37"/>
      <c r="M2053" s="37"/>
      <c r="N2053" s="37"/>
      <c r="O2053" s="37"/>
      <c r="P2053" s="37"/>
      <c r="Q2053" s="37"/>
      <c r="R2053" s="37"/>
      <c r="S2053" s="37"/>
      <c r="T2053" s="37"/>
      <c r="U2053" s="37"/>
      <c r="V2053" s="37"/>
      <c r="W2053" s="37"/>
      <c r="X2053" s="37"/>
      <c r="Y2053" s="37"/>
      <c r="Z2053" s="37"/>
      <c r="AA2053" s="37"/>
      <c r="AB2053" s="37"/>
      <c r="AC2053" s="37"/>
    </row>
    <row r="2054" spans="1:29" s="36" customFormat="1" x14ac:dyDescent="0.3">
      <c r="A2054" s="37"/>
      <c r="B2054" s="37"/>
      <c r="C2054" s="37"/>
      <c r="D2054" s="37"/>
      <c r="E2054" s="37"/>
      <c r="F2054" s="37"/>
      <c r="G2054" s="37"/>
      <c r="H2054" s="37"/>
      <c r="I2054" s="37"/>
      <c r="J2054" s="37"/>
      <c r="K2054" s="37"/>
      <c r="L2054" s="37"/>
      <c r="M2054" s="37"/>
      <c r="N2054" s="37"/>
      <c r="O2054" s="37"/>
      <c r="P2054" s="37"/>
      <c r="Q2054" s="37"/>
      <c r="R2054" s="37"/>
      <c r="S2054" s="37"/>
      <c r="T2054" s="37"/>
      <c r="U2054" s="37"/>
      <c r="V2054" s="37"/>
      <c r="W2054" s="37"/>
      <c r="X2054" s="37"/>
      <c r="Y2054" s="37"/>
      <c r="Z2054" s="37"/>
      <c r="AA2054" s="37"/>
      <c r="AB2054" s="37"/>
      <c r="AC2054" s="37"/>
    </row>
    <row r="2055" spans="1:29" s="36" customFormat="1" x14ac:dyDescent="0.3">
      <c r="A2055" s="37"/>
      <c r="B2055" s="37"/>
      <c r="C2055" s="37"/>
      <c r="D2055" s="37"/>
      <c r="E2055" s="37"/>
      <c r="F2055" s="37"/>
      <c r="G2055" s="37"/>
      <c r="H2055" s="37"/>
      <c r="I2055" s="37"/>
      <c r="J2055" s="37"/>
      <c r="K2055" s="37"/>
      <c r="L2055" s="37"/>
      <c r="M2055" s="37"/>
      <c r="N2055" s="37"/>
      <c r="O2055" s="37"/>
      <c r="P2055" s="37"/>
      <c r="Q2055" s="37"/>
      <c r="R2055" s="37"/>
      <c r="S2055" s="37"/>
      <c r="T2055" s="37"/>
      <c r="U2055" s="37"/>
      <c r="V2055" s="37"/>
      <c r="W2055" s="37"/>
      <c r="X2055" s="37"/>
      <c r="Y2055" s="37"/>
      <c r="Z2055" s="37"/>
      <c r="AA2055" s="37"/>
      <c r="AB2055" s="37"/>
      <c r="AC2055" s="37"/>
    </row>
    <row r="2056" spans="1:29" s="36" customFormat="1" x14ac:dyDescent="0.3">
      <c r="A2056" s="37"/>
      <c r="B2056" s="37"/>
      <c r="C2056" s="37"/>
      <c r="D2056" s="37"/>
      <c r="E2056" s="37"/>
      <c r="F2056" s="37"/>
      <c r="G2056" s="37"/>
      <c r="H2056" s="37"/>
      <c r="I2056" s="37"/>
      <c r="J2056" s="37"/>
      <c r="K2056" s="37"/>
      <c r="L2056" s="37"/>
      <c r="M2056" s="37"/>
      <c r="N2056" s="37"/>
      <c r="O2056" s="37"/>
      <c r="P2056" s="37"/>
      <c r="Q2056" s="37"/>
      <c r="R2056" s="37"/>
      <c r="S2056" s="37"/>
      <c r="T2056" s="37"/>
      <c r="U2056" s="37"/>
      <c r="V2056" s="37"/>
      <c r="W2056" s="37"/>
      <c r="X2056" s="37"/>
      <c r="Y2056" s="37"/>
      <c r="Z2056" s="37"/>
      <c r="AA2056" s="37"/>
      <c r="AB2056" s="37"/>
      <c r="AC2056" s="37"/>
    </row>
    <row r="2057" spans="1:29" s="36" customFormat="1" x14ac:dyDescent="0.3">
      <c r="A2057" s="37"/>
      <c r="B2057" s="37"/>
      <c r="C2057" s="37"/>
      <c r="D2057" s="37"/>
      <c r="E2057" s="37"/>
      <c r="F2057" s="37"/>
      <c r="G2057" s="37"/>
      <c r="H2057" s="37"/>
      <c r="I2057" s="37"/>
      <c r="J2057" s="37"/>
      <c r="K2057" s="37"/>
      <c r="L2057" s="37"/>
      <c r="M2057" s="37"/>
      <c r="N2057" s="37"/>
      <c r="O2057" s="37"/>
      <c r="P2057" s="37"/>
      <c r="Q2057" s="37"/>
      <c r="R2057" s="37"/>
      <c r="S2057" s="37"/>
      <c r="T2057" s="37"/>
      <c r="U2057" s="37"/>
      <c r="V2057" s="37"/>
      <c r="W2057" s="37"/>
      <c r="X2057" s="37"/>
      <c r="Y2057" s="37"/>
      <c r="Z2057" s="37"/>
      <c r="AA2057" s="37"/>
      <c r="AB2057" s="37"/>
      <c r="AC2057" s="37"/>
    </row>
    <row r="2058" spans="1:29" s="36" customFormat="1" x14ac:dyDescent="0.3">
      <c r="A2058" s="37"/>
      <c r="B2058" s="37"/>
      <c r="C2058" s="37"/>
      <c r="D2058" s="37"/>
      <c r="E2058" s="37"/>
      <c r="F2058" s="37"/>
      <c r="G2058" s="37"/>
      <c r="H2058" s="37"/>
      <c r="I2058" s="37"/>
      <c r="J2058" s="37"/>
      <c r="K2058" s="37"/>
      <c r="L2058" s="37"/>
      <c r="M2058" s="37"/>
      <c r="N2058" s="37"/>
      <c r="O2058" s="37"/>
      <c r="P2058" s="37"/>
      <c r="Q2058" s="37"/>
      <c r="R2058" s="37"/>
      <c r="S2058" s="37"/>
      <c r="T2058" s="37"/>
      <c r="U2058" s="37"/>
      <c r="V2058" s="37"/>
      <c r="W2058" s="37"/>
      <c r="X2058" s="37"/>
      <c r="Y2058" s="37"/>
      <c r="Z2058" s="37"/>
      <c r="AA2058" s="37"/>
      <c r="AB2058" s="37"/>
      <c r="AC2058" s="37"/>
    </row>
    <row r="2059" spans="1:29" s="36" customFormat="1" x14ac:dyDescent="0.3">
      <c r="A2059" s="37"/>
      <c r="B2059" s="37"/>
      <c r="C2059" s="37"/>
      <c r="D2059" s="37"/>
      <c r="E2059" s="37"/>
      <c r="F2059" s="37"/>
      <c r="G2059" s="37"/>
      <c r="H2059" s="37"/>
      <c r="I2059" s="37"/>
      <c r="J2059" s="37"/>
      <c r="K2059" s="37"/>
      <c r="L2059" s="37"/>
      <c r="M2059" s="37"/>
      <c r="N2059" s="37"/>
      <c r="O2059" s="37"/>
      <c r="P2059" s="37"/>
      <c r="Q2059" s="37"/>
      <c r="R2059" s="37"/>
      <c r="S2059" s="37"/>
      <c r="T2059" s="37"/>
      <c r="U2059" s="37"/>
      <c r="V2059" s="37"/>
      <c r="W2059" s="37"/>
      <c r="X2059" s="37"/>
      <c r="Y2059" s="37"/>
      <c r="Z2059" s="37"/>
      <c r="AA2059" s="37"/>
      <c r="AB2059" s="37"/>
      <c r="AC2059" s="37"/>
    </row>
    <row r="2060" spans="1:29" s="36" customFormat="1" x14ac:dyDescent="0.3">
      <c r="A2060" s="37"/>
      <c r="B2060" s="37"/>
      <c r="C2060" s="37"/>
      <c r="D2060" s="37"/>
      <c r="E2060" s="37"/>
      <c r="F2060" s="37"/>
      <c r="G2060" s="37"/>
      <c r="H2060" s="37"/>
      <c r="I2060" s="37"/>
      <c r="J2060" s="37"/>
      <c r="K2060" s="37"/>
      <c r="L2060" s="37"/>
      <c r="M2060" s="37"/>
      <c r="N2060" s="37"/>
      <c r="O2060" s="37"/>
      <c r="P2060" s="37"/>
      <c r="Q2060" s="37"/>
      <c r="R2060" s="37"/>
      <c r="S2060" s="37"/>
      <c r="T2060" s="37"/>
      <c r="U2060" s="37"/>
      <c r="V2060" s="37"/>
      <c r="W2060" s="37"/>
      <c r="X2060" s="37"/>
      <c r="Y2060" s="37"/>
      <c r="Z2060" s="37"/>
      <c r="AA2060" s="37"/>
      <c r="AB2060" s="37"/>
      <c r="AC2060" s="37"/>
    </row>
    <row r="2061" spans="1:29" s="36" customFormat="1" x14ac:dyDescent="0.3">
      <c r="A2061" s="37"/>
      <c r="B2061" s="37"/>
      <c r="C2061" s="37"/>
      <c r="D2061" s="37"/>
      <c r="E2061" s="37"/>
      <c r="F2061" s="37"/>
      <c r="G2061" s="37"/>
      <c r="H2061" s="37"/>
      <c r="I2061" s="37"/>
      <c r="J2061" s="37"/>
      <c r="K2061" s="37"/>
      <c r="L2061" s="37"/>
      <c r="M2061" s="37"/>
      <c r="N2061" s="37"/>
      <c r="O2061" s="37"/>
      <c r="P2061" s="37"/>
      <c r="Q2061" s="37"/>
      <c r="R2061" s="37"/>
      <c r="S2061" s="37"/>
      <c r="T2061" s="37"/>
      <c r="U2061" s="37"/>
      <c r="V2061" s="37"/>
      <c r="W2061" s="37"/>
      <c r="X2061" s="37"/>
      <c r="Y2061" s="37"/>
      <c r="Z2061" s="37"/>
      <c r="AA2061" s="37"/>
      <c r="AB2061" s="37"/>
      <c r="AC2061" s="37"/>
    </row>
    <row r="2062" spans="1:29" s="36" customFormat="1" x14ac:dyDescent="0.3">
      <c r="A2062" s="37"/>
      <c r="B2062" s="37"/>
      <c r="C2062" s="37"/>
      <c r="D2062" s="37"/>
      <c r="E2062" s="37"/>
      <c r="F2062" s="37"/>
      <c r="G2062" s="37"/>
      <c r="H2062" s="37"/>
      <c r="I2062" s="37"/>
      <c r="J2062" s="37"/>
      <c r="K2062" s="37"/>
      <c r="L2062" s="37"/>
      <c r="M2062" s="37"/>
      <c r="N2062" s="37"/>
      <c r="O2062" s="37"/>
      <c r="P2062" s="37"/>
      <c r="Q2062" s="37"/>
      <c r="R2062" s="37"/>
      <c r="S2062" s="37"/>
      <c r="T2062" s="37"/>
      <c r="U2062" s="37"/>
      <c r="V2062" s="37"/>
      <c r="W2062" s="37"/>
      <c r="X2062" s="37"/>
      <c r="Y2062" s="37"/>
      <c r="Z2062" s="37"/>
      <c r="AA2062" s="37"/>
      <c r="AB2062" s="37"/>
      <c r="AC2062" s="37"/>
    </row>
    <row r="2063" spans="1:29" s="36" customFormat="1" x14ac:dyDescent="0.3">
      <c r="A2063" s="37"/>
      <c r="B2063" s="37"/>
      <c r="C2063" s="37"/>
      <c r="D2063" s="37"/>
      <c r="E2063" s="37"/>
      <c r="F2063" s="37"/>
      <c r="G2063" s="37"/>
      <c r="H2063" s="37"/>
      <c r="I2063" s="37"/>
      <c r="J2063" s="37"/>
      <c r="K2063" s="37"/>
      <c r="L2063" s="37"/>
      <c r="M2063" s="37"/>
      <c r="N2063" s="37"/>
      <c r="O2063" s="37"/>
      <c r="P2063" s="37"/>
      <c r="Q2063" s="37"/>
      <c r="R2063" s="37"/>
      <c r="S2063" s="37"/>
      <c r="T2063" s="37"/>
      <c r="U2063" s="37"/>
      <c r="V2063" s="37"/>
      <c r="W2063" s="37"/>
      <c r="X2063" s="37"/>
      <c r="Y2063" s="37"/>
      <c r="Z2063" s="37"/>
      <c r="AA2063" s="37"/>
      <c r="AB2063" s="37"/>
      <c r="AC2063" s="37"/>
    </row>
    <row r="2064" spans="1:29" s="36" customFormat="1" x14ac:dyDescent="0.3">
      <c r="A2064" s="37"/>
      <c r="B2064" s="37"/>
      <c r="C2064" s="37"/>
      <c r="D2064" s="37"/>
      <c r="E2064" s="37"/>
      <c r="F2064" s="37"/>
      <c r="G2064" s="37"/>
      <c r="H2064" s="37"/>
      <c r="I2064" s="37"/>
      <c r="J2064" s="37"/>
      <c r="K2064" s="37"/>
      <c r="L2064" s="37"/>
      <c r="M2064" s="37"/>
      <c r="N2064" s="37"/>
      <c r="O2064" s="37"/>
      <c r="P2064" s="37"/>
      <c r="Q2064" s="37"/>
      <c r="R2064" s="37"/>
      <c r="S2064" s="37"/>
      <c r="T2064" s="37"/>
      <c r="U2064" s="37"/>
      <c r="V2064" s="37"/>
      <c r="W2064" s="37"/>
      <c r="X2064" s="37"/>
      <c r="Y2064" s="37"/>
      <c r="Z2064" s="37"/>
      <c r="AA2064" s="37"/>
      <c r="AB2064" s="37"/>
      <c r="AC2064" s="37"/>
    </row>
    <row r="2065" spans="1:29" s="36" customFormat="1" x14ac:dyDescent="0.3">
      <c r="A2065" s="37"/>
      <c r="B2065" s="37"/>
      <c r="C2065" s="37"/>
      <c r="D2065" s="37"/>
      <c r="E2065" s="37"/>
      <c r="F2065" s="37"/>
      <c r="G2065" s="37"/>
      <c r="H2065" s="37"/>
      <c r="I2065" s="37"/>
      <c r="J2065" s="37"/>
      <c r="K2065" s="37"/>
      <c r="L2065" s="37"/>
      <c r="M2065" s="37"/>
      <c r="N2065" s="37"/>
      <c r="O2065" s="37"/>
      <c r="P2065" s="37"/>
      <c r="Q2065" s="37"/>
      <c r="R2065" s="37"/>
      <c r="S2065" s="37"/>
      <c r="T2065" s="37"/>
      <c r="U2065" s="37"/>
      <c r="V2065" s="37"/>
      <c r="W2065" s="37"/>
      <c r="X2065" s="37"/>
      <c r="Y2065" s="37"/>
      <c r="Z2065" s="37"/>
      <c r="AA2065" s="37"/>
      <c r="AB2065" s="37"/>
      <c r="AC2065" s="37"/>
    </row>
    <row r="2066" spans="1:29" s="36" customFormat="1" x14ac:dyDescent="0.3">
      <c r="A2066" s="37"/>
      <c r="B2066" s="37"/>
      <c r="C2066" s="37"/>
      <c r="D2066" s="37"/>
      <c r="E2066" s="37"/>
      <c r="F2066" s="37"/>
      <c r="G2066" s="37"/>
      <c r="H2066" s="37"/>
      <c r="I2066" s="37"/>
      <c r="J2066" s="37"/>
      <c r="K2066" s="37"/>
      <c r="L2066" s="37"/>
      <c r="M2066" s="37"/>
      <c r="N2066" s="37"/>
      <c r="O2066" s="37"/>
      <c r="P2066" s="37"/>
      <c r="Q2066" s="37"/>
      <c r="R2066" s="37"/>
      <c r="S2066" s="37"/>
      <c r="T2066" s="37"/>
      <c r="U2066" s="37"/>
      <c r="V2066" s="37"/>
      <c r="W2066" s="37"/>
      <c r="X2066" s="37"/>
      <c r="Y2066" s="37"/>
      <c r="Z2066" s="37"/>
      <c r="AA2066" s="37"/>
      <c r="AB2066" s="37"/>
      <c r="AC2066" s="37"/>
    </row>
    <row r="2067" spans="1:29" s="36" customFormat="1" x14ac:dyDescent="0.3">
      <c r="A2067" s="37"/>
      <c r="B2067" s="37"/>
      <c r="C2067" s="37"/>
      <c r="D2067" s="37"/>
      <c r="E2067" s="37"/>
      <c r="F2067" s="37"/>
      <c r="G2067" s="37"/>
      <c r="H2067" s="37"/>
      <c r="I2067" s="37"/>
      <c r="J2067" s="37"/>
      <c r="K2067" s="37"/>
      <c r="L2067" s="37"/>
      <c r="M2067" s="37"/>
      <c r="N2067" s="37"/>
      <c r="O2067" s="37"/>
      <c r="P2067" s="37"/>
      <c r="Q2067" s="37"/>
      <c r="R2067" s="37"/>
      <c r="S2067" s="37"/>
      <c r="T2067" s="37"/>
      <c r="U2067" s="37"/>
      <c r="V2067" s="37"/>
      <c r="W2067" s="37"/>
      <c r="X2067" s="37"/>
      <c r="Y2067" s="37"/>
      <c r="Z2067" s="37"/>
      <c r="AA2067" s="37"/>
      <c r="AB2067" s="37"/>
      <c r="AC2067" s="37"/>
    </row>
    <row r="2068" spans="1:29" s="36" customFormat="1" x14ac:dyDescent="0.3">
      <c r="A2068" s="37"/>
      <c r="B2068" s="37"/>
      <c r="C2068" s="37"/>
      <c r="D2068" s="37"/>
      <c r="E2068" s="37"/>
      <c r="F2068" s="37"/>
      <c r="G2068" s="37"/>
      <c r="H2068" s="37"/>
      <c r="I2068" s="37"/>
      <c r="J2068" s="37"/>
      <c r="K2068" s="37"/>
      <c r="L2068" s="37"/>
      <c r="M2068" s="37"/>
      <c r="N2068" s="37"/>
      <c r="O2068" s="37"/>
      <c r="P2068" s="37"/>
      <c r="Q2068" s="37"/>
      <c r="R2068" s="37"/>
      <c r="S2068" s="37"/>
      <c r="T2068" s="37"/>
      <c r="U2068" s="37"/>
      <c r="V2068" s="37"/>
      <c r="W2068" s="37"/>
      <c r="X2068" s="37"/>
      <c r="Y2068" s="37"/>
      <c r="Z2068" s="37"/>
      <c r="AA2068" s="37"/>
      <c r="AB2068" s="37"/>
      <c r="AC2068" s="37"/>
    </row>
    <row r="2069" spans="1:29" s="36" customFormat="1" x14ac:dyDescent="0.3">
      <c r="A2069" s="37"/>
      <c r="B2069" s="37"/>
      <c r="C2069" s="37"/>
      <c r="D2069" s="37"/>
      <c r="E2069" s="37"/>
      <c r="F2069" s="37"/>
      <c r="G2069" s="37"/>
      <c r="H2069" s="37"/>
      <c r="I2069" s="37"/>
      <c r="J2069" s="37"/>
      <c r="K2069" s="37"/>
      <c r="L2069" s="37"/>
      <c r="M2069" s="37"/>
      <c r="N2069" s="37"/>
      <c r="O2069" s="37"/>
      <c r="P2069" s="37"/>
      <c r="Q2069" s="37"/>
      <c r="R2069" s="37"/>
      <c r="S2069" s="37"/>
      <c r="T2069" s="37"/>
      <c r="U2069" s="37"/>
      <c r="V2069" s="37"/>
      <c r="W2069" s="37"/>
      <c r="X2069" s="37"/>
      <c r="Y2069" s="37"/>
      <c r="Z2069" s="37"/>
      <c r="AA2069" s="37"/>
      <c r="AB2069" s="37"/>
      <c r="AC2069" s="37"/>
    </row>
    <row r="2070" spans="1:29" s="36" customFormat="1" x14ac:dyDescent="0.3">
      <c r="A2070" s="37"/>
      <c r="B2070" s="37"/>
      <c r="C2070" s="37"/>
      <c r="D2070" s="37"/>
      <c r="E2070" s="37"/>
      <c r="F2070" s="37"/>
      <c r="G2070" s="37"/>
      <c r="H2070" s="37"/>
      <c r="I2070" s="37"/>
      <c r="J2070" s="37"/>
      <c r="K2070" s="37"/>
      <c r="L2070" s="37"/>
      <c r="M2070" s="37"/>
      <c r="N2070" s="37"/>
      <c r="O2070" s="37"/>
      <c r="P2070" s="37"/>
      <c r="Q2070" s="37"/>
      <c r="R2070" s="37"/>
      <c r="S2070" s="37"/>
      <c r="T2070" s="37"/>
      <c r="U2070" s="37"/>
      <c r="V2070" s="37"/>
      <c r="W2070" s="37"/>
      <c r="X2070" s="37"/>
      <c r="Y2070" s="37"/>
      <c r="Z2070" s="37"/>
      <c r="AA2070" s="37"/>
      <c r="AB2070" s="37"/>
      <c r="AC2070" s="37"/>
    </row>
    <row r="2071" spans="1:29" s="36" customFormat="1" x14ac:dyDescent="0.3">
      <c r="A2071" s="37"/>
      <c r="B2071" s="37"/>
      <c r="C2071" s="37"/>
      <c r="D2071" s="37"/>
      <c r="E2071" s="37"/>
      <c r="F2071" s="37"/>
      <c r="G2071" s="37"/>
      <c r="H2071" s="37"/>
      <c r="I2071" s="37"/>
      <c r="J2071" s="37"/>
      <c r="K2071" s="37"/>
      <c r="L2071" s="37"/>
      <c r="M2071" s="37"/>
      <c r="N2071" s="37"/>
      <c r="O2071" s="37"/>
      <c r="P2071" s="37"/>
      <c r="Q2071" s="37"/>
      <c r="R2071" s="37"/>
      <c r="S2071" s="37"/>
      <c r="T2071" s="37"/>
      <c r="U2071" s="37"/>
      <c r="V2071" s="37"/>
      <c r="W2071" s="37"/>
      <c r="X2071" s="37"/>
      <c r="Y2071" s="37"/>
      <c r="Z2071" s="37"/>
      <c r="AA2071" s="37"/>
      <c r="AB2071" s="37"/>
      <c r="AC2071" s="37"/>
    </row>
    <row r="2072" spans="1:29" s="36" customFormat="1" x14ac:dyDescent="0.3">
      <c r="A2072" s="37"/>
      <c r="B2072" s="37"/>
      <c r="C2072" s="37"/>
      <c r="D2072" s="37"/>
      <c r="E2072" s="37"/>
      <c r="F2072" s="37"/>
      <c r="G2072" s="37"/>
      <c r="H2072" s="37"/>
      <c r="I2072" s="37"/>
      <c r="J2072" s="37"/>
      <c r="K2072" s="37"/>
      <c r="L2072" s="37"/>
      <c r="M2072" s="37"/>
      <c r="N2072" s="37"/>
      <c r="O2072" s="37"/>
      <c r="P2072" s="37"/>
      <c r="Q2072" s="37"/>
      <c r="R2072" s="37"/>
      <c r="S2072" s="37"/>
      <c r="T2072" s="37"/>
      <c r="U2072" s="37"/>
      <c r="V2072" s="37"/>
      <c r="W2072" s="37"/>
      <c r="X2072" s="37"/>
      <c r="Y2072" s="37"/>
      <c r="Z2072" s="37"/>
      <c r="AA2072" s="37"/>
      <c r="AB2072" s="37"/>
      <c r="AC2072" s="37"/>
    </row>
    <row r="2073" spans="1:29" s="36" customFormat="1" x14ac:dyDescent="0.3">
      <c r="A2073" s="37"/>
      <c r="B2073" s="37"/>
      <c r="C2073" s="37"/>
      <c r="D2073" s="37"/>
      <c r="E2073" s="37"/>
      <c r="F2073" s="37"/>
      <c r="G2073" s="37"/>
      <c r="H2073" s="37"/>
      <c r="I2073" s="37"/>
      <c r="J2073" s="37"/>
      <c r="K2073" s="37"/>
      <c r="L2073" s="37"/>
      <c r="M2073" s="37"/>
      <c r="N2073" s="37"/>
      <c r="O2073" s="37"/>
      <c r="P2073" s="37"/>
      <c r="Q2073" s="37"/>
      <c r="R2073" s="37"/>
      <c r="S2073" s="37"/>
      <c r="T2073" s="37"/>
      <c r="U2073" s="37"/>
      <c r="V2073" s="37"/>
      <c r="W2073" s="37"/>
      <c r="X2073" s="37"/>
      <c r="Y2073" s="37"/>
      <c r="Z2073" s="37"/>
      <c r="AA2073" s="37"/>
      <c r="AB2073" s="37"/>
      <c r="AC2073" s="37"/>
    </row>
    <row r="2074" spans="1:29" s="36" customFormat="1" x14ac:dyDescent="0.3">
      <c r="A2074" s="37"/>
      <c r="B2074" s="37"/>
      <c r="C2074" s="37"/>
      <c r="D2074" s="37"/>
      <c r="E2074" s="37"/>
      <c r="F2074" s="37"/>
      <c r="G2074" s="37"/>
      <c r="H2074" s="37"/>
      <c r="I2074" s="37"/>
      <c r="J2074" s="37"/>
      <c r="K2074" s="37"/>
      <c r="L2074" s="37"/>
      <c r="M2074" s="37"/>
      <c r="N2074" s="37"/>
      <c r="O2074" s="37"/>
      <c r="P2074" s="37"/>
      <c r="Q2074" s="37"/>
      <c r="R2074" s="37"/>
      <c r="S2074" s="37"/>
      <c r="T2074" s="37"/>
      <c r="U2074" s="37"/>
      <c r="V2074" s="37"/>
      <c r="W2074" s="37"/>
      <c r="X2074" s="37"/>
      <c r="Y2074" s="37"/>
      <c r="Z2074" s="37"/>
      <c r="AA2074" s="37"/>
      <c r="AB2074" s="37"/>
      <c r="AC2074" s="37"/>
    </row>
    <row r="2075" spans="1:29" s="36" customFormat="1" x14ac:dyDescent="0.3">
      <c r="A2075" s="37"/>
      <c r="B2075" s="37"/>
      <c r="C2075" s="37"/>
      <c r="D2075" s="37"/>
      <c r="E2075" s="37"/>
      <c r="F2075" s="37"/>
      <c r="G2075" s="37"/>
      <c r="H2075" s="37"/>
      <c r="I2075" s="37"/>
      <c r="J2075" s="37"/>
      <c r="K2075" s="37"/>
      <c r="L2075" s="37"/>
      <c r="M2075" s="37"/>
      <c r="N2075" s="37"/>
      <c r="O2075" s="37"/>
      <c r="P2075" s="37"/>
      <c r="Q2075" s="37"/>
      <c r="R2075" s="37"/>
      <c r="S2075" s="37"/>
      <c r="T2075" s="37"/>
      <c r="U2075" s="37"/>
      <c r="V2075" s="37"/>
      <c r="W2075" s="37"/>
      <c r="X2075" s="37"/>
      <c r="Y2075" s="37"/>
      <c r="Z2075" s="37"/>
      <c r="AA2075" s="37"/>
      <c r="AB2075" s="37"/>
      <c r="AC2075" s="37"/>
    </row>
    <row r="2076" spans="1:29" s="36" customFormat="1" x14ac:dyDescent="0.3">
      <c r="A2076" s="37"/>
      <c r="B2076" s="37"/>
      <c r="C2076" s="37"/>
      <c r="D2076" s="37"/>
      <c r="E2076" s="37"/>
      <c r="F2076" s="37"/>
      <c r="G2076" s="37"/>
      <c r="H2076" s="37"/>
      <c r="I2076" s="37"/>
      <c r="J2076" s="37"/>
      <c r="K2076" s="37"/>
      <c r="L2076" s="37"/>
      <c r="M2076" s="37"/>
      <c r="N2076" s="37"/>
      <c r="O2076" s="37"/>
      <c r="P2076" s="37"/>
      <c r="Q2076" s="37"/>
      <c r="R2076" s="37"/>
      <c r="S2076" s="37"/>
      <c r="T2076" s="37"/>
      <c r="U2076" s="37"/>
      <c r="V2076" s="37"/>
      <c r="W2076" s="37"/>
      <c r="X2076" s="37"/>
      <c r="Y2076" s="37"/>
      <c r="Z2076" s="37"/>
      <c r="AA2076" s="37"/>
      <c r="AB2076" s="37"/>
      <c r="AC2076" s="37"/>
    </row>
    <row r="2077" spans="1:29" s="36" customFormat="1" x14ac:dyDescent="0.3">
      <c r="A2077" s="37"/>
      <c r="B2077" s="37"/>
      <c r="C2077" s="37"/>
      <c r="D2077" s="37"/>
      <c r="E2077" s="37"/>
      <c r="F2077" s="37"/>
      <c r="G2077" s="37"/>
      <c r="H2077" s="37"/>
      <c r="I2077" s="37"/>
      <c r="J2077" s="37"/>
      <c r="K2077" s="37"/>
      <c r="L2077" s="37"/>
      <c r="M2077" s="37"/>
      <c r="N2077" s="37"/>
      <c r="O2077" s="37"/>
      <c r="P2077" s="37"/>
      <c r="Q2077" s="37"/>
      <c r="R2077" s="37"/>
      <c r="S2077" s="37"/>
      <c r="T2077" s="37"/>
      <c r="U2077" s="37"/>
      <c r="V2077" s="37"/>
      <c r="W2077" s="37"/>
      <c r="X2077" s="37"/>
      <c r="Y2077" s="37"/>
      <c r="Z2077" s="37"/>
      <c r="AA2077" s="37"/>
      <c r="AB2077" s="37"/>
      <c r="AC2077" s="37"/>
    </row>
    <row r="2078" spans="1:29" s="36" customFormat="1" x14ac:dyDescent="0.3">
      <c r="A2078" s="37"/>
      <c r="B2078" s="37"/>
      <c r="C2078" s="37"/>
      <c r="D2078" s="37"/>
      <c r="E2078" s="37"/>
      <c r="F2078" s="37"/>
      <c r="G2078" s="37"/>
      <c r="H2078" s="37"/>
      <c r="I2078" s="37"/>
      <c r="J2078" s="37"/>
      <c r="K2078" s="37"/>
      <c r="L2078" s="37"/>
      <c r="M2078" s="37"/>
      <c r="N2078" s="37"/>
      <c r="O2078" s="37"/>
      <c r="P2078" s="37"/>
      <c r="Q2078" s="37"/>
      <c r="R2078" s="37"/>
      <c r="S2078" s="37"/>
      <c r="T2078" s="37"/>
      <c r="U2078" s="37"/>
      <c r="V2078" s="37"/>
      <c r="W2078" s="37"/>
      <c r="X2078" s="37"/>
      <c r="Y2078" s="37"/>
      <c r="Z2078" s="37"/>
      <c r="AA2078" s="37"/>
      <c r="AB2078" s="37"/>
      <c r="AC2078" s="37"/>
    </row>
    <row r="2079" spans="1:29" s="36" customFormat="1" x14ac:dyDescent="0.3">
      <c r="A2079" s="37"/>
      <c r="B2079" s="37"/>
      <c r="C2079" s="37"/>
      <c r="D2079" s="37"/>
      <c r="E2079" s="37"/>
      <c r="F2079" s="37"/>
      <c r="G2079" s="37"/>
      <c r="H2079" s="37"/>
      <c r="I2079" s="37"/>
      <c r="J2079" s="37"/>
      <c r="K2079" s="37"/>
      <c r="L2079" s="37"/>
      <c r="M2079" s="37"/>
      <c r="N2079" s="37"/>
      <c r="O2079" s="37"/>
      <c r="P2079" s="37"/>
      <c r="Q2079" s="37"/>
      <c r="R2079" s="37"/>
      <c r="S2079" s="37"/>
      <c r="T2079" s="37"/>
      <c r="U2079" s="37"/>
      <c r="V2079" s="37"/>
      <c r="W2079" s="37"/>
      <c r="X2079" s="37"/>
      <c r="Y2079" s="37"/>
      <c r="Z2079" s="37"/>
      <c r="AA2079" s="37"/>
      <c r="AB2079" s="37"/>
      <c r="AC2079" s="37"/>
    </row>
    <row r="2080" spans="1:29" s="36" customFormat="1" x14ac:dyDescent="0.3">
      <c r="A2080" s="37"/>
      <c r="B2080" s="37"/>
      <c r="C2080" s="37"/>
      <c r="D2080" s="37"/>
      <c r="E2080" s="37"/>
      <c r="F2080" s="37"/>
      <c r="G2080" s="37"/>
      <c r="H2080" s="37"/>
      <c r="I2080" s="37"/>
      <c r="J2080" s="37"/>
      <c r="K2080" s="37"/>
      <c r="L2080" s="37"/>
      <c r="M2080" s="37"/>
      <c r="N2080" s="37"/>
      <c r="O2080" s="37"/>
      <c r="P2080" s="37"/>
      <c r="Q2080" s="37"/>
      <c r="R2080" s="37"/>
      <c r="S2080" s="37"/>
      <c r="T2080" s="37"/>
      <c r="U2080" s="37"/>
      <c r="V2080" s="37"/>
      <c r="W2080" s="37"/>
      <c r="X2080" s="37"/>
      <c r="Y2080" s="37"/>
      <c r="Z2080" s="37"/>
      <c r="AA2080" s="37"/>
      <c r="AB2080" s="37"/>
      <c r="AC2080" s="37"/>
    </row>
    <row r="2081" spans="1:29" s="36" customFormat="1" x14ac:dyDescent="0.3">
      <c r="A2081" s="37"/>
      <c r="B2081" s="37"/>
      <c r="C2081" s="37"/>
      <c r="D2081" s="37"/>
      <c r="E2081" s="37"/>
      <c r="F2081" s="37"/>
      <c r="G2081" s="37"/>
      <c r="H2081" s="37"/>
      <c r="I2081" s="37"/>
      <c r="J2081" s="37"/>
      <c r="K2081" s="37"/>
      <c r="L2081" s="37"/>
      <c r="M2081" s="37"/>
      <c r="N2081" s="37"/>
      <c r="O2081" s="37"/>
      <c r="P2081" s="37"/>
      <c r="Q2081" s="37"/>
      <c r="R2081" s="37"/>
      <c r="S2081" s="37"/>
      <c r="T2081" s="37"/>
      <c r="U2081" s="37"/>
      <c r="V2081" s="37"/>
      <c r="W2081" s="37"/>
      <c r="X2081" s="37"/>
      <c r="Y2081" s="37"/>
      <c r="Z2081" s="37"/>
      <c r="AA2081" s="37"/>
      <c r="AB2081" s="37"/>
      <c r="AC2081" s="37"/>
    </row>
    <row r="2082" spans="1:29" s="36" customFormat="1" x14ac:dyDescent="0.3">
      <c r="A2082" s="37"/>
      <c r="B2082" s="37"/>
      <c r="C2082" s="37"/>
      <c r="D2082" s="37"/>
      <c r="E2082" s="37"/>
      <c r="F2082" s="37"/>
      <c r="G2082" s="37"/>
      <c r="H2082" s="37"/>
      <c r="I2082" s="37"/>
      <c r="J2082" s="37"/>
      <c r="K2082" s="37"/>
      <c r="L2082" s="37"/>
      <c r="M2082" s="37"/>
      <c r="N2082" s="37"/>
      <c r="O2082" s="37"/>
      <c r="P2082" s="37"/>
      <c r="Q2082" s="37"/>
      <c r="R2082" s="37"/>
      <c r="S2082" s="37"/>
      <c r="T2082" s="37"/>
      <c r="U2082" s="37"/>
      <c r="V2082" s="37"/>
      <c r="W2082" s="37"/>
      <c r="X2082" s="37"/>
      <c r="Y2082" s="37"/>
      <c r="Z2082" s="37"/>
      <c r="AA2082" s="37"/>
      <c r="AB2082" s="37"/>
      <c r="AC2082" s="37"/>
    </row>
    <row r="2083" spans="1:29" s="36" customFormat="1" x14ac:dyDescent="0.3">
      <c r="A2083" s="37"/>
      <c r="B2083" s="37"/>
      <c r="C2083" s="37"/>
      <c r="D2083" s="37"/>
      <c r="E2083" s="37"/>
      <c r="F2083" s="37"/>
      <c r="G2083" s="37"/>
      <c r="H2083" s="37"/>
      <c r="I2083" s="37"/>
      <c r="J2083" s="37"/>
      <c r="K2083" s="37"/>
      <c r="L2083" s="37"/>
      <c r="M2083" s="37"/>
      <c r="N2083" s="37"/>
      <c r="O2083" s="37"/>
      <c r="P2083" s="37"/>
      <c r="Q2083" s="37"/>
      <c r="R2083" s="37"/>
      <c r="S2083" s="37"/>
      <c r="T2083" s="37"/>
      <c r="U2083" s="37"/>
      <c r="V2083" s="37"/>
      <c r="W2083" s="37"/>
      <c r="X2083" s="37"/>
      <c r="Y2083" s="37"/>
      <c r="Z2083" s="37"/>
      <c r="AA2083" s="37"/>
      <c r="AB2083" s="37"/>
      <c r="AC2083" s="37"/>
    </row>
    <row r="2084" spans="1:29" s="36" customFormat="1" x14ac:dyDescent="0.3">
      <c r="A2084" s="37"/>
      <c r="B2084" s="37"/>
      <c r="C2084" s="37"/>
      <c r="D2084" s="37"/>
      <c r="E2084" s="37"/>
      <c r="F2084" s="37"/>
      <c r="G2084" s="37"/>
      <c r="H2084" s="37"/>
      <c r="I2084" s="37"/>
      <c r="J2084" s="37"/>
      <c r="K2084" s="37"/>
      <c r="L2084" s="37"/>
      <c r="M2084" s="37"/>
      <c r="N2084" s="37"/>
      <c r="O2084" s="37"/>
      <c r="P2084" s="37"/>
      <c r="Q2084" s="37"/>
      <c r="R2084" s="37"/>
      <c r="S2084" s="37"/>
      <c r="T2084" s="37"/>
      <c r="U2084" s="37"/>
      <c r="V2084" s="37"/>
      <c r="W2084" s="37"/>
      <c r="X2084" s="37"/>
      <c r="Y2084" s="37"/>
      <c r="Z2084" s="37"/>
      <c r="AA2084" s="37"/>
      <c r="AB2084" s="37"/>
      <c r="AC2084" s="37"/>
    </row>
    <row r="2085" spans="1:29" s="36" customFormat="1" x14ac:dyDescent="0.3">
      <c r="A2085" s="37"/>
      <c r="B2085" s="37"/>
      <c r="C2085" s="37"/>
      <c r="D2085" s="37"/>
      <c r="E2085" s="37"/>
      <c r="F2085" s="37"/>
      <c r="G2085" s="37"/>
      <c r="H2085" s="37"/>
      <c r="I2085" s="37"/>
      <c r="J2085" s="37"/>
      <c r="K2085" s="37"/>
      <c r="L2085" s="37"/>
      <c r="M2085" s="37"/>
      <c r="N2085" s="37"/>
      <c r="O2085" s="37"/>
      <c r="P2085" s="37"/>
      <c r="Q2085" s="37"/>
      <c r="R2085" s="37"/>
      <c r="S2085" s="37"/>
      <c r="T2085" s="37"/>
      <c r="U2085" s="37"/>
      <c r="V2085" s="37"/>
      <c r="W2085" s="37"/>
      <c r="X2085" s="37"/>
      <c r="Y2085" s="37"/>
      <c r="Z2085" s="37"/>
      <c r="AA2085" s="37"/>
      <c r="AB2085" s="37"/>
      <c r="AC2085" s="37"/>
    </row>
    <row r="2086" spans="1:29" s="36" customFormat="1" x14ac:dyDescent="0.3">
      <c r="A2086" s="37"/>
      <c r="B2086" s="37"/>
      <c r="C2086" s="37"/>
      <c r="D2086" s="37"/>
      <c r="E2086" s="37"/>
      <c r="F2086" s="37"/>
      <c r="G2086" s="37"/>
      <c r="H2086" s="37"/>
      <c r="I2086" s="37"/>
      <c r="J2086" s="37"/>
      <c r="K2086" s="37"/>
      <c r="L2086" s="37"/>
      <c r="M2086" s="37"/>
      <c r="N2086" s="37"/>
      <c r="O2086" s="37"/>
      <c r="P2086" s="37"/>
      <c r="Q2086" s="37"/>
      <c r="R2086" s="37"/>
      <c r="S2086" s="37"/>
      <c r="T2086" s="37"/>
      <c r="U2086" s="37"/>
      <c r="V2086" s="37"/>
      <c r="W2086" s="37"/>
      <c r="X2086" s="37"/>
      <c r="Y2086" s="37"/>
      <c r="Z2086" s="37"/>
      <c r="AA2086" s="37"/>
      <c r="AB2086" s="37"/>
      <c r="AC2086" s="37"/>
    </row>
    <row r="2087" spans="1:29" s="36" customFormat="1" x14ac:dyDescent="0.3">
      <c r="A2087" s="37"/>
      <c r="B2087" s="37"/>
      <c r="C2087" s="37"/>
      <c r="D2087" s="37"/>
      <c r="E2087" s="37"/>
      <c r="F2087" s="37"/>
      <c r="G2087" s="37"/>
      <c r="H2087" s="37"/>
      <c r="I2087" s="37"/>
      <c r="J2087" s="37"/>
      <c r="K2087" s="37"/>
      <c r="L2087" s="37"/>
      <c r="M2087" s="37"/>
      <c r="N2087" s="37"/>
      <c r="O2087" s="37"/>
      <c r="P2087" s="37"/>
      <c r="Q2087" s="37"/>
      <c r="R2087" s="37"/>
      <c r="S2087" s="37"/>
      <c r="T2087" s="37"/>
      <c r="U2087" s="37"/>
      <c r="V2087" s="37"/>
      <c r="W2087" s="37"/>
      <c r="X2087" s="37"/>
      <c r="Y2087" s="37"/>
      <c r="Z2087" s="37"/>
      <c r="AA2087" s="37"/>
      <c r="AB2087" s="37"/>
      <c r="AC2087" s="37"/>
    </row>
    <row r="2088" spans="1:29" s="36" customFormat="1" x14ac:dyDescent="0.3">
      <c r="A2088" s="37"/>
      <c r="B2088" s="37"/>
      <c r="C2088" s="37"/>
      <c r="D2088" s="37"/>
      <c r="E2088" s="37"/>
      <c r="F2088" s="37"/>
      <c r="G2088" s="37"/>
      <c r="H2088" s="37"/>
      <c r="I2088" s="37"/>
      <c r="J2088" s="37"/>
      <c r="K2088" s="37"/>
      <c r="L2088" s="37"/>
      <c r="M2088" s="37"/>
      <c r="N2088" s="37"/>
      <c r="O2088" s="37"/>
      <c r="P2088" s="37"/>
      <c r="Q2088" s="37"/>
      <c r="R2088" s="37"/>
      <c r="S2088" s="37"/>
      <c r="T2088" s="37"/>
      <c r="U2088" s="37"/>
      <c r="V2088" s="37"/>
      <c r="W2088" s="37"/>
      <c r="X2088" s="37"/>
      <c r="Y2088" s="37"/>
      <c r="Z2088" s="37"/>
      <c r="AA2088" s="37"/>
      <c r="AB2088" s="37"/>
      <c r="AC2088" s="37"/>
    </row>
    <row r="2089" spans="1:29" s="36" customFormat="1" x14ac:dyDescent="0.3">
      <c r="A2089" s="37"/>
      <c r="B2089" s="37"/>
      <c r="C2089" s="37"/>
      <c r="D2089" s="37"/>
      <c r="E2089" s="37"/>
      <c r="F2089" s="37"/>
      <c r="G2089" s="37"/>
      <c r="H2089" s="37"/>
      <c r="I2089" s="37"/>
      <c r="J2089" s="37"/>
      <c r="K2089" s="37"/>
      <c r="L2089" s="37"/>
      <c r="M2089" s="37"/>
      <c r="N2089" s="37"/>
      <c r="O2089" s="37"/>
      <c r="P2089" s="37"/>
      <c r="Q2089" s="37"/>
      <c r="R2089" s="37"/>
      <c r="S2089" s="37"/>
      <c r="T2089" s="37"/>
      <c r="U2089" s="37"/>
      <c r="V2089" s="37"/>
      <c r="W2089" s="37"/>
      <c r="X2089" s="37"/>
      <c r="Y2089" s="37"/>
      <c r="Z2089" s="37"/>
      <c r="AA2089" s="37"/>
      <c r="AB2089" s="37"/>
      <c r="AC2089" s="37"/>
    </row>
    <row r="2090" spans="1:29" s="36" customFormat="1" x14ac:dyDescent="0.3">
      <c r="A2090" s="37"/>
      <c r="B2090" s="37"/>
      <c r="C2090" s="37"/>
      <c r="D2090" s="37"/>
      <c r="E2090" s="37"/>
      <c r="F2090" s="37"/>
      <c r="G2090" s="37"/>
      <c r="H2090" s="37"/>
      <c r="I2090" s="37"/>
      <c r="J2090" s="37"/>
      <c r="K2090" s="37"/>
      <c r="L2090" s="37"/>
      <c r="M2090" s="37"/>
      <c r="N2090" s="37"/>
      <c r="O2090" s="37"/>
      <c r="P2090" s="37"/>
      <c r="Q2090" s="37"/>
      <c r="R2090" s="37"/>
      <c r="S2090" s="37"/>
      <c r="T2090" s="37"/>
      <c r="U2090" s="37"/>
      <c r="V2090" s="37"/>
      <c r="W2090" s="37"/>
      <c r="X2090" s="37"/>
      <c r="Y2090" s="37"/>
      <c r="Z2090" s="37"/>
      <c r="AA2090" s="37"/>
      <c r="AB2090" s="37"/>
      <c r="AC2090" s="37"/>
    </row>
    <row r="2091" spans="1:29" s="36" customFormat="1" x14ac:dyDescent="0.3">
      <c r="A2091" s="37"/>
      <c r="B2091" s="37"/>
      <c r="C2091" s="37"/>
      <c r="D2091" s="37"/>
      <c r="E2091" s="37"/>
      <c r="F2091" s="37"/>
      <c r="G2091" s="37"/>
      <c r="H2091" s="37"/>
      <c r="I2091" s="37"/>
      <c r="J2091" s="37"/>
      <c r="K2091" s="37"/>
      <c r="L2091" s="37"/>
      <c r="M2091" s="37"/>
      <c r="N2091" s="37"/>
      <c r="O2091" s="37"/>
      <c r="P2091" s="37"/>
      <c r="Q2091" s="37"/>
      <c r="R2091" s="37"/>
      <c r="S2091" s="37"/>
      <c r="T2091" s="37"/>
      <c r="U2091" s="37"/>
      <c r="V2091" s="37"/>
      <c r="W2091" s="37"/>
      <c r="X2091" s="37"/>
      <c r="Y2091" s="37"/>
      <c r="Z2091" s="37"/>
      <c r="AA2091" s="37"/>
      <c r="AB2091" s="37"/>
      <c r="AC2091" s="37"/>
    </row>
    <row r="2092" spans="1:29" s="36" customFormat="1" x14ac:dyDescent="0.3">
      <c r="A2092" s="37"/>
      <c r="B2092" s="37"/>
      <c r="C2092" s="37"/>
      <c r="D2092" s="37"/>
      <c r="E2092" s="37"/>
      <c r="F2092" s="37"/>
      <c r="G2092" s="37"/>
      <c r="H2092" s="37"/>
      <c r="I2092" s="37"/>
      <c r="J2092" s="37"/>
      <c r="K2092" s="37"/>
      <c r="L2092" s="37"/>
      <c r="M2092" s="37"/>
      <c r="N2092" s="37"/>
      <c r="O2092" s="37"/>
      <c r="P2092" s="37"/>
      <c r="Q2092" s="37"/>
      <c r="R2092" s="37"/>
      <c r="S2092" s="37"/>
      <c r="T2092" s="37"/>
      <c r="U2092" s="37"/>
      <c r="V2092" s="37"/>
      <c r="W2092" s="37"/>
      <c r="X2092" s="37"/>
      <c r="Y2092" s="37"/>
      <c r="Z2092" s="37"/>
      <c r="AA2092" s="37"/>
      <c r="AB2092" s="37"/>
      <c r="AC2092" s="37"/>
    </row>
    <row r="2093" spans="1:29" s="36" customFormat="1" x14ac:dyDescent="0.3">
      <c r="A2093" s="37"/>
      <c r="B2093" s="37"/>
      <c r="C2093" s="37"/>
      <c r="D2093" s="37"/>
      <c r="E2093" s="37"/>
      <c r="F2093" s="37"/>
      <c r="G2093" s="37"/>
      <c r="H2093" s="37"/>
      <c r="I2093" s="37"/>
      <c r="J2093" s="37"/>
      <c r="K2093" s="37"/>
      <c r="L2093" s="37"/>
      <c r="M2093" s="37"/>
      <c r="N2093" s="37"/>
      <c r="O2093" s="37"/>
      <c r="P2093" s="37"/>
      <c r="Q2093" s="37"/>
      <c r="R2093" s="37"/>
      <c r="S2093" s="37"/>
      <c r="T2093" s="37"/>
      <c r="U2093" s="37"/>
      <c r="V2093" s="37"/>
      <c r="W2093" s="37"/>
      <c r="X2093" s="37"/>
      <c r="Y2093" s="37"/>
      <c r="Z2093" s="37"/>
      <c r="AA2093" s="37"/>
      <c r="AB2093" s="37"/>
      <c r="AC2093" s="37"/>
    </row>
    <row r="2094" spans="1:29" s="36" customFormat="1" x14ac:dyDescent="0.3">
      <c r="A2094" s="37"/>
      <c r="B2094" s="37"/>
      <c r="C2094" s="37"/>
      <c r="D2094" s="37"/>
      <c r="E2094" s="37"/>
      <c r="F2094" s="37"/>
      <c r="G2094" s="37"/>
      <c r="H2094" s="37"/>
      <c r="I2094" s="37"/>
      <c r="J2094" s="37"/>
      <c r="K2094" s="37"/>
      <c r="L2094" s="37"/>
      <c r="M2094" s="37"/>
      <c r="N2094" s="37"/>
      <c r="O2094" s="37"/>
      <c r="P2094" s="37"/>
      <c r="Q2094" s="37"/>
      <c r="R2094" s="37"/>
      <c r="S2094" s="37"/>
      <c r="T2094" s="37"/>
      <c r="U2094" s="37"/>
      <c r="V2094" s="37"/>
      <c r="W2094" s="37"/>
      <c r="X2094" s="37"/>
      <c r="Y2094" s="37"/>
      <c r="Z2094" s="37"/>
      <c r="AA2094" s="37"/>
      <c r="AB2094" s="37"/>
      <c r="AC2094" s="37"/>
    </row>
    <row r="2095" spans="1:29" s="36" customFormat="1" x14ac:dyDescent="0.3">
      <c r="A2095" s="37"/>
      <c r="B2095" s="37"/>
      <c r="C2095" s="37"/>
      <c r="D2095" s="37"/>
      <c r="E2095" s="37"/>
      <c r="F2095" s="37"/>
      <c r="G2095" s="37"/>
      <c r="H2095" s="37"/>
      <c r="I2095" s="37"/>
      <c r="J2095" s="37"/>
      <c r="K2095" s="37"/>
      <c r="L2095" s="37"/>
      <c r="M2095" s="37"/>
      <c r="N2095" s="37"/>
      <c r="O2095" s="37"/>
      <c r="P2095" s="37"/>
      <c r="Q2095" s="37"/>
      <c r="R2095" s="37"/>
      <c r="S2095" s="37"/>
      <c r="T2095" s="37"/>
      <c r="U2095" s="37"/>
      <c r="V2095" s="37"/>
      <c r="W2095" s="37"/>
      <c r="X2095" s="37"/>
      <c r="Y2095" s="37"/>
      <c r="Z2095" s="37"/>
      <c r="AA2095" s="37"/>
      <c r="AB2095" s="37"/>
      <c r="AC2095" s="37"/>
    </row>
    <row r="2096" spans="1:29" s="36" customFormat="1" x14ac:dyDescent="0.3">
      <c r="A2096" s="37"/>
      <c r="B2096" s="37"/>
      <c r="C2096" s="37"/>
      <c r="D2096" s="37"/>
      <c r="E2096" s="37"/>
      <c r="F2096" s="37"/>
      <c r="G2096" s="37"/>
      <c r="H2096" s="37"/>
      <c r="I2096" s="37"/>
      <c r="J2096" s="37"/>
      <c r="K2096" s="37"/>
      <c r="L2096" s="37"/>
      <c r="M2096" s="37"/>
      <c r="N2096" s="37"/>
      <c r="O2096" s="37"/>
      <c r="P2096" s="37"/>
      <c r="Q2096" s="37"/>
      <c r="R2096" s="37"/>
      <c r="S2096" s="37"/>
      <c r="T2096" s="37"/>
      <c r="U2096" s="37"/>
      <c r="V2096" s="37"/>
      <c r="W2096" s="37"/>
      <c r="X2096" s="37"/>
      <c r="Y2096" s="37"/>
      <c r="Z2096" s="37"/>
      <c r="AA2096" s="37"/>
      <c r="AB2096" s="37"/>
      <c r="AC2096" s="37"/>
    </row>
    <row r="2097" spans="1:29" s="36" customFormat="1" x14ac:dyDescent="0.3">
      <c r="A2097" s="37"/>
      <c r="B2097" s="37"/>
      <c r="C2097" s="37"/>
      <c r="D2097" s="37"/>
      <c r="E2097" s="37"/>
      <c r="F2097" s="37"/>
      <c r="G2097" s="37"/>
      <c r="H2097" s="37"/>
      <c r="I2097" s="37"/>
      <c r="J2097" s="37"/>
      <c r="K2097" s="37"/>
      <c r="L2097" s="37"/>
      <c r="M2097" s="37"/>
      <c r="N2097" s="37"/>
      <c r="O2097" s="37"/>
      <c r="P2097" s="37"/>
      <c r="Q2097" s="37"/>
      <c r="R2097" s="37"/>
      <c r="S2097" s="37"/>
      <c r="T2097" s="37"/>
      <c r="U2097" s="37"/>
      <c r="V2097" s="37"/>
      <c r="W2097" s="37"/>
      <c r="X2097" s="37"/>
      <c r="Y2097" s="37"/>
      <c r="Z2097" s="37"/>
      <c r="AA2097" s="37"/>
      <c r="AB2097" s="37"/>
      <c r="AC2097" s="37"/>
    </row>
    <row r="2098" spans="1:29" s="36" customFormat="1" x14ac:dyDescent="0.3">
      <c r="A2098" s="37"/>
      <c r="B2098" s="37"/>
      <c r="C2098" s="37"/>
      <c r="D2098" s="37"/>
      <c r="E2098" s="37"/>
      <c r="F2098" s="37"/>
      <c r="G2098" s="37"/>
      <c r="H2098" s="37"/>
      <c r="I2098" s="37"/>
      <c r="J2098" s="37"/>
      <c r="K2098" s="37"/>
      <c r="L2098" s="37"/>
      <c r="M2098" s="37"/>
      <c r="N2098" s="37"/>
      <c r="O2098" s="37"/>
      <c r="P2098" s="37"/>
      <c r="Q2098" s="37"/>
      <c r="R2098" s="37"/>
      <c r="S2098" s="37"/>
      <c r="T2098" s="37"/>
      <c r="U2098" s="37"/>
      <c r="V2098" s="37"/>
      <c r="W2098" s="37"/>
      <c r="X2098" s="37"/>
      <c r="Y2098" s="37"/>
      <c r="Z2098" s="37"/>
      <c r="AA2098" s="37"/>
      <c r="AB2098" s="37"/>
      <c r="AC2098" s="37"/>
    </row>
    <row r="2099" spans="1:29" s="36" customFormat="1" x14ac:dyDescent="0.3">
      <c r="A2099" s="37"/>
      <c r="B2099" s="37"/>
      <c r="C2099" s="37"/>
      <c r="D2099" s="37"/>
      <c r="E2099" s="37"/>
      <c r="F2099" s="37"/>
      <c r="G2099" s="37"/>
      <c r="H2099" s="37"/>
      <c r="I2099" s="37"/>
      <c r="J2099" s="37"/>
      <c r="K2099" s="37"/>
      <c r="L2099" s="37"/>
      <c r="M2099" s="37"/>
      <c r="N2099" s="37"/>
      <c r="O2099" s="37"/>
      <c r="P2099" s="37"/>
      <c r="Q2099" s="37"/>
      <c r="R2099" s="37"/>
      <c r="S2099" s="37"/>
      <c r="T2099" s="37"/>
      <c r="U2099" s="37"/>
      <c r="V2099" s="37"/>
      <c r="W2099" s="37"/>
      <c r="X2099" s="37"/>
      <c r="Y2099" s="37"/>
      <c r="Z2099" s="37"/>
      <c r="AA2099" s="37"/>
      <c r="AB2099" s="37"/>
      <c r="AC2099" s="37"/>
    </row>
    <row r="2100" spans="1:29" s="36" customFormat="1" x14ac:dyDescent="0.3">
      <c r="A2100" s="37"/>
      <c r="B2100" s="37"/>
      <c r="C2100" s="37"/>
      <c r="D2100" s="37"/>
      <c r="E2100" s="37"/>
      <c r="F2100" s="37"/>
      <c r="G2100" s="37"/>
      <c r="H2100" s="37"/>
      <c r="I2100" s="37"/>
      <c r="J2100" s="37"/>
      <c r="K2100" s="37"/>
      <c r="L2100" s="37"/>
      <c r="M2100" s="37"/>
      <c r="N2100" s="37"/>
      <c r="O2100" s="37"/>
      <c r="P2100" s="37"/>
      <c r="Q2100" s="37"/>
      <c r="R2100" s="37"/>
      <c r="S2100" s="37"/>
      <c r="T2100" s="37"/>
      <c r="U2100" s="37"/>
      <c r="V2100" s="37"/>
      <c r="W2100" s="37"/>
      <c r="X2100" s="37"/>
      <c r="Y2100" s="37"/>
      <c r="Z2100" s="37"/>
      <c r="AA2100" s="37"/>
      <c r="AB2100" s="37"/>
      <c r="AC2100" s="37"/>
    </row>
    <row r="2101" spans="1:29" s="36" customFormat="1" x14ac:dyDescent="0.3">
      <c r="A2101" s="37"/>
      <c r="B2101" s="37"/>
      <c r="C2101" s="37"/>
      <c r="D2101" s="37"/>
      <c r="E2101" s="37"/>
      <c r="F2101" s="37"/>
      <c r="G2101" s="37"/>
      <c r="H2101" s="37"/>
      <c r="I2101" s="37"/>
      <c r="J2101" s="37"/>
      <c r="K2101" s="37"/>
      <c r="L2101" s="37"/>
      <c r="M2101" s="37"/>
      <c r="N2101" s="37"/>
      <c r="O2101" s="37"/>
      <c r="P2101" s="37"/>
      <c r="Q2101" s="37"/>
      <c r="R2101" s="37"/>
      <c r="S2101" s="37"/>
      <c r="T2101" s="37"/>
      <c r="U2101" s="37"/>
      <c r="V2101" s="37"/>
      <c r="W2101" s="37"/>
      <c r="X2101" s="37"/>
      <c r="Y2101" s="37"/>
      <c r="Z2101" s="37"/>
      <c r="AA2101" s="37"/>
      <c r="AB2101" s="37"/>
      <c r="AC2101" s="37"/>
    </row>
    <row r="2102" spans="1:29" s="36" customFormat="1" x14ac:dyDescent="0.3">
      <c r="A2102" s="37"/>
      <c r="B2102" s="37"/>
      <c r="C2102" s="37"/>
      <c r="D2102" s="37"/>
      <c r="E2102" s="37"/>
      <c r="F2102" s="37"/>
      <c r="G2102" s="37"/>
      <c r="H2102" s="37"/>
      <c r="I2102" s="37"/>
      <c r="J2102" s="37"/>
      <c r="K2102" s="37"/>
      <c r="L2102" s="37"/>
      <c r="M2102" s="37"/>
      <c r="N2102" s="37"/>
      <c r="O2102" s="37"/>
      <c r="P2102" s="37"/>
      <c r="Q2102" s="37"/>
      <c r="R2102" s="37"/>
      <c r="S2102" s="37"/>
      <c r="T2102" s="37"/>
      <c r="U2102" s="37"/>
      <c r="V2102" s="37"/>
      <c r="W2102" s="37"/>
      <c r="X2102" s="37"/>
      <c r="Y2102" s="37"/>
      <c r="Z2102" s="37"/>
      <c r="AA2102" s="37"/>
      <c r="AB2102" s="37"/>
      <c r="AC2102" s="37"/>
    </row>
    <row r="2103" spans="1:29" s="36" customFormat="1" x14ac:dyDescent="0.3">
      <c r="A2103" s="37"/>
      <c r="B2103" s="37"/>
      <c r="C2103" s="37"/>
      <c r="D2103" s="37"/>
      <c r="E2103" s="37"/>
      <c r="F2103" s="37"/>
      <c r="G2103" s="37"/>
      <c r="H2103" s="37"/>
      <c r="I2103" s="37"/>
      <c r="J2103" s="37"/>
      <c r="K2103" s="37"/>
      <c r="L2103" s="37"/>
      <c r="M2103" s="37"/>
      <c r="N2103" s="37"/>
      <c r="O2103" s="37"/>
      <c r="P2103" s="37"/>
      <c r="Q2103" s="37"/>
      <c r="R2103" s="37"/>
      <c r="S2103" s="37"/>
      <c r="T2103" s="37"/>
      <c r="U2103" s="37"/>
      <c r="V2103" s="37"/>
      <c r="W2103" s="37"/>
      <c r="X2103" s="37"/>
      <c r="Y2103" s="37"/>
      <c r="Z2103" s="37"/>
      <c r="AA2103" s="37"/>
      <c r="AB2103" s="37"/>
      <c r="AC2103" s="37"/>
    </row>
    <row r="2104" spans="1:29" s="36" customFormat="1" x14ac:dyDescent="0.3">
      <c r="A2104" s="37"/>
      <c r="B2104" s="37"/>
      <c r="C2104" s="37"/>
      <c r="D2104" s="37"/>
      <c r="E2104" s="37"/>
      <c r="F2104" s="37"/>
      <c r="G2104" s="37"/>
      <c r="H2104" s="37"/>
      <c r="I2104" s="37"/>
      <c r="J2104" s="37"/>
      <c r="K2104" s="37"/>
      <c r="L2104" s="37"/>
      <c r="M2104" s="37"/>
      <c r="N2104" s="37"/>
      <c r="O2104" s="37"/>
      <c r="P2104" s="37"/>
      <c r="Q2104" s="37"/>
      <c r="R2104" s="37"/>
      <c r="S2104" s="37"/>
      <c r="T2104" s="37"/>
      <c r="U2104" s="37"/>
      <c r="V2104" s="37"/>
      <c r="W2104" s="37"/>
      <c r="X2104" s="37"/>
      <c r="Y2104" s="37"/>
      <c r="Z2104" s="37"/>
      <c r="AA2104" s="37"/>
      <c r="AB2104" s="37"/>
      <c r="AC2104" s="37"/>
    </row>
    <row r="2105" spans="1:29" s="36" customFormat="1" x14ac:dyDescent="0.3">
      <c r="A2105" s="37"/>
      <c r="B2105" s="37"/>
      <c r="C2105" s="37"/>
      <c r="D2105" s="37"/>
      <c r="E2105" s="37"/>
      <c r="F2105" s="37"/>
      <c r="G2105" s="37"/>
      <c r="H2105" s="37"/>
      <c r="I2105" s="37"/>
      <c r="J2105" s="37"/>
      <c r="K2105" s="37"/>
      <c r="L2105" s="37"/>
      <c r="M2105" s="37"/>
      <c r="N2105" s="37"/>
      <c r="O2105" s="37"/>
      <c r="P2105" s="37"/>
      <c r="Q2105" s="37"/>
      <c r="R2105" s="37"/>
      <c r="S2105" s="37"/>
      <c r="T2105" s="37"/>
      <c r="U2105" s="37"/>
      <c r="V2105" s="37"/>
      <c r="W2105" s="37"/>
      <c r="X2105" s="37"/>
      <c r="Y2105" s="37"/>
      <c r="Z2105" s="37"/>
      <c r="AA2105" s="37"/>
      <c r="AB2105" s="37"/>
      <c r="AC2105" s="37"/>
    </row>
    <row r="2106" spans="1:29" s="36" customFormat="1" x14ac:dyDescent="0.3">
      <c r="A2106" s="37"/>
      <c r="B2106" s="37"/>
      <c r="C2106" s="37"/>
      <c r="D2106" s="37"/>
      <c r="E2106" s="37"/>
      <c r="F2106" s="37"/>
      <c r="G2106" s="37"/>
      <c r="H2106" s="37"/>
      <c r="I2106" s="37"/>
      <c r="J2106" s="37"/>
      <c r="K2106" s="37"/>
      <c r="L2106" s="37"/>
      <c r="M2106" s="37"/>
      <c r="N2106" s="37"/>
      <c r="O2106" s="37"/>
      <c r="P2106" s="37"/>
      <c r="Q2106" s="37"/>
      <c r="R2106" s="37"/>
      <c r="S2106" s="37"/>
      <c r="T2106" s="37"/>
      <c r="U2106" s="37"/>
      <c r="V2106" s="37"/>
      <c r="W2106" s="37"/>
      <c r="X2106" s="37"/>
      <c r="Y2106" s="37"/>
      <c r="Z2106" s="37"/>
      <c r="AA2106" s="37"/>
      <c r="AB2106" s="37"/>
      <c r="AC2106" s="37"/>
    </row>
    <row r="2107" spans="1:29" s="36" customFormat="1" x14ac:dyDescent="0.3">
      <c r="A2107" s="37"/>
      <c r="B2107" s="37"/>
      <c r="C2107" s="37"/>
      <c r="D2107" s="37"/>
      <c r="E2107" s="37"/>
      <c r="F2107" s="37"/>
      <c r="G2107" s="37"/>
      <c r="H2107" s="37"/>
      <c r="I2107" s="37"/>
      <c r="J2107" s="37"/>
      <c r="K2107" s="37"/>
      <c r="L2107" s="37"/>
      <c r="M2107" s="37"/>
      <c r="N2107" s="37"/>
      <c r="O2107" s="37"/>
      <c r="P2107" s="37"/>
      <c r="Q2107" s="37"/>
      <c r="R2107" s="37"/>
      <c r="S2107" s="37"/>
      <c r="T2107" s="37"/>
      <c r="U2107" s="37"/>
      <c r="V2107" s="37"/>
      <c r="W2107" s="37"/>
      <c r="X2107" s="37"/>
      <c r="Y2107" s="37"/>
      <c r="Z2107" s="37"/>
      <c r="AA2107" s="37"/>
      <c r="AB2107" s="37"/>
      <c r="AC2107" s="37"/>
    </row>
    <row r="2108" spans="1:29" s="36" customFormat="1" x14ac:dyDescent="0.3">
      <c r="A2108" s="37"/>
      <c r="B2108" s="37"/>
      <c r="C2108" s="37"/>
      <c r="D2108" s="37"/>
      <c r="E2108" s="37"/>
      <c r="F2108" s="37"/>
      <c r="G2108" s="37"/>
      <c r="H2108" s="37"/>
      <c r="I2108" s="37"/>
      <c r="J2108" s="37"/>
      <c r="K2108" s="37"/>
      <c r="L2108" s="37"/>
      <c r="M2108" s="37"/>
      <c r="N2108" s="37"/>
      <c r="O2108" s="37"/>
      <c r="P2108" s="37"/>
      <c r="Q2108" s="37"/>
      <c r="R2108" s="37"/>
      <c r="S2108" s="37"/>
      <c r="T2108" s="37"/>
      <c r="U2108" s="37"/>
      <c r="V2108" s="37"/>
      <c r="W2108" s="37"/>
      <c r="X2108" s="37"/>
      <c r="Y2108" s="37"/>
      <c r="Z2108" s="37"/>
      <c r="AA2108" s="37"/>
      <c r="AB2108" s="37"/>
      <c r="AC2108" s="37"/>
    </row>
    <row r="2109" spans="1:29" s="36" customFormat="1" x14ac:dyDescent="0.3">
      <c r="A2109" s="37"/>
      <c r="B2109" s="37"/>
      <c r="C2109" s="37"/>
      <c r="D2109" s="37"/>
      <c r="E2109" s="37"/>
      <c r="F2109" s="37"/>
      <c r="G2109" s="37"/>
      <c r="H2109" s="37"/>
      <c r="I2109" s="37"/>
      <c r="J2109" s="37"/>
      <c r="K2109" s="37"/>
      <c r="L2109" s="37"/>
      <c r="M2109" s="37"/>
      <c r="N2109" s="37"/>
      <c r="O2109" s="37"/>
      <c r="P2109" s="37"/>
      <c r="Q2109" s="37"/>
      <c r="R2109" s="37"/>
      <c r="S2109" s="37"/>
      <c r="T2109" s="37"/>
      <c r="U2109" s="37"/>
      <c r="V2109" s="37"/>
      <c r="W2109" s="37"/>
      <c r="X2109" s="37"/>
      <c r="Y2109" s="37"/>
      <c r="Z2109" s="37"/>
      <c r="AA2109" s="37"/>
      <c r="AB2109" s="37"/>
      <c r="AC2109" s="37"/>
    </row>
    <row r="2110" spans="1:29" s="36" customFormat="1" x14ac:dyDescent="0.3">
      <c r="A2110" s="37"/>
      <c r="B2110" s="37"/>
      <c r="C2110" s="37"/>
      <c r="D2110" s="37"/>
      <c r="E2110" s="37"/>
      <c r="F2110" s="37"/>
      <c r="G2110" s="37"/>
      <c r="H2110" s="37"/>
      <c r="I2110" s="37"/>
      <c r="J2110" s="37"/>
      <c r="K2110" s="37"/>
      <c r="L2110" s="37"/>
      <c r="M2110" s="37"/>
      <c r="N2110" s="37"/>
      <c r="O2110" s="37"/>
      <c r="P2110" s="37"/>
      <c r="Q2110" s="37"/>
      <c r="R2110" s="37"/>
      <c r="S2110" s="37"/>
      <c r="T2110" s="37"/>
      <c r="U2110" s="37"/>
      <c r="V2110" s="37"/>
      <c r="W2110" s="37"/>
      <c r="X2110" s="37"/>
      <c r="Y2110" s="37"/>
      <c r="Z2110" s="37"/>
      <c r="AA2110" s="37"/>
      <c r="AB2110" s="37"/>
      <c r="AC2110" s="37"/>
    </row>
    <row r="2111" spans="1:29" s="36" customFormat="1" x14ac:dyDescent="0.3">
      <c r="A2111" s="37"/>
      <c r="B2111" s="37"/>
      <c r="C2111" s="37"/>
      <c r="D2111" s="37"/>
      <c r="E2111" s="37"/>
      <c r="F2111" s="37"/>
      <c r="G2111" s="37"/>
      <c r="H2111" s="37"/>
      <c r="I2111" s="37"/>
      <c r="J2111" s="37"/>
      <c r="K2111" s="37"/>
      <c r="L2111" s="37"/>
      <c r="M2111" s="37"/>
      <c r="N2111" s="37"/>
      <c r="O2111" s="37"/>
      <c r="P2111" s="37"/>
      <c r="Q2111" s="37"/>
      <c r="R2111" s="37"/>
      <c r="S2111" s="37"/>
      <c r="T2111" s="37"/>
      <c r="U2111" s="37"/>
      <c r="V2111" s="37"/>
      <c r="W2111" s="37"/>
      <c r="X2111" s="37"/>
      <c r="Y2111" s="37"/>
      <c r="Z2111" s="37"/>
      <c r="AA2111" s="37"/>
      <c r="AB2111" s="37"/>
      <c r="AC2111" s="37"/>
    </row>
    <row r="2112" spans="1:29" s="36" customFormat="1" x14ac:dyDescent="0.3">
      <c r="A2112" s="37"/>
      <c r="B2112" s="37"/>
      <c r="C2112" s="37"/>
      <c r="D2112" s="37"/>
      <c r="E2112" s="37"/>
      <c r="F2112" s="37"/>
      <c r="G2112" s="37"/>
      <c r="H2112" s="37"/>
      <c r="I2112" s="37"/>
      <c r="J2112" s="37"/>
      <c r="K2112" s="37"/>
      <c r="L2112" s="37"/>
      <c r="M2112" s="37"/>
      <c r="N2112" s="37"/>
      <c r="O2112" s="37"/>
      <c r="P2112" s="37"/>
      <c r="Q2112" s="37"/>
      <c r="R2112" s="37"/>
      <c r="S2112" s="37"/>
      <c r="T2112" s="37"/>
      <c r="U2112" s="37"/>
      <c r="V2112" s="37"/>
      <c r="W2112" s="37"/>
      <c r="X2112" s="37"/>
      <c r="Y2112" s="37"/>
      <c r="Z2112" s="37"/>
      <c r="AA2112" s="37"/>
      <c r="AB2112" s="37"/>
      <c r="AC2112" s="37"/>
    </row>
    <row r="2113" spans="1:29" s="36" customFormat="1" x14ac:dyDescent="0.3">
      <c r="A2113" s="37"/>
      <c r="B2113" s="37"/>
      <c r="C2113" s="37"/>
      <c r="D2113" s="37"/>
      <c r="E2113" s="37"/>
      <c r="F2113" s="37"/>
      <c r="G2113" s="37"/>
      <c r="H2113" s="37"/>
      <c r="I2113" s="37"/>
      <c r="J2113" s="37"/>
      <c r="K2113" s="37"/>
      <c r="L2113" s="37"/>
      <c r="M2113" s="37"/>
      <c r="N2113" s="37"/>
      <c r="O2113" s="37"/>
      <c r="P2113" s="37"/>
      <c r="Q2113" s="37"/>
      <c r="R2113" s="37"/>
      <c r="S2113" s="37"/>
      <c r="T2113" s="37"/>
      <c r="U2113" s="37"/>
      <c r="V2113" s="37"/>
      <c r="W2113" s="37"/>
      <c r="X2113" s="37"/>
      <c r="Y2113" s="37"/>
      <c r="Z2113" s="37"/>
      <c r="AA2113" s="37"/>
      <c r="AB2113" s="37"/>
      <c r="AC2113" s="37"/>
    </row>
    <row r="2114" spans="1:29" s="36" customFormat="1" x14ac:dyDescent="0.3">
      <c r="A2114" s="37"/>
      <c r="B2114" s="37"/>
      <c r="C2114" s="37"/>
      <c r="D2114" s="37"/>
      <c r="E2114" s="37"/>
      <c r="F2114" s="37"/>
      <c r="G2114" s="37"/>
      <c r="H2114" s="37"/>
      <c r="I2114" s="37"/>
      <c r="J2114" s="37"/>
      <c r="K2114" s="37"/>
      <c r="L2114" s="37"/>
      <c r="M2114" s="37"/>
      <c r="N2114" s="37"/>
      <c r="O2114" s="37"/>
      <c r="P2114" s="37"/>
      <c r="Q2114" s="37"/>
      <c r="R2114" s="37"/>
      <c r="S2114" s="37"/>
      <c r="T2114" s="37"/>
      <c r="U2114" s="37"/>
      <c r="V2114" s="37"/>
      <c r="W2114" s="37"/>
      <c r="X2114" s="37"/>
      <c r="Y2114" s="37"/>
      <c r="Z2114" s="37"/>
      <c r="AA2114" s="37"/>
      <c r="AB2114" s="37"/>
      <c r="AC2114" s="37"/>
    </row>
    <row r="2115" spans="1:29" s="36" customFormat="1" x14ac:dyDescent="0.3">
      <c r="A2115" s="37"/>
      <c r="B2115" s="37"/>
      <c r="C2115" s="37"/>
      <c r="D2115" s="37"/>
      <c r="E2115" s="37"/>
      <c r="F2115" s="37"/>
      <c r="G2115" s="37"/>
      <c r="H2115" s="37"/>
      <c r="I2115" s="37"/>
      <c r="J2115" s="37"/>
      <c r="K2115" s="37"/>
      <c r="L2115" s="37"/>
      <c r="M2115" s="37"/>
      <c r="N2115" s="37"/>
      <c r="O2115" s="37"/>
      <c r="P2115" s="37"/>
      <c r="Q2115" s="37"/>
      <c r="R2115" s="37"/>
      <c r="S2115" s="37"/>
      <c r="T2115" s="37"/>
      <c r="U2115" s="37"/>
      <c r="V2115" s="37"/>
      <c r="W2115" s="37"/>
      <c r="X2115" s="37"/>
      <c r="Y2115" s="37"/>
      <c r="Z2115" s="37"/>
      <c r="AA2115" s="37"/>
      <c r="AB2115" s="37"/>
      <c r="AC2115" s="37"/>
    </row>
    <row r="2116" spans="1:29" s="36" customFormat="1" x14ac:dyDescent="0.3">
      <c r="A2116" s="37"/>
      <c r="B2116" s="37"/>
      <c r="C2116" s="37"/>
      <c r="D2116" s="37"/>
      <c r="E2116" s="37"/>
      <c r="F2116" s="37"/>
      <c r="G2116" s="37"/>
      <c r="H2116" s="37"/>
      <c r="I2116" s="37"/>
      <c r="J2116" s="37"/>
      <c r="K2116" s="37"/>
      <c r="L2116" s="37"/>
      <c r="M2116" s="37"/>
      <c r="N2116" s="37"/>
      <c r="O2116" s="37"/>
      <c r="P2116" s="37"/>
      <c r="Q2116" s="37"/>
      <c r="R2116" s="37"/>
      <c r="S2116" s="37"/>
      <c r="T2116" s="37"/>
      <c r="U2116" s="37"/>
      <c r="V2116" s="37"/>
      <c r="W2116" s="37"/>
      <c r="X2116" s="37"/>
      <c r="Y2116" s="37"/>
      <c r="Z2116" s="37"/>
      <c r="AA2116" s="37"/>
      <c r="AB2116" s="37"/>
      <c r="AC2116" s="37"/>
    </row>
    <row r="2117" spans="1:29" s="36" customFormat="1" x14ac:dyDescent="0.3">
      <c r="A2117" s="37"/>
      <c r="B2117" s="37"/>
      <c r="C2117" s="37"/>
      <c r="D2117" s="37"/>
      <c r="E2117" s="37"/>
      <c r="F2117" s="37"/>
      <c r="G2117" s="37"/>
      <c r="H2117" s="37"/>
      <c r="I2117" s="37"/>
      <c r="J2117" s="37"/>
      <c r="K2117" s="37"/>
      <c r="L2117" s="37"/>
      <c r="M2117" s="37"/>
      <c r="N2117" s="37"/>
      <c r="O2117" s="37"/>
      <c r="P2117" s="37"/>
      <c r="Q2117" s="37"/>
      <c r="R2117" s="37"/>
      <c r="S2117" s="37"/>
      <c r="T2117" s="37"/>
      <c r="U2117" s="37"/>
      <c r="V2117" s="37"/>
      <c r="W2117" s="37"/>
      <c r="X2117" s="37"/>
      <c r="Y2117" s="37"/>
      <c r="Z2117" s="37"/>
      <c r="AA2117" s="37"/>
      <c r="AB2117" s="37"/>
      <c r="AC2117" s="37"/>
    </row>
    <row r="2118" spans="1:29" s="36" customFormat="1" x14ac:dyDescent="0.3">
      <c r="A2118" s="37"/>
      <c r="B2118" s="37"/>
      <c r="C2118" s="37"/>
      <c r="D2118" s="37"/>
      <c r="E2118" s="37"/>
      <c r="F2118" s="37"/>
      <c r="G2118" s="37"/>
      <c r="H2118" s="37"/>
      <c r="I2118" s="37"/>
      <c r="J2118" s="37"/>
      <c r="K2118" s="37"/>
      <c r="L2118" s="37"/>
      <c r="M2118" s="37"/>
      <c r="N2118" s="37"/>
      <c r="O2118" s="37"/>
      <c r="P2118" s="37"/>
      <c r="Q2118" s="37"/>
      <c r="R2118" s="37"/>
      <c r="S2118" s="37"/>
      <c r="T2118" s="37"/>
      <c r="U2118" s="37"/>
      <c r="V2118" s="37"/>
      <c r="W2118" s="37"/>
      <c r="X2118" s="37"/>
      <c r="Y2118" s="37"/>
      <c r="Z2118" s="37"/>
      <c r="AA2118" s="37"/>
      <c r="AB2118" s="37"/>
      <c r="AC2118" s="37"/>
    </row>
    <row r="2119" spans="1:29" s="36" customFormat="1" x14ac:dyDescent="0.3">
      <c r="A2119" s="37"/>
      <c r="B2119" s="37"/>
      <c r="C2119" s="37"/>
      <c r="D2119" s="37"/>
      <c r="E2119" s="37"/>
      <c r="F2119" s="37"/>
      <c r="G2119" s="37"/>
      <c r="H2119" s="37"/>
      <c r="I2119" s="37"/>
      <c r="J2119" s="37"/>
      <c r="K2119" s="37"/>
      <c r="L2119" s="37"/>
      <c r="M2119" s="37"/>
      <c r="N2119" s="37"/>
      <c r="O2119" s="37"/>
      <c r="P2119" s="37"/>
      <c r="Q2119" s="37"/>
      <c r="R2119" s="37"/>
      <c r="S2119" s="37"/>
      <c r="T2119" s="37"/>
      <c r="U2119" s="37"/>
      <c r="V2119" s="37"/>
      <c r="W2119" s="37"/>
      <c r="X2119" s="37"/>
      <c r="Y2119" s="37"/>
      <c r="Z2119" s="37"/>
      <c r="AA2119" s="37"/>
      <c r="AB2119" s="37"/>
      <c r="AC2119" s="37"/>
    </row>
    <row r="2120" spans="1:29" s="36" customFormat="1" x14ac:dyDescent="0.3">
      <c r="A2120" s="37"/>
      <c r="B2120" s="37"/>
      <c r="C2120" s="37"/>
      <c r="D2120" s="37"/>
      <c r="E2120" s="37"/>
      <c r="F2120" s="37"/>
      <c r="G2120" s="37"/>
      <c r="H2120" s="37"/>
      <c r="I2120" s="37"/>
      <c r="J2120" s="37"/>
      <c r="K2120" s="37"/>
      <c r="L2120" s="37"/>
      <c r="M2120" s="37"/>
      <c r="N2120" s="37"/>
      <c r="O2120" s="37"/>
      <c r="P2120" s="37"/>
      <c r="Q2120" s="37"/>
      <c r="R2120" s="37"/>
      <c r="S2120" s="37"/>
      <c r="T2120" s="37"/>
      <c r="U2120" s="37"/>
      <c r="V2120" s="37"/>
      <c r="W2120" s="37"/>
      <c r="X2120" s="37"/>
      <c r="Y2120" s="37"/>
      <c r="Z2120" s="37"/>
      <c r="AA2120" s="37"/>
      <c r="AB2120" s="37"/>
      <c r="AC2120" s="37"/>
    </row>
    <row r="2121" spans="1:29" s="36" customFormat="1" x14ac:dyDescent="0.3">
      <c r="A2121" s="37"/>
      <c r="B2121" s="37"/>
      <c r="C2121" s="37"/>
      <c r="D2121" s="37"/>
      <c r="E2121" s="37"/>
      <c r="F2121" s="37"/>
      <c r="G2121" s="37"/>
      <c r="H2121" s="37"/>
      <c r="I2121" s="37"/>
      <c r="J2121" s="37"/>
      <c r="K2121" s="37"/>
      <c r="L2121" s="37"/>
      <c r="M2121" s="37"/>
      <c r="N2121" s="37"/>
      <c r="O2121" s="37"/>
      <c r="P2121" s="37"/>
      <c r="Q2121" s="37"/>
      <c r="R2121" s="37"/>
      <c r="S2121" s="37"/>
      <c r="T2121" s="37"/>
      <c r="U2121" s="37"/>
      <c r="V2121" s="37"/>
      <c r="W2121" s="37"/>
      <c r="X2121" s="37"/>
      <c r="Y2121" s="37"/>
      <c r="Z2121" s="37"/>
      <c r="AA2121" s="37"/>
      <c r="AB2121" s="37"/>
      <c r="AC2121" s="37"/>
    </row>
    <row r="2122" spans="1:29" s="36" customFormat="1" x14ac:dyDescent="0.3">
      <c r="A2122" s="37"/>
      <c r="B2122" s="37"/>
      <c r="C2122" s="37"/>
      <c r="D2122" s="37"/>
      <c r="E2122" s="37"/>
      <c r="F2122" s="37"/>
      <c r="G2122" s="37"/>
      <c r="H2122" s="37"/>
      <c r="I2122" s="37"/>
      <c r="J2122" s="37"/>
      <c r="K2122" s="37"/>
      <c r="L2122" s="37"/>
      <c r="M2122" s="37"/>
      <c r="N2122" s="37"/>
      <c r="O2122" s="37"/>
      <c r="P2122" s="37"/>
      <c r="Q2122" s="37"/>
      <c r="R2122" s="37"/>
      <c r="S2122" s="37"/>
      <c r="T2122" s="37"/>
      <c r="U2122" s="37"/>
      <c r="V2122" s="37"/>
      <c r="W2122" s="37"/>
      <c r="X2122" s="37"/>
      <c r="Y2122" s="37"/>
      <c r="Z2122" s="37"/>
      <c r="AA2122" s="37"/>
      <c r="AB2122" s="37"/>
      <c r="AC2122" s="37"/>
    </row>
    <row r="2123" spans="1:29" s="36" customFormat="1" x14ac:dyDescent="0.3">
      <c r="A2123" s="37"/>
      <c r="B2123" s="37"/>
      <c r="C2123" s="37"/>
      <c r="D2123" s="37"/>
      <c r="E2123" s="37"/>
      <c r="F2123" s="37"/>
      <c r="G2123" s="37"/>
      <c r="H2123" s="37"/>
      <c r="I2123" s="37"/>
      <c r="J2123" s="37"/>
      <c r="K2123" s="37"/>
      <c r="L2123" s="37"/>
      <c r="M2123" s="37"/>
      <c r="N2123" s="37"/>
      <c r="O2123" s="37"/>
      <c r="P2123" s="37"/>
      <c r="Q2123" s="37"/>
      <c r="R2123" s="37"/>
      <c r="S2123" s="37"/>
      <c r="T2123" s="37"/>
      <c r="U2123" s="37"/>
      <c r="V2123" s="37"/>
      <c r="W2123" s="37"/>
      <c r="X2123" s="37"/>
      <c r="Y2123" s="37"/>
      <c r="Z2123" s="37"/>
      <c r="AA2123" s="37"/>
      <c r="AB2123" s="37"/>
      <c r="AC2123" s="37"/>
    </row>
    <row r="2124" spans="1:29" s="36" customFormat="1" x14ac:dyDescent="0.3">
      <c r="A2124" s="37"/>
      <c r="B2124" s="37"/>
      <c r="C2124" s="37"/>
      <c r="D2124" s="37"/>
      <c r="E2124" s="37"/>
      <c r="F2124" s="37"/>
      <c r="G2124" s="37"/>
      <c r="H2124" s="37"/>
      <c r="I2124" s="37"/>
      <c r="J2124" s="37"/>
      <c r="K2124" s="37"/>
      <c r="L2124" s="37"/>
      <c r="M2124" s="37"/>
      <c r="N2124" s="37"/>
      <c r="O2124" s="37"/>
      <c r="P2124" s="37"/>
      <c r="Q2124" s="37"/>
      <c r="R2124" s="37"/>
      <c r="S2124" s="37"/>
      <c r="T2124" s="37"/>
      <c r="U2124" s="37"/>
      <c r="V2124" s="37"/>
      <c r="W2124" s="37"/>
      <c r="X2124" s="37"/>
      <c r="Y2124" s="37"/>
      <c r="Z2124" s="37"/>
      <c r="AA2124" s="37"/>
      <c r="AB2124" s="37"/>
      <c r="AC2124" s="37"/>
    </row>
    <row r="2125" spans="1:29" s="36" customFormat="1" x14ac:dyDescent="0.3">
      <c r="A2125" s="37"/>
      <c r="B2125" s="37"/>
      <c r="C2125" s="37"/>
      <c r="D2125" s="37"/>
      <c r="E2125" s="37"/>
      <c r="F2125" s="37"/>
      <c r="G2125" s="37"/>
      <c r="H2125" s="37"/>
      <c r="I2125" s="37"/>
      <c r="J2125" s="37"/>
      <c r="K2125" s="37"/>
      <c r="L2125" s="37"/>
      <c r="M2125" s="37"/>
      <c r="N2125" s="37"/>
      <c r="O2125" s="37"/>
      <c r="P2125" s="37"/>
      <c r="Q2125" s="37"/>
      <c r="R2125" s="37"/>
      <c r="S2125" s="37"/>
      <c r="T2125" s="37"/>
      <c r="U2125" s="37"/>
      <c r="V2125" s="37"/>
      <c r="W2125" s="37"/>
      <c r="X2125" s="37"/>
      <c r="Y2125" s="37"/>
      <c r="Z2125" s="37"/>
      <c r="AA2125" s="37"/>
      <c r="AB2125" s="37"/>
      <c r="AC2125" s="37"/>
    </row>
    <row r="2126" spans="1:29" s="36" customFormat="1" x14ac:dyDescent="0.3">
      <c r="A2126" s="37"/>
      <c r="B2126" s="37"/>
      <c r="C2126" s="37"/>
      <c r="D2126" s="37"/>
      <c r="E2126" s="37"/>
      <c r="F2126" s="37"/>
      <c r="G2126" s="37"/>
      <c r="H2126" s="37"/>
      <c r="I2126" s="37"/>
      <c r="J2126" s="37"/>
      <c r="K2126" s="37"/>
      <c r="L2126" s="37"/>
      <c r="M2126" s="37"/>
      <c r="N2126" s="37"/>
      <c r="O2126" s="37"/>
      <c r="P2126" s="37"/>
      <c r="Q2126" s="37"/>
      <c r="R2126" s="37"/>
      <c r="S2126" s="37"/>
      <c r="T2126" s="37"/>
      <c r="U2126" s="37"/>
      <c r="V2126" s="37"/>
      <c r="W2126" s="37"/>
      <c r="X2126" s="37"/>
      <c r="Y2126" s="37"/>
      <c r="Z2126" s="37"/>
      <c r="AA2126" s="37"/>
      <c r="AB2126" s="37"/>
      <c r="AC2126" s="37"/>
    </row>
    <row r="2127" spans="1:29" s="36" customFormat="1" x14ac:dyDescent="0.3">
      <c r="A2127" s="37"/>
      <c r="B2127" s="37"/>
      <c r="C2127" s="37"/>
      <c r="D2127" s="37"/>
      <c r="E2127" s="37"/>
      <c r="F2127" s="37"/>
      <c r="G2127" s="37"/>
      <c r="H2127" s="37"/>
      <c r="I2127" s="37"/>
      <c r="J2127" s="37"/>
      <c r="K2127" s="37"/>
      <c r="L2127" s="37"/>
      <c r="M2127" s="37"/>
      <c r="N2127" s="37"/>
      <c r="O2127" s="37"/>
      <c r="P2127" s="37"/>
      <c r="Q2127" s="37"/>
      <c r="R2127" s="37"/>
      <c r="S2127" s="37"/>
      <c r="T2127" s="37"/>
      <c r="U2127" s="37"/>
      <c r="V2127" s="37"/>
      <c r="W2127" s="37"/>
      <c r="X2127" s="37"/>
      <c r="Y2127" s="37"/>
      <c r="Z2127" s="37"/>
      <c r="AA2127" s="37"/>
      <c r="AB2127" s="37"/>
      <c r="AC2127" s="37"/>
    </row>
    <row r="2128" spans="1:29" s="36" customFormat="1" x14ac:dyDescent="0.3">
      <c r="A2128" s="37"/>
      <c r="B2128" s="37"/>
      <c r="C2128" s="37"/>
      <c r="D2128" s="37"/>
      <c r="E2128" s="37"/>
      <c r="F2128" s="37"/>
      <c r="G2128" s="37"/>
      <c r="H2128" s="37"/>
      <c r="I2128" s="37"/>
      <c r="J2128" s="37"/>
      <c r="K2128" s="37"/>
      <c r="L2128" s="37"/>
      <c r="M2128" s="37"/>
      <c r="N2128" s="37"/>
      <c r="O2128" s="37"/>
      <c r="P2128" s="37"/>
      <c r="Q2128" s="37"/>
      <c r="R2128" s="37"/>
      <c r="S2128" s="37"/>
      <c r="T2128" s="37"/>
      <c r="U2128" s="37"/>
      <c r="V2128" s="37"/>
      <c r="W2128" s="37"/>
      <c r="X2128" s="37"/>
      <c r="Y2128" s="37"/>
      <c r="Z2128" s="37"/>
      <c r="AA2128" s="37"/>
      <c r="AB2128" s="37"/>
      <c r="AC2128" s="37"/>
    </row>
    <row r="2129" spans="1:29" s="36" customFormat="1" x14ac:dyDescent="0.3">
      <c r="A2129" s="37"/>
      <c r="B2129" s="37"/>
      <c r="C2129" s="37"/>
      <c r="D2129" s="37"/>
      <c r="E2129" s="37"/>
      <c r="F2129" s="37"/>
      <c r="G2129" s="37"/>
      <c r="H2129" s="37"/>
      <c r="I2129" s="37"/>
      <c r="J2129" s="37"/>
      <c r="K2129" s="37"/>
      <c r="L2129" s="37"/>
      <c r="M2129" s="37"/>
      <c r="N2129" s="37"/>
      <c r="O2129" s="37"/>
      <c r="P2129" s="37"/>
      <c r="Q2129" s="37"/>
      <c r="R2129" s="37"/>
      <c r="S2129" s="37"/>
      <c r="T2129" s="37"/>
      <c r="U2129" s="37"/>
      <c r="V2129" s="37"/>
      <c r="W2129" s="37"/>
      <c r="X2129" s="37"/>
      <c r="Y2129" s="37"/>
      <c r="Z2129" s="37"/>
      <c r="AA2129" s="37"/>
      <c r="AB2129" s="37"/>
      <c r="AC2129" s="37"/>
    </row>
    <row r="2130" spans="1:29" s="36" customFormat="1" x14ac:dyDescent="0.3">
      <c r="A2130" s="37"/>
      <c r="B2130" s="37"/>
      <c r="C2130" s="37"/>
      <c r="D2130" s="37"/>
      <c r="E2130" s="37"/>
      <c r="F2130" s="37"/>
      <c r="G2130" s="37"/>
      <c r="H2130" s="37"/>
      <c r="I2130" s="37"/>
      <c r="J2130" s="37"/>
      <c r="K2130" s="37"/>
      <c r="L2130" s="37"/>
      <c r="M2130" s="37"/>
      <c r="N2130" s="37"/>
      <c r="O2130" s="37"/>
      <c r="P2130" s="37"/>
      <c r="Q2130" s="37"/>
      <c r="R2130" s="37"/>
      <c r="S2130" s="37"/>
      <c r="T2130" s="37"/>
      <c r="U2130" s="37"/>
      <c r="V2130" s="37"/>
      <c r="W2130" s="37"/>
      <c r="X2130" s="37"/>
      <c r="Y2130" s="37"/>
      <c r="Z2130" s="37"/>
      <c r="AA2130" s="37"/>
      <c r="AB2130" s="37"/>
      <c r="AC2130" s="37"/>
    </row>
    <row r="2131" spans="1:29" s="36" customFormat="1" x14ac:dyDescent="0.3">
      <c r="A2131" s="37"/>
      <c r="B2131" s="37"/>
      <c r="C2131" s="37"/>
      <c r="D2131" s="37"/>
      <c r="E2131" s="37"/>
      <c r="F2131" s="37"/>
      <c r="G2131" s="37"/>
      <c r="H2131" s="37"/>
      <c r="I2131" s="37"/>
      <c r="J2131" s="37"/>
      <c r="K2131" s="37"/>
      <c r="L2131" s="37"/>
      <c r="M2131" s="37"/>
      <c r="N2131" s="37"/>
      <c r="O2131" s="37"/>
      <c r="P2131" s="37"/>
      <c r="Q2131" s="37"/>
      <c r="R2131" s="37"/>
      <c r="S2131" s="37"/>
      <c r="T2131" s="37"/>
      <c r="U2131" s="37"/>
      <c r="V2131" s="37"/>
      <c r="W2131" s="37"/>
      <c r="X2131" s="37"/>
      <c r="Y2131" s="37"/>
      <c r="Z2131" s="37"/>
      <c r="AA2131" s="37"/>
      <c r="AB2131" s="37"/>
      <c r="AC2131" s="37"/>
    </row>
    <row r="2132" spans="1:29" s="36" customFormat="1" x14ac:dyDescent="0.3">
      <c r="A2132" s="37"/>
      <c r="B2132" s="37"/>
      <c r="C2132" s="37"/>
      <c r="D2132" s="37"/>
      <c r="E2132" s="37"/>
      <c r="F2132" s="37"/>
      <c r="G2132" s="37"/>
      <c r="H2132" s="37"/>
      <c r="I2132" s="37"/>
      <c r="J2132" s="37"/>
      <c r="K2132" s="37"/>
      <c r="L2132" s="37"/>
      <c r="M2132" s="37"/>
      <c r="N2132" s="37"/>
      <c r="O2132" s="37"/>
      <c r="P2132" s="37"/>
      <c r="Q2132" s="37"/>
      <c r="R2132" s="37"/>
      <c r="S2132" s="37"/>
      <c r="T2132" s="37"/>
      <c r="U2132" s="37"/>
      <c r="V2132" s="37"/>
      <c r="W2132" s="37"/>
      <c r="X2132" s="37"/>
      <c r="Y2132" s="37"/>
      <c r="Z2132" s="37"/>
      <c r="AA2132" s="37"/>
      <c r="AB2132" s="37"/>
      <c r="AC2132" s="37"/>
    </row>
    <row r="2133" spans="1:29" s="36" customFormat="1" x14ac:dyDescent="0.3">
      <c r="A2133" s="37"/>
      <c r="B2133" s="37"/>
      <c r="C2133" s="37"/>
      <c r="D2133" s="37"/>
      <c r="E2133" s="37"/>
      <c r="F2133" s="37"/>
      <c r="G2133" s="37"/>
      <c r="H2133" s="37"/>
      <c r="I2133" s="37"/>
      <c r="J2133" s="37"/>
      <c r="K2133" s="37"/>
      <c r="L2133" s="37"/>
      <c r="M2133" s="37"/>
      <c r="N2133" s="37"/>
      <c r="O2133" s="37"/>
      <c r="P2133" s="37"/>
      <c r="Q2133" s="37"/>
      <c r="R2133" s="37"/>
      <c r="S2133" s="37"/>
      <c r="T2133" s="37"/>
      <c r="U2133" s="37"/>
      <c r="V2133" s="37"/>
      <c r="W2133" s="37"/>
      <c r="X2133" s="37"/>
      <c r="Y2133" s="37"/>
      <c r="Z2133" s="37"/>
      <c r="AA2133" s="37"/>
      <c r="AB2133" s="37"/>
      <c r="AC2133" s="37"/>
    </row>
    <row r="2134" spans="1:29" s="36" customFormat="1" x14ac:dyDescent="0.3">
      <c r="A2134" s="37"/>
      <c r="B2134" s="37"/>
      <c r="C2134" s="37"/>
      <c r="D2134" s="37"/>
      <c r="E2134" s="37"/>
      <c r="F2134" s="37"/>
      <c r="G2134" s="37"/>
      <c r="H2134" s="37"/>
      <c r="I2134" s="37"/>
      <c r="J2134" s="37"/>
      <c r="K2134" s="37"/>
      <c r="L2134" s="37"/>
      <c r="M2134" s="37"/>
      <c r="N2134" s="37"/>
      <c r="O2134" s="37"/>
      <c r="P2134" s="37"/>
      <c r="Q2134" s="37"/>
      <c r="R2134" s="37"/>
      <c r="S2134" s="37"/>
      <c r="T2134" s="37"/>
      <c r="U2134" s="37"/>
      <c r="V2134" s="37"/>
      <c r="W2134" s="37"/>
      <c r="X2134" s="37"/>
      <c r="Y2134" s="37"/>
      <c r="Z2134" s="37"/>
      <c r="AA2134" s="37"/>
      <c r="AB2134" s="37"/>
      <c r="AC2134" s="37"/>
    </row>
    <row r="2135" spans="1:29" s="36" customFormat="1" x14ac:dyDescent="0.3">
      <c r="A2135" s="37"/>
      <c r="B2135" s="37"/>
      <c r="C2135" s="37"/>
      <c r="D2135" s="37"/>
      <c r="E2135" s="37"/>
      <c r="F2135" s="37"/>
      <c r="G2135" s="37"/>
      <c r="H2135" s="37"/>
      <c r="I2135" s="37"/>
      <c r="J2135" s="37"/>
      <c r="K2135" s="37"/>
      <c r="L2135" s="37"/>
      <c r="M2135" s="37"/>
      <c r="N2135" s="37"/>
      <c r="O2135" s="37"/>
      <c r="P2135" s="37"/>
      <c r="Q2135" s="37"/>
      <c r="R2135" s="37"/>
      <c r="S2135" s="37"/>
      <c r="T2135" s="37"/>
      <c r="U2135" s="37"/>
      <c r="V2135" s="37"/>
      <c r="W2135" s="37"/>
      <c r="X2135" s="37"/>
      <c r="Y2135" s="37"/>
      <c r="Z2135" s="37"/>
      <c r="AA2135" s="37"/>
      <c r="AB2135" s="37"/>
      <c r="AC2135" s="37"/>
    </row>
    <row r="2136" spans="1:29" s="36" customFormat="1" x14ac:dyDescent="0.3">
      <c r="A2136" s="37"/>
      <c r="B2136" s="37"/>
      <c r="C2136" s="37"/>
      <c r="D2136" s="37"/>
      <c r="E2136" s="37"/>
      <c r="F2136" s="37"/>
      <c r="G2136" s="37"/>
      <c r="H2136" s="37"/>
      <c r="I2136" s="37"/>
      <c r="J2136" s="37"/>
      <c r="K2136" s="37"/>
      <c r="L2136" s="37"/>
      <c r="M2136" s="37"/>
      <c r="N2136" s="37"/>
      <c r="O2136" s="37"/>
      <c r="P2136" s="37"/>
      <c r="Q2136" s="37"/>
      <c r="R2136" s="37"/>
      <c r="S2136" s="37"/>
      <c r="T2136" s="37"/>
      <c r="U2136" s="37"/>
      <c r="V2136" s="37"/>
      <c r="W2136" s="37"/>
      <c r="X2136" s="37"/>
      <c r="Y2136" s="37"/>
      <c r="Z2136" s="37"/>
      <c r="AA2136" s="37"/>
      <c r="AB2136" s="37"/>
      <c r="AC2136" s="37"/>
    </row>
    <row r="2137" spans="1:29" s="36" customFormat="1" x14ac:dyDescent="0.3">
      <c r="A2137" s="37"/>
      <c r="B2137" s="37"/>
      <c r="C2137" s="37"/>
      <c r="D2137" s="37"/>
      <c r="E2137" s="37"/>
      <c r="F2137" s="37"/>
      <c r="G2137" s="37"/>
      <c r="H2137" s="37"/>
      <c r="I2137" s="37"/>
      <c r="J2137" s="37"/>
      <c r="K2137" s="37"/>
      <c r="L2137" s="37"/>
      <c r="M2137" s="37"/>
      <c r="N2137" s="37"/>
      <c r="O2137" s="37"/>
      <c r="P2137" s="37"/>
      <c r="Q2137" s="37"/>
      <c r="R2137" s="37"/>
      <c r="S2137" s="37"/>
      <c r="T2137" s="37"/>
      <c r="U2137" s="37"/>
      <c r="V2137" s="37"/>
      <c r="W2137" s="37"/>
      <c r="X2137" s="37"/>
      <c r="Y2137" s="37"/>
      <c r="Z2137" s="37"/>
      <c r="AA2137" s="37"/>
      <c r="AB2137" s="37"/>
      <c r="AC2137" s="37"/>
    </row>
    <row r="2138" spans="1:29" s="36" customFormat="1" x14ac:dyDescent="0.3">
      <c r="A2138" s="37"/>
      <c r="B2138" s="37"/>
      <c r="C2138" s="37"/>
      <c r="D2138" s="37"/>
      <c r="E2138" s="37"/>
      <c r="F2138" s="37"/>
      <c r="G2138" s="37"/>
      <c r="H2138" s="37"/>
      <c r="I2138" s="37"/>
      <c r="J2138" s="37"/>
      <c r="K2138" s="37"/>
      <c r="L2138" s="37"/>
      <c r="M2138" s="37"/>
      <c r="N2138" s="37"/>
      <c r="O2138" s="37"/>
      <c r="P2138" s="37"/>
      <c r="Q2138" s="37"/>
      <c r="R2138" s="37"/>
      <c r="S2138" s="37"/>
      <c r="T2138" s="37"/>
      <c r="U2138" s="37"/>
      <c r="V2138" s="37"/>
      <c r="W2138" s="37"/>
      <c r="X2138" s="37"/>
      <c r="Y2138" s="37"/>
      <c r="Z2138" s="37"/>
      <c r="AA2138" s="37"/>
      <c r="AB2138" s="37"/>
      <c r="AC2138" s="37"/>
    </row>
    <row r="2139" spans="1:29" s="36" customFormat="1" x14ac:dyDescent="0.3">
      <c r="A2139" s="37"/>
      <c r="B2139" s="37"/>
      <c r="C2139" s="37"/>
      <c r="D2139" s="37"/>
      <c r="E2139" s="37"/>
      <c r="F2139" s="37"/>
      <c r="G2139" s="37"/>
      <c r="H2139" s="37"/>
      <c r="I2139" s="37"/>
      <c r="J2139" s="37"/>
      <c r="K2139" s="37"/>
      <c r="L2139" s="37"/>
      <c r="M2139" s="37"/>
      <c r="N2139" s="37"/>
      <c r="O2139" s="37"/>
      <c r="P2139" s="37"/>
      <c r="Q2139" s="37"/>
      <c r="R2139" s="37"/>
      <c r="S2139" s="37"/>
      <c r="T2139" s="37"/>
      <c r="U2139" s="37"/>
      <c r="V2139" s="37"/>
      <c r="W2139" s="37"/>
      <c r="X2139" s="37"/>
      <c r="Y2139" s="37"/>
      <c r="Z2139" s="37"/>
      <c r="AA2139" s="37"/>
      <c r="AB2139" s="37"/>
      <c r="AC2139" s="37"/>
    </row>
    <row r="2140" spans="1:29" s="36" customFormat="1" x14ac:dyDescent="0.3">
      <c r="A2140" s="37"/>
      <c r="B2140" s="37"/>
      <c r="C2140" s="37"/>
      <c r="D2140" s="37"/>
      <c r="E2140" s="37"/>
      <c r="F2140" s="37"/>
      <c r="G2140" s="37"/>
      <c r="H2140" s="37"/>
      <c r="I2140" s="37"/>
      <c r="J2140" s="37"/>
      <c r="K2140" s="37"/>
      <c r="L2140" s="37"/>
      <c r="M2140" s="37"/>
      <c r="N2140" s="37"/>
      <c r="O2140" s="37"/>
      <c r="P2140" s="37"/>
      <c r="Q2140" s="37"/>
      <c r="R2140" s="37"/>
      <c r="S2140" s="37"/>
      <c r="T2140" s="37"/>
      <c r="U2140" s="37"/>
      <c r="V2140" s="37"/>
      <c r="W2140" s="37"/>
      <c r="X2140" s="37"/>
      <c r="Y2140" s="37"/>
      <c r="Z2140" s="37"/>
      <c r="AA2140" s="37"/>
      <c r="AB2140" s="37"/>
      <c r="AC2140" s="37"/>
    </row>
    <row r="2141" spans="1:29" s="36" customFormat="1" x14ac:dyDescent="0.3">
      <c r="A2141" s="37"/>
      <c r="B2141" s="37"/>
      <c r="C2141" s="37"/>
      <c r="D2141" s="37"/>
      <c r="E2141" s="37"/>
      <c r="F2141" s="37"/>
      <c r="G2141" s="37"/>
      <c r="H2141" s="37"/>
      <c r="I2141" s="37"/>
      <c r="J2141" s="37"/>
      <c r="K2141" s="37"/>
      <c r="L2141" s="37"/>
      <c r="M2141" s="37"/>
      <c r="N2141" s="37"/>
      <c r="O2141" s="37"/>
      <c r="P2141" s="37"/>
      <c r="Q2141" s="37"/>
      <c r="R2141" s="37"/>
      <c r="S2141" s="37"/>
      <c r="T2141" s="37"/>
      <c r="U2141" s="37"/>
      <c r="V2141" s="37"/>
      <c r="W2141" s="37"/>
      <c r="X2141" s="37"/>
      <c r="Y2141" s="37"/>
      <c r="Z2141" s="37"/>
      <c r="AA2141" s="37"/>
      <c r="AB2141" s="37"/>
      <c r="AC2141" s="37"/>
    </row>
    <row r="2142" spans="1:29" s="36" customFormat="1" x14ac:dyDescent="0.3">
      <c r="A2142" s="37"/>
      <c r="B2142" s="37"/>
      <c r="C2142" s="37"/>
      <c r="D2142" s="37"/>
      <c r="E2142" s="37"/>
      <c r="F2142" s="37"/>
      <c r="G2142" s="37"/>
      <c r="H2142" s="37"/>
      <c r="I2142" s="37"/>
      <c r="J2142" s="37"/>
      <c r="K2142" s="37"/>
      <c r="L2142" s="37"/>
      <c r="M2142" s="37"/>
      <c r="N2142" s="37"/>
      <c r="O2142" s="37"/>
      <c r="P2142" s="37"/>
      <c r="Q2142" s="37"/>
      <c r="R2142" s="37"/>
      <c r="S2142" s="37"/>
      <c r="T2142" s="37"/>
      <c r="U2142" s="37"/>
      <c r="V2142" s="37"/>
      <c r="W2142" s="37"/>
      <c r="X2142" s="37"/>
      <c r="Y2142" s="37"/>
      <c r="Z2142" s="37"/>
      <c r="AA2142" s="37"/>
      <c r="AB2142" s="37"/>
      <c r="AC2142" s="37"/>
    </row>
    <row r="2143" spans="1:29" s="36" customFormat="1" x14ac:dyDescent="0.3">
      <c r="A2143" s="37"/>
      <c r="B2143" s="37"/>
      <c r="C2143" s="37"/>
      <c r="D2143" s="37"/>
      <c r="E2143" s="37"/>
      <c r="F2143" s="37"/>
      <c r="G2143" s="37"/>
      <c r="H2143" s="37"/>
      <c r="I2143" s="37"/>
      <c r="J2143" s="37"/>
      <c r="K2143" s="37"/>
      <c r="L2143" s="37"/>
      <c r="M2143" s="37"/>
      <c r="N2143" s="37"/>
      <c r="O2143" s="37"/>
      <c r="P2143" s="37"/>
      <c r="Q2143" s="37"/>
      <c r="R2143" s="37"/>
      <c r="S2143" s="37"/>
      <c r="T2143" s="37"/>
      <c r="U2143" s="37"/>
      <c r="V2143" s="37"/>
      <c r="W2143" s="37"/>
      <c r="X2143" s="37"/>
      <c r="Y2143" s="37"/>
      <c r="Z2143" s="37"/>
      <c r="AA2143" s="37"/>
      <c r="AB2143" s="37"/>
      <c r="AC2143" s="37"/>
    </row>
    <row r="2144" spans="1:29" s="36" customFormat="1" x14ac:dyDescent="0.3">
      <c r="A2144" s="37"/>
      <c r="B2144" s="37"/>
      <c r="C2144" s="37"/>
      <c r="D2144" s="37"/>
      <c r="E2144" s="37"/>
      <c r="F2144" s="37"/>
      <c r="G2144" s="37"/>
      <c r="H2144" s="37"/>
      <c r="I2144" s="37"/>
      <c r="J2144" s="37"/>
      <c r="K2144" s="37"/>
      <c r="L2144" s="37"/>
      <c r="M2144" s="37"/>
      <c r="N2144" s="37"/>
      <c r="O2144" s="37"/>
      <c r="P2144" s="37"/>
      <c r="Q2144" s="37"/>
      <c r="R2144" s="37"/>
      <c r="S2144" s="37"/>
      <c r="T2144" s="37"/>
      <c r="U2144" s="37"/>
      <c r="V2144" s="37"/>
      <c r="W2144" s="37"/>
      <c r="X2144" s="37"/>
      <c r="Y2144" s="37"/>
      <c r="Z2144" s="37"/>
      <c r="AA2144" s="37"/>
      <c r="AB2144" s="37"/>
      <c r="AC2144" s="37"/>
    </row>
    <row r="2145" spans="1:29" s="36" customFormat="1" x14ac:dyDescent="0.3">
      <c r="A2145" s="37"/>
      <c r="B2145" s="37"/>
      <c r="C2145" s="37"/>
      <c r="D2145" s="37"/>
      <c r="E2145" s="37"/>
      <c r="F2145" s="37"/>
      <c r="G2145" s="37"/>
      <c r="H2145" s="37"/>
      <c r="I2145" s="37"/>
      <c r="J2145" s="37"/>
      <c r="K2145" s="37"/>
      <c r="L2145" s="37"/>
      <c r="M2145" s="37"/>
      <c r="N2145" s="37"/>
      <c r="O2145" s="37"/>
      <c r="P2145" s="37"/>
      <c r="Q2145" s="37"/>
      <c r="R2145" s="37"/>
      <c r="S2145" s="37"/>
      <c r="T2145" s="37"/>
      <c r="U2145" s="37"/>
      <c r="V2145" s="37"/>
      <c r="W2145" s="37"/>
      <c r="X2145" s="37"/>
      <c r="Y2145" s="37"/>
      <c r="Z2145" s="37"/>
      <c r="AA2145" s="37"/>
      <c r="AB2145" s="37"/>
      <c r="AC2145" s="37"/>
    </row>
    <row r="2146" spans="1:29" s="36" customFormat="1" x14ac:dyDescent="0.3">
      <c r="A2146" s="37"/>
      <c r="B2146" s="37"/>
      <c r="C2146" s="37"/>
      <c r="D2146" s="37"/>
      <c r="E2146" s="37"/>
      <c r="F2146" s="37"/>
      <c r="G2146" s="37"/>
      <c r="H2146" s="37"/>
      <c r="I2146" s="37"/>
      <c r="J2146" s="37"/>
      <c r="K2146" s="37"/>
      <c r="L2146" s="37"/>
      <c r="M2146" s="37"/>
      <c r="N2146" s="37"/>
      <c r="O2146" s="37"/>
      <c r="P2146" s="37"/>
      <c r="Q2146" s="37"/>
      <c r="R2146" s="37"/>
      <c r="S2146" s="37"/>
      <c r="T2146" s="37"/>
      <c r="U2146" s="37"/>
      <c r="V2146" s="37"/>
      <c r="W2146" s="37"/>
      <c r="X2146" s="37"/>
      <c r="Y2146" s="37"/>
      <c r="Z2146" s="37"/>
      <c r="AA2146" s="37"/>
      <c r="AB2146" s="37"/>
      <c r="AC2146" s="37"/>
    </row>
    <row r="2147" spans="1:29" s="36" customFormat="1" x14ac:dyDescent="0.3">
      <c r="A2147" s="37"/>
      <c r="B2147" s="37"/>
      <c r="C2147" s="37"/>
      <c r="D2147" s="37"/>
      <c r="E2147" s="37"/>
      <c r="F2147" s="37"/>
      <c r="G2147" s="37"/>
      <c r="H2147" s="37"/>
      <c r="I2147" s="37"/>
      <c r="J2147" s="37"/>
      <c r="K2147" s="37"/>
      <c r="L2147" s="37"/>
      <c r="M2147" s="37"/>
      <c r="N2147" s="37"/>
      <c r="O2147" s="37"/>
      <c r="P2147" s="37"/>
      <c r="Q2147" s="37"/>
      <c r="R2147" s="37"/>
      <c r="S2147" s="37"/>
      <c r="T2147" s="37"/>
      <c r="U2147" s="37"/>
      <c r="V2147" s="37"/>
      <c r="W2147" s="37"/>
      <c r="X2147" s="37"/>
      <c r="Y2147" s="37"/>
      <c r="Z2147" s="37"/>
      <c r="AA2147" s="37"/>
      <c r="AB2147" s="37"/>
      <c r="AC2147" s="37"/>
    </row>
    <row r="2148" spans="1:29" s="36" customFormat="1" x14ac:dyDescent="0.3">
      <c r="A2148" s="37"/>
      <c r="B2148" s="37"/>
      <c r="C2148" s="37"/>
      <c r="D2148" s="37"/>
      <c r="E2148" s="37"/>
      <c r="F2148" s="37"/>
      <c r="G2148" s="37"/>
      <c r="H2148" s="37"/>
      <c r="I2148" s="37"/>
      <c r="J2148" s="37"/>
      <c r="K2148" s="37"/>
      <c r="L2148" s="37"/>
      <c r="M2148" s="37"/>
      <c r="N2148" s="37"/>
      <c r="O2148" s="37"/>
      <c r="P2148" s="37"/>
      <c r="Q2148" s="37"/>
      <c r="R2148" s="37"/>
      <c r="S2148" s="37"/>
      <c r="T2148" s="37"/>
      <c r="U2148" s="37"/>
      <c r="V2148" s="37"/>
      <c r="W2148" s="37"/>
      <c r="X2148" s="37"/>
      <c r="Y2148" s="37"/>
      <c r="Z2148" s="37"/>
      <c r="AA2148" s="37"/>
      <c r="AB2148" s="37"/>
      <c r="AC2148" s="37"/>
    </row>
    <row r="2149" spans="1:29" s="36" customFormat="1" x14ac:dyDescent="0.3">
      <c r="A2149" s="37"/>
      <c r="B2149" s="37"/>
      <c r="C2149" s="37"/>
      <c r="D2149" s="37"/>
      <c r="E2149" s="37"/>
      <c r="F2149" s="37"/>
      <c r="G2149" s="37"/>
      <c r="H2149" s="37"/>
      <c r="I2149" s="37"/>
      <c r="J2149" s="37"/>
      <c r="K2149" s="37"/>
      <c r="L2149" s="37"/>
      <c r="M2149" s="37"/>
      <c r="N2149" s="37"/>
      <c r="O2149" s="37"/>
      <c r="P2149" s="37"/>
      <c r="Q2149" s="37"/>
      <c r="R2149" s="37"/>
      <c r="S2149" s="37"/>
      <c r="T2149" s="37"/>
      <c r="U2149" s="37"/>
      <c r="V2149" s="37"/>
      <c r="W2149" s="37"/>
      <c r="X2149" s="37"/>
      <c r="Y2149" s="37"/>
      <c r="Z2149" s="37"/>
      <c r="AA2149" s="37"/>
      <c r="AB2149" s="37"/>
      <c r="AC2149" s="37"/>
    </row>
    <row r="2150" spans="1:29" s="36" customFormat="1" x14ac:dyDescent="0.3">
      <c r="A2150" s="37"/>
      <c r="B2150" s="37"/>
      <c r="C2150" s="37"/>
      <c r="D2150" s="37"/>
      <c r="E2150" s="37"/>
      <c r="F2150" s="37"/>
      <c r="G2150" s="37"/>
      <c r="H2150" s="37"/>
      <c r="I2150" s="37"/>
      <c r="J2150" s="37"/>
      <c r="K2150" s="37"/>
      <c r="L2150" s="37"/>
      <c r="M2150" s="37"/>
      <c r="N2150" s="37"/>
      <c r="O2150" s="37"/>
      <c r="P2150" s="37"/>
      <c r="Q2150" s="37"/>
      <c r="R2150" s="37"/>
      <c r="S2150" s="37"/>
      <c r="T2150" s="37"/>
      <c r="U2150" s="37"/>
      <c r="V2150" s="37"/>
      <c r="W2150" s="37"/>
      <c r="X2150" s="37"/>
      <c r="Y2150" s="37"/>
      <c r="Z2150" s="37"/>
      <c r="AA2150" s="37"/>
      <c r="AB2150" s="37"/>
      <c r="AC2150" s="37"/>
    </row>
    <row r="2151" spans="1:29" s="36" customFormat="1" x14ac:dyDescent="0.3">
      <c r="A2151" s="37"/>
      <c r="B2151" s="37"/>
      <c r="C2151" s="37"/>
      <c r="D2151" s="37"/>
      <c r="E2151" s="37"/>
      <c r="F2151" s="37"/>
      <c r="G2151" s="37"/>
      <c r="H2151" s="37"/>
      <c r="I2151" s="37"/>
      <c r="J2151" s="37"/>
      <c r="K2151" s="37"/>
      <c r="L2151" s="37"/>
      <c r="M2151" s="37"/>
      <c r="N2151" s="37"/>
      <c r="O2151" s="37"/>
      <c r="P2151" s="37"/>
      <c r="Q2151" s="37"/>
      <c r="R2151" s="37"/>
      <c r="S2151" s="37"/>
      <c r="T2151" s="37"/>
      <c r="U2151" s="37"/>
      <c r="V2151" s="37"/>
      <c r="W2151" s="37"/>
      <c r="X2151" s="37"/>
      <c r="Y2151" s="37"/>
      <c r="Z2151" s="37"/>
      <c r="AA2151" s="37"/>
      <c r="AB2151" s="37"/>
      <c r="AC2151" s="37"/>
    </row>
    <row r="2152" spans="1:29" s="36" customFormat="1" x14ac:dyDescent="0.3">
      <c r="A2152" s="37"/>
      <c r="B2152" s="37"/>
      <c r="C2152" s="37"/>
      <c r="D2152" s="37"/>
      <c r="E2152" s="37"/>
      <c r="F2152" s="37"/>
      <c r="G2152" s="37"/>
      <c r="H2152" s="37"/>
      <c r="I2152" s="37"/>
      <c r="J2152" s="37"/>
      <c r="K2152" s="37"/>
      <c r="L2152" s="37"/>
      <c r="M2152" s="37"/>
      <c r="N2152" s="37"/>
      <c r="O2152" s="37"/>
      <c r="P2152" s="37"/>
      <c r="Q2152" s="37"/>
      <c r="R2152" s="37"/>
      <c r="S2152" s="37"/>
      <c r="T2152" s="37"/>
      <c r="U2152" s="37"/>
      <c r="V2152" s="37"/>
      <c r="W2152" s="37"/>
      <c r="X2152" s="37"/>
      <c r="Y2152" s="37"/>
      <c r="Z2152" s="37"/>
      <c r="AA2152" s="37"/>
      <c r="AB2152" s="37"/>
      <c r="AC2152" s="37"/>
    </row>
    <row r="2153" spans="1:29" s="36" customFormat="1" x14ac:dyDescent="0.3">
      <c r="A2153" s="37"/>
      <c r="B2153" s="37"/>
      <c r="C2153" s="37"/>
      <c r="D2153" s="37"/>
      <c r="E2153" s="37"/>
      <c r="F2153" s="37"/>
      <c r="G2153" s="37"/>
      <c r="H2153" s="37"/>
      <c r="I2153" s="37"/>
      <c r="J2153" s="37"/>
      <c r="K2153" s="37"/>
      <c r="L2153" s="37"/>
      <c r="M2153" s="37"/>
      <c r="N2153" s="37"/>
      <c r="O2153" s="37"/>
      <c r="P2153" s="37"/>
      <c r="Q2153" s="37"/>
      <c r="R2153" s="37"/>
      <c r="S2153" s="37"/>
      <c r="T2153" s="37"/>
      <c r="U2153" s="37"/>
      <c r="V2153" s="37"/>
      <c r="W2153" s="37"/>
      <c r="X2153" s="37"/>
      <c r="Y2153" s="37"/>
      <c r="Z2153" s="37"/>
      <c r="AA2153" s="37"/>
      <c r="AB2153" s="37"/>
      <c r="AC2153" s="37"/>
    </row>
    <row r="2154" spans="1:29" s="36" customFormat="1" x14ac:dyDescent="0.3">
      <c r="A2154" s="37"/>
      <c r="B2154" s="37"/>
      <c r="C2154" s="37"/>
      <c r="D2154" s="37"/>
      <c r="E2154" s="37"/>
      <c r="F2154" s="37"/>
      <c r="G2154" s="37"/>
      <c r="H2154" s="37"/>
      <c r="I2154" s="37"/>
      <c r="J2154" s="37"/>
      <c r="K2154" s="37"/>
      <c r="L2154" s="37"/>
      <c r="M2154" s="37"/>
      <c r="N2154" s="37"/>
      <c r="O2154" s="37"/>
      <c r="P2154" s="37"/>
      <c r="Q2154" s="37"/>
      <c r="R2154" s="37"/>
      <c r="S2154" s="37"/>
      <c r="T2154" s="37"/>
      <c r="U2154" s="37"/>
      <c r="V2154" s="37"/>
      <c r="W2154" s="37"/>
      <c r="X2154" s="37"/>
      <c r="Y2154" s="37"/>
      <c r="Z2154" s="37"/>
      <c r="AA2154" s="37"/>
      <c r="AB2154" s="37"/>
      <c r="AC2154" s="37"/>
    </row>
    <row r="2155" spans="1:29" s="36" customFormat="1" x14ac:dyDescent="0.3">
      <c r="A2155" s="37"/>
      <c r="B2155" s="37"/>
      <c r="C2155" s="37"/>
      <c r="D2155" s="37"/>
      <c r="E2155" s="37"/>
      <c r="F2155" s="37"/>
      <c r="G2155" s="37"/>
      <c r="H2155" s="37"/>
      <c r="I2155" s="37"/>
      <c r="J2155" s="37"/>
      <c r="K2155" s="37"/>
      <c r="L2155" s="37"/>
      <c r="M2155" s="37"/>
      <c r="N2155" s="37"/>
      <c r="O2155" s="37"/>
      <c r="P2155" s="37"/>
      <c r="Q2155" s="37"/>
      <c r="R2155" s="37"/>
      <c r="S2155" s="37"/>
      <c r="T2155" s="37"/>
      <c r="U2155" s="37"/>
      <c r="V2155" s="37"/>
      <c r="W2155" s="37"/>
      <c r="X2155" s="37"/>
      <c r="Y2155" s="37"/>
      <c r="Z2155" s="37"/>
      <c r="AA2155" s="37"/>
      <c r="AB2155" s="37"/>
      <c r="AC2155" s="37"/>
    </row>
    <row r="2156" spans="1:29" s="36" customFormat="1" x14ac:dyDescent="0.3">
      <c r="A2156" s="37"/>
      <c r="B2156" s="37"/>
      <c r="C2156" s="37"/>
      <c r="D2156" s="37"/>
      <c r="E2156" s="37"/>
      <c r="F2156" s="37"/>
      <c r="G2156" s="37"/>
      <c r="H2156" s="37"/>
      <c r="I2156" s="37"/>
      <c r="J2156" s="37"/>
      <c r="K2156" s="37"/>
      <c r="L2156" s="37"/>
      <c r="M2156" s="37"/>
      <c r="N2156" s="37"/>
      <c r="O2156" s="37"/>
      <c r="P2156" s="37"/>
      <c r="Q2156" s="37"/>
      <c r="R2156" s="37"/>
      <c r="S2156" s="37"/>
      <c r="T2156" s="37"/>
      <c r="U2156" s="37"/>
      <c r="V2156" s="37"/>
      <c r="W2156" s="37"/>
      <c r="X2156" s="37"/>
      <c r="Y2156" s="37"/>
      <c r="Z2156" s="37"/>
      <c r="AA2156" s="37"/>
      <c r="AB2156" s="37"/>
      <c r="AC2156" s="37"/>
    </row>
    <row r="2157" spans="1:29" s="36" customFormat="1" x14ac:dyDescent="0.3">
      <c r="A2157" s="37"/>
      <c r="B2157" s="37"/>
      <c r="C2157" s="37"/>
      <c r="D2157" s="37"/>
      <c r="E2157" s="37"/>
      <c r="F2157" s="37"/>
      <c r="G2157" s="37"/>
      <c r="H2157" s="37"/>
      <c r="I2157" s="37"/>
      <c r="J2157" s="37"/>
      <c r="K2157" s="37"/>
      <c r="L2157" s="37"/>
      <c r="M2157" s="37"/>
      <c r="N2157" s="37"/>
      <c r="O2157" s="37"/>
      <c r="P2157" s="37"/>
      <c r="Q2157" s="37"/>
      <c r="R2157" s="37"/>
      <c r="S2157" s="37"/>
      <c r="T2157" s="37"/>
      <c r="U2157" s="37"/>
      <c r="V2157" s="37"/>
      <c r="W2157" s="37"/>
      <c r="X2157" s="37"/>
      <c r="Y2157" s="37"/>
      <c r="Z2157" s="37"/>
      <c r="AA2157" s="37"/>
      <c r="AB2157" s="37"/>
      <c r="AC2157" s="37"/>
    </row>
    <row r="2158" spans="1:29" s="36" customFormat="1" x14ac:dyDescent="0.3">
      <c r="A2158" s="37"/>
      <c r="B2158" s="37"/>
      <c r="C2158" s="37"/>
      <c r="D2158" s="37"/>
      <c r="E2158" s="37"/>
      <c r="F2158" s="37"/>
      <c r="G2158" s="37"/>
      <c r="H2158" s="37"/>
      <c r="I2158" s="37"/>
      <c r="J2158" s="37"/>
      <c r="K2158" s="37"/>
      <c r="L2158" s="37"/>
      <c r="M2158" s="37"/>
      <c r="N2158" s="37"/>
      <c r="O2158" s="37"/>
      <c r="P2158" s="37"/>
      <c r="Q2158" s="37"/>
      <c r="R2158" s="37"/>
      <c r="S2158" s="37"/>
      <c r="T2158" s="37"/>
      <c r="U2158" s="37"/>
      <c r="V2158" s="37"/>
      <c r="W2158" s="37"/>
      <c r="X2158" s="37"/>
      <c r="Y2158" s="37"/>
      <c r="Z2158" s="37"/>
      <c r="AA2158" s="37"/>
      <c r="AB2158" s="37"/>
      <c r="AC2158" s="37"/>
    </row>
    <row r="2159" spans="1:29" s="36" customFormat="1" x14ac:dyDescent="0.3">
      <c r="A2159" s="37"/>
      <c r="B2159" s="37"/>
      <c r="C2159" s="37"/>
      <c r="D2159" s="37"/>
      <c r="E2159" s="37"/>
      <c r="F2159" s="37"/>
      <c r="G2159" s="37"/>
      <c r="H2159" s="37"/>
      <c r="I2159" s="37"/>
      <c r="J2159" s="37"/>
      <c r="K2159" s="37"/>
      <c r="L2159" s="37"/>
      <c r="M2159" s="37"/>
      <c r="N2159" s="37"/>
      <c r="O2159" s="37"/>
      <c r="P2159" s="37"/>
      <c r="Q2159" s="37"/>
      <c r="R2159" s="37"/>
      <c r="S2159" s="37"/>
      <c r="T2159" s="37"/>
      <c r="U2159" s="37"/>
      <c r="V2159" s="37"/>
      <c r="W2159" s="37"/>
      <c r="X2159" s="37"/>
      <c r="Y2159" s="37"/>
      <c r="Z2159" s="37"/>
      <c r="AA2159" s="37"/>
      <c r="AB2159" s="37"/>
      <c r="AC2159" s="37"/>
    </row>
    <row r="2160" spans="1:29" s="36" customFormat="1" x14ac:dyDescent="0.3">
      <c r="A2160" s="37"/>
      <c r="B2160" s="37"/>
      <c r="C2160" s="37"/>
      <c r="D2160" s="37"/>
      <c r="E2160" s="37"/>
      <c r="F2160" s="37"/>
      <c r="G2160" s="37"/>
      <c r="H2160" s="37"/>
      <c r="I2160" s="37"/>
      <c r="J2160" s="37"/>
      <c r="K2160" s="37"/>
      <c r="L2160" s="37"/>
      <c r="M2160" s="37"/>
      <c r="N2160" s="37"/>
      <c r="O2160" s="37"/>
      <c r="P2160" s="37"/>
      <c r="Q2160" s="37"/>
      <c r="R2160" s="37"/>
      <c r="S2160" s="37"/>
      <c r="T2160" s="37"/>
      <c r="U2160" s="37"/>
      <c r="V2160" s="37"/>
      <c r="W2160" s="37"/>
      <c r="X2160" s="37"/>
      <c r="Y2160" s="37"/>
      <c r="Z2160" s="37"/>
      <c r="AA2160" s="37"/>
      <c r="AB2160" s="37"/>
      <c r="AC2160" s="37"/>
    </row>
    <row r="2161" spans="1:29" s="36" customFormat="1" x14ac:dyDescent="0.3">
      <c r="A2161" s="37"/>
      <c r="B2161" s="37"/>
      <c r="C2161" s="37"/>
      <c r="D2161" s="37"/>
      <c r="E2161" s="37"/>
      <c r="F2161" s="37"/>
      <c r="G2161" s="37"/>
      <c r="H2161" s="37"/>
      <c r="I2161" s="37"/>
      <c r="J2161" s="37"/>
      <c r="K2161" s="37"/>
      <c r="L2161" s="37"/>
      <c r="M2161" s="37"/>
      <c r="N2161" s="37"/>
      <c r="O2161" s="37"/>
      <c r="P2161" s="37"/>
      <c r="Q2161" s="37"/>
      <c r="R2161" s="37"/>
      <c r="S2161" s="37"/>
      <c r="T2161" s="37"/>
      <c r="U2161" s="37"/>
      <c r="V2161" s="37"/>
      <c r="W2161" s="37"/>
      <c r="X2161" s="37"/>
      <c r="Y2161" s="37"/>
      <c r="Z2161" s="37"/>
      <c r="AA2161" s="37"/>
      <c r="AB2161" s="37"/>
      <c r="AC2161" s="37"/>
    </row>
    <row r="2162" spans="1:29" s="36" customFormat="1" x14ac:dyDescent="0.3">
      <c r="A2162" s="37"/>
      <c r="B2162" s="37"/>
      <c r="C2162" s="37"/>
      <c r="D2162" s="37"/>
      <c r="E2162" s="37"/>
      <c r="F2162" s="37"/>
      <c r="G2162" s="37"/>
      <c r="H2162" s="37"/>
      <c r="I2162" s="37"/>
      <c r="J2162" s="37"/>
      <c r="K2162" s="37"/>
      <c r="L2162" s="37"/>
      <c r="M2162" s="37"/>
      <c r="N2162" s="37"/>
      <c r="O2162" s="37"/>
      <c r="P2162" s="37"/>
      <c r="Q2162" s="37"/>
      <c r="R2162" s="37"/>
      <c r="S2162" s="37"/>
      <c r="T2162" s="37"/>
      <c r="U2162" s="37"/>
      <c r="V2162" s="37"/>
      <c r="W2162" s="37"/>
      <c r="X2162" s="37"/>
      <c r="Y2162" s="37"/>
      <c r="Z2162" s="37"/>
      <c r="AA2162" s="37"/>
      <c r="AB2162" s="37"/>
      <c r="AC2162" s="37"/>
    </row>
    <row r="2163" spans="1:29" s="36" customFormat="1" x14ac:dyDescent="0.3">
      <c r="A2163" s="37"/>
      <c r="B2163" s="37"/>
      <c r="C2163" s="37"/>
      <c r="D2163" s="37"/>
      <c r="E2163" s="37"/>
      <c r="F2163" s="37"/>
      <c r="G2163" s="37"/>
      <c r="H2163" s="37"/>
      <c r="I2163" s="37"/>
      <c r="J2163" s="37"/>
      <c r="K2163" s="37"/>
      <c r="L2163" s="37"/>
      <c r="M2163" s="37"/>
      <c r="N2163" s="37"/>
      <c r="O2163" s="37"/>
      <c r="P2163" s="37"/>
      <c r="Q2163" s="37"/>
      <c r="R2163" s="37"/>
      <c r="S2163" s="37"/>
      <c r="T2163" s="37"/>
      <c r="U2163" s="37"/>
      <c r="V2163" s="37"/>
      <c r="W2163" s="37"/>
      <c r="X2163" s="37"/>
      <c r="Y2163" s="37"/>
      <c r="Z2163" s="37"/>
      <c r="AA2163" s="37"/>
      <c r="AB2163" s="37"/>
      <c r="AC2163" s="37"/>
    </row>
    <row r="2164" spans="1:29" s="36" customFormat="1" x14ac:dyDescent="0.3">
      <c r="A2164" s="37"/>
      <c r="B2164" s="37"/>
      <c r="C2164" s="37"/>
      <c r="D2164" s="37"/>
      <c r="E2164" s="37"/>
      <c r="F2164" s="37"/>
      <c r="G2164" s="37"/>
      <c r="H2164" s="37"/>
      <c r="I2164" s="37"/>
      <c r="J2164" s="37"/>
      <c r="K2164" s="37"/>
      <c r="L2164" s="37"/>
      <c r="M2164" s="37"/>
      <c r="N2164" s="37"/>
      <c r="O2164" s="37"/>
      <c r="P2164" s="37"/>
      <c r="Q2164" s="37"/>
      <c r="R2164" s="37"/>
      <c r="S2164" s="37"/>
      <c r="T2164" s="37"/>
      <c r="U2164" s="37"/>
      <c r="V2164" s="37"/>
      <c r="W2164" s="37"/>
      <c r="X2164" s="37"/>
      <c r="Y2164" s="37"/>
      <c r="Z2164" s="37"/>
      <c r="AA2164" s="37"/>
      <c r="AB2164" s="37"/>
      <c r="AC2164" s="37"/>
    </row>
    <row r="2165" spans="1:29" s="36" customFormat="1" x14ac:dyDescent="0.3">
      <c r="A2165" s="37"/>
      <c r="B2165" s="37"/>
      <c r="C2165" s="37"/>
      <c r="D2165" s="37"/>
      <c r="E2165" s="37"/>
      <c r="F2165" s="37"/>
      <c r="G2165" s="37"/>
      <c r="H2165" s="37"/>
      <c r="I2165" s="37"/>
      <c r="J2165" s="37"/>
      <c r="K2165" s="37"/>
      <c r="L2165" s="37"/>
      <c r="M2165" s="37"/>
      <c r="N2165" s="37"/>
      <c r="O2165" s="37"/>
      <c r="P2165" s="37"/>
      <c r="Q2165" s="37"/>
      <c r="R2165" s="37"/>
      <c r="S2165" s="37"/>
      <c r="T2165" s="37"/>
      <c r="U2165" s="37"/>
      <c r="V2165" s="37"/>
      <c r="W2165" s="37"/>
      <c r="X2165" s="37"/>
      <c r="Y2165" s="37"/>
      <c r="Z2165" s="37"/>
      <c r="AA2165" s="37"/>
      <c r="AB2165" s="37"/>
      <c r="AC2165" s="37"/>
    </row>
    <row r="2166" spans="1:29" s="36" customFormat="1" x14ac:dyDescent="0.3">
      <c r="A2166" s="37"/>
      <c r="B2166" s="37"/>
      <c r="C2166" s="37"/>
      <c r="D2166" s="37"/>
      <c r="E2166" s="37"/>
      <c r="F2166" s="37"/>
      <c r="G2166" s="37"/>
      <c r="H2166" s="37"/>
      <c r="I2166" s="37"/>
      <c r="J2166" s="37"/>
      <c r="K2166" s="37"/>
      <c r="L2166" s="37"/>
      <c r="M2166" s="37"/>
      <c r="N2166" s="37"/>
      <c r="O2166" s="37"/>
      <c r="P2166" s="37"/>
      <c r="Q2166" s="37"/>
      <c r="R2166" s="37"/>
      <c r="S2166" s="37"/>
      <c r="T2166" s="37"/>
      <c r="U2166" s="37"/>
      <c r="V2166" s="37"/>
      <c r="W2166" s="37"/>
      <c r="X2166" s="37"/>
      <c r="Y2166" s="37"/>
      <c r="Z2166" s="37"/>
      <c r="AA2166" s="37"/>
      <c r="AB2166" s="37"/>
      <c r="AC2166" s="37"/>
    </row>
    <row r="2167" spans="1:29" s="36" customFormat="1" x14ac:dyDescent="0.3">
      <c r="A2167" s="37"/>
      <c r="B2167" s="37"/>
      <c r="C2167" s="37"/>
      <c r="D2167" s="37"/>
      <c r="E2167" s="37"/>
      <c r="F2167" s="37"/>
      <c r="G2167" s="37"/>
      <c r="H2167" s="37"/>
      <c r="I2167" s="37"/>
      <c r="J2167" s="37"/>
      <c r="K2167" s="37"/>
      <c r="L2167" s="37"/>
      <c r="M2167" s="37"/>
      <c r="N2167" s="37"/>
      <c r="O2167" s="37"/>
      <c r="P2167" s="37"/>
      <c r="Q2167" s="37"/>
      <c r="R2167" s="37"/>
      <c r="S2167" s="37"/>
      <c r="T2167" s="37"/>
      <c r="U2167" s="37"/>
      <c r="V2167" s="37"/>
      <c r="W2167" s="37"/>
      <c r="X2167" s="37"/>
      <c r="Y2167" s="37"/>
      <c r="Z2167" s="37"/>
      <c r="AA2167" s="37"/>
      <c r="AB2167" s="37"/>
      <c r="AC2167" s="37"/>
    </row>
    <row r="2168" spans="1:29" s="36" customFormat="1" x14ac:dyDescent="0.3">
      <c r="A2168" s="37"/>
      <c r="B2168" s="37"/>
      <c r="C2168" s="37"/>
      <c r="D2168" s="37"/>
      <c r="E2168" s="37"/>
      <c r="F2168" s="37"/>
      <c r="G2168" s="37"/>
      <c r="H2168" s="37"/>
      <c r="I2168" s="37"/>
      <c r="J2168" s="37"/>
      <c r="K2168" s="37"/>
      <c r="L2168" s="37"/>
      <c r="M2168" s="37"/>
      <c r="N2168" s="37"/>
      <c r="O2168" s="37"/>
      <c r="P2168" s="37"/>
      <c r="Q2168" s="37"/>
      <c r="R2168" s="37"/>
      <c r="S2168" s="37"/>
      <c r="T2168" s="37"/>
      <c r="U2168" s="37"/>
      <c r="V2168" s="37"/>
      <c r="W2168" s="37"/>
      <c r="X2168" s="37"/>
      <c r="Y2168" s="37"/>
      <c r="Z2168" s="37"/>
      <c r="AA2168" s="37"/>
      <c r="AB2168" s="37"/>
      <c r="AC2168" s="37"/>
    </row>
    <row r="2169" spans="1:29" s="36" customFormat="1" x14ac:dyDescent="0.3">
      <c r="A2169" s="37"/>
      <c r="B2169" s="37"/>
      <c r="C2169" s="37"/>
      <c r="D2169" s="37"/>
      <c r="E2169" s="37"/>
      <c r="F2169" s="37"/>
      <c r="G2169" s="37"/>
      <c r="H2169" s="37"/>
      <c r="I2169" s="37"/>
      <c r="J2169" s="37"/>
      <c r="K2169" s="37"/>
      <c r="L2169" s="37"/>
      <c r="M2169" s="37"/>
      <c r="N2169" s="37"/>
      <c r="O2169" s="37"/>
      <c r="P2169" s="37"/>
      <c r="Q2169" s="37"/>
      <c r="R2169" s="37"/>
      <c r="S2169" s="37"/>
      <c r="T2169" s="37"/>
      <c r="U2169" s="37"/>
      <c r="V2169" s="37"/>
      <c r="W2169" s="37"/>
      <c r="X2169" s="37"/>
      <c r="Y2169" s="37"/>
      <c r="Z2169" s="37"/>
      <c r="AA2169" s="37"/>
      <c r="AB2169" s="37"/>
      <c r="AC2169" s="37"/>
    </row>
    <row r="2170" spans="1:29" s="36" customFormat="1" x14ac:dyDescent="0.3">
      <c r="A2170" s="37"/>
      <c r="B2170" s="37"/>
      <c r="C2170" s="37"/>
      <c r="D2170" s="37"/>
      <c r="E2170" s="37"/>
      <c r="F2170" s="37"/>
      <c r="G2170" s="37"/>
      <c r="H2170" s="37"/>
      <c r="I2170" s="37"/>
      <c r="J2170" s="37"/>
      <c r="K2170" s="37"/>
      <c r="L2170" s="37"/>
      <c r="M2170" s="37"/>
      <c r="N2170" s="37"/>
      <c r="O2170" s="37"/>
      <c r="P2170" s="37"/>
      <c r="Q2170" s="37"/>
      <c r="R2170" s="37"/>
      <c r="S2170" s="37"/>
      <c r="T2170" s="37"/>
      <c r="U2170" s="37"/>
      <c r="V2170" s="37"/>
      <c r="W2170" s="37"/>
      <c r="X2170" s="37"/>
      <c r="Y2170" s="37"/>
      <c r="Z2170" s="37"/>
      <c r="AA2170" s="37"/>
      <c r="AB2170" s="37"/>
      <c r="AC2170" s="37"/>
    </row>
    <row r="2171" spans="1:29" s="36" customFormat="1" x14ac:dyDescent="0.3">
      <c r="A2171" s="37"/>
      <c r="B2171" s="37"/>
      <c r="C2171" s="37"/>
      <c r="D2171" s="37"/>
      <c r="E2171" s="37"/>
      <c r="F2171" s="37"/>
      <c r="G2171" s="37"/>
      <c r="H2171" s="37"/>
      <c r="I2171" s="37"/>
      <c r="J2171" s="37"/>
      <c r="K2171" s="37"/>
      <c r="L2171" s="37"/>
      <c r="M2171" s="37"/>
      <c r="N2171" s="37"/>
      <c r="O2171" s="37"/>
      <c r="P2171" s="37"/>
      <c r="Q2171" s="37"/>
      <c r="R2171" s="37"/>
      <c r="S2171" s="37"/>
      <c r="T2171" s="37"/>
      <c r="U2171" s="37"/>
      <c r="V2171" s="37"/>
      <c r="W2171" s="37"/>
      <c r="X2171" s="37"/>
      <c r="Y2171" s="37"/>
      <c r="Z2171" s="37"/>
      <c r="AA2171" s="37"/>
      <c r="AB2171" s="37"/>
      <c r="AC2171" s="37"/>
    </row>
    <row r="2172" spans="1:29" s="36" customFormat="1" x14ac:dyDescent="0.3">
      <c r="A2172" s="37"/>
      <c r="B2172" s="37"/>
      <c r="C2172" s="37"/>
      <c r="D2172" s="37"/>
      <c r="E2172" s="37"/>
      <c r="F2172" s="37"/>
      <c r="G2172" s="37"/>
      <c r="H2172" s="37"/>
      <c r="I2172" s="37"/>
      <c r="J2172" s="37"/>
      <c r="K2172" s="37"/>
      <c r="L2172" s="37"/>
      <c r="M2172" s="37"/>
      <c r="N2172" s="37"/>
      <c r="O2172" s="37"/>
      <c r="P2172" s="37"/>
      <c r="Q2172" s="37"/>
      <c r="R2172" s="37"/>
      <c r="S2172" s="37"/>
      <c r="T2172" s="37"/>
      <c r="U2172" s="37"/>
      <c r="V2172" s="37"/>
      <c r="W2172" s="37"/>
      <c r="X2172" s="37"/>
      <c r="Y2172" s="37"/>
      <c r="Z2172" s="37"/>
      <c r="AA2172" s="37"/>
      <c r="AB2172" s="37"/>
      <c r="AC2172" s="37"/>
    </row>
    <row r="2173" spans="1:29" s="36" customFormat="1" x14ac:dyDescent="0.3">
      <c r="A2173" s="37"/>
      <c r="B2173" s="37"/>
      <c r="C2173" s="37"/>
      <c r="D2173" s="37"/>
      <c r="E2173" s="37"/>
      <c r="F2173" s="37"/>
      <c r="G2173" s="37"/>
      <c r="H2173" s="37"/>
      <c r="I2173" s="37"/>
      <c r="J2173" s="37"/>
      <c r="K2173" s="37"/>
      <c r="L2173" s="37"/>
      <c r="M2173" s="37"/>
      <c r="N2173" s="37"/>
      <c r="O2173" s="37"/>
      <c r="P2173" s="37"/>
      <c r="Q2173" s="37"/>
      <c r="R2173" s="37"/>
      <c r="S2173" s="37"/>
      <c r="T2173" s="37"/>
      <c r="U2173" s="37"/>
      <c r="V2173" s="37"/>
      <c r="W2173" s="37"/>
      <c r="X2173" s="37"/>
      <c r="Y2173" s="37"/>
      <c r="Z2173" s="37"/>
      <c r="AA2173" s="37"/>
      <c r="AB2173" s="37"/>
      <c r="AC2173" s="37"/>
    </row>
    <row r="2174" spans="1:29" s="36" customFormat="1" x14ac:dyDescent="0.3">
      <c r="A2174" s="37"/>
      <c r="B2174" s="37"/>
      <c r="C2174" s="37"/>
      <c r="D2174" s="37"/>
      <c r="E2174" s="37"/>
      <c r="F2174" s="37"/>
      <c r="G2174" s="37"/>
      <c r="H2174" s="37"/>
      <c r="I2174" s="37"/>
      <c r="J2174" s="37"/>
      <c r="K2174" s="37"/>
      <c r="L2174" s="37"/>
      <c r="M2174" s="37"/>
      <c r="N2174" s="37"/>
      <c r="O2174" s="37"/>
      <c r="P2174" s="37"/>
      <c r="Q2174" s="37"/>
      <c r="R2174" s="37"/>
      <c r="S2174" s="37"/>
      <c r="T2174" s="37"/>
      <c r="U2174" s="37"/>
      <c r="V2174" s="37"/>
      <c r="W2174" s="37"/>
      <c r="X2174" s="37"/>
      <c r="Y2174" s="37"/>
      <c r="Z2174" s="37"/>
      <c r="AA2174" s="37"/>
      <c r="AB2174" s="37"/>
      <c r="AC2174" s="37"/>
    </row>
    <row r="2175" spans="1:29" s="36" customFormat="1" x14ac:dyDescent="0.3">
      <c r="A2175" s="37"/>
      <c r="B2175" s="37"/>
      <c r="C2175" s="37"/>
      <c r="D2175" s="37"/>
      <c r="E2175" s="37"/>
      <c r="F2175" s="37"/>
      <c r="G2175" s="37"/>
      <c r="H2175" s="37"/>
      <c r="I2175" s="37"/>
      <c r="J2175" s="37"/>
      <c r="K2175" s="37"/>
      <c r="L2175" s="37"/>
      <c r="M2175" s="37"/>
      <c r="N2175" s="37"/>
      <c r="O2175" s="37"/>
      <c r="P2175" s="37"/>
      <c r="Q2175" s="37"/>
      <c r="R2175" s="37"/>
      <c r="S2175" s="37"/>
      <c r="T2175" s="37"/>
      <c r="U2175" s="37"/>
      <c r="V2175" s="37"/>
      <c r="W2175" s="37"/>
      <c r="X2175" s="37"/>
      <c r="Y2175" s="37"/>
      <c r="Z2175" s="37"/>
      <c r="AA2175" s="37"/>
      <c r="AB2175" s="37"/>
      <c r="AC2175" s="37"/>
    </row>
    <row r="2176" spans="1:29" s="36" customFormat="1" x14ac:dyDescent="0.3">
      <c r="A2176" s="37"/>
      <c r="B2176" s="37"/>
      <c r="C2176" s="37"/>
      <c r="D2176" s="37"/>
      <c r="E2176" s="37"/>
      <c r="F2176" s="37"/>
      <c r="G2176" s="37"/>
      <c r="H2176" s="37"/>
      <c r="I2176" s="37"/>
      <c r="J2176" s="37"/>
      <c r="K2176" s="37"/>
      <c r="L2176" s="37"/>
      <c r="M2176" s="37"/>
      <c r="N2176" s="37"/>
      <c r="O2176" s="37"/>
      <c r="P2176" s="37"/>
      <c r="Q2176" s="37"/>
      <c r="R2176" s="37"/>
      <c r="S2176" s="37"/>
      <c r="T2176" s="37"/>
      <c r="U2176" s="37"/>
      <c r="V2176" s="37"/>
      <c r="W2176" s="37"/>
      <c r="X2176" s="37"/>
      <c r="Y2176" s="37"/>
      <c r="Z2176" s="37"/>
      <c r="AA2176" s="37"/>
      <c r="AB2176" s="37"/>
      <c r="AC2176" s="37"/>
    </row>
    <row r="2177" spans="1:29" s="36" customFormat="1" x14ac:dyDescent="0.3">
      <c r="A2177" s="37"/>
      <c r="B2177" s="37"/>
      <c r="C2177" s="37"/>
      <c r="D2177" s="37"/>
      <c r="E2177" s="37"/>
      <c r="F2177" s="37"/>
      <c r="G2177" s="37"/>
      <c r="H2177" s="37"/>
      <c r="I2177" s="37"/>
      <c r="J2177" s="37"/>
      <c r="K2177" s="37"/>
      <c r="L2177" s="37"/>
      <c r="M2177" s="37"/>
      <c r="N2177" s="37"/>
      <c r="O2177" s="37"/>
      <c r="P2177" s="37"/>
      <c r="Q2177" s="37"/>
      <c r="R2177" s="37"/>
      <c r="S2177" s="37"/>
      <c r="T2177" s="37"/>
      <c r="U2177" s="37"/>
      <c r="V2177" s="37"/>
      <c r="W2177" s="37"/>
      <c r="X2177" s="37"/>
      <c r="Y2177" s="37"/>
      <c r="Z2177" s="37"/>
      <c r="AA2177" s="37"/>
      <c r="AB2177" s="37"/>
      <c r="AC2177" s="37"/>
    </row>
    <row r="2178" spans="1:29" s="36" customFormat="1" x14ac:dyDescent="0.3">
      <c r="A2178" s="37"/>
      <c r="B2178" s="37"/>
      <c r="C2178" s="37"/>
      <c r="D2178" s="37"/>
      <c r="E2178" s="37"/>
      <c r="F2178" s="37"/>
      <c r="G2178" s="37"/>
      <c r="H2178" s="37"/>
      <c r="I2178" s="37"/>
      <c r="J2178" s="37"/>
      <c r="K2178" s="37"/>
      <c r="L2178" s="37"/>
      <c r="M2178" s="37"/>
      <c r="N2178" s="37"/>
      <c r="O2178" s="37"/>
      <c r="P2178" s="37"/>
      <c r="Q2178" s="37"/>
      <c r="R2178" s="37"/>
      <c r="S2178" s="37"/>
      <c r="T2178" s="37"/>
      <c r="U2178" s="37"/>
      <c r="V2178" s="37"/>
      <c r="W2178" s="37"/>
      <c r="X2178" s="37"/>
      <c r="Y2178" s="37"/>
      <c r="Z2178" s="37"/>
      <c r="AA2178" s="37"/>
      <c r="AB2178" s="37"/>
      <c r="AC2178" s="37"/>
    </row>
    <row r="2179" spans="1:29" s="36" customFormat="1" x14ac:dyDescent="0.3">
      <c r="A2179" s="37"/>
      <c r="B2179" s="37"/>
      <c r="C2179" s="37"/>
      <c r="D2179" s="37"/>
      <c r="E2179" s="37"/>
      <c r="F2179" s="37"/>
      <c r="G2179" s="37"/>
      <c r="H2179" s="37"/>
      <c r="I2179" s="37"/>
      <c r="J2179" s="37"/>
      <c r="K2179" s="37"/>
      <c r="L2179" s="37"/>
      <c r="M2179" s="37"/>
      <c r="N2179" s="37"/>
      <c r="O2179" s="37"/>
      <c r="P2179" s="37"/>
      <c r="Q2179" s="37"/>
      <c r="R2179" s="37"/>
      <c r="S2179" s="37"/>
      <c r="T2179" s="37"/>
      <c r="U2179" s="37"/>
      <c r="V2179" s="37"/>
      <c r="W2179" s="37"/>
      <c r="X2179" s="37"/>
      <c r="Y2179" s="37"/>
      <c r="Z2179" s="37"/>
      <c r="AA2179" s="37"/>
      <c r="AB2179" s="37"/>
      <c r="AC2179" s="37"/>
    </row>
    <row r="2180" spans="1:29" s="36" customFormat="1" x14ac:dyDescent="0.3">
      <c r="A2180" s="37"/>
      <c r="B2180" s="37"/>
      <c r="C2180" s="37"/>
      <c r="D2180" s="37"/>
      <c r="E2180" s="37"/>
      <c r="F2180" s="37"/>
      <c r="G2180" s="37"/>
      <c r="H2180" s="37"/>
      <c r="I2180" s="37"/>
      <c r="J2180" s="37"/>
      <c r="K2180" s="37"/>
      <c r="L2180" s="37"/>
      <c r="M2180" s="37"/>
      <c r="N2180" s="37"/>
      <c r="O2180" s="37"/>
      <c r="P2180" s="37"/>
      <c r="Q2180" s="37"/>
      <c r="R2180" s="37"/>
      <c r="S2180" s="37"/>
      <c r="T2180" s="37"/>
      <c r="U2180" s="37"/>
      <c r="V2180" s="37"/>
      <c r="W2180" s="37"/>
      <c r="X2180" s="37"/>
      <c r="Y2180" s="37"/>
      <c r="Z2180" s="37"/>
      <c r="AA2180" s="37"/>
      <c r="AB2180" s="37"/>
      <c r="AC2180" s="37"/>
    </row>
    <row r="2181" spans="1:29" s="36" customFormat="1" x14ac:dyDescent="0.3">
      <c r="A2181" s="37"/>
      <c r="B2181" s="37"/>
      <c r="C2181" s="37"/>
      <c r="D2181" s="37"/>
      <c r="E2181" s="37"/>
      <c r="F2181" s="37"/>
      <c r="G2181" s="37"/>
      <c r="H2181" s="37"/>
      <c r="I2181" s="37"/>
      <c r="J2181" s="37"/>
      <c r="K2181" s="37"/>
      <c r="L2181" s="37"/>
      <c r="M2181" s="37"/>
      <c r="N2181" s="37"/>
      <c r="O2181" s="37"/>
      <c r="P2181" s="37"/>
      <c r="Q2181" s="37"/>
      <c r="R2181" s="37"/>
      <c r="S2181" s="37"/>
      <c r="T2181" s="37"/>
      <c r="U2181" s="37"/>
      <c r="V2181" s="37"/>
      <c r="W2181" s="37"/>
      <c r="X2181" s="37"/>
      <c r="Y2181" s="37"/>
      <c r="Z2181" s="37"/>
      <c r="AA2181" s="37"/>
      <c r="AB2181" s="37"/>
      <c r="AC2181" s="37"/>
    </row>
    <row r="2182" spans="1:29" s="36" customFormat="1" x14ac:dyDescent="0.3">
      <c r="A2182" s="37"/>
      <c r="B2182" s="37"/>
      <c r="C2182" s="37"/>
      <c r="D2182" s="37"/>
      <c r="E2182" s="37"/>
      <c r="F2182" s="37"/>
      <c r="G2182" s="37"/>
      <c r="H2182" s="37"/>
      <c r="I2182" s="37"/>
      <c r="J2182" s="37"/>
      <c r="K2182" s="37"/>
      <c r="L2182" s="37"/>
      <c r="M2182" s="37"/>
      <c r="N2182" s="37"/>
      <c r="O2182" s="37"/>
      <c r="P2182" s="37"/>
      <c r="Q2182" s="37"/>
      <c r="R2182" s="37"/>
      <c r="S2182" s="37"/>
      <c r="T2182" s="37"/>
      <c r="U2182" s="37"/>
      <c r="V2182" s="37"/>
      <c r="W2182" s="37"/>
      <c r="X2182" s="37"/>
      <c r="Y2182" s="37"/>
      <c r="Z2182" s="37"/>
      <c r="AA2182" s="37"/>
      <c r="AB2182" s="37"/>
      <c r="AC2182" s="37"/>
    </row>
    <row r="2183" spans="1:29" s="36" customFormat="1" x14ac:dyDescent="0.3">
      <c r="A2183" s="37"/>
      <c r="B2183" s="37"/>
      <c r="C2183" s="37"/>
      <c r="D2183" s="37"/>
      <c r="E2183" s="37"/>
      <c r="F2183" s="37"/>
      <c r="G2183" s="37"/>
      <c r="H2183" s="37"/>
      <c r="I2183" s="37"/>
      <c r="J2183" s="37"/>
      <c r="K2183" s="37"/>
      <c r="L2183" s="37"/>
      <c r="M2183" s="37"/>
      <c r="N2183" s="37"/>
      <c r="O2183" s="37"/>
      <c r="P2183" s="37"/>
      <c r="Q2183" s="37"/>
      <c r="R2183" s="37"/>
      <c r="S2183" s="37"/>
      <c r="T2183" s="37"/>
      <c r="U2183" s="37"/>
      <c r="V2183" s="37"/>
      <c r="W2183" s="37"/>
      <c r="X2183" s="37"/>
      <c r="Y2183" s="37"/>
      <c r="Z2183" s="37"/>
      <c r="AA2183" s="37"/>
      <c r="AB2183" s="37"/>
      <c r="AC2183" s="37"/>
    </row>
    <row r="2184" spans="1:29" s="36" customFormat="1" x14ac:dyDescent="0.3">
      <c r="A2184" s="37"/>
      <c r="B2184" s="37"/>
      <c r="C2184" s="37"/>
      <c r="D2184" s="37"/>
      <c r="E2184" s="37"/>
      <c r="F2184" s="37"/>
      <c r="G2184" s="37"/>
      <c r="H2184" s="37"/>
      <c r="I2184" s="37"/>
      <c r="J2184" s="37"/>
      <c r="K2184" s="37"/>
      <c r="L2184" s="37"/>
      <c r="M2184" s="37"/>
      <c r="N2184" s="37"/>
      <c r="O2184" s="37"/>
      <c r="P2184" s="37"/>
      <c r="Q2184" s="37"/>
      <c r="R2184" s="37"/>
      <c r="S2184" s="37"/>
      <c r="T2184" s="37"/>
      <c r="U2184" s="37"/>
      <c r="V2184" s="37"/>
      <c r="W2184" s="37"/>
      <c r="X2184" s="37"/>
      <c r="Y2184" s="37"/>
      <c r="Z2184" s="37"/>
      <c r="AA2184" s="37"/>
      <c r="AB2184" s="37"/>
      <c r="AC2184" s="37"/>
    </row>
    <row r="2185" spans="1:29" s="36" customFormat="1" x14ac:dyDescent="0.3">
      <c r="A2185" s="37"/>
      <c r="B2185" s="37"/>
      <c r="C2185" s="37"/>
      <c r="D2185" s="37"/>
      <c r="E2185" s="37"/>
      <c r="F2185" s="37"/>
      <c r="G2185" s="37"/>
      <c r="H2185" s="37"/>
      <c r="I2185" s="37"/>
      <c r="J2185" s="37"/>
      <c r="K2185" s="37"/>
      <c r="L2185" s="37"/>
      <c r="M2185" s="37"/>
      <c r="N2185" s="37"/>
      <c r="O2185" s="37"/>
      <c r="P2185" s="37"/>
      <c r="Q2185" s="37"/>
      <c r="R2185" s="37"/>
      <c r="S2185" s="37"/>
      <c r="T2185" s="37"/>
      <c r="U2185" s="37"/>
      <c r="V2185" s="37"/>
      <c r="W2185" s="37"/>
      <c r="X2185" s="37"/>
      <c r="Y2185" s="37"/>
      <c r="Z2185" s="37"/>
      <c r="AA2185" s="37"/>
      <c r="AB2185" s="37"/>
      <c r="AC2185" s="37"/>
    </row>
    <row r="2186" spans="1:29" s="36" customFormat="1" x14ac:dyDescent="0.3">
      <c r="A2186" s="37"/>
      <c r="B2186" s="37"/>
      <c r="C2186" s="37"/>
      <c r="D2186" s="37"/>
      <c r="E2186" s="37"/>
      <c r="F2186" s="37"/>
      <c r="G2186" s="37"/>
      <c r="H2186" s="37"/>
      <c r="I2186" s="37"/>
      <c r="J2186" s="37"/>
      <c r="K2186" s="37"/>
      <c r="L2186" s="37"/>
      <c r="M2186" s="37"/>
      <c r="N2186" s="37"/>
      <c r="O2186" s="37"/>
      <c r="P2186" s="37"/>
      <c r="Q2186" s="37"/>
      <c r="R2186" s="37"/>
      <c r="S2186" s="37"/>
      <c r="T2186" s="37"/>
      <c r="U2186" s="37"/>
      <c r="V2186" s="37"/>
      <c r="W2186" s="37"/>
      <c r="X2186" s="37"/>
      <c r="Y2186" s="37"/>
      <c r="Z2186" s="37"/>
      <c r="AA2186" s="37"/>
      <c r="AB2186" s="37"/>
      <c r="AC2186" s="37"/>
    </row>
    <row r="2187" spans="1:29" s="36" customFormat="1" x14ac:dyDescent="0.3">
      <c r="A2187" s="37"/>
      <c r="B2187" s="37"/>
      <c r="C2187" s="37"/>
      <c r="D2187" s="37"/>
      <c r="E2187" s="37"/>
      <c r="F2187" s="37"/>
      <c r="G2187" s="37"/>
      <c r="H2187" s="37"/>
      <c r="I2187" s="37"/>
      <c r="J2187" s="37"/>
      <c r="K2187" s="37"/>
      <c r="L2187" s="37"/>
      <c r="M2187" s="37"/>
      <c r="N2187" s="37"/>
      <c r="O2187" s="37"/>
      <c r="P2187" s="37"/>
      <c r="Q2187" s="37"/>
      <c r="R2187" s="37"/>
      <c r="S2187" s="37"/>
      <c r="T2187" s="37"/>
      <c r="U2187" s="37"/>
      <c r="V2187" s="37"/>
      <c r="W2187" s="37"/>
      <c r="X2187" s="37"/>
      <c r="Y2187" s="37"/>
      <c r="Z2187" s="37"/>
      <c r="AA2187" s="37"/>
      <c r="AB2187" s="37"/>
      <c r="AC2187" s="37"/>
    </row>
    <row r="2188" spans="1:29" s="36" customFormat="1" x14ac:dyDescent="0.3">
      <c r="A2188" s="37"/>
      <c r="B2188" s="37"/>
      <c r="C2188" s="37"/>
      <c r="D2188" s="37"/>
      <c r="E2188" s="37"/>
      <c r="F2188" s="37"/>
      <c r="G2188" s="37"/>
      <c r="H2188" s="37"/>
      <c r="I2188" s="37"/>
      <c r="J2188" s="37"/>
      <c r="K2188" s="37"/>
      <c r="L2188" s="37"/>
      <c r="M2188" s="37"/>
      <c r="N2188" s="37"/>
      <c r="O2188" s="37"/>
      <c r="P2188" s="37"/>
      <c r="Q2188" s="37"/>
      <c r="R2188" s="37"/>
      <c r="S2188" s="37"/>
      <c r="T2188" s="37"/>
      <c r="U2188" s="37"/>
      <c r="V2188" s="37"/>
      <c r="W2188" s="37"/>
      <c r="X2188" s="37"/>
      <c r="Y2188" s="37"/>
      <c r="Z2188" s="37"/>
      <c r="AA2188" s="37"/>
      <c r="AB2188" s="37"/>
      <c r="AC2188" s="37"/>
    </row>
    <row r="2189" spans="1:29" s="36" customFormat="1" x14ac:dyDescent="0.3">
      <c r="A2189" s="37"/>
      <c r="B2189" s="37"/>
      <c r="C2189" s="37"/>
      <c r="D2189" s="37"/>
      <c r="E2189" s="37"/>
      <c r="F2189" s="37"/>
      <c r="G2189" s="37"/>
      <c r="H2189" s="37"/>
      <c r="I2189" s="37"/>
      <c r="J2189" s="37"/>
      <c r="K2189" s="37"/>
      <c r="L2189" s="37"/>
      <c r="M2189" s="37"/>
      <c r="N2189" s="37"/>
      <c r="O2189" s="37"/>
      <c r="P2189" s="37"/>
      <c r="Q2189" s="37"/>
      <c r="R2189" s="37"/>
      <c r="S2189" s="37"/>
      <c r="T2189" s="37"/>
      <c r="U2189" s="37"/>
      <c r="V2189" s="37"/>
      <c r="W2189" s="37"/>
      <c r="X2189" s="37"/>
      <c r="Y2189" s="37"/>
      <c r="Z2189" s="37"/>
      <c r="AA2189" s="37"/>
      <c r="AB2189" s="37"/>
      <c r="AC2189" s="37"/>
    </row>
    <row r="2190" spans="1:29" s="36" customFormat="1" x14ac:dyDescent="0.3">
      <c r="A2190" s="37"/>
      <c r="B2190" s="37"/>
      <c r="C2190" s="37"/>
      <c r="D2190" s="37"/>
      <c r="E2190" s="37"/>
      <c r="F2190" s="37"/>
      <c r="G2190" s="37"/>
      <c r="H2190" s="37"/>
      <c r="I2190" s="37"/>
      <c r="J2190" s="37"/>
      <c r="K2190" s="37"/>
      <c r="L2190" s="37"/>
      <c r="M2190" s="37"/>
      <c r="N2190" s="37"/>
      <c r="O2190" s="37"/>
      <c r="P2190" s="37"/>
      <c r="Q2190" s="37"/>
      <c r="R2190" s="37"/>
      <c r="S2190" s="37"/>
      <c r="T2190" s="37"/>
      <c r="U2190" s="37"/>
      <c r="V2190" s="37"/>
      <c r="W2190" s="37"/>
      <c r="X2190" s="37"/>
      <c r="Y2190" s="37"/>
      <c r="Z2190" s="37"/>
      <c r="AA2190" s="37"/>
      <c r="AB2190" s="37"/>
      <c r="AC2190" s="37"/>
    </row>
    <row r="2191" spans="1:29" s="36" customFormat="1" x14ac:dyDescent="0.3">
      <c r="A2191" s="37"/>
      <c r="B2191" s="37"/>
      <c r="C2191" s="37"/>
      <c r="D2191" s="37"/>
      <c r="E2191" s="37"/>
      <c r="F2191" s="37"/>
      <c r="G2191" s="37"/>
      <c r="H2191" s="37"/>
      <c r="I2191" s="37"/>
      <c r="J2191" s="37"/>
      <c r="K2191" s="37"/>
      <c r="L2191" s="37"/>
      <c r="M2191" s="37"/>
      <c r="N2191" s="37"/>
      <c r="O2191" s="37"/>
      <c r="P2191" s="37"/>
      <c r="Q2191" s="37"/>
      <c r="R2191" s="37"/>
      <c r="S2191" s="37"/>
      <c r="T2191" s="37"/>
      <c r="U2191" s="37"/>
      <c r="V2191" s="37"/>
      <c r="W2191" s="37"/>
      <c r="X2191" s="37"/>
      <c r="Y2191" s="37"/>
      <c r="Z2191" s="37"/>
      <c r="AA2191" s="37"/>
      <c r="AB2191" s="37"/>
      <c r="AC2191" s="37"/>
    </row>
    <row r="2192" spans="1:29" s="36" customFormat="1" x14ac:dyDescent="0.3">
      <c r="A2192" s="37"/>
      <c r="B2192" s="37"/>
      <c r="C2192" s="37"/>
      <c r="D2192" s="37"/>
      <c r="E2192" s="37"/>
      <c r="F2192" s="37"/>
      <c r="G2192" s="37"/>
      <c r="H2192" s="37"/>
      <c r="I2192" s="37"/>
      <c r="J2192" s="37"/>
      <c r="K2192" s="37"/>
      <c r="L2192" s="37"/>
      <c r="M2192" s="37"/>
      <c r="N2192" s="37"/>
      <c r="O2192" s="37"/>
      <c r="P2192" s="37"/>
      <c r="Q2192" s="37"/>
      <c r="R2192" s="37"/>
      <c r="S2192" s="37"/>
      <c r="T2192" s="37"/>
      <c r="U2192" s="37"/>
      <c r="V2192" s="37"/>
      <c r="W2192" s="37"/>
      <c r="X2192" s="37"/>
      <c r="Y2192" s="37"/>
      <c r="Z2192" s="37"/>
      <c r="AA2192" s="37"/>
      <c r="AB2192" s="37"/>
      <c r="AC2192" s="37"/>
    </row>
    <row r="2193" spans="1:29" s="36" customFormat="1" x14ac:dyDescent="0.3">
      <c r="A2193" s="37"/>
      <c r="B2193" s="37"/>
      <c r="C2193" s="37"/>
      <c r="D2193" s="37"/>
      <c r="E2193" s="37"/>
      <c r="F2193" s="37"/>
      <c r="G2193" s="37"/>
      <c r="H2193" s="37"/>
      <c r="I2193" s="37"/>
      <c r="J2193" s="37"/>
      <c r="K2193" s="37"/>
      <c r="L2193" s="37"/>
      <c r="M2193" s="37"/>
      <c r="N2193" s="37"/>
      <c r="O2193" s="37"/>
      <c r="P2193" s="37"/>
      <c r="Q2193" s="37"/>
      <c r="R2193" s="37"/>
      <c r="S2193" s="37"/>
      <c r="T2193" s="37"/>
      <c r="U2193" s="37"/>
      <c r="V2193" s="37"/>
      <c r="W2193" s="37"/>
      <c r="X2193" s="37"/>
      <c r="Y2193" s="37"/>
      <c r="Z2193" s="37"/>
      <c r="AA2193" s="37"/>
      <c r="AB2193" s="37"/>
      <c r="AC2193" s="37"/>
    </row>
    <row r="2194" spans="1:29" s="36" customFormat="1" x14ac:dyDescent="0.3">
      <c r="A2194" s="37"/>
      <c r="B2194" s="37"/>
      <c r="C2194" s="37"/>
      <c r="D2194" s="37"/>
      <c r="E2194" s="37"/>
      <c r="F2194" s="37"/>
      <c r="G2194" s="37"/>
      <c r="H2194" s="37"/>
      <c r="I2194" s="37"/>
      <c r="J2194" s="37"/>
      <c r="K2194" s="37"/>
      <c r="L2194" s="37"/>
      <c r="M2194" s="37"/>
      <c r="N2194" s="37"/>
      <c r="O2194" s="37"/>
      <c r="P2194" s="37"/>
      <c r="Q2194" s="37"/>
      <c r="R2194" s="37"/>
      <c r="S2194" s="37"/>
      <c r="T2194" s="37"/>
      <c r="U2194" s="37"/>
      <c r="V2194" s="37"/>
      <c r="W2194" s="37"/>
      <c r="X2194" s="37"/>
      <c r="Y2194" s="37"/>
      <c r="Z2194" s="37"/>
      <c r="AA2194" s="37"/>
      <c r="AB2194" s="37"/>
      <c r="AC2194" s="37"/>
    </row>
    <row r="2195" spans="1:29" s="36" customFormat="1" x14ac:dyDescent="0.3">
      <c r="A2195" s="37"/>
      <c r="B2195" s="37"/>
      <c r="C2195" s="37"/>
      <c r="D2195" s="37"/>
      <c r="E2195" s="37"/>
      <c r="F2195" s="37"/>
      <c r="G2195" s="37"/>
      <c r="H2195" s="37"/>
      <c r="I2195" s="37"/>
      <c r="J2195" s="37"/>
      <c r="K2195" s="37"/>
      <c r="L2195" s="37"/>
      <c r="M2195" s="37"/>
      <c r="N2195" s="37"/>
      <c r="O2195" s="37"/>
      <c r="P2195" s="37"/>
      <c r="Q2195" s="37"/>
      <c r="R2195" s="37"/>
      <c r="S2195" s="37"/>
      <c r="T2195" s="37"/>
      <c r="U2195" s="37"/>
      <c r="V2195" s="37"/>
      <c r="W2195" s="37"/>
      <c r="X2195" s="37"/>
      <c r="Y2195" s="37"/>
      <c r="Z2195" s="37"/>
      <c r="AA2195" s="37"/>
      <c r="AB2195" s="37"/>
      <c r="AC2195" s="37"/>
    </row>
    <row r="2196" spans="1:29" s="36" customFormat="1" x14ac:dyDescent="0.3">
      <c r="A2196" s="37"/>
      <c r="B2196" s="37"/>
      <c r="C2196" s="37"/>
      <c r="D2196" s="37"/>
      <c r="E2196" s="37"/>
      <c r="F2196" s="37"/>
      <c r="G2196" s="37"/>
      <c r="H2196" s="37"/>
      <c r="I2196" s="37"/>
      <c r="J2196" s="37"/>
      <c r="K2196" s="37"/>
      <c r="L2196" s="37"/>
      <c r="M2196" s="37"/>
      <c r="N2196" s="37"/>
      <c r="O2196" s="37"/>
      <c r="P2196" s="37"/>
      <c r="Q2196" s="37"/>
      <c r="R2196" s="37"/>
      <c r="S2196" s="37"/>
      <c r="T2196" s="37"/>
      <c r="U2196" s="37"/>
      <c r="V2196" s="37"/>
      <c r="W2196" s="37"/>
      <c r="X2196" s="37"/>
      <c r="Y2196" s="37"/>
      <c r="Z2196" s="37"/>
      <c r="AA2196" s="37"/>
      <c r="AB2196" s="37"/>
      <c r="AC2196" s="37"/>
    </row>
    <row r="2197" spans="1:29" s="36" customFormat="1" x14ac:dyDescent="0.3">
      <c r="A2197" s="37"/>
      <c r="B2197" s="37"/>
      <c r="C2197" s="37"/>
      <c r="D2197" s="37"/>
      <c r="E2197" s="37"/>
      <c r="F2197" s="37"/>
      <c r="G2197" s="37"/>
      <c r="H2197" s="37"/>
      <c r="I2197" s="37"/>
      <c r="J2197" s="37"/>
      <c r="K2197" s="37"/>
      <c r="L2197" s="37"/>
      <c r="M2197" s="37"/>
      <c r="N2197" s="37"/>
      <c r="O2197" s="37"/>
      <c r="P2197" s="37"/>
      <c r="Q2197" s="37"/>
      <c r="R2197" s="37"/>
      <c r="S2197" s="37"/>
      <c r="T2197" s="37"/>
      <c r="U2197" s="37"/>
      <c r="V2197" s="37"/>
      <c r="W2197" s="37"/>
      <c r="X2197" s="37"/>
      <c r="Y2197" s="37"/>
      <c r="Z2197" s="37"/>
      <c r="AA2197" s="37"/>
      <c r="AB2197" s="37"/>
      <c r="AC2197" s="37"/>
    </row>
    <row r="2198" spans="1:29" s="36" customFormat="1" x14ac:dyDescent="0.3">
      <c r="A2198" s="37"/>
      <c r="B2198" s="37"/>
      <c r="C2198" s="37"/>
      <c r="D2198" s="37"/>
      <c r="E2198" s="37"/>
      <c r="F2198" s="37"/>
      <c r="G2198" s="37"/>
      <c r="H2198" s="37"/>
      <c r="I2198" s="37"/>
      <c r="J2198" s="37"/>
      <c r="K2198" s="37"/>
      <c r="L2198" s="37"/>
      <c r="M2198" s="37"/>
      <c r="N2198" s="37"/>
      <c r="O2198" s="37"/>
      <c r="P2198" s="37"/>
      <c r="Q2198" s="37"/>
      <c r="R2198" s="37"/>
      <c r="S2198" s="37"/>
      <c r="T2198" s="37"/>
      <c r="U2198" s="37"/>
      <c r="V2198" s="37"/>
      <c r="W2198" s="37"/>
      <c r="X2198" s="37"/>
      <c r="Y2198" s="37"/>
      <c r="Z2198" s="37"/>
      <c r="AA2198" s="37"/>
      <c r="AB2198" s="37"/>
      <c r="AC2198" s="37"/>
    </row>
    <row r="2199" spans="1:29" s="36" customFormat="1" x14ac:dyDescent="0.3">
      <c r="A2199" s="37"/>
      <c r="B2199" s="37"/>
      <c r="C2199" s="37"/>
      <c r="D2199" s="37"/>
      <c r="E2199" s="37"/>
      <c r="F2199" s="37"/>
      <c r="G2199" s="37"/>
      <c r="H2199" s="37"/>
      <c r="I2199" s="37"/>
      <c r="J2199" s="37"/>
      <c r="K2199" s="37"/>
      <c r="L2199" s="37"/>
      <c r="M2199" s="37"/>
      <c r="N2199" s="37"/>
      <c r="O2199" s="37"/>
      <c r="P2199" s="37"/>
      <c r="Q2199" s="37"/>
      <c r="R2199" s="37"/>
      <c r="S2199" s="37"/>
      <c r="T2199" s="37"/>
      <c r="U2199" s="37"/>
      <c r="V2199" s="37"/>
      <c r="W2199" s="37"/>
      <c r="X2199" s="37"/>
      <c r="Y2199" s="37"/>
      <c r="Z2199" s="37"/>
      <c r="AA2199" s="37"/>
      <c r="AB2199" s="37"/>
      <c r="AC2199" s="37"/>
    </row>
    <row r="2200" spans="1:29" s="36" customFormat="1" x14ac:dyDescent="0.3">
      <c r="A2200" s="37"/>
      <c r="B2200" s="37"/>
      <c r="C2200" s="37"/>
      <c r="D2200" s="37"/>
      <c r="E2200" s="37"/>
      <c r="F2200" s="37"/>
      <c r="G2200" s="37"/>
      <c r="H2200" s="37"/>
      <c r="I2200" s="37"/>
      <c r="J2200" s="37"/>
      <c r="K2200" s="37"/>
      <c r="L2200" s="37"/>
      <c r="M2200" s="37"/>
      <c r="N2200" s="37"/>
      <c r="O2200" s="37"/>
      <c r="P2200" s="37"/>
      <c r="Q2200" s="37"/>
      <c r="R2200" s="37"/>
      <c r="S2200" s="37"/>
      <c r="T2200" s="37"/>
      <c r="U2200" s="37"/>
      <c r="V2200" s="37"/>
      <c r="W2200" s="37"/>
      <c r="X2200" s="37"/>
      <c r="Y2200" s="37"/>
      <c r="Z2200" s="37"/>
      <c r="AA2200" s="37"/>
      <c r="AB2200" s="37"/>
      <c r="AC2200" s="37"/>
    </row>
    <row r="2201" spans="1:29" s="36" customFormat="1" x14ac:dyDescent="0.3">
      <c r="A2201" s="37"/>
      <c r="B2201" s="37"/>
      <c r="C2201" s="37"/>
      <c r="D2201" s="37"/>
      <c r="E2201" s="37"/>
      <c r="F2201" s="37"/>
      <c r="G2201" s="37"/>
      <c r="H2201" s="37"/>
      <c r="I2201" s="37"/>
      <c r="J2201" s="37"/>
      <c r="K2201" s="37"/>
      <c r="L2201" s="37"/>
      <c r="M2201" s="37"/>
      <c r="N2201" s="37"/>
      <c r="O2201" s="37"/>
      <c r="P2201" s="37"/>
      <c r="Q2201" s="37"/>
      <c r="R2201" s="37"/>
      <c r="S2201" s="37"/>
      <c r="T2201" s="37"/>
      <c r="U2201" s="37"/>
      <c r="V2201" s="37"/>
      <c r="W2201" s="37"/>
      <c r="X2201" s="37"/>
      <c r="Y2201" s="37"/>
      <c r="Z2201" s="37"/>
      <c r="AA2201" s="37"/>
      <c r="AB2201" s="37"/>
      <c r="AC2201" s="37"/>
    </row>
    <row r="2202" spans="1:29" s="36" customFormat="1" x14ac:dyDescent="0.3">
      <c r="A2202" s="37"/>
      <c r="B2202" s="37"/>
      <c r="C2202" s="37"/>
      <c r="D2202" s="37"/>
      <c r="E2202" s="37"/>
      <c r="F2202" s="37"/>
      <c r="G2202" s="37"/>
      <c r="H2202" s="37"/>
      <c r="I2202" s="37"/>
      <c r="J2202" s="37"/>
      <c r="K2202" s="37"/>
      <c r="L2202" s="37"/>
      <c r="M2202" s="37"/>
      <c r="N2202" s="37"/>
      <c r="O2202" s="37"/>
      <c r="P2202" s="37"/>
      <c r="Q2202" s="37"/>
      <c r="R2202" s="37"/>
      <c r="S2202" s="37"/>
      <c r="T2202" s="37"/>
      <c r="U2202" s="37"/>
      <c r="V2202" s="37"/>
      <c r="W2202" s="37"/>
      <c r="X2202" s="37"/>
      <c r="Y2202" s="37"/>
      <c r="Z2202" s="37"/>
      <c r="AA2202" s="37"/>
      <c r="AB2202" s="37"/>
      <c r="AC2202" s="37"/>
    </row>
    <row r="2203" spans="1:29" s="36" customFormat="1" x14ac:dyDescent="0.3">
      <c r="A2203" s="37"/>
      <c r="B2203" s="37"/>
      <c r="C2203" s="37"/>
      <c r="D2203" s="37"/>
      <c r="E2203" s="37"/>
      <c r="F2203" s="37"/>
      <c r="G2203" s="37"/>
      <c r="H2203" s="37"/>
      <c r="I2203" s="37"/>
      <c r="J2203" s="37"/>
      <c r="K2203" s="37"/>
      <c r="L2203" s="37"/>
      <c r="M2203" s="37"/>
      <c r="N2203" s="37"/>
      <c r="O2203" s="37"/>
      <c r="P2203" s="37"/>
      <c r="Q2203" s="37"/>
      <c r="R2203" s="37"/>
      <c r="S2203" s="37"/>
      <c r="T2203" s="37"/>
      <c r="U2203" s="37"/>
      <c r="V2203" s="37"/>
      <c r="W2203" s="37"/>
      <c r="X2203" s="37"/>
      <c r="Y2203" s="37"/>
      <c r="Z2203" s="37"/>
      <c r="AA2203" s="37"/>
      <c r="AB2203" s="37"/>
      <c r="AC2203" s="37"/>
    </row>
    <row r="2204" spans="1:29" s="36" customFormat="1" x14ac:dyDescent="0.3">
      <c r="A2204" s="37"/>
      <c r="B2204" s="37"/>
      <c r="C2204" s="37"/>
      <c r="D2204" s="37"/>
      <c r="E2204" s="37"/>
      <c r="F2204" s="37"/>
      <c r="G2204" s="37"/>
      <c r="H2204" s="37"/>
      <c r="I2204" s="37"/>
      <c r="J2204" s="37"/>
      <c r="K2204" s="37"/>
      <c r="L2204" s="37"/>
      <c r="M2204" s="37"/>
      <c r="N2204" s="37"/>
      <c r="O2204" s="37"/>
      <c r="P2204" s="37"/>
      <c r="Q2204" s="37"/>
      <c r="R2204" s="37"/>
      <c r="S2204" s="37"/>
      <c r="T2204" s="37"/>
      <c r="U2204" s="37"/>
      <c r="V2204" s="37"/>
      <c r="W2204" s="37"/>
      <c r="X2204" s="37"/>
      <c r="Y2204" s="37"/>
      <c r="Z2204" s="37"/>
      <c r="AA2204" s="37"/>
      <c r="AB2204" s="37"/>
      <c r="AC2204" s="37"/>
    </row>
    <row r="2205" spans="1:29" s="36" customFormat="1" x14ac:dyDescent="0.3">
      <c r="A2205" s="37"/>
      <c r="B2205" s="37"/>
      <c r="C2205" s="37"/>
      <c r="D2205" s="37"/>
      <c r="E2205" s="37"/>
      <c r="F2205" s="37"/>
      <c r="G2205" s="37"/>
      <c r="H2205" s="37"/>
      <c r="I2205" s="37"/>
      <c r="J2205" s="37"/>
      <c r="K2205" s="37"/>
      <c r="L2205" s="37"/>
      <c r="M2205" s="37"/>
      <c r="N2205" s="37"/>
      <c r="O2205" s="37"/>
      <c r="P2205" s="37"/>
      <c r="Q2205" s="37"/>
      <c r="R2205" s="37"/>
      <c r="S2205" s="37"/>
      <c r="T2205" s="37"/>
      <c r="U2205" s="37"/>
      <c r="V2205" s="37"/>
      <c r="W2205" s="37"/>
      <c r="X2205" s="37"/>
      <c r="Y2205" s="37"/>
      <c r="Z2205" s="37"/>
      <c r="AA2205" s="37"/>
      <c r="AB2205" s="37"/>
      <c r="AC2205" s="37"/>
    </row>
    <row r="2206" spans="1:29" s="36" customFormat="1" x14ac:dyDescent="0.3">
      <c r="A2206" s="37"/>
      <c r="B2206" s="37"/>
      <c r="C2206" s="37"/>
      <c r="D2206" s="37"/>
      <c r="E2206" s="37"/>
      <c r="F2206" s="37"/>
      <c r="G2206" s="37"/>
      <c r="H2206" s="37"/>
      <c r="I2206" s="37"/>
      <c r="J2206" s="37"/>
      <c r="K2206" s="37"/>
      <c r="L2206" s="37"/>
      <c r="M2206" s="37"/>
      <c r="N2206" s="37"/>
      <c r="O2206" s="37"/>
      <c r="P2206" s="37"/>
      <c r="Q2206" s="37"/>
      <c r="R2206" s="37"/>
      <c r="S2206" s="37"/>
      <c r="T2206" s="37"/>
      <c r="U2206" s="37"/>
      <c r="V2206" s="37"/>
      <c r="W2206" s="37"/>
      <c r="X2206" s="37"/>
      <c r="Y2206" s="37"/>
      <c r="Z2206" s="37"/>
      <c r="AA2206" s="37"/>
      <c r="AB2206" s="37"/>
      <c r="AC2206" s="37"/>
    </row>
    <row r="2207" spans="1:29" s="36" customFormat="1" x14ac:dyDescent="0.3">
      <c r="A2207" s="37"/>
      <c r="B2207" s="37"/>
      <c r="C2207" s="37"/>
      <c r="D2207" s="37"/>
      <c r="E2207" s="37"/>
      <c r="F2207" s="37"/>
      <c r="G2207" s="37"/>
      <c r="H2207" s="37"/>
      <c r="I2207" s="37"/>
      <c r="J2207" s="37"/>
      <c r="K2207" s="37"/>
      <c r="L2207" s="37"/>
      <c r="M2207" s="37"/>
      <c r="N2207" s="37"/>
      <c r="O2207" s="37"/>
      <c r="P2207" s="37"/>
      <c r="Q2207" s="37"/>
      <c r="R2207" s="37"/>
      <c r="S2207" s="37"/>
      <c r="T2207" s="37"/>
      <c r="U2207" s="37"/>
      <c r="V2207" s="37"/>
      <c r="W2207" s="37"/>
      <c r="X2207" s="37"/>
      <c r="Y2207" s="37"/>
      <c r="Z2207" s="37"/>
      <c r="AA2207" s="37"/>
      <c r="AB2207" s="37"/>
      <c r="AC2207" s="37"/>
    </row>
    <row r="2208" spans="1:29" s="36" customFormat="1" x14ac:dyDescent="0.3">
      <c r="A2208" s="37"/>
      <c r="B2208" s="37"/>
      <c r="C2208" s="37"/>
      <c r="D2208" s="37"/>
      <c r="E2208" s="37"/>
      <c r="F2208" s="37"/>
      <c r="G2208" s="37"/>
      <c r="H2208" s="37"/>
      <c r="I2208" s="37"/>
      <c r="J2208" s="37"/>
      <c r="K2208" s="37"/>
      <c r="L2208" s="37"/>
      <c r="M2208" s="37"/>
      <c r="N2208" s="37"/>
      <c r="O2208" s="37"/>
      <c r="P2208" s="37"/>
      <c r="Q2208" s="37"/>
      <c r="R2208" s="37"/>
      <c r="S2208" s="37"/>
      <c r="T2208" s="37"/>
      <c r="U2208" s="37"/>
      <c r="V2208" s="37"/>
      <c r="W2208" s="37"/>
      <c r="X2208" s="37"/>
      <c r="Y2208" s="37"/>
      <c r="Z2208" s="37"/>
      <c r="AA2208" s="37"/>
      <c r="AB2208" s="37"/>
      <c r="AC2208" s="37"/>
    </row>
    <row r="2209" spans="1:29" s="36" customFormat="1" x14ac:dyDescent="0.3">
      <c r="A2209" s="37"/>
      <c r="B2209" s="37"/>
      <c r="C2209" s="37"/>
      <c r="D2209" s="37"/>
      <c r="E2209" s="37"/>
      <c r="F2209" s="37"/>
      <c r="G2209" s="37"/>
      <c r="H2209" s="37"/>
      <c r="I2209" s="37"/>
      <c r="J2209" s="37"/>
      <c r="K2209" s="37"/>
      <c r="L2209" s="37"/>
      <c r="M2209" s="37"/>
      <c r="N2209" s="37"/>
      <c r="O2209" s="37"/>
      <c r="P2209" s="37"/>
      <c r="Q2209" s="37"/>
      <c r="R2209" s="37"/>
      <c r="S2209" s="37"/>
      <c r="T2209" s="37"/>
      <c r="U2209" s="37"/>
      <c r="V2209" s="37"/>
      <c r="W2209" s="37"/>
      <c r="X2209" s="37"/>
      <c r="Y2209" s="37"/>
      <c r="Z2209" s="37"/>
      <c r="AA2209" s="37"/>
      <c r="AB2209" s="37"/>
      <c r="AC2209" s="37"/>
    </row>
    <row r="2210" spans="1:29" s="36" customFormat="1" x14ac:dyDescent="0.3">
      <c r="A2210" s="37"/>
      <c r="B2210" s="37"/>
      <c r="C2210" s="37"/>
      <c r="D2210" s="37"/>
      <c r="E2210" s="37"/>
      <c r="F2210" s="37"/>
      <c r="G2210" s="37"/>
      <c r="H2210" s="37"/>
      <c r="I2210" s="37"/>
      <c r="J2210" s="37"/>
      <c r="K2210" s="37"/>
      <c r="L2210" s="37"/>
      <c r="M2210" s="37"/>
      <c r="N2210" s="37"/>
      <c r="O2210" s="37"/>
      <c r="P2210" s="37"/>
      <c r="Q2210" s="37"/>
      <c r="R2210" s="37"/>
      <c r="S2210" s="37"/>
      <c r="T2210" s="37"/>
      <c r="U2210" s="37"/>
      <c r="V2210" s="37"/>
      <c r="W2210" s="37"/>
      <c r="X2210" s="37"/>
      <c r="Y2210" s="37"/>
      <c r="Z2210" s="37"/>
      <c r="AA2210" s="37"/>
      <c r="AB2210" s="37"/>
      <c r="AC2210" s="37"/>
    </row>
    <row r="2211" spans="1:29" s="36" customFormat="1" x14ac:dyDescent="0.3">
      <c r="A2211" s="37"/>
      <c r="B2211" s="37"/>
      <c r="C2211" s="37"/>
      <c r="D2211" s="37"/>
      <c r="E2211" s="37"/>
      <c r="F2211" s="37"/>
      <c r="G2211" s="37"/>
      <c r="H2211" s="37"/>
      <c r="I2211" s="37"/>
      <c r="J2211" s="37"/>
      <c r="K2211" s="37"/>
      <c r="L2211" s="37"/>
      <c r="M2211" s="37"/>
      <c r="N2211" s="37"/>
      <c r="O2211" s="37"/>
      <c r="P2211" s="37"/>
      <c r="Q2211" s="37"/>
      <c r="R2211" s="37"/>
      <c r="S2211" s="37"/>
      <c r="T2211" s="37"/>
      <c r="U2211" s="37"/>
      <c r="V2211" s="37"/>
      <c r="W2211" s="37"/>
      <c r="X2211" s="37"/>
      <c r="Y2211" s="37"/>
      <c r="Z2211" s="37"/>
      <c r="AA2211" s="37"/>
      <c r="AB2211" s="37"/>
      <c r="AC2211" s="37"/>
    </row>
    <row r="2212" spans="1:29" s="36" customFormat="1" x14ac:dyDescent="0.3">
      <c r="A2212" s="37"/>
      <c r="B2212" s="37"/>
      <c r="C2212" s="37"/>
      <c r="D2212" s="37"/>
      <c r="E2212" s="37"/>
      <c r="F2212" s="37"/>
      <c r="G2212" s="37"/>
      <c r="H2212" s="37"/>
      <c r="I2212" s="37"/>
      <c r="J2212" s="37"/>
      <c r="K2212" s="37"/>
      <c r="L2212" s="37"/>
      <c r="M2212" s="37"/>
      <c r="N2212" s="37"/>
      <c r="O2212" s="37"/>
      <c r="P2212" s="37"/>
      <c r="Q2212" s="37"/>
      <c r="R2212" s="37"/>
      <c r="S2212" s="37"/>
      <c r="T2212" s="37"/>
      <c r="U2212" s="37"/>
      <c r="V2212" s="37"/>
      <c r="W2212" s="37"/>
      <c r="X2212" s="37"/>
      <c r="Y2212" s="37"/>
      <c r="Z2212" s="37"/>
      <c r="AA2212" s="37"/>
      <c r="AB2212" s="37"/>
      <c r="AC2212" s="37"/>
    </row>
    <row r="2213" spans="1:29" s="36" customFormat="1" x14ac:dyDescent="0.3">
      <c r="A2213" s="37"/>
      <c r="B2213" s="37"/>
      <c r="C2213" s="37"/>
      <c r="D2213" s="37"/>
      <c r="E2213" s="37"/>
      <c r="F2213" s="37"/>
      <c r="G2213" s="37"/>
      <c r="H2213" s="37"/>
      <c r="I2213" s="37"/>
      <c r="J2213" s="37"/>
      <c r="K2213" s="37"/>
      <c r="L2213" s="37"/>
      <c r="M2213" s="37"/>
      <c r="N2213" s="37"/>
      <c r="O2213" s="37"/>
      <c r="P2213" s="37"/>
      <c r="Q2213" s="37"/>
      <c r="R2213" s="37"/>
      <c r="S2213" s="37"/>
      <c r="T2213" s="37"/>
      <c r="U2213" s="37"/>
      <c r="V2213" s="37"/>
      <c r="W2213" s="37"/>
      <c r="X2213" s="37"/>
      <c r="Y2213" s="37"/>
      <c r="Z2213" s="37"/>
      <c r="AA2213" s="37"/>
      <c r="AB2213" s="37"/>
      <c r="AC2213" s="37"/>
    </row>
    <row r="2214" spans="1:29" s="36" customFormat="1" x14ac:dyDescent="0.3">
      <c r="A2214" s="37"/>
      <c r="B2214" s="37"/>
      <c r="C2214" s="37"/>
      <c r="D2214" s="37"/>
      <c r="E2214" s="37"/>
      <c r="F2214" s="37"/>
      <c r="G2214" s="37"/>
      <c r="H2214" s="37"/>
      <c r="I2214" s="37"/>
      <c r="J2214" s="37"/>
      <c r="K2214" s="37"/>
      <c r="L2214" s="37"/>
      <c r="M2214" s="37"/>
      <c r="N2214" s="37"/>
      <c r="O2214" s="37"/>
      <c r="P2214" s="37"/>
      <c r="Q2214" s="37"/>
      <c r="R2214" s="37"/>
      <c r="S2214" s="37"/>
      <c r="T2214" s="37"/>
      <c r="U2214" s="37"/>
      <c r="V2214" s="37"/>
      <c r="W2214" s="37"/>
      <c r="X2214" s="37"/>
      <c r="Y2214" s="37"/>
      <c r="Z2214" s="37"/>
      <c r="AA2214" s="37"/>
      <c r="AB2214" s="37"/>
      <c r="AC2214" s="37"/>
    </row>
    <row r="2215" spans="1:29" s="36" customFormat="1" x14ac:dyDescent="0.3">
      <c r="A2215" s="37"/>
      <c r="B2215" s="37"/>
      <c r="C2215" s="37"/>
      <c r="D2215" s="37"/>
      <c r="E2215" s="37"/>
      <c r="F2215" s="37"/>
      <c r="G2215" s="37"/>
      <c r="H2215" s="37"/>
      <c r="I2215" s="37"/>
      <c r="J2215" s="37"/>
      <c r="K2215" s="37"/>
      <c r="L2215" s="37"/>
      <c r="M2215" s="37"/>
      <c r="N2215" s="37"/>
      <c r="O2215" s="37"/>
      <c r="P2215" s="37"/>
      <c r="Q2215" s="37"/>
      <c r="R2215" s="37"/>
      <c r="S2215" s="37"/>
      <c r="T2215" s="37"/>
      <c r="U2215" s="37"/>
      <c r="V2215" s="37"/>
      <c r="W2215" s="37"/>
      <c r="X2215" s="37"/>
      <c r="Y2215" s="37"/>
      <c r="Z2215" s="37"/>
      <c r="AA2215" s="37"/>
      <c r="AB2215" s="37"/>
      <c r="AC2215" s="37"/>
    </row>
    <row r="2216" spans="1:29" s="36" customFormat="1" x14ac:dyDescent="0.3">
      <c r="A2216" s="37"/>
      <c r="B2216" s="37"/>
      <c r="C2216" s="37"/>
      <c r="D2216" s="37"/>
      <c r="E2216" s="37"/>
      <c r="F2216" s="37"/>
      <c r="G2216" s="37"/>
      <c r="H2216" s="37"/>
      <c r="I2216" s="37"/>
      <c r="J2216" s="37"/>
      <c r="K2216" s="37"/>
      <c r="L2216" s="37"/>
      <c r="M2216" s="37"/>
      <c r="N2216" s="37"/>
      <c r="O2216" s="37"/>
      <c r="P2216" s="37"/>
      <c r="Q2216" s="37"/>
      <c r="R2216" s="37"/>
      <c r="S2216" s="37"/>
      <c r="T2216" s="37"/>
      <c r="U2216" s="37"/>
      <c r="V2216" s="37"/>
      <c r="W2216" s="37"/>
      <c r="X2216" s="37"/>
      <c r="Y2216" s="37"/>
      <c r="Z2216" s="37"/>
      <c r="AA2216" s="37"/>
      <c r="AB2216" s="37"/>
      <c r="AC2216" s="37"/>
    </row>
    <row r="2217" spans="1:29" s="36" customFormat="1" x14ac:dyDescent="0.3">
      <c r="A2217" s="37"/>
      <c r="B2217" s="37"/>
      <c r="C2217" s="37"/>
      <c r="D2217" s="37"/>
      <c r="E2217" s="37"/>
      <c r="F2217" s="37"/>
      <c r="G2217" s="37"/>
      <c r="H2217" s="37"/>
      <c r="I2217" s="37"/>
      <c r="J2217" s="37"/>
      <c r="K2217" s="37"/>
      <c r="L2217" s="37"/>
      <c r="M2217" s="37"/>
      <c r="N2217" s="37"/>
      <c r="O2217" s="37"/>
      <c r="P2217" s="37"/>
      <c r="Q2217" s="37"/>
      <c r="R2217" s="37"/>
      <c r="S2217" s="37"/>
      <c r="T2217" s="37"/>
      <c r="U2217" s="37"/>
      <c r="V2217" s="37"/>
      <c r="W2217" s="37"/>
      <c r="X2217" s="37"/>
      <c r="Y2217" s="37"/>
      <c r="Z2217" s="37"/>
      <c r="AA2217" s="37"/>
      <c r="AB2217" s="37"/>
      <c r="AC2217" s="37"/>
    </row>
    <row r="2218" spans="1:29" s="36" customFormat="1" x14ac:dyDescent="0.3">
      <c r="A2218" s="37"/>
      <c r="B2218" s="37"/>
      <c r="C2218" s="37"/>
      <c r="D2218" s="37"/>
      <c r="E2218" s="37"/>
      <c r="F2218" s="37"/>
      <c r="G2218" s="37"/>
      <c r="H2218" s="37"/>
      <c r="I2218" s="37"/>
      <c r="J2218" s="37"/>
      <c r="K2218" s="37"/>
      <c r="L2218" s="37"/>
      <c r="M2218" s="37"/>
      <c r="N2218" s="37"/>
      <c r="O2218" s="37"/>
      <c r="P2218" s="37"/>
      <c r="Q2218" s="37"/>
      <c r="R2218" s="37"/>
      <c r="S2218" s="37"/>
      <c r="T2218" s="37"/>
      <c r="U2218" s="37"/>
      <c r="V2218" s="37"/>
      <c r="W2218" s="37"/>
      <c r="X2218" s="37"/>
      <c r="Y2218" s="37"/>
      <c r="Z2218" s="37"/>
      <c r="AA2218" s="37"/>
      <c r="AB2218" s="37"/>
      <c r="AC2218" s="37"/>
    </row>
    <row r="2219" spans="1:29" s="36" customFormat="1" x14ac:dyDescent="0.3">
      <c r="A2219" s="37"/>
      <c r="B2219" s="37"/>
      <c r="C2219" s="37"/>
      <c r="D2219" s="37"/>
      <c r="E2219" s="37"/>
      <c r="F2219" s="37"/>
      <c r="G2219" s="37"/>
      <c r="H2219" s="37"/>
      <c r="I2219" s="37"/>
      <c r="J2219" s="37"/>
      <c r="K2219" s="37"/>
      <c r="L2219" s="37"/>
      <c r="M2219" s="37"/>
      <c r="N2219" s="37"/>
      <c r="O2219" s="37"/>
      <c r="P2219" s="37"/>
      <c r="Q2219" s="37"/>
      <c r="R2219" s="37"/>
      <c r="S2219" s="37"/>
      <c r="T2219" s="37"/>
      <c r="U2219" s="37"/>
      <c r="V2219" s="37"/>
      <c r="W2219" s="37"/>
      <c r="X2219" s="37"/>
      <c r="Y2219" s="37"/>
      <c r="Z2219" s="37"/>
      <c r="AA2219" s="37"/>
      <c r="AB2219" s="37"/>
      <c r="AC2219" s="37"/>
    </row>
    <row r="2220" spans="1:29" s="36" customFormat="1" x14ac:dyDescent="0.3">
      <c r="A2220" s="37"/>
      <c r="B2220" s="37"/>
      <c r="C2220" s="37"/>
      <c r="D2220" s="37"/>
      <c r="E2220" s="37"/>
      <c r="F2220" s="37"/>
      <c r="G2220" s="37"/>
      <c r="H2220" s="37"/>
      <c r="I2220" s="37"/>
      <c r="J2220" s="37"/>
      <c r="K2220" s="37"/>
      <c r="L2220" s="37"/>
      <c r="M2220" s="37"/>
      <c r="N2220" s="37"/>
      <c r="O2220" s="37"/>
      <c r="P2220" s="37"/>
      <c r="Q2220" s="37"/>
      <c r="R2220" s="37"/>
      <c r="S2220" s="37"/>
      <c r="T2220" s="37"/>
      <c r="U2220" s="37"/>
      <c r="V2220" s="37"/>
      <c r="W2220" s="37"/>
      <c r="X2220" s="37"/>
      <c r="Y2220" s="37"/>
      <c r="Z2220" s="37"/>
      <c r="AA2220" s="37"/>
      <c r="AB2220" s="37"/>
      <c r="AC2220" s="37"/>
    </row>
    <row r="2221" spans="1:29" s="36" customFormat="1" x14ac:dyDescent="0.3">
      <c r="A2221" s="37"/>
      <c r="B2221" s="37"/>
      <c r="C2221" s="37"/>
      <c r="D2221" s="37"/>
      <c r="E2221" s="37"/>
      <c r="F2221" s="37"/>
      <c r="G2221" s="37"/>
      <c r="H2221" s="37"/>
      <c r="I2221" s="37"/>
      <c r="J2221" s="37"/>
      <c r="K2221" s="37"/>
      <c r="L2221" s="37"/>
      <c r="M2221" s="37"/>
      <c r="N2221" s="37"/>
      <c r="O2221" s="37"/>
      <c r="P2221" s="37"/>
      <c r="Q2221" s="37"/>
      <c r="R2221" s="37"/>
      <c r="S2221" s="37"/>
      <c r="T2221" s="37"/>
      <c r="U2221" s="37"/>
      <c r="V2221" s="37"/>
      <c r="W2221" s="37"/>
      <c r="X2221" s="37"/>
      <c r="Y2221" s="37"/>
      <c r="Z2221" s="37"/>
      <c r="AA2221" s="37"/>
      <c r="AB2221" s="37"/>
      <c r="AC2221" s="37"/>
    </row>
    <row r="2222" spans="1:29" s="36" customFormat="1" x14ac:dyDescent="0.3">
      <c r="A2222" s="37"/>
      <c r="B2222" s="37"/>
      <c r="C2222" s="37"/>
      <c r="D2222" s="37"/>
      <c r="E2222" s="37"/>
      <c r="F2222" s="37"/>
      <c r="G2222" s="37"/>
      <c r="H2222" s="37"/>
      <c r="I2222" s="37"/>
      <c r="J2222" s="37"/>
      <c r="K2222" s="37"/>
      <c r="L2222" s="37"/>
      <c r="M2222" s="37"/>
      <c r="N2222" s="37"/>
      <c r="O2222" s="37"/>
      <c r="P2222" s="37"/>
      <c r="Q2222" s="37"/>
      <c r="R2222" s="37"/>
      <c r="S2222" s="37"/>
      <c r="T2222" s="37"/>
      <c r="U2222" s="37"/>
      <c r="V2222" s="37"/>
      <c r="W2222" s="37"/>
      <c r="X2222" s="37"/>
      <c r="Y2222" s="37"/>
      <c r="Z2222" s="37"/>
      <c r="AA2222" s="37"/>
      <c r="AB2222" s="37"/>
      <c r="AC2222" s="37"/>
    </row>
    <row r="2223" spans="1:29" s="36" customFormat="1" x14ac:dyDescent="0.3">
      <c r="A2223" s="37"/>
      <c r="B2223" s="37"/>
      <c r="C2223" s="37"/>
      <c r="D2223" s="37"/>
      <c r="E2223" s="37"/>
      <c r="F2223" s="37"/>
      <c r="G2223" s="37"/>
      <c r="H2223" s="37"/>
      <c r="I2223" s="37"/>
      <c r="J2223" s="37"/>
      <c r="K2223" s="37"/>
      <c r="L2223" s="37"/>
      <c r="M2223" s="37"/>
      <c r="N2223" s="37"/>
      <c r="O2223" s="37"/>
      <c r="P2223" s="37"/>
      <c r="Q2223" s="37"/>
      <c r="R2223" s="37"/>
      <c r="S2223" s="37"/>
      <c r="T2223" s="37"/>
      <c r="U2223" s="37"/>
      <c r="V2223" s="37"/>
      <c r="W2223" s="37"/>
      <c r="X2223" s="37"/>
      <c r="Y2223" s="37"/>
      <c r="Z2223" s="37"/>
      <c r="AA2223" s="37"/>
      <c r="AB2223" s="37"/>
      <c r="AC2223" s="37"/>
    </row>
    <row r="2224" spans="1:29" s="36" customFormat="1" x14ac:dyDescent="0.3">
      <c r="A2224" s="37"/>
      <c r="B2224" s="37"/>
      <c r="C2224" s="37"/>
      <c r="D2224" s="37"/>
      <c r="E2224" s="37"/>
      <c r="F2224" s="37"/>
      <c r="G2224" s="37"/>
      <c r="H2224" s="37"/>
      <c r="I2224" s="37"/>
      <c r="J2224" s="37"/>
      <c r="K2224" s="37"/>
      <c r="L2224" s="37"/>
      <c r="M2224" s="37"/>
      <c r="N2224" s="37"/>
      <c r="O2224" s="37"/>
      <c r="P2224" s="37"/>
      <c r="Q2224" s="37"/>
      <c r="R2224" s="37"/>
      <c r="S2224" s="37"/>
      <c r="T2224" s="37"/>
      <c r="U2224" s="37"/>
      <c r="V2224" s="37"/>
      <c r="W2224" s="37"/>
      <c r="X2224" s="37"/>
      <c r="Y2224" s="37"/>
      <c r="Z2224" s="37"/>
      <c r="AA2224" s="37"/>
      <c r="AB2224" s="37"/>
      <c r="AC2224" s="37"/>
    </row>
    <row r="2225" spans="1:29" s="36" customFormat="1" x14ac:dyDescent="0.3">
      <c r="A2225" s="37"/>
      <c r="B2225" s="37"/>
      <c r="C2225" s="37"/>
      <c r="D2225" s="37"/>
      <c r="E2225" s="37"/>
      <c r="F2225" s="37"/>
      <c r="G2225" s="37"/>
      <c r="H2225" s="37"/>
      <c r="I2225" s="37"/>
      <c r="J2225" s="37"/>
      <c r="K2225" s="37"/>
      <c r="L2225" s="37"/>
      <c r="M2225" s="37"/>
      <c r="N2225" s="37"/>
      <c r="O2225" s="37"/>
      <c r="P2225" s="37"/>
      <c r="Q2225" s="37"/>
      <c r="R2225" s="37"/>
      <c r="S2225" s="37"/>
      <c r="T2225" s="37"/>
      <c r="U2225" s="37"/>
      <c r="V2225" s="37"/>
      <c r="W2225" s="37"/>
      <c r="X2225" s="37"/>
      <c r="Y2225" s="37"/>
      <c r="Z2225" s="37"/>
      <c r="AA2225" s="37"/>
      <c r="AB2225" s="37"/>
      <c r="AC2225" s="37"/>
    </row>
    <row r="2226" spans="1:29" s="36" customFormat="1" x14ac:dyDescent="0.3">
      <c r="A2226" s="37"/>
      <c r="B2226" s="37"/>
      <c r="C2226" s="37"/>
      <c r="D2226" s="37"/>
      <c r="E2226" s="37"/>
      <c r="F2226" s="37"/>
      <c r="G2226" s="37"/>
      <c r="H2226" s="37"/>
      <c r="I2226" s="37"/>
      <c r="J2226" s="37"/>
      <c r="K2226" s="37"/>
      <c r="L2226" s="37"/>
      <c r="M2226" s="37"/>
      <c r="N2226" s="37"/>
      <c r="O2226" s="37"/>
      <c r="P2226" s="37"/>
      <c r="Q2226" s="37"/>
      <c r="R2226" s="37"/>
      <c r="S2226" s="37"/>
      <c r="T2226" s="37"/>
      <c r="U2226" s="37"/>
      <c r="V2226" s="37"/>
      <c r="W2226" s="37"/>
      <c r="X2226" s="37"/>
      <c r="Y2226" s="37"/>
      <c r="Z2226" s="37"/>
      <c r="AA2226" s="37"/>
      <c r="AB2226" s="37"/>
      <c r="AC2226" s="37"/>
    </row>
    <row r="2227" spans="1:29" s="36" customFormat="1" x14ac:dyDescent="0.3">
      <c r="A2227" s="37"/>
      <c r="B2227" s="37"/>
      <c r="C2227" s="37"/>
      <c r="D2227" s="37"/>
      <c r="E2227" s="37"/>
      <c r="F2227" s="37"/>
      <c r="G2227" s="37"/>
      <c r="H2227" s="37"/>
      <c r="I2227" s="37"/>
      <c r="J2227" s="37"/>
      <c r="K2227" s="37"/>
      <c r="L2227" s="37"/>
      <c r="M2227" s="37"/>
      <c r="N2227" s="37"/>
      <c r="O2227" s="37"/>
      <c r="P2227" s="37"/>
      <c r="Q2227" s="37"/>
      <c r="R2227" s="37"/>
      <c r="S2227" s="37"/>
      <c r="T2227" s="37"/>
      <c r="U2227" s="37"/>
      <c r="V2227" s="37"/>
      <c r="W2227" s="37"/>
      <c r="X2227" s="37"/>
      <c r="Y2227" s="37"/>
      <c r="Z2227" s="37"/>
      <c r="AA2227" s="37"/>
      <c r="AB2227" s="37"/>
      <c r="AC2227" s="37"/>
    </row>
    <row r="2228" spans="1:29" s="36" customFormat="1" x14ac:dyDescent="0.3">
      <c r="A2228" s="37"/>
      <c r="B2228" s="37"/>
      <c r="C2228" s="37"/>
      <c r="D2228" s="37"/>
      <c r="E2228" s="37"/>
      <c r="F2228" s="37"/>
      <c r="G2228" s="37"/>
      <c r="H2228" s="37"/>
      <c r="I2228" s="37"/>
      <c r="J2228" s="37"/>
      <c r="K2228" s="37"/>
      <c r="L2228" s="37"/>
      <c r="M2228" s="37"/>
      <c r="N2228" s="37"/>
      <c r="O2228" s="37"/>
      <c r="P2228" s="37"/>
      <c r="Q2228" s="37"/>
      <c r="R2228" s="37"/>
      <c r="S2228" s="37"/>
      <c r="T2228" s="37"/>
      <c r="U2228" s="37"/>
      <c r="V2228" s="37"/>
      <c r="W2228" s="37"/>
      <c r="X2228" s="37"/>
      <c r="Y2228" s="37"/>
      <c r="Z2228" s="37"/>
      <c r="AA2228" s="37"/>
      <c r="AB2228" s="37"/>
      <c r="AC2228" s="37"/>
    </row>
    <row r="2229" spans="1:29" s="36" customFormat="1" x14ac:dyDescent="0.3">
      <c r="A2229" s="37"/>
      <c r="B2229" s="37"/>
      <c r="C2229" s="37"/>
      <c r="D2229" s="37"/>
      <c r="E2229" s="37"/>
      <c r="F2229" s="37"/>
      <c r="G2229" s="37"/>
      <c r="H2229" s="37"/>
      <c r="I2229" s="37"/>
      <c r="J2229" s="37"/>
      <c r="K2229" s="37"/>
      <c r="L2229" s="37"/>
      <c r="M2229" s="37"/>
      <c r="N2229" s="37"/>
      <c r="O2229" s="37"/>
      <c r="P2229" s="37"/>
      <c r="Q2229" s="37"/>
      <c r="R2229" s="37"/>
      <c r="S2229" s="37"/>
      <c r="T2229" s="37"/>
      <c r="U2229" s="37"/>
      <c r="V2229" s="37"/>
      <c r="W2229" s="37"/>
      <c r="X2229" s="37"/>
      <c r="Y2229" s="37"/>
      <c r="Z2229" s="37"/>
      <c r="AA2229" s="37"/>
      <c r="AB2229" s="37"/>
      <c r="AC2229" s="37"/>
    </row>
    <row r="2230" spans="1:29" s="36" customFormat="1" x14ac:dyDescent="0.3">
      <c r="A2230" s="37"/>
      <c r="B2230" s="37"/>
      <c r="C2230" s="37"/>
      <c r="D2230" s="37"/>
      <c r="E2230" s="37"/>
      <c r="F2230" s="37"/>
      <c r="G2230" s="37"/>
      <c r="H2230" s="37"/>
      <c r="I2230" s="37"/>
      <c r="J2230" s="37"/>
      <c r="K2230" s="37"/>
      <c r="L2230" s="37"/>
      <c r="M2230" s="37"/>
      <c r="N2230" s="37"/>
      <c r="O2230" s="37"/>
      <c r="P2230" s="37"/>
      <c r="Q2230" s="37"/>
      <c r="R2230" s="37"/>
      <c r="S2230" s="37"/>
      <c r="T2230" s="37"/>
      <c r="U2230" s="37"/>
      <c r="V2230" s="37"/>
      <c r="W2230" s="37"/>
      <c r="X2230" s="37"/>
      <c r="Y2230" s="37"/>
      <c r="Z2230" s="37"/>
      <c r="AA2230" s="37"/>
      <c r="AB2230" s="37"/>
      <c r="AC2230" s="37"/>
    </row>
    <row r="2231" spans="1:29" s="36" customFormat="1" x14ac:dyDescent="0.3">
      <c r="A2231" s="37"/>
      <c r="B2231" s="37"/>
      <c r="C2231" s="37"/>
      <c r="D2231" s="37"/>
      <c r="E2231" s="37"/>
      <c r="F2231" s="37"/>
      <c r="G2231" s="37"/>
      <c r="H2231" s="37"/>
      <c r="I2231" s="37"/>
      <c r="J2231" s="37"/>
      <c r="K2231" s="37"/>
      <c r="L2231" s="37"/>
      <c r="M2231" s="37"/>
      <c r="N2231" s="37"/>
      <c r="O2231" s="37"/>
      <c r="P2231" s="37"/>
      <c r="Q2231" s="37"/>
      <c r="R2231" s="37"/>
      <c r="S2231" s="37"/>
      <c r="T2231" s="37"/>
      <c r="U2231" s="37"/>
      <c r="V2231" s="37"/>
      <c r="W2231" s="37"/>
      <c r="X2231" s="37"/>
      <c r="Y2231" s="37"/>
      <c r="Z2231" s="37"/>
      <c r="AA2231" s="37"/>
      <c r="AB2231" s="37"/>
      <c r="AC2231" s="37"/>
    </row>
    <row r="2232" spans="1:29" s="36" customFormat="1" x14ac:dyDescent="0.3">
      <c r="A2232" s="37"/>
      <c r="B2232" s="37"/>
      <c r="C2232" s="37"/>
      <c r="D2232" s="37"/>
      <c r="E2232" s="37"/>
      <c r="F2232" s="37"/>
      <c r="G2232" s="37"/>
      <c r="H2232" s="37"/>
      <c r="I2232" s="37"/>
      <c r="J2232" s="37"/>
      <c r="K2232" s="37"/>
      <c r="L2232" s="37"/>
      <c r="M2232" s="37"/>
      <c r="N2232" s="37"/>
      <c r="O2232" s="37"/>
      <c r="P2232" s="37"/>
      <c r="Q2232" s="37"/>
      <c r="R2232" s="37"/>
      <c r="S2232" s="37"/>
      <c r="T2232" s="37"/>
      <c r="U2232" s="37"/>
      <c r="V2232" s="37"/>
      <c r="W2232" s="37"/>
      <c r="X2232" s="37"/>
      <c r="Y2232" s="37"/>
      <c r="Z2232" s="37"/>
      <c r="AA2232" s="37"/>
      <c r="AB2232" s="37"/>
      <c r="AC2232" s="37"/>
    </row>
    <row r="2233" spans="1:29" s="36" customFormat="1" x14ac:dyDescent="0.3">
      <c r="A2233" s="37"/>
      <c r="B2233" s="37"/>
      <c r="C2233" s="37"/>
      <c r="D2233" s="37"/>
      <c r="E2233" s="37"/>
      <c r="F2233" s="37"/>
      <c r="G2233" s="37"/>
      <c r="H2233" s="37"/>
      <c r="I2233" s="37"/>
      <c r="J2233" s="37"/>
      <c r="K2233" s="37"/>
      <c r="L2233" s="37"/>
      <c r="M2233" s="37"/>
      <c r="N2233" s="37"/>
      <c r="O2233" s="37"/>
      <c r="P2233" s="37"/>
      <c r="Q2233" s="37"/>
      <c r="R2233" s="37"/>
      <c r="S2233" s="37"/>
      <c r="T2233" s="37"/>
      <c r="U2233" s="37"/>
      <c r="V2233" s="37"/>
      <c r="W2233" s="37"/>
      <c r="X2233" s="37"/>
      <c r="Y2233" s="37"/>
      <c r="Z2233" s="37"/>
      <c r="AA2233" s="37"/>
      <c r="AB2233" s="37"/>
      <c r="AC2233" s="37"/>
    </row>
    <row r="2234" spans="1:29" s="36" customFormat="1" x14ac:dyDescent="0.3">
      <c r="A2234" s="37"/>
      <c r="B2234" s="37"/>
      <c r="C2234" s="37"/>
      <c r="D2234" s="37"/>
      <c r="E2234" s="37"/>
      <c r="F2234" s="37"/>
      <c r="G2234" s="37"/>
      <c r="H2234" s="37"/>
      <c r="I2234" s="37"/>
      <c r="J2234" s="37"/>
      <c r="K2234" s="37"/>
      <c r="L2234" s="37"/>
      <c r="M2234" s="37"/>
      <c r="N2234" s="37"/>
      <c r="O2234" s="37"/>
      <c r="P2234" s="37"/>
      <c r="Q2234" s="37"/>
      <c r="R2234" s="37"/>
      <c r="S2234" s="37"/>
      <c r="T2234" s="37"/>
      <c r="U2234" s="37"/>
      <c r="V2234" s="37"/>
      <c r="W2234" s="37"/>
      <c r="X2234" s="37"/>
      <c r="Y2234" s="37"/>
      <c r="Z2234" s="37"/>
      <c r="AA2234" s="37"/>
      <c r="AB2234" s="37"/>
      <c r="AC2234" s="37"/>
    </row>
    <row r="2235" spans="1:29" s="36" customFormat="1" x14ac:dyDescent="0.3">
      <c r="A2235" s="37"/>
      <c r="B2235" s="37"/>
      <c r="C2235" s="37"/>
      <c r="D2235" s="37"/>
      <c r="E2235" s="37"/>
      <c r="F2235" s="37"/>
      <c r="G2235" s="37"/>
      <c r="H2235" s="37"/>
      <c r="I2235" s="37"/>
      <c r="J2235" s="37"/>
      <c r="K2235" s="37"/>
      <c r="L2235" s="37"/>
      <c r="M2235" s="37"/>
      <c r="N2235" s="37"/>
      <c r="O2235" s="37"/>
      <c r="P2235" s="37"/>
      <c r="Q2235" s="37"/>
      <c r="R2235" s="37"/>
      <c r="S2235" s="37"/>
      <c r="T2235" s="37"/>
      <c r="U2235" s="37"/>
      <c r="V2235" s="37"/>
      <c r="W2235" s="37"/>
      <c r="X2235" s="37"/>
      <c r="Y2235" s="37"/>
      <c r="Z2235" s="37"/>
      <c r="AA2235" s="37"/>
      <c r="AB2235" s="37"/>
      <c r="AC2235" s="37"/>
    </row>
    <row r="2236" spans="1:29" s="36" customFormat="1" x14ac:dyDescent="0.3">
      <c r="A2236" s="37"/>
      <c r="B2236" s="37"/>
      <c r="C2236" s="37"/>
      <c r="D2236" s="37"/>
      <c r="E2236" s="37"/>
      <c r="F2236" s="37"/>
      <c r="G2236" s="37"/>
      <c r="H2236" s="37"/>
      <c r="I2236" s="37"/>
      <c r="J2236" s="37"/>
      <c r="K2236" s="37"/>
      <c r="L2236" s="37"/>
      <c r="M2236" s="37"/>
      <c r="N2236" s="37"/>
      <c r="O2236" s="37"/>
      <c r="P2236" s="37"/>
      <c r="Q2236" s="37"/>
      <c r="R2236" s="37"/>
      <c r="S2236" s="37"/>
      <c r="T2236" s="37"/>
      <c r="U2236" s="37"/>
      <c r="V2236" s="37"/>
      <c r="W2236" s="37"/>
      <c r="X2236" s="37"/>
      <c r="Y2236" s="37"/>
      <c r="Z2236" s="37"/>
      <c r="AA2236" s="37"/>
      <c r="AB2236" s="37"/>
      <c r="AC2236" s="37"/>
    </row>
    <row r="2237" spans="1:29" s="36" customFormat="1" x14ac:dyDescent="0.3">
      <c r="A2237" s="37"/>
      <c r="B2237" s="37"/>
      <c r="C2237" s="37"/>
      <c r="D2237" s="37"/>
      <c r="E2237" s="37"/>
      <c r="F2237" s="37"/>
      <c r="G2237" s="37"/>
      <c r="H2237" s="37"/>
      <c r="I2237" s="37"/>
      <c r="J2237" s="37"/>
      <c r="K2237" s="37"/>
      <c r="L2237" s="37"/>
      <c r="M2237" s="37"/>
      <c r="N2237" s="37"/>
      <c r="O2237" s="37"/>
      <c r="P2237" s="37"/>
      <c r="Q2237" s="37"/>
      <c r="R2237" s="37"/>
      <c r="S2237" s="37"/>
      <c r="T2237" s="37"/>
      <c r="U2237" s="37"/>
      <c r="V2237" s="37"/>
      <c r="W2237" s="37"/>
      <c r="X2237" s="37"/>
      <c r="Y2237" s="37"/>
      <c r="Z2237" s="37"/>
      <c r="AA2237" s="37"/>
      <c r="AB2237" s="37"/>
      <c r="AC2237" s="37"/>
    </row>
    <row r="2238" spans="1:29" s="36" customFormat="1" x14ac:dyDescent="0.3">
      <c r="A2238" s="37"/>
      <c r="B2238" s="37"/>
      <c r="C2238" s="37"/>
      <c r="D2238" s="37"/>
      <c r="E2238" s="37"/>
      <c r="F2238" s="37"/>
      <c r="G2238" s="37"/>
      <c r="H2238" s="37"/>
      <c r="I2238" s="37"/>
      <c r="J2238" s="37"/>
      <c r="K2238" s="37"/>
      <c r="L2238" s="37"/>
      <c r="M2238" s="37"/>
      <c r="N2238" s="37"/>
      <c r="O2238" s="37"/>
      <c r="P2238" s="37"/>
      <c r="Q2238" s="37"/>
      <c r="R2238" s="37"/>
      <c r="S2238" s="37"/>
      <c r="T2238" s="37"/>
      <c r="U2238" s="37"/>
      <c r="V2238" s="37"/>
      <c r="W2238" s="37"/>
      <c r="X2238" s="37"/>
      <c r="Y2238" s="37"/>
      <c r="Z2238" s="37"/>
      <c r="AA2238" s="37"/>
      <c r="AB2238" s="37"/>
      <c r="AC2238" s="37"/>
    </row>
    <row r="2239" spans="1:29" s="36" customFormat="1" x14ac:dyDescent="0.3">
      <c r="A2239" s="37"/>
      <c r="B2239" s="37"/>
      <c r="C2239" s="37"/>
      <c r="D2239" s="37"/>
      <c r="E2239" s="37"/>
      <c r="F2239" s="37"/>
      <c r="G2239" s="37"/>
      <c r="H2239" s="37"/>
      <c r="I2239" s="37"/>
      <c r="J2239" s="37"/>
      <c r="K2239" s="37"/>
      <c r="L2239" s="37"/>
      <c r="M2239" s="37"/>
      <c r="N2239" s="37"/>
      <c r="O2239" s="37"/>
      <c r="P2239" s="37"/>
      <c r="Q2239" s="37"/>
      <c r="R2239" s="37"/>
      <c r="S2239" s="37"/>
      <c r="T2239" s="37"/>
      <c r="U2239" s="37"/>
      <c r="V2239" s="37"/>
      <c r="W2239" s="37"/>
      <c r="X2239" s="37"/>
      <c r="Y2239" s="37"/>
      <c r="Z2239" s="37"/>
      <c r="AA2239" s="37"/>
      <c r="AB2239" s="37"/>
      <c r="AC2239" s="37"/>
    </row>
    <row r="2240" spans="1:29" s="36" customFormat="1" x14ac:dyDescent="0.3">
      <c r="A2240" s="37"/>
      <c r="B2240" s="37"/>
      <c r="C2240" s="37"/>
      <c r="D2240" s="37"/>
      <c r="E2240" s="37"/>
      <c r="F2240" s="37"/>
      <c r="G2240" s="37"/>
      <c r="H2240" s="37"/>
      <c r="I2240" s="37"/>
      <c r="J2240" s="37"/>
      <c r="K2240" s="37"/>
      <c r="L2240" s="37"/>
      <c r="M2240" s="37"/>
      <c r="N2240" s="37"/>
      <c r="O2240" s="37"/>
      <c r="P2240" s="37"/>
      <c r="Q2240" s="37"/>
      <c r="R2240" s="37"/>
      <c r="S2240" s="37"/>
      <c r="T2240" s="37"/>
      <c r="U2240" s="37"/>
      <c r="V2240" s="37"/>
      <c r="W2240" s="37"/>
      <c r="X2240" s="37"/>
      <c r="Y2240" s="37"/>
      <c r="Z2240" s="37"/>
      <c r="AA2240" s="37"/>
      <c r="AB2240" s="37"/>
      <c r="AC2240" s="37"/>
    </row>
    <row r="2241" spans="1:29" s="36" customFormat="1" x14ac:dyDescent="0.3">
      <c r="A2241" s="37"/>
      <c r="B2241" s="37"/>
      <c r="C2241" s="37"/>
      <c r="D2241" s="37"/>
      <c r="E2241" s="37"/>
      <c r="F2241" s="37"/>
      <c r="G2241" s="37"/>
      <c r="H2241" s="37"/>
      <c r="I2241" s="37"/>
      <c r="J2241" s="37"/>
      <c r="K2241" s="37"/>
      <c r="L2241" s="37"/>
      <c r="M2241" s="37"/>
      <c r="N2241" s="37"/>
      <c r="O2241" s="37"/>
      <c r="P2241" s="37"/>
      <c r="Q2241" s="37"/>
      <c r="R2241" s="37"/>
      <c r="S2241" s="37"/>
      <c r="T2241" s="37"/>
      <c r="U2241" s="37"/>
      <c r="V2241" s="37"/>
      <c r="W2241" s="37"/>
      <c r="X2241" s="37"/>
      <c r="Y2241" s="37"/>
      <c r="Z2241" s="37"/>
      <c r="AA2241" s="37"/>
      <c r="AB2241" s="37"/>
      <c r="AC2241" s="37"/>
    </row>
    <row r="2242" spans="1:29" s="36" customFormat="1" x14ac:dyDescent="0.3">
      <c r="A2242" s="37"/>
      <c r="B2242" s="37"/>
      <c r="C2242" s="37"/>
      <c r="D2242" s="37"/>
      <c r="E2242" s="37"/>
      <c r="F2242" s="37"/>
      <c r="G2242" s="37"/>
      <c r="H2242" s="37"/>
      <c r="I2242" s="37"/>
      <c r="J2242" s="37"/>
      <c r="K2242" s="37"/>
      <c r="L2242" s="37"/>
      <c r="M2242" s="37"/>
      <c r="N2242" s="37"/>
      <c r="O2242" s="37"/>
      <c r="P2242" s="37"/>
      <c r="Q2242" s="37"/>
      <c r="R2242" s="37"/>
      <c r="S2242" s="37"/>
      <c r="T2242" s="37"/>
      <c r="U2242" s="37"/>
      <c r="V2242" s="37"/>
      <c r="W2242" s="37"/>
      <c r="X2242" s="37"/>
      <c r="Y2242" s="37"/>
      <c r="Z2242" s="37"/>
      <c r="AA2242" s="37"/>
      <c r="AB2242" s="37"/>
      <c r="AC2242" s="37"/>
    </row>
    <row r="2243" spans="1:29" s="36" customFormat="1" x14ac:dyDescent="0.3">
      <c r="A2243" s="37"/>
      <c r="B2243" s="37"/>
      <c r="C2243" s="37"/>
      <c r="D2243" s="37"/>
      <c r="E2243" s="37"/>
      <c r="F2243" s="37"/>
      <c r="G2243" s="37"/>
      <c r="H2243" s="37"/>
      <c r="I2243" s="37"/>
      <c r="J2243" s="37"/>
      <c r="K2243" s="37"/>
      <c r="L2243" s="37"/>
      <c r="M2243" s="37"/>
      <c r="N2243" s="37"/>
      <c r="O2243" s="37"/>
      <c r="P2243" s="37"/>
      <c r="Q2243" s="37"/>
      <c r="R2243" s="37"/>
      <c r="S2243" s="37"/>
      <c r="T2243" s="37"/>
      <c r="U2243" s="37"/>
      <c r="V2243" s="37"/>
      <c r="W2243" s="37"/>
      <c r="X2243" s="37"/>
      <c r="Y2243" s="37"/>
      <c r="Z2243" s="37"/>
      <c r="AA2243" s="37"/>
      <c r="AB2243" s="37"/>
      <c r="AC2243" s="37"/>
    </row>
    <row r="2244" spans="1:29" s="36" customFormat="1" x14ac:dyDescent="0.3">
      <c r="A2244" s="37"/>
      <c r="B2244" s="37"/>
      <c r="C2244" s="37"/>
      <c r="D2244" s="37"/>
      <c r="E2244" s="37"/>
      <c r="F2244" s="37"/>
      <c r="G2244" s="37"/>
      <c r="H2244" s="37"/>
      <c r="I2244" s="37"/>
      <c r="J2244" s="37"/>
      <c r="K2244" s="37"/>
      <c r="L2244" s="37"/>
      <c r="M2244" s="37"/>
      <c r="N2244" s="37"/>
      <c r="O2244" s="37"/>
      <c r="P2244" s="37"/>
      <c r="Q2244" s="37"/>
      <c r="R2244" s="37"/>
      <c r="S2244" s="37"/>
      <c r="T2244" s="37"/>
      <c r="U2244" s="37"/>
      <c r="V2244" s="37"/>
      <c r="W2244" s="37"/>
      <c r="X2244" s="37"/>
      <c r="Y2244" s="37"/>
      <c r="Z2244" s="37"/>
      <c r="AA2244" s="37"/>
      <c r="AB2244" s="37"/>
      <c r="AC2244" s="37"/>
    </row>
    <row r="2245" spans="1:29" s="36" customFormat="1" x14ac:dyDescent="0.3">
      <c r="A2245" s="37"/>
      <c r="B2245" s="37"/>
      <c r="C2245" s="37"/>
      <c r="D2245" s="37"/>
      <c r="E2245" s="37"/>
      <c r="F2245" s="37"/>
      <c r="G2245" s="37"/>
      <c r="H2245" s="37"/>
      <c r="I2245" s="37"/>
      <c r="J2245" s="37"/>
      <c r="K2245" s="37"/>
      <c r="L2245" s="37"/>
      <c r="M2245" s="37"/>
      <c r="N2245" s="37"/>
      <c r="O2245" s="37"/>
      <c r="P2245" s="37"/>
      <c r="Q2245" s="37"/>
      <c r="R2245" s="37"/>
      <c r="S2245" s="37"/>
      <c r="T2245" s="37"/>
      <c r="U2245" s="37"/>
      <c r="V2245" s="37"/>
      <c r="W2245" s="37"/>
      <c r="X2245" s="37"/>
      <c r="Y2245" s="37"/>
      <c r="Z2245" s="37"/>
      <c r="AA2245" s="37"/>
      <c r="AB2245" s="37"/>
      <c r="AC2245" s="37"/>
    </row>
    <row r="2246" spans="1:29" s="36" customFormat="1" x14ac:dyDescent="0.3">
      <c r="A2246" s="37"/>
      <c r="B2246" s="37"/>
      <c r="C2246" s="37"/>
      <c r="D2246" s="37"/>
      <c r="E2246" s="37"/>
      <c r="F2246" s="37"/>
      <c r="G2246" s="37"/>
      <c r="H2246" s="37"/>
      <c r="I2246" s="37"/>
      <c r="J2246" s="37"/>
      <c r="K2246" s="37"/>
      <c r="L2246" s="37"/>
      <c r="M2246" s="37"/>
      <c r="N2246" s="37"/>
      <c r="O2246" s="37"/>
      <c r="P2246" s="37"/>
      <c r="Q2246" s="37"/>
      <c r="R2246" s="37"/>
      <c r="S2246" s="37"/>
      <c r="T2246" s="37"/>
      <c r="U2246" s="37"/>
      <c r="V2246" s="37"/>
      <c r="W2246" s="37"/>
      <c r="X2246" s="37"/>
      <c r="Y2246" s="37"/>
      <c r="Z2246" s="37"/>
      <c r="AA2246" s="37"/>
      <c r="AB2246" s="37"/>
      <c r="AC2246" s="37"/>
    </row>
    <row r="2247" spans="1:29" s="36" customFormat="1" x14ac:dyDescent="0.3">
      <c r="A2247" s="37"/>
      <c r="B2247" s="37"/>
      <c r="C2247" s="37"/>
      <c r="D2247" s="37"/>
      <c r="E2247" s="37"/>
      <c r="F2247" s="37"/>
      <c r="G2247" s="37"/>
      <c r="H2247" s="37"/>
      <c r="I2247" s="37"/>
      <c r="J2247" s="37"/>
      <c r="K2247" s="37"/>
      <c r="L2247" s="37"/>
      <c r="M2247" s="37"/>
      <c r="N2247" s="37"/>
      <c r="O2247" s="37"/>
      <c r="P2247" s="37"/>
      <c r="Q2247" s="37"/>
      <c r="R2247" s="37"/>
      <c r="S2247" s="37"/>
      <c r="T2247" s="37"/>
      <c r="U2247" s="37"/>
      <c r="V2247" s="37"/>
      <c r="W2247" s="37"/>
      <c r="X2247" s="37"/>
      <c r="Y2247" s="37"/>
      <c r="Z2247" s="37"/>
      <c r="AA2247" s="37"/>
      <c r="AB2247" s="37"/>
      <c r="AC2247" s="37"/>
    </row>
    <row r="2248" spans="1:29" s="36" customFormat="1" x14ac:dyDescent="0.3">
      <c r="A2248" s="37"/>
      <c r="B2248" s="37"/>
      <c r="C2248" s="37"/>
      <c r="D2248" s="37"/>
      <c r="E2248" s="37"/>
      <c r="F2248" s="37"/>
      <c r="G2248" s="37"/>
      <c r="H2248" s="37"/>
      <c r="I2248" s="37"/>
      <c r="J2248" s="37"/>
      <c r="K2248" s="37"/>
      <c r="L2248" s="37"/>
      <c r="M2248" s="37"/>
      <c r="N2248" s="37"/>
      <c r="O2248" s="37"/>
      <c r="P2248" s="37"/>
      <c r="Q2248" s="37"/>
      <c r="R2248" s="37"/>
      <c r="S2248" s="37"/>
      <c r="T2248" s="37"/>
      <c r="U2248" s="37"/>
      <c r="V2248" s="37"/>
      <c r="W2248" s="37"/>
      <c r="X2248" s="37"/>
      <c r="Y2248" s="37"/>
      <c r="Z2248" s="37"/>
      <c r="AA2248" s="37"/>
      <c r="AB2248" s="37"/>
      <c r="AC2248" s="37"/>
    </row>
    <row r="2249" spans="1:29" s="36" customFormat="1" x14ac:dyDescent="0.3">
      <c r="A2249" s="37"/>
      <c r="B2249" s="37"/>
      <c r="C2249" s="37"/>
      <c r="D2249" s="37"/>
      <c r="E2249" s="37"/>
      <c r="F2249" s="37"/>
      <c r="G2249" s="37"/>
      <c r="H2249" s="37"/>
      <c r="I2249" s="37"/>
      <c r="J2249" s="37"/>
      <c r="K2249" s="37"/>
      <c r="L2249" s="37"/>
      <c r="M2249" s="37"/>
      <c r="N2249" s="37"/>
      <c r="O2249" s="37"/>
      <c r="P2249" s="37"/>
      <c r="Q2249" s="37"/>
      <c r="R2249" s="37"/>
      <c r="S2249" s="37"/>
      <c r="T2249" s="37"/>
      <c r="U2249" s="37"/>
      <c r="V2249" s="37"/>
      <c r="W2249" s="37"/>
      <c r="X2249" s="37"/>
      <c r="Y2249" s="37"/>
      <c r="Z2249" s="37"/>
      <c r="AA2249" s="37"/>
      <c r="AB2249" s="37"/>
      <c r="AC2249" s="37"/>
    </row>
    <row r="2250" spans="1:29" s="36" customFormat="1" x14ac:dyDescent="0.3">
      <c r="A2250" s="37"/>
      <c r="B2250" s="37"/>
      <c r="C2250" s="37"/>
      <c r="D2250" s="37"/>
      <c r="E2250" s="37"/>
      <c r="F2250" s="37"/>
      <c r="G2250" s="37"/>
      <c r="H2250" s="37"/>
      <c r="I2250" s="37"/>
      <c r="J2250" s="37"/>
      <c r="K2250" s="37"/>
      <c r="L2250" s="37"/>
      <c r="M2250" s="37"/>
      <c r="N2250" s="37"/>
      <c r="O2250" s="37"/>
      <c r="P2250" s="37"/>
      <c r="Q2250" s="37"/>
      <c r="R2250" s="37"/>
      <c r="S2250" s="37"/>
      <c r="T2250" s="37"/>
      <c r="U2250" s="37"/>
      <c r="V2250" s="37"/>
      <c r="W2250" s="37"/>
      <c r="X2250" s="37"/>
      <c r="Y2250" s="37"/>
      <c r="Z2250" s="37"/>
      <c r="AA2250" s="37"/>
      <c r="AB2250" s="37"/>
      <c r="AC2250" s="37"/>
    </row>
    <row r="2251" spans="1:29" s="36" customFormat="1" x14ac:dyDescent="0.3">
      <c r="A2251" s="37"/>
      <c r="B2251" s="37"/>
      <c r="C2251" s="37"/>
      <c r="D2251" s="37"/>
      <c r="E2251" s="37"/>
      <c r="F2251" s="37"/>
      <c r="G2251" s="37"/>
      <c r="H2251" s="37"/>
      <c r="I2251" s="37"/>
      <c r="J2251" s="37"/>
      <c r="K2251" s="37"/>
      <c r="L2251" s="37"/>
      <c r="M2251" s="37"/>
      <c r="N2251" s="37"/>
      <c r="O2251" s="37"/>
      <c r="P2251" s="37"/>
      <c r="Q2251" s="37"/>
      <c r="R2251" s="37"/>
      <c r="S2251" s="37"/>
      <c r="T2251" s="37"/>
      <c r="U2251" s="37"/>
      <c r="V2251" s="37"/>
      <c r="W2251" s="37"/>
      <c r="X2251" s="37"/>
      <c r="Y2251" s="37"/>
      <c r="Z2251" s="37"/>
      <c r="AA2251" s="37"/>
      <c r="AB2251" s="37"/>
      <c r="AC2251" s="37"/>
    </row>
    <row r="2252" spans="1:29" s="36" customFormat="1" x14ac:dyDescent="0.3">
      <c r="A2252" s="37"/>
      <c r="B2252" s="37"/>
      <c r="C2252" s="37"/>
      <c r="D2252" s="37"/>
      <c r="E2252" s="37"/>
      <c r="F2252" s="37"/>
      <c r="G2252" s="37"/>
      <c r="H2252" s="37"/>
      <c r="I2252" s="37"/>
      <c r="J2252" s="37"/>
      <c r="K2252" s="37"/>
      <c r="L2252" s="37"/>
      <c r="M2252" s="37"/>
      <c r="N2252" s="37"/>
      <c r="O2252" s="37"/>
      <c r="P2252" s="37"/>
      <c r="Q2252" s="37"/>
      <c r="R2252" s="37"/>
      <c r="S2252" s="37"/>
      <c r="T2252" s="37"/>
      <c r="U2252" s="37"/>
      <c r="V2252" s="37"/>
      <c r="W2252" s="37"/>
      <c r="X2252" s="37"/>
      <c r="Y2252" s="37"/>
      <c r="Z2252" s="37"/>
      <c r="AA2252" s="37"/>
      <c r="AB2252" s="37"/>
      <c r="AC2252" s="37"/>
    </row>
    <row r="2253" spans="1:29" s="36" customFormat="1" x14ac:dyDescent="0.3">
      <c r="A2253" s="37"/>
      <c r="B2253" s="37"/>
      <c r="C2253" s="37"/>
      <c r="D2253" s="37"/>
      <c r="E2253" s="37"/>
      <c r="F2253" s="37"/>
      <c r="G2253" s="37"/>
      <c r="H2253" s="37"/>
      <c r="I2253" s="37"/>
      <c r="J2253" s="37"/>
      <c r="K2253" s="37"/>
      <c r="L2253" s="37"/>
      <c r="M2253" s="37"/>
      <c r="N2253" s="37"/>
      <c r="O2253" s="37"/>
      <c r="P2253" s="37"/>
      <c r="Q2253" s="37"/>
      <c r="R2253" s="37"/>
      <c r="S2253" s="37"/>
      <c r="T2253" s="37"/>
      <c r="U2253" s="37"/>
      <c r="V2253" s="37"/>
      <c r="W2253" s="37"/>
      <c r="X2253" s="37"/>
      <c r="Y2253" s="37"/>
      <c r="Z2253" s="37"/>
      <c r="AA2253" s="37"/>
      <c r="AB2253" s="37"/>
      <c r="AC2253" s="37"/>
    </row>
    <row r="2254" spans="1:29" s="36" customFormat="1" x14ac:dyDescent="0.3">
      <c r="A2254" s="37"/>
      <c r="B2254" s="37"/>
      <c r="C2254" s="37"/>
      <c r="D2254" s="37"/>
      <c r="E2254" s="37"/>
      <c r="F2254" s="37"/>
      <c r="G2254" s="37"/>
      <c r="H2254" s="37"/>
      <c r="I2254" s="37"/>
      <c r="J2254" s="37"/>
      <c r="K2254" s="37"/>
      <c r="L2254" s="37"/>
      <c r="M2254" s="37"/>
      <c r="N2254" s="37"/>
      <c r="O2254" s="37"/>
      <c r="P2254" s="37"/>
      <c r="Q2254" s="37"/>
      <c r="R2254" s="37"/>
      <c r="S2254" s="37"/>
      <c r="T2254" s="37"/>
      <c r="U2254" s="37"/>
      <c r="V2254" s="37"/>
      <c r="W2254" s="37"/>
      <c r="X2254" s="37"/>
      <c r="Y2254" s="37"/>
      <c r="Z2254" s="37"/>
      <c r="AA2254" s="37"/>
      <c r="AB2254" s="37"/>
      <c r="AC2254" s="37"/>
    </row>
    <row r="2255" spans="1:29" s="36" customFormat="1" x14ac:dyDescent="0.3">
      <c r="A2255" s="37"/>
      <c r="B2255" s="37"/>
      <c r="C2255" s="37"/>
      <c r="D2255" s="37"/>
      <c r="E2255" s="37"/>
      <c r="F2255" s="37"/>
      <c r="G2255" s="37"/>
      <c r="H2255" s="37"/>
      <c r="I2255" s="37"/>
      <c r="J2255" s="37"/>
      <c r="K2255" s="37"/>
      <c r="L2255" s="37"/>
      <c r="M2255" s="37"/>
      <c r="N2255" s="37"/>
      <c r="O2255" s="37"/>
      <c r="P2255" s="37"/>
      <c r="Q2255" s="37"/>
      <c r="R2255" s="37"/>
      <c r="S2255" s="37"/>
      <c r="T2255" s="37"/>
      <c r="U2255" s="37"/>
      <c r="V2255" s="37"/>
      <c r="W2255" s="37"/>
      <c r="X2255" s="37"/>
      <c r="Y2255" s="37"/>
      <c r="Z2255" s="37"/>
      <c r="AA2255" s="37"/>
      <c r="AB2255" s="37"/>
      <c r="AC2255" s="37"/>
    </row>
    <row r="2256" spans="1:29" s="36" customFormat="1" x14ac:dyDescent="0.3">
      <c r="A2256" s="37"/>
      <c r="B2256" s="37"/>
      <c r="C2256" s="37"/>
      <c r="D2256" s="37"/>
      <c r="E2256" s="37"/>
      <c r="F2256" s="37"/>
      <c r="G2256" s="37"/>
      <c r="H2256" s="37"/>
      <c r="I2256" s="37"/>
      <c r="J2256" s="37"/>
      <c r="K2256" s="37"/>
      <c r="L2256" s="37"/>
      <c r="M2256" s="37"/>
      <c r="N2256" s="37"/>
      <c r="O2256" s="37"/>
      <c r="P2256" s="37"/>
      <c r="Q2256" s="37"/>
      <c r="R2256" s="37"/>
      <c r="S2256" s="37"/>
      <c r="T2256" s="37"/>
      <c r="U2256" s="37"/>
      <c r="V2256" s="37"/>
      <c r="W2256" s="37"/>
      <c r="X2256" s="37"/>
      <c r="Y2256" s="37"/>
      <c r="Z2256" s="37"/>
      <c r="AA2256" s="37"/>
      <c r="AB2256" s="37"/>
      <c r="AC2256" s="37"/>
    </row>
    <row r="2257" spans="1:29" s="36" customFormat="1" x14ac:dyDescent="0.3">
      <c r="A2257" s="37"/>
      <c r="B2257" s="37"/>
      <c r="C2257" s="37"/>
      <c r="D2257" s="37"/>
      <c r="E2257" s="37"/>
      <c r="F2257" s="37"/>
      <c r="G2257" s="37"/>
      <c r="H2257" s="37"/>
      <c r="I2257" s="37"/>
      <c r="J2257" s="37"/>
      <c r="K2257" s="37"/>
      <c r="L2257" s="37"/>
      <c r="M2257" s="37"/>
      <c r="N2257" s="37"/>
      <c r="O2257" s="37"/>
      <c r="P2257" s="37"/>
      <c r="Q2257" s="37"/>
      <c r="R2257" s="37"/>
      <c r="S2257" s="37"/>
      <c r="T2257" s="37"/>
      <c r="U2257" s="37"/>
      <c r="V2257" s="37"/>
      <c r="W2257" s="37"/>
      <c r="X2257" s="37"/>
      <c r="Y2257" s="37"/>
      <c r="Z2257" s="37"/>
      <c r="AA2257" s="37"/>
      <c r="AB2257" s="37"/>
      <c r="AC2257" s="37"/>
    </row>
    <row r="2258" spans="1:29" s="36" customFormat="1" x14ac:dyDescent="0.3">
      <c r="A2258" s="37"/>
      <c r="B2258" s="37"/>
      <c r="C2258" s="37"/>
      <c r="D2258" s="37"/>
      <c r="E2258" s="37"/>
      <c r="F2258" s="37"/>
      <c r="G2258" s="37"/>
      <c r="H2258" s="37"/>
      <c r="I2258" s="37"/>
      <c r="J2258" s="37"/>
      <c r="K2258" s="37"/>
      <c r="L2258" s="37"/>
      <c r="M2258" s="37"/>
      <c r="N2258" s="37"/>
      <c r="O2258" s="37"/>
      <c r="P2258" s="37"/>
      <c r="Q2258" s="37"/>
      <c r="R2258" s="37"/>
      <c r="S2258" s="37"/>
      <c r="T2258" s="37"/>
      <c r="U2258" s="37"/>
      <c r="V2258" s="37"/>
      <c r="W2258" s="37"/>
      <c r="X2258" s="37"/>
      <c r="Y2258" s="37"/>
      <c r="Z2258" s="37"/>
      <c r="AA2258" s="37"/>
      <c r="AB2258" s="37"/>
      <c r="AC2258" s="37"/>
    </row>
    <row r="2259" spans="1:29" s="36" customFormat="1" x14ac:dyDescent="0.3">
      <c r="A2259" s="37"/>
      <c r="B2259" s="37"/>
      <c r="C2259" s="37"/>
      <c r="D2259" s="37"/>
      <c r="E2259" s="37"/>
      <c r="F2259" s="37"/>
      <c r="G2259" s="37"/>
      <c r="H2259" s="37"/>
      <c r="I2259" s="37"/>
      <c r="J2259" s="37"/>
      <c r="K2259" s="37"/>
      <c r="L2259" s="37"/>
      <c r="M2259" s="37"/>
      <c r="N2259" s="37"/>
      <c r="O2259" s="37"/>
      <c r="P2259" s="37"/>
      <c r="Q2259" s="37"/>
      <c r="R2259" s="37"/>
      <c r="S2259" s="37"/>
      <c r="T2259" s="37"/>
      <c r="U2259" s="37"/>
      <c r="V2259" s="37"/>
      <c r="W2259" s="37"/>
      <c r="X2259" s="37"/>
      <c r="Y2259" s="37"/>
      <c r="Z2259" s="37"/>
      <c r="AA2259" s="37"/>
      <c r="AB2259" s="37"/>
      <c r="AC2259" s="37"/>
    </row>
    <row r="2260" spans="1:29" s="36" customFormat="1" x14ac:dyDescent="0.3">
      <c r="A2260" s="37"/>
      <c r="B2260" s="37"/>
      <c r="C2260" s="37"/>
      <c r="D2260" s="37"/>
      <c r="E2260" s="37"/>
      <c r="F2260" s="37"/>
      <c r="G2260" s="37"/>
      <c r="H2260" s="37"/>
      <c r="I2260" s="37"/>
      <c r="J2260" s="37"/>
      <c r="K2260" s="37"/>
      <c r="L2260" s="37"/>
      <c r="M2260" s="37"/>
      <c r="N2260" s="37"/>
      <c r="O2260" s="37"/>
      <c r="P2260" s="37"/>
      <c r="Q2260" s="37"/>
      <c r="R2260" s="37"/>
      <c r="S2260" s="37"/>
      <c r="T2260" s="37"/>
      <c r="U2260" s="37"/>
      <c r="V2260" s="37"/>
      <c r="W2260" s="37"/>
      <c r="X2260" s="37"/>
      <c r="Y2260" s="37"/>
      <c r="Z2260" s="37"/>
      <c r="AA2260" s="37"/>
      <c r="AB2260" s="37"/>
      <c r="AC2260" s="37"/>
    </row>
    <row r="2261" spans="1:29" s="36" customFormat="1" x14ac:dyDescent="0.3">
      <c r="A2261" s="37"/>
      <c r="B2261" s="37"/>
      <c r="C2261" s="37"/>
      <c r="D2261" s="37"/>
      <c r="E2261" s="37"/>
      <c r="F2261" s="37"/>
      <c r="G2261" s="37"/>
      <c r="H2261" s="37"/>
      <c r="I2261" s="37"/>
      <c r="J2261" s="37"/>
      <c r="K2261" s="37"/>
      <c r="L2261" s="37"/>
      <c r="M2261" s="37"/>
      <c r="N2261" s="37"/>
      <c r="O2261" s="37"/>
      <c r="P2261" s="37"/>
      <c r="Q2261" s="37"/>
      <c r="R2261" s="37"/>
      <c r="S2261" s="37"/>
      <c r="T2261" s="37"/>
      <c r="U2261" s="37"/>
      <c r="V2261" s="37"/>
      <c r="W2261" s="37"/>
      <c r="X2261" s="37"/>
      <c r="Y2261" s="37"/>
      <c r="Z2261" s="37"/>
      <c r="AA2261" s="37"/>
      <c r="AB2261" s="37"/>
      <c r="AC2261" s="37"/>
    </row>
    <row r="2262" spans="1:29" s="36" customFormat="1" x14ac:dyDescent="0.3">
      <c r="A2262" s="37"/>
      <c r="B2262" s="37"/>
      <c r="C2262" s="37"/>
      <c r="D2262" s="37"/>
      <c r="E2262" s="37"/>
      <c r="F2262" s="37"/>
      <c r="G2262" s="37"/>
      <c r="H2262" s="37"/>
      <c r="I2262" s="37"/>
      <c r="J2262" s="37"/>
      <c r="K2262" s="37"/>
      <c r="L2262" s="37"/>
      <c r="M2262" s="37"/>
      <c r="N2262" s="37"/>
      <c r="O2262" s="37"/>
      <c r="P2262" s="37"/>
      <c r="Q2262" s="37"/>
      <c r="R2262" s="37"/>
      <c r="S2262" s="37"/>
      <c r="T2262" s="37"/>
      <c r="U2262" s="37"/>
      <c r="V2262" s="37"/>
      <c r="W2262" s="37"/>
      <c r="X2262" s="37"/>
      <c r="Y2262" s="37"/>
      <c r="Z2262" s="37"/>
      <c r="AA2262" s="37"/>
      <c r="AB2262" s="37"/>
      <c r="AC2262" s="37"/>
    </row>
    <row r="2263" spans="1:29" s="36" customFormat="1" x14ac:dyDescent="0.3">
      <c r="A2263" s="37"/>
      <c r="B2263" s="37"/>
      <c r="C2263" s="37"/>
      <c r="D2263" s="37"/>
      <c r="E2263" s="37"/>
      <c r="F2263" s="37"/>
      <c r="G2263" s="37"/>
      <c r="H2263" s="37"/>
      <c r="I2263" s="37"/>
      <c r="J2263" s="37"/>
      <c r="K2263" s="37"/>
      <c r="L2263" s="37"/>
      <c r="M2263" s="37"/>
      <c r="N2263" s="37"/>
      <c r="O2263" s="37"/>
      <c r="P2263" s="37"/>
      <c r="Q2263" s="37"/>
      <c r="R2263" s="37"/>
      <c r="S2263" s="37"/>
      <c r="T2263" s="37"/>
      <c r="U2263" s="37"/>
      <c r="V2263" s="37"/>
      <c r="W2263" s="37"/>
      <c r="X2263" s="37"/>
      <c r="Y2263" s="37"/>
      <c r="Z2263" s="37"/>
      <c r="AA2263" s="37"/>
      <c r="AB2263" s="37"/>
      <c r="AC2263" s="37"/>
    </row>
    <row r="2264" spans="1:29" s="36" customFormat="1" x14ac:dyDescent="0.3">
      <c r="A2264" s="37"/>
      <c r="B2264" s="37"/>
      <c r="C2264" s="37"/>
      <c r="D2264" s="37"/>
      <c r="E2264" s="37"/>
      <c r="F2264" s="37"/>
      <c r="G2264" s="37"/>
      <c r="H2264" s="37"/>
      <c r="I2264" s="37"/>
      <c r="J2264" s="37"/>
      <c r="K2264" s="37"/>
      <c r="L2264" s="37"/>
      <c r="M2264" s="37"/>
      <c r="N2264" s="37"/>
      <c r="O2264" s="37"/>
      <c r="P2264" s="37"/>
      <c r="Q2264" s="37"/>
      <c r="R2264" s="37"/>
      <c r="S2264" s="37"/>
      <c r="T2264" s="37"/>
      <c r="U2264" s="37"/>
      <c r="V2264" s="37"/>
      <c r="W2264" s="37"/>
      <c r="X2264" s="37"/>
      <c r="Y2264" s="37"/>
      <c r="Z2264" s="37"/>
      <c r="AA2264" s="37"/>
      <c r="AB2264" s="37"/>
      <c r="AC2264" s="37"/>
    </row>
    <row r="2265" spans="1:29" s="36" customFormat="1" x14ac:dyDescent="0.3">
      <c r="A2265" s="37"/>
      <c r="B2265" s="37"/>
      <c r="C2265" s="37"/>
      <c r="D2265" s="37"/>
      <c r="E2265" s="37"/>
      <c r="F2265" s="37"/>
      <c r="G2265" s="37"/>
      <c r="H2265" s="37"/>
      <c r="I2265" s="37"/>
      <c r="J2265" s="37"/>
      <c r="K2265" s="37"/>
      <c r="L2265" s="37"/>
      <c r="M2265" s="37"/>
      <c r="N2265" s="37"/>
      <c r="O2265" s="37"/>
      <c r="P2265" s="37"/>
      <c r="Q2265" s="37"/>
      <c r="R2265" s="37"/>
      <c r="S2265" s="37"/>
      <c r="T2265" s="37"/>
      <c r="U2265" s="37"/>
      <c r="V2265" s="37"/>
      <c r="W2265" s="37"/>
      <c r="X2265" s="37"/>
      <c r="Y2265" s="37"/>
      <c r="Z2265" s="37"/>
      <c r="AA2265" s="37"/>
      <c r="AB2265" s="37"/>
      <c r="AC2265" s="37"/>
    </row>
    <row r="2266" spans="1:29" s="36" customFormat="1" x14ac:dyDescent="0.3">
      <c r="A2266" s="37"/>
      <c r="B2266" s="37"/>
      <c r="C2266" s="37"/>
      <c r="D2266" s="37"/>
      <c r="E2266" s="37"/>
      <c r="F2266" s="37"/>
      <c r="G2266" s="37"/>
      <c r="H2266" s="37"/>
      <c r="I2266" s="37"/>
      <c r="J2266" s="37"/>
      <c r="K2266" s="37"/>
      <c r="L2266" s="37"/>
      <c r="M2266" s="37"/>
      <c r="N2266" s="37"/>
      <c r="O2266" s="37"/>
      <c r="P2266" s="37"/>
      <c r="Q2266" s="37"/>
      <c r="R2266" s="37"/>
      <c r="S2266" s="37"/>
      <c r="T2266" s="37"/>
      <c r="U2266" s="37"/>
      <c r="V2266" s="37"/>
      <c r="W2266" s="37"/>
      <c r="X2266" s="37"/>
      <c r="Y2266" s="37"/>
      <c r="Z2266" s="37"/>
      <c r="AA2266" s="37"/>
      <c r="AB2266" s="37"/>
      <c r="AC2266" s="37"/>
    </row>
    <row r="2267" spans="1:29" s="36" customFormat="1" x14ac:dyDescent="0.3">
      <c r="A2267" s="37"/>
      <c r="B2267" s="37"/>
      <c r="C2267" s="37"/>
      <c r="D2267" s="37"/>
      <c r="E2267" s="37"/>
      <c r="F2267" s="37"/>
      <c r="G2267" s="37"/>
      <c r="H2267" s="37"/>
      <c r="I2267" s="37"/>
      <c r="J2267" s="37"/>
      <c r="K2267" s="37"/>
      <c r="L2267" s="37"/>
      <c r="M2267" s="37"/>
      <c r="N2267" s="37"/>
      <c r="O2267" s="37"/>
      <c r="P2267" s="37"/>
      <c r="Q2267" s="37"/>
      <c r="R2267" s="37"/>
      <c r="S2267" s="37"/>
      <c r="T2267" s="37"/>
      <c r="U2267" s="37"/>
      <c r="V2267" s="37"/>
      <c r="W2267" s="37"/>
      <c r="X2267" s="37"/>
      <c r="Y2267" s="37"/>
      <c r="Z2267" s="37"/>
      <c r="AA2267" s="37"/>
      <c r="AB2267" s="37"/>
      <c r="AC2267" s="37"/>
    </row>
    <row r="2268" spans="1:29" s="36" customFormat="1" x14ac:dyDescent="0.3">
      <c r="A2268" s="37"/>
      <c r="B2268" s="37"/>
      <c r="C2268" s="37"/>
      <c r="D2268" s="37"/>
      <c r="E2268" s="37"/>
      <c r="F2268" s="37"/>
      <c r="G2268" s="37"/>
      <c r="H2268" s="37"/>
      <c r="I2268" s="37"/>
      <c r="J2268" s="37"/>
      <c r="K2268" s="37"/>
      <c r="L2268" s="37"/>
      <c r="M2268" s="37"/>
      <c r="N2268" s="37"/>
      <c r="O2268" s="37"/>
      <c r="P2268" s="37"/>
      <c r="Q2268" s="37"/>
      <c r="R2268" s="37"/>
      <c r="S2268" s="37"/>
      <c r="T2268" s="37"/>
      <c r="U2268" s="37"/>
      <c r="V2268" s="37"/>
      <c r="W2268" s="37"/>
      <c r="X2268" s="37"/>
      <c r="Y2268" s="37"/>
      <c r="Z2268" s="37"/>
      <c r="AA2268" s="37"/>
      <c r="AB2268" s="37"/>
      <c r="AC2268" s="37"/>
    </row>
    <row r="2269" spans="1:29" s="36" customFormat="1" x14ac:dyDescent="0.3">
      <c r="A2269" s="37"/>
      <c r="B2269" s="37"/>
      <c r="C2269" s="37"/>
      <c r="D2269" s="37"/>
      <c r="E2269" s="37"/>
      <c r="F2269" s="37"/>
      <c r="G2269" s="37"/>
      <c r="H2269" s="37"/>
      <c r="I2269" s="37"/>
      <c r="J2269" s="37"/>
      <c r="K2269" s="37"/>
      <c r="L2269" s="37"/>
      <c r="M2269" s="37"/>
      <c r="N2269" s="37"/>
      <c r="O2269" s="37"/>
      <c r="P2269" s="37"/>
      <c r="Q2269" s="37"/>
      <c r="R2269" s="37"/>
      <c r="S2269" s="37"/>
      <c r="T2269" s="37"/>
      <c r="U2269" s="37"/>
      <c r="V2269" s="37"/>
      <c r="W2269" s="37"/>
      <c r="X2269" s="37"/>
      <c r="Y2269" s="37"/>
      <c r="Z2269" s="37"/>
      <c r="AA2269" s="37"/>
      <c r="AB2269" s="37"/>
      <c r="AC2269" s="37"/>
    </row>
    <row r="2270" spans="1:29" s="36" customFormat="1" x14ac:dyDescent="0.3">
      <c r="A2270" s="37"/>
      <c r="B2270" s="37"/>
      <c r="C2270" s="37"/>
      <c r="D2270" s="37"/>
      <c r="E2270" s="37"/>
      <c r="F2270" s="37"/>
      <c r="G2270" s="37"/>
      <c r="H2270" s="37"/>
      <c r="I2270" s="37"/>
      <c r="J2270" s="37"/>
      <c r="K2270" s="37"/>
      <c r="L2270" s="37"/>
      <c r="M2270" s="37"/>
      <c r="N2270" s="37"/>
      <c r="O2270" s="37"/>
      <c r="P2270" s="37"/>
      <c r="Q2270" s="37"/>
      <c r="R2270" s="37"/>
      <c r="S2270" s="37"/>
      <c r="T2270" s="37"/>
      <c r="U2270" s="37"/>
      <c r="V2270" s="37"/>
      <c r="W2270" s="37"/>
      <c r="X2270" s="37"/>
      <c r="Y2270" s="37"/>
      <c r="Z2270" s="37"/>
      <c r="AA2270" s="37"/>
      <c r="AB2270" s="37"/>
      <c r="AC2270" s="37"/>
    </row>
    <row r="2271" spans="1:29" s="36" customFormat="1" x14ac:dyDescent="0.3">
      <c r="A2271" s="37"/>
      <c r="B2271" s="37"/>
      <c r="C2271" s="37"/>
      <c r="D2271" s="37"/>
      <c r="E2271" s="37"/>
      <c r="F2271" s="37"/>
      <c r="G2271" s="37"/>
      <c r="H2271" s="37"/>
      <c r="I2271" s="37"/>
      <c r="J2271" s="37"/>
      <c r="K2271" s="37"/>
      <c r="L2271" s="37"/>
      <c r="M2271" s="37"/>
      <c r="N2271" s="37"/>
      <c r="O2271" s="37"/>
      <c r="P2271" s="37"/>
      <c r="Q2271" s="37"/>
      <c r="R2271" s="37"/>
      <c r="S2271" s="37"/>
      <c r="T2271" s="37"/>
      <c r="U2271" s="37"/>
      <c r="V2271" s="37"/>
      <c r="W2271" s="37"/>
      <c r="X2271" s="37"/>
      <c r="Y2271" s="37"/>
      <c r="Z2271" s="37"/>
      <c r="AA2271" s="37"/>
      <c r="AB2271" s="37"/>
      <c r="AC2271" s="37"/>
    </row>
    <row r="2272" spans="1:29" s="36" customFormat="1" x14ac:dyDescent="0.3">
      <c r="A2272" s="37"/>
      <c r="B2272" s="37"/>
      <c r="C2272" s="37"/>
      <c r="D2272" s="37"/>
      <c r="E2272" s="37"/>
      <c r="F2272" s="37"/>
      <c r="G2272" s="37"/>
      <c r="H2272" s="37"/>
      <c r="I2272" s="37"/>
      <c r="J2272" s="37"/>
      <c r="K2272" s="37"/>
      <c r="L2272" s="37"/>
      <c r="M2272" s="37"/>
      <c r="N2272" s="37"/>
      <c r="O2272" s="37"/>
      <c r="P2272" s="37"/>
      <c r="Q2272" s="37"/>
      <c r="R2272" s="37"/>
      <c r="S2272" s="37"/>
      <c r="T2272" s="37"/>
      <c r="U2272" s="37"/>
      <c r="V2272" s="37"/>
      <c r="W2272" s="37"/>
      <c r="X2272" s="37"/>
      <c r="Y2272" s="37"/>
      <c r="Z2272" s="37"/>
      <c r="AA2272" s="37"/>
      <c r="AB2272" s="37"/>
      <c r="AC2272" s="37"/>
    </row>
    <row r="2273" spans="1:29" s="36" customFormat="1" x14ac:dyDescent="0.3">
      <c r="A2273" s="37"/>
      <c r="B2273" s="37"/>
      <c r="C2273" s="37"/>
      <c r="D2273" s="37"/>
      <c r="E2273" s="37"/>
      <c r="F2273" s="37"/>
      <c r="G2273" s="37"/>
      <c r="H2273" s="37"/>
      <c r="I2273" s="37"/>
      <c r="J2273" s="37"/>
      <c r="K2273" s="37"/>
      <c r="L2273" s="37"/>
      <c r="M2273" s="37"/>
      <c r="N2273" s="37"/>
      <c r="O2273" s="37"/>
      <c r="P2273" s="37"/>
      <c r="Q2273" s="37"/>
      <c r="R2273" s="37"/>
      <c r="S2273" s="37"/>
      <c r="T2273" s="37"/>
      <c r="U2273" s="37"/>
      <c r="V2273" s="37"/>
      <c r="W2273" s="37"/>
      <c r="X2273" s="37"/>
      <c r="Y2273" s="37"/>
      <c r="Z2273" s="37"/>
      <c r="AA2273" s="37"/>
      <c r="AB2273" s="37"/>
      <c r="AC2273" s="37"/>
    </row>
    <row r="2274" spans="1:29" s="36" customFormat="1" x14ac:dyDescent="0.3">
      <c r="A2274" s="37"/>
      <c r="B2274" s="37"/>
      <c r="C2274" s="37"/>
      <c r="D2274" s="37"/>
      <c r="E2274" s="37"/>
      <c r="F2274" s="37"/>
      <c r="G2274" s="37"/>
      <c r="H2274" s="37"/>
      <c r="I2274" s="37"/>
      <c r="J2274" s="37"/>
      <c r="K2274" s="37"/>
      <c r="L2274" s="37"/>
      <c r="M2274" s="37"/>
      <c r="N2274" s="37"/>
      <c r="O2274" s="37"/>
      <c r="P2274" s="37"/>
      <c r="Q2274" s="37"/>
      <c r="R2274" s="37"/>
      <c r="S2274" s="37"/>
      <c r="T2274" s="37"/>
      <c r="U2274" s="37"/>
      <c r="V2274" s="37"/>
      <c r="W2274" s="37"/>
      <c r="X2274" s="37"/>
      <c r="Y2274" s="37"/>
      <c r="Z2274" s="37"/>
      <c r="AA2274" s="37"/>
      <c r="AB2274" s="37"/>
      <c r="AC2274" s="37"/>
    </row>
    <row r="2275" spans="1:29" s="36" customFormat="1" x14ac:dyDescent="0.3">
      <c r="A2275" s="37"/>
      <c r="B2275" s="37"/>
      <c r="C2275" s="37"/>
      <c r="D2275" s="37"/>
      <c r="E2275" s="37"/>
      <c r="F2275" s="37"/>
      <c r="G2275" s="37"/>
      <c r="H2275" s="37"/>
      <c r="I2275" s="37"/>
      <c r="J2275" s="37"/>
      <c r="K2275" s="37"/>
      <c r="L2275" s="37"/>
      <c r="M2275" s="37"/>
      <c r="N2275" s="37"/>
      <c r="O2275" s="37"/>
      <c r="P2275" s="37"/>
      <c r="Q2275" s="37"/>
      <c r="R2275" s="37"/>
      <c r="S2275" s="37"/>
      <c r="T2275" s="37"/>
      <c r="U2275" s="37"/>
      <c r="V2275" s="37"/>
      <c r="W2275" s="37"/>
      <c r="X2275" s="37"/>
      <c r="Y2275" s="37"/>
      <c r="Z2275" s="37"/>
      <c r="AA2275" s="37"/>
      <c r="AB2275" s="37"/>
      <c r="AC2275" s="37"/>
    </row>
    <row r="2276" spans="1:29" s="36" customFormat="1" x14ac:dyDescent="0.3">
      <c r="A2276" s="37"/>
      <c r="B2276" s="37"/>
      <c r="C2276" s="37"/>
      <c r="D2276" s="37"/>
      <c r="E2276" s="37"/>
      <c r="F2276" s="37"/>
      <c r="G2276" s="37"/>
      <c r="H2276" s="37"/>
      <c r="I2276" s="37"/>
      <c r="J2276" s="37"/>
      <c r="K2276" s="37"/>
      <c r="L2276" s="37"/>
      <c r="M2276" s="37"/>
      <c r="N2276" s="37"/>
      <c r="O2276" s="37"/>
      <c r="P2276" s="37"/>
      <c r="Q2276" s="37"/>
      <c r="R2276" s="37"/>
      <c r="S2276" s="37"/>
      <c r="T2276" s="37"/>
      <c r="U2276" s="37"/>
      <c r="V2276" s="37"/>
      <c r="W2276" s="37"/>
      <c r="X2276" s="37"/>
      <c r="Y2276" s="37"/>
      <c r="Z2276" s="37"/>
      <c r="AA2276" s="37"/>
      <c r="AB2276" s="37"/>
      <c r="AC2276" s="37"/>
    </row>
    <row r="2277" spans="1:29" s="36" customFormat="1" x14ac:dyDescent="0.3">
      <c r="A2277" s="37"/>
      <c r="B2277" s="37"/>
      <c r="C2277" s="37"/>
      <c r="D2277" s="37"/>
      <c r="E2277" s="37"/>
      <c r="F2277" s="37"/>
      <c r="G2277" s="37"/>
      <c r="H2277" s="37"/>
      <c r="I2277" s="37"/>
      <c r="J2277" s="37"/>
      <c r="K2277" s="37"/>
      <c r="L2277" s="37"/>
      <c r="M2277" s="37"/>
      <c r="N2277" s="37"/>
      <c r="O2277" s="37"/>
      <c r="P2277" s="37"/>
      <c r="Q2277" s="37"/>
      <c r="R2277" s="37"/>
      <c r="S2277" s="37"/>
      <c r="T2277" s="37"/>
      <c r="U2277" s="37"/>
      <c r="V2277" s="37"/>
      <c r="W2277" s="37"/>
      <c r="X2277" s="37"/>
      <c r="Y2277" s="37"/>
      <c r="Z2277" s="37"/>
      <c r="AA2277" s="37"/>
      <c r="AB2277" s="37"/>
      <c r="AC2277" s="37"/>
    </row>
    <row r="2278" spans="1:29" s="36" customFormat="1" x14ac:dyDescent="0.3">
      <c r="A2278" s="37"/>
      <c r="B2278" s="37"/>
      <c r="C2278" s="37"/>
      <c r="D2278" s="37"/>
      <c r="E2278" s="37"/>
      <c r="F2278" s="37"/>
      <c r="G2278" s="37"/>
      <c r="H2278" s="37"/>
      <c r="I2278" s="37"/>
      <c r="J2278" s="37"/>
      <c r="K2278" s="37"/>
      <c r="L2278" s="37"/>
      <c r="M2278" s="37"/>
      <c r="N2278" s="37"/>
      <c r="O2278" s="37"/>
      <c r="P2278" s="37"/>
      <c r="Q2278" s="37"/>
      <c r="R2278" s="37"/>
      <c r="S2278" s="37"/>
      <c r="T2278" s="37"/>
      <c r="U2278" s="37"/>
      <c r="V2278" s="37"/>
      <c r="W2278" s="37"/>
      <c r="X2278" s="37"/>
      <c r="Y2278" s="37"/>
      <c r="Z2278" s="37"/>
      <c r="AA2278" s="37"/>
      <c r="AB2278" s="37"/>
      <c r="AC2278" s="37"/>
    </row>
    <row r="2279" spans="1:29" s="36" customFormat="1" x14ac:dyDescent="0.3">
      <c r="A2279" s="37"/>
      <c r="B2279" s="37"/>
      <c r="C2279" s="37"/>
      <c r="D2279" s="37"/>
      <c r="E2279" s="37"/>
      <c r="F2279" s="37"/>
      <c r="G2279" s="37"/>
      <c r="H2279" s="37"/>
      <c r="I2279" s="37"/>
      <c r="J2279" s="37"/>
      <c r="K2279" s="37"/>
      <c r="L2279" s="37"/>
      <c r="M2279" s="37"/>
      <c r="N2279" s="37"/>
      <c r="O2279" s="37"/>
      <c r="P2279" s="37"/>
      <c r="Q2279" s="37"/>
      <c r="R2279" s="37"/>
      <c r="S2279" s="37"/>
      <c r="T2279" s="37"/>
      <c r="U2279" s="37"/>
      <c r="V2279" s="37"/>
      <c r="W2279" s="37"/>
      <c r="X2279" s="37"/>
      <c r="Y2279" s="37"/>
      <c r="Z2279" s="37"/>
      <c r="AA2279" s="37"/>
      <c r="AB2279" s="37"/>
      <c r="AC2279" s="37"/>
    </row>
    <row r="2280" spans="1:29" s="36" customFormat="1" x14ac:dyDescent="0.3">
      <c r="A2280" s="37"/>
      <c r="B2280" s="37"/>
      <c r="C2280" s="37"/>
      <c r="D2280" s="37"/>
      <c r="E2280" s="37"/>
      <c r="F2280" s="37"/>
      <c r="G2280" s="37"/>
      <c r="H2280" s="37"/>
      <c r="I2280" s="37"/>
      <c r="J2280" s="37"/>
      <c r="K2280" s="37"/>
      <c r="L2280" s="37"/>
      <c r="M2280" s="37"/>
      <c r="N2280" s="37"/>
      <c r="O2280" s="37"/>
      <c r="P2280" s="37"/>
      <c r="Q2280" s="37"/>
      <c r="R2280" s="37"/>
      <c r="S2280" s="37"/>
      <c r="T2280" s="37"/>
      <c r="U2280" s="37"/>
      <c r="V2280" s="37"/>
      <c r="W2280" s="37"/>
      <c r="X2280" s="37"/>
      <c r="Y2280" s="37"/>
      <c r="Z2280" s="37"/>
      <c r="AA2280" s="37"/>
      <c r="AB2280" s="37"/>
      <c r="AC2280" s="37"/>
    </row>
    <row r="2281" spans="1:29" s="36" customFormat="1" x14ac:dyDescent="0.3">
      <c r="A2281" s="37"/>
      <c r="B2281" s="37"/>
      <c r="C2281" s="37"/>
      <c r="D2281" s="37"/>
      <c r="E2281" s="37"/>
      <c r="F2281" s="37"/>
      <c r="G2281" s="37"/>
      <c r="H2281" s="37"/>
      <c r="I2281" s="37"/>
      <c r="J2281" s="37"/>
      <c r="K2281" s="37"/>
      <c r="L2281" s="37"/>
      <c r="M2281" s="37"/>
      <c r="N2281" s="37"/>
      <c r="O2281" s="37"/>
      <c r="P2281" s="37"/>
      <c r="Q2281" s="37"/>
      <c r="R2281" s="37"/>
      <c r="S2281" s="37"/>
      <c r="T2281" s="37"/>
      <c r="U2281" s="37"/>
      <c r="V2281" s="37"/>
      <c r="W2281" s="37"/>
      <c r="X2281" s="37"/>
      <c r="Y2281" s="37"/>
      <c r="Z2281" s="37"/>
      <c r="AA2281" s="37"/>
      <c r="AB2281" s="37"/>
      <c r="AC2281" s="37"/>
    </row>
    <row r="2282" spans="1:29" s="36" customFormat="1" x14ac:dyDescent="0.3">
      <c r="A2282" s="37"/>
      <c r="B2282" s="37"/>
      <c r="C2282" s="37"/>
      <c r="D2282" s="37"/>
      <c r="E2282" s="37"/>
      <c r="F2282" s="37"/>
      <c r="G2282" s="37"/>
      <c r="H2282" s="37"/>
      <c r="I2282" s="37"/>
      <c r="J2282" s="37"/>
      <c r="K2282" s="37"/>
      <c r="L2282" s="37"/>
      <c r="M2282" s="37"/>
      <c r="N2282" s="37"/>
      <c r="O2282" s="37"/>
      <c r="P2282" s="37"/>
      <c r="Q2282" s="37"/>
      <c r="R2282" s="37"/>
      <c r="S2282" s="37"/>
      <c r="T2282" s="37"/>
      <c r="U2282" s="37"/>
      <c r="V2282" s="37"/>
      <c r="W2282" s="37"/>
      <c r="X2282" s="37"/>
      <c r="Y2282" s="37"/>
      <c r="Z2282" s="37"/>
      <c r="AA2282" s="37"/>
      <c r="AB2282" s="37"/>
      <c r="AC2282" s="37"/>
    </row>
    <row r="2283" spans="1:29" s="36" customFormat="1" x14ac:dyDescent="0.3">
      <c r="A2283" s="37"/>
      <c r="B2283" s="37"/>
      <c r="C2283" s="37"/>
      <c r="D2283" s="37"/>
      <c r="E2283" s="37"/>
      <c r="F2283" s="37"/>
      <c r="G2283" s="37"/>
      <c r="H2283" s="37"/>
      <c r="I2283" s="37"/>
      <c r="J2283" s="37"/>
      <c r="K2283" s="37"/>
      <c r="L2283" s="37"/>
      <c r="M2283" s="37"/>
      <c r="N2283" s="37"/>
      <c r="O2283" s="37"/>
      <c r="P2283" s="37"/>
      <c r="Q2283" s="37"/>
      <c r="R2283" s="37"/>
      <c r="S2283" s="37"/>
      <c r="T2283" s="37"/>
      <c r="U2283" s="37"/>
      <c r="V2283" s="37"/>
      <c r="W2283" s="37"/>
      <c r="X2283" s="37"/>
      <c r="Y2283" s="37"/>
      <c r="Z2283" s="37"/>
      <c r="AA2283" s="37"/>
      <c r="AB2283" s="37"/>
      <c r="AC2283" s="37"/>
    </row>
    <row r="2284" spans="1:29" s="36" customFormat="1" x14ac:dyDescent="0.3">
      <c r="A2284" s="37"/>
      <c r="B2284" s="37"/>
      <c r="C2284" s="37"/>
      <c r="D2284" s="37"/>
      <c r="E2284" s="37"/>
      <c r="F2284" s="37"/>
      <c r="G2284" s="37"/>
      <c r="H2284" s="37"/>
      <c r="I2284" s="37"/>
      <c r="J2284" s="37"/>
      <c r="K2284" s="37"/>
      <c r="L2284" s="37"/>
      <c r="M2284" s="37"/>
      <c r="N2284" s="37"/>
      <c r="O2284" s="37"/>
      <c r="P2284" s="37"/>
      <c r="Q2284" s="37"/>
      <c r="R2284" s="37"/>
      <c r="S2284" s="37"/>
      <c r="T2284" s="37"/>
      <c r="U2284" s="37"/>
      <c r="V2284" s="37"/>
      <c r="W2284" s="37"/>
      <c r="X2284" s="37"/>
      <c r="Y2284" s="37"/>
      <c r="Z2284" s="37"/>
      <c r="AA2284" s="37"/>
      <c r="AB2284" s="37"/>
      <c r="AC2284" s="37"/>
    </row>
    <row r="2285" spans="1:29" s="36" customFormat="1" x14ac:dyDescent="0.3">
      <c r="A2285" s="37"/>
      <c r="B2285" s="37"/>
      <c r="C2285" s="37"/>
      <c r="D2285" s="37"/>
      <c r="E2285" s="37"/>
      <c r="F2285" s="37"/>
      <c r="G2285" s="37"/>
      <c r="H2285" s="37"/>
      <c r="I2285" s="37"/>
      <c r="J2285" s="37"/>
      <c r="K2285" s="37"/>
      <c r="L2285" s="37"/>
      <c r="M2285" s="37"/>
      <c r="N2285" s="37"/>
      <c r="O2285" s="37"/>
      <c r="P2285" s="37"/>
      <c r="Q2285" s="37"/>
      <c r="R2285" s="37"/>
      <c r="S2285" s="37"/>
      <c r="T2285" s="37"/>
      <c r="U2285" s="37"/>
      <c r="V2285" s="37"/>
      <c r="W2285" s="37"/>
      <c r="X2285" s="37"/>
      <c r="Y2285" s="37"/>
      <c r="Z2285" s="37"/>
      <c r="AA2285" s="37"/>
      <c r="AB2285" s="37"/>
      <c r="AC2285" s="37"/>
    </row>
    <row r="2286" spans="1:29" s="36" customFormat="1" x14ac:dyDescent="0.3">
      <c r="A2286" s="37"/>
      <c r="B2286" s="37"/>
      <c r="C2286" s="37"/>
      <c r="D2286" s="37"/>
      <c r="E2286" s="37"/>
      <c r="F2286" s="37"/>
      <c r="G2286" s="37"/>
      <c r="H2286" s="37"/>
      <c r="I2286" s="37"/>
      <c r="J2286" s="37"/>
      <c r="K2286" s="37"/>
      <c r="L2286" s="37"/>
      <c r="M2286" s="37"/>
      <c r="N2286" s="37"/>
      <c r="O2286" s="37"/>
      <c r="P2286" s="37"/>
      <c r="Q2286" s="37"/>
      <c r="R2286" s="37"/>
      <c r="S2286" s="37"/>
      <c r="T2286" s="37"/>
      <c r="U2286" s="37"/>
      <c r="V2286" s="37"/>
      <c r="W2286" s="37"/>
      <c r="X2286" s="37"/>
      <c r="Y2286" s="37"/>
      <c r="Z2286" s="37"/>
      <c r="AA2286" s="37"/>
      <c r="AB2286" s="37"/>
      <c r="AC2286" s="37"/>
    </row>
    <row r="2287" spans="1:29" s="36" customFormat="1" x14ac:dyDescent="0.3">
      <c r="A2287" s="37"/>
      <c r="B2287" s="37"/>
      <c r="C2287" s="37"/>
      <c r="D2287" s="37"/>
      <c r="E2287" s="37"/>
      <c r="F2287" s="37"/>
      <c r="G2287" s="37"/>
      <c r="H2287" s="37"/>
      <c r="I2287" s="37"/>
      <c r="J2287" s="37"/>
      <c r="K2287" s="37"/>
      <c r="L2287" s="37"/>
      <c r="M2287" s="37"/>
      <c r="N2287" s="37"/>
      <c r="O2287" s="37"/>
      <c r="P2287" s="37"/>
      <c r="Q2287" s="37"/>
      <c r="R2287" s="37"/>
      <c r="S2287" s="37"/>
      <c r="T2287" s="37"/>
      <c r="U2287" s="37"/>
      <c r="V2287" s="37"/>
      <c r="W2287" s="37"/>
      <c r="X2287" s="37"/>
      <c r="Y2287" s="37"/>
      <c r="Z2287" s="37"/>
      <c r="AA2287" s="37"/>
      <c r="AB2287" s="37"/>
      <c r="AC2287" s="37"/>
    </row>
    <row r="2288" spans="1:29" s="36" customFormat="1" x14ac:dyDescent="0.3">
      <c r="A2288" s="37"/>
      <c r="B2288" s="37"/>
      <c r="C2288" s="37"/>
      <c r="D2288" s="37"/>
      <c r="E2288" s="37"/>
      <c r="F2288" s="37"/>
      <c r="G2288" s="37"/>
      <c r="H2288" s="37"/>
      <c r="I2288" s="37"/>
      <c r="J2288" s="37"/>
      <c r="K2288" s="37"/>
      <c r="L2288" s="37"/>
      <c r="M2288" s="37"/>
      <c r="N2288" s="37"/>
      <c r="O2288" s="37"/>
      <c r="P2288" s="37"/>
      <c r="Q2288" s="37"/>
      <c r="R2288" s="37"/>
      <c r="S2288" s="37"/>
      <c r="T2288" s="37"/>
      <c r="U2288" s="37"/>
      <c r="V2288" s="37"/>
      <c r="W2288" s="37"/>
      <c r="X2288" s="37"/>
      <c r="Y2288" s="37"/>
      <c r="Z2288" s="37"/>
      <c r="AA2288" s="37"/>
      <c r="AB2288" s="37"/>
      <c r="AC2288" s="37"/>
    </row>
    <row r="2289" spans="1:29" s="36" customFormat="1" x14ac:dyDescent="0.3">
      <c r="A2289" s="37"/>
      <c r="B2289" s="37"/>
      <c r="C2289" s="37"/>
      <c r="D2289" s="37"/>
      <c r="E2289" s="37"/>
      <c r="F2289" s="37"/>
      <c r="G2289" s="37"/>
      <c r="H2289" s="37"/>
      <c r="I2289" s="37"/>
      <c r="J2289" s="37"/>
      <c r="K2289" s="37"/>
      <c r="L2289" s="37"/>
      <c r="M2289" s="37"/>
      <c r="N2289" s="37"/>
      <c r="O2289" s="37"/>
      <c r="P2289" s="37"/>
      <c r="Q2289" s="37"/>
      <c r="R2289" s="37"/>
      <c r="S2289" s="37"/>
      <c r="T2289" s="37"/>
      <c r="U2289" s="37"/>
      <c r="V2289" s="37"/>
      <c r="W2289" s="37"/>
      <c r="X2289" s="37"/>
      <c r="Y2289" s="37"/>
      <c r="Z2289" s="37"/>
      <c r="AA2289" s="37"/>
      <c r="AB2289" s="37"/>
      <c r="AC2289" s="37"/>
    </row>
    <row r="2290" spans="1:29" s="36" customFormat="1" x14ac:dyDescent="0.3">
      <c r="A2290" s="37"/>
      <c r="B2290" s="37"/>
      <c r="C2290" s="37"/>
      <c r="D2290" s="37"/>
      <c r="E2290" s="37"/>
      <c r="F2290" s="37"/>
      <c r="G2290" s="37"/>
      <c r="H2290" s="37"/>
      <c r="I2290" s="37"/>
      <c r="J2290" s="37"/>
      <c r="K2290" s="37"/>
      <c r="L2290" s="37"/>
      <c r="M2290" s="37"/>
      <c r="N2290" s="37"/>
      <c r="O2290" s="37"/>
      <c r="P2290" s="37"/>
      <c r="Q2290" s="37"/>
      <c r="R2290" s="37"/>
      <c r="S2290" s="37"/>
      <c r="T2290" s="37"/>
      <c r="U2290" s="37"/>
      <c r="V2290" s="37"/>
      <c r="W2290" s="37"/>
      <c r="X2290" s="37"/>
      <c r="Y2290" s="37"/>
      <c r="Z2290" s="37"/>
      <c r="AA2290" s="37"/>
      <c r="AB2290" s="37"/>
      <c r="AC2290" s="37"/>
    </row>
    <row r="2291" spans="1:29" s="36" customFormat="1" x14ac:dyDescent="0.3">
      <c r="A2291" s="37"/>
      <c r="B2291" s="37"/>
      <c r="C2291" s="37"/>
      <c r="D2291" s="37"/>
      <c r="E2291" s="37"/>
      <c r="F2291" s="37"/>
      <c r="G2291" s="37"/>
      <c r="H2291" s="37"/>
      <c r="I2291" s="37"/>
      <c r="J2291" s="37"/>
      <c r="K2291" s="37"/>
      <c r="L2291" s="37"/>
      <c r="M2291" s="37"/>
      <c r="N2291" s="37"/>
      <c r="O2291" s="37"/>
      <c r="P2291" s="37"/>
      <c r="Q2291" s="37"/>
      <c r="R2291" s="37"/>
      <c r="S2291" s="37"/>
      <c r="T2291" s="37"/>
      <c r="U2291" s="37"/>
      <c r="V2291" s="37"/>
      <c r="W2291" s="37"/>
      <c r="X2291" s="37"/>
      <c r="Y2291" s="37"/>
      <c r="Z2291" s="37"/>
      <c r="AA2291" s="37"/>
      <c r="AB2291" s="37"/>
      <c r="AC2291" s="37"/>
    </row>
    <row r="2292" spans="1:29" s="36" customFormat="1" x14ac:dyDescent="0.3">
      <c r="A2292" s="37"/>
      <c r="B2292" s="37"/>
      <c r="C2292" s="37"/>
      <c r="D2292" s="37"/>
      <c r="E2292" s="37"/>
      <c r="F2292" s="37"/>
      <c r="G2292" s="37"/>
      <c r="H2292" s="37"/>
      <c r="I2292" s="37"/>
      <c r="J2292" s="37"/>
      <c r="K2292" s="37"/>
      <c r="L2292" s="37"/>
      <c r="M2292" s="37"/>
      <c r="N2292" s="37"/>
      <c r="O2292" s="37"/>
      <c r="P2292" s="37"/>
      <c r="Q2292" s="37"/>
      <c r="R2292" s="37"/>
      <c r="S2292" s="37"/>
      <c r="T2292" s="37"/>
      <c r="U2292" s="37"/>
      <c r="V2292" s="37"/>
      <c r="W2292" s="37"/>
      <c r="X2292" s="37"/>
      <c r="Y2292" s="37"/>
      <c r="Z2292" s="37"/>
      <c r="AA2292" s="37"/>
      <c r="AB2292" s="37"/>
      <c r="AC2292" s="37"/>
    </row>
    <row r="2293" spans="1:29" s="36" customFormat="1" x14ac:dyDescent="0.3">
      <c r="A2293" s="37"/>
      <c r="B2293" s="37"/>
      <c r="C2293" s="37"/>
      <c r="D2293" s="37"/>
      <c r="E2293" s="37"/>
      <c r="F2293" s="37"/>
      <c r="G2293" s="37"/>
      <c r="H2293" s="37"/>
      <c r="I2293" s="37"/>
      <c r="J2293" s="37"/>
      <c r="K2293" s="37"/>
      <c r="L2293" s="37"/>
      <c r="M2293" s="37"/>
      <c r="N2293" s="37"/>
      <c r="O2293" s="37"/>
      <c r="P2293" s="37"/>
      <c r="Q2293" s="37"/>
      <c r="R2293" s="37"/>
      <c r="S2293" s="37"/>
      <c r="T2293" s="37"/>
      <c r="U2293" s="37"/>
      <c r="V2293" s="37"/>
      <c r="W2293" s="37"/>
      <c r="X2293" s="37"/>
      <c r="Y2293" s="37"/>
      <c r="Z2293" s="37"/>
      <c r="AA2293" s="37"/>
      <c r="AB2293" s="37"/>
      <c r="AC2293" s="37"/>
    </row>
    <row r="2294" spans="1:29" s="36" customFormat="1" x14ac:dyDescent="0.3">
      <c r="A2294" s="37"/>
      <c r="B2294" s="37"/>
      <c r="C2294" s="37"/>
      <c r="D2294" s="37"/>
      <c r="E2294" s="37"/>
      <c r="F2294" s="37"/>
      <c r="G2294" s="37"/>
      <c r="H2294" s="37"/>
      <c r="I2294" s="37"/>
      <c r="J2294" s="37"/>
      <c r="K2294" s="37"/>
      <c r="L2294" s="37"/>
      <c r="M2294" s="37"/>
      <c r="N2294" s="37"/>
      <c r="O2294" s="37"/>
      <c r="P2294" s="37"/>
      <c r="Q2294" s="37"/>
      <c r="R2294" s="37"/>
      <c r="S2294" s="37"/>
      <c r="T2294" s="37"/>
      <c r="U2294" s="37"/>
      <c r="V2294" s="37"/>
      <c r="W2294" s="37"/>
      <c r="X2294" s="37"/>
      <c r="Y2294" s="37"/>
      <c r="Z2294" s="37"/>
      <c r="AA2294" s="37"/>
      <c r="AB2294" s="37"/>
      <c r="AC2294" s="37"/>
    </row>
    <row r="2295" spans="1:29" s="36" customFormat="1" x14ac:dyDescent="0.3">
      <c r="A2295" s="37"/>
      <c r="B2295" s="37"/>
      <c r="C2295" s="37"/>
      <c r="D2295" s="37"/>
      <c r="E2295" s="37"/>
      <c r="F2295" s="37"/>
      <c r="G2295" s="37"/>
      <c r="H2295" s="37"/>
      <c r="I2295" s="37"/>
      <c r="J2295" s="37"/>
      <c r="K2295" s="37"/>
      <c r="L2295" s="37"/>
      <c r="M2295" s="37"/>
      <c r="N2295" s="37"/>
      <c r="O2295" s="37"/>
      <c r="P2295" s="37"/>
      <c r="Q2295" s="37"/>
      <c r="R2295" s="37"/>
      <c r="S2295" s="37"/>
      <c r="T2295" s="37"/>
      <c r="U2295" s="37"/>
      <c r="V2295" s="37"/>
      <c r="W2295" s="37"/>
      <c r="X2295" s="37"/>
      <c r="Y2295" s="37"/>
      <c r="Z2295" s="37"/>
      <c r="AA2295" s="37"/>
      <c r="AB2295" s="37"/>
      <c r="AC2295" s="37"/>
    </row>
    <row r="2296" spans="1:29" s="36" customFormat="1" x14ac:dyDescent="0.3">
      <c r="A2296" s="37"/>
      <c r="B2296" s="37"/>
      <c r="C2296" s="37"/>
      <c r="D2296" s="37"/>
      <c r="E2296" s="37"/>
      <c r="F2296" s="37"/>
      <c r="G2296" s="37"/>
      <c r="H2296" s="37"/>
      <c r="I2296" s="37"/>
      <c r="J2296" s="37"/>
      <c r="K2296" s="37"/>
      <c r="L2296" s="37"/>
      <c r="M2296" s="37"/>
      <c r="N2296" s="37"/>
      <c r="O2296" s="37"/>
      <c r="P2296" s="37"/>
      <c r="Q2296" s="37"/>
      <c r="R2296" s="37"/>
      <c r="S2296" s="37"/>
      <c r="T2296" s="37"/>
      <c r="U2296" s="37"/>
      <c r="V2296" s="37"/>
      <c r="W2296" s="37"/>
      <c r="X2296" s="37"/>
      <c r="Y2296" s="37"/>
      <c r="Z2296" s="37"/>
      <c r="AA2296" s="37"/>
      <c r="AB2296" s="37"/>
      <c r="AC2296" s="37"/>
    </row>
    <row r="2297" spans="1:29" s="36" customFormat="1" x14ac:dyDescent="0.3">
      <c r="A2297" s="37"/>
      <c r="B2297" s="37"/>
      <c r="C2297" s="37"/>
      <c r="D2297" s="37"/>
      <c r="E2297" s="37"/>
      <c r="F2297" s="37"/>
      <c r="G2297" s="37"/>
      <c r="H2297" s="37"/>
      <c r="I2297" s="37"/>
      <c r="J2297" s="37"/>
      <c r="K2297" s="37"/>
      <c r="L2297" s="37"/>
      <c r="M2297" s="37"/>
      <c r="N2297" s="37"/>
      <c r="O2297" s="37"/>
      <c r="P2297" s="37"/>
      <c r="Q2297" s="37"/>
      <c r="R2297" s="37"/>
      <c r="S2297" s="37"/>
      <c r="T2297" s="37"/>
      <c r="U2297" s="37"/>
      <c r="V2297" s="37"/>
      <c r="W2297" s="37"/>
      <c r="X2297" s="37"/>
      <c r="Y2297" s="37"/>
      <c r="Z2297" s="37"/>
      <c r="AA2297" s="37"/>
      <c r="AB2297" s="37"/>
      <c r="AC2297" s="37"/>
    </row>
    <row r="2298" spans="1:29" s="36" customFormat="1" x14ac:dyDescent="0.3">
      <c r="A2298" s="37"/>
      <c r="B2298" s="37"/>
      <c r="C2298" s="37"/>
      <c r="D2298" s="37"/>
      <c r="E2298" s="37"/>
      <c r="F2298" s="37"/>
      <c r="G2298" s="37"/>
      <c r="H2298" s="37"/>
      <c r="I2298" s="37"/>
      <c r="J2298" s="37"/>
      <c r="K2298" s="37"/>
      <c r="L2298" s="37"/>
      <c r="M2298" s="37"/>
      <c r="N2298" s="37"/>
      <c r="O2298" s="37"/>
      <c r="P2298" s="37"/>
      <c r="Q2298" s="37"/>
      <c r="R2298" s="37"/>
      <c r="S2298" s="37"/>
      <c r="T2298" s="37"/>
      <c r="U2298" s="37"/>
      <c r="V2298" s="37"/>
      <c r="W2298" s="37"/>
      <c r="X2298" s="37"/>
      <c r="Y2298" s="37"/>
      <c r="Z2298" s="37"/>
      <c r="AA2298" s="37"/>
      <c r="AB2298" s="37"/>
      <c r="AC2298" s="37"/>
    </row>
    <row r="2299" spans="1:29" s="36" customFormat="1" x14ac:dyDescent="0.3">
      <c r="A2299" s="37"/>
      <c r="B2299" s="37"/>
      <c r="C2299" s="37"/>
      <c r="D2299" s="37"/>
      <c r="E2299" s="37"/>
      <c r="F2299" s="37"/>
      <c r="G2299" s="37"/>
      <c r="H2299" s="37"/>
      <c r="I2299" s="37"/>
      <c r="J2299" s="37"/>
      <c r="K2299" s="37"/>
      <c r="L2299" s="37"/>
      <c r="M2299" s="37"/>
      <c r="N2299" s="37"/>
      <c r="O2299" s="37"/>
      <c r="P2299" s="37"/>
      <c r="Q2299" s="37"/>
      <c r="R2299" s="37"/>
      <c r="S2299" s="37"/>
      <c r="T2299" s="37"/>
      <c r="U2299" s="37"/>
      <c r="V2299" s="37"/>
      <c r="W2299" s="37"/>
      <c r="X2299" s="37"/>
      <c r="Y2299" s="37"/>
      <c r="Z2299" s="37"/>
      <c r="AA2299" s="37"/>
      <c r="AB2299" s="37"/>
      <c r="AC2299" s="37"/>
    </row>
    <row r="2300" spans="1:29" s="36" customFormat="1" x14ac:dyDescent="0.3">
      <c r="A2300" s="37"/>
      <c r="B2300" s="37"/>
      <c r="C2300" s="37"/>
      <c r="D2300" s="37"/>
      <c r="E2300" s="37"/>
      <c r="F2300" s="37"/>
      <c r="G2300" s="37"/>
      <c r="H2300" s="37"/>
      <c r="I2300" s="37"/>
      <c r="J2300" s="37"/>
      <c r="K2300" s="37"/>
      <c r="L2300" s="37"/>
      <c r="M2300" s="37"/>
      <c r="N2300" s="37"/>
      <c r="O2300" s="37"/>
      <c r="P2300" s="37"/>
      <c r="Q2300" s="37"/>
      <c r="R2300" s="37"/>
      <c r="S2300" s="37"/>
      <c r="T2300" s="37"/>
      <c r="U2300" s="37"/>
      <c r="V2300" s="37"/>
      <c r="W2300" s="37"/>
      <c r="X2300" s="37"/>
      <c r="Y2300" s="37"/>
      <c r="Z2300" s="37"/>
      <c r="AA2300" s="37"/>
      <c r="AB2300" s="37"/>
      <c r="AC2300" s="37"/>
    </row>
    <row r="2301" spans="1:29" s="36" customFormat="1" x14ac:dyDescent="0.3">
      <c r="A2301" s="37"/>
      <c r="B2301" s="37"/>
      <c r="C2301" s="37"/>
      <c r="D2301" s="37"/>
      <c r="E2301" s="37"/>
      <c r="F2301" s="37"/>
      <c r="G2301" s="37"/>
      <c r="H2301" s="37"/>
      <c r="I2301" s="37"/>
      <c r="J2301" s="37"/>
      <c r="K2301" s="37"/>
      <c r="L2301" s="37"/>
      <c r="M2301" s="37"/>
      <c r="N2301" s="37"/>
      <c r="O2301" s="37"/>
      <c r="P2301" s="37"/>
      <c r="Q2301" s="37"/>
      <c r="R2301" s="37"/>
      <c r="S2301" s="37"/>
      <c r="T2301" s="37"/>
      <c r="U2301" s="37"/>
      <c r="V2301" s="37"/>
      <c r="W2301" s="37"/>
      <c r="X2301" s="37"/>
      <c r="Y2301" s="37"/>
      <c r="Z2301" s="37"/>
      <c r="AA2301" s="37"/>
      <c r="AB2301" s="37"/>
      <c r="AC2301" s="37"/>
    </row>
    <row r="2302" spans="1:29" s="36" customFormat="1" x14ac:dyDescent="0.3">
      <c r="A2302" s="37"/>
      <c r="B2302" s="37"/>
      <c r="C2302" s="37"/>
      <c r="D2302" s="37"/>
      <c r="E2302" s="37"/>
      <c r="F2302" s="37"/>
      <c r="G2302" s="37"/>
      <c r="H2302" s="37"/>
      <c r="I2302" s="37"/>
      <c r="J2302" s="37"/>
      <c r="K2302" s="37"/>
      <c r="L2302" s="37"/>
      <c r="M2302" s="37"/>
      <c r="N2302" s="37"/>
      <c r="O2302" s="37"/>
      <c r="P2302" s="37"/>
      <c r="Q2302" s="37"/>
      <c r="R2302" s="37"/>
      <c r="S2302" s="37"/>
      <c r="T2302" s="37"/>
      <c r="U2302" s="37"/>
      <c r="V2302" s="37"/>
      <c r="W2302" s="37"/>
      <c r="X2302" s="37"/>
      <c r="Y2302" s="37"/>
      <c r="Z2302" s="37"/>
      <c r="AA2302" s="37"/>
      <c r="AB2302" s="37"/>
      <c r="AC2302" s="37"/>
    </row>
    <row r="2303" spans="1:29" s="36" customFormat="1" x14ac:dyDescent="0.3">
      <c r="A2303" s="37"/>
      <c r="B2303" s="37"/>
      <c r="C2303" s="37"/>
      <c r="D2303" s="37"/>
      <c r="E2303" s="37"/>
      <c r="F2303" s="37"/>
      <c r="G2303" s="37"/>
      <c r="H2303" s="37"/>
      <c r="I2303" s="37"/>
      <c r="J2303" s="37"/>
      <c r="K2303" s="37"/>
      <c r="L2303" s="37"/>
      <c r="M2303" s="37"/>
      <c r="N2303" s="37"/>
      <c r="O2303" s="37"/>
      <c r="P2303" s="37"/>
      <c r="Q2303" s="37"/>
      <c r="R2303" s="37"/>
      <c r="S2303" s="37"/>
      <c r="T2303" s="37"/>
      <c r="U2303" s="37"/>
      <c r="V2303" s="37"/>
      <c r="W2303" s="37"/>
      <c r="X2303" s="37"/>
      <c r="Y2303" s="37"/>
      <c r="Z2303" s="37"/>
      <c r="AA2303" s="37"/>
      <c r="AB2303" s="37"/>
      <c r="AC2303" s="37"/>
    </row>
    <row r="2304" spans="1:29" s="36" customFormat="1" x14ac:dyDescent="0.3">
      <c r="A2304" s="37"/>
      <c r="B2304" s="37"/>
      <c r="C2304" s="37"/>
      <c r="D2304" s="37"/>
      <c r="E2304" s="37"/>
      <c r="F2304" s="37"/>
      <c r="G2304" s="37"/>
      <c r="H2304" s="37"/>
      <c r="I2304" s="37"/>
      <c r="J2304" s="37"/>
      <c r="K2304" s="37"/>
      <c r="L2304" s="37"/>
      <c r="M2304" s="37"/>
      <c r="N2304" s="37"/>
      <c r="O2304" s="37"/>
      <c r="P2304" s="37"/>
      <c r="Q2304" s="37"/>
      <c r="R2304" s="37"/>
      <c r="S2304" s="37"/>
      <c r="T2304" s="37"/>
      <c r="U2304" s="37"/>
      <c r="V2304" s="37"/>
      <c r="W2304" s="37"/>
      <c r="X2304" s="37"/>
      <c r="Y2304" s="37"/>
      <c r="Z2304" s="37"/>
      <c r="AA2304" s="37"/>
      <c r="AB2304" s="37"/>
      <c r="AC2304" s="37"/>
    </row>
    <row r="2305" spans="1:29" s="36" customFormat="1" x14ac:dyDescent="0.3">
      <c r="A2305" s="37"/>
      <c r="B2305" s="37"/>
      <c r="C2305" s="37"/>
      <c r="D2305" s="37"/>
      <c r="E2305" s="37"/>
      <c r="F2305" s="37"/>
      <c r="G2305" s="37"/>
      <c r="H2305" s="37"/>
      <c r="I2305" s="37"/>
      <c r="J2305" s="37"/>
      <c r="K2305" s="37"/>
      <c r="L2305" s="37"/>
      <c r="M2305" s="37"/>
      <c r="N2305" s="37"/>
      <c r="O2305" s="37"/>
      <c r="P2305" s="37"/>
      <c r="Q2305" s="37"/>
      <c r="R2305" s="37"/>
      <c r="S2305" s="37"/>
      <c r="T2305" s="37"/>
      <c r="U2305" s="37"/>
      <c r="V2305" s="37"/>
      <c r="W2305" s="37"/>
      <c r="X2305" s="37"/>
      <c r="Y2305" s="37"/>
      <c r="Z2305" s="37"/>
      <c r="AA2305" s="37"/>
      <c r="AB2305" s="37"/>
      <c r="AC2305" s="37"/>
    </row>
    <row r="2306" spans="1:29" s="36" customFormat="1" x14ac:dyDescent="0.3">
      <c r="A2306" s="37"/>
      <c r="B2306" s="37"/>
      <c r="C2306" s="37"/>
      <c r="D2306" s="37"/>
      <c r="E2306" s="37"/>
      <c r="F2306" s="37"/>
      <c r="G2306" s="37"/>
      <c r="H2306" s="37"/>
      <c r="I2306" s="37"/>
      <c r="J2306" s="37"/>
      <c r="K2306" s="37"/>
      <c r="L2306" s="37"/>
      <c r="M2306" s="37"/>
      <c r="N2306" s="37"/>
      <c r="O2306" s="37"/>
      <c r="P2306" s="37"/>
      <c r="Q2306" s="37"/>
      <c r="R2306" s="37"/>
      <c r="S2306" s="37"/>
      <c r="T2306" s="37"/>
      <c r="U2306" s="37"/>
      <c r="V2306" s="37"/>
      <c r="W2306" s="37"/>
      <c r="X2306" s="37"/>
      <c r="Y2306" s="37"/>
      <c r="Z2306" s="37"/>
      <c r="AA2306" s="37"/>
      <c r="AB2306" s="37"/>
      <c r="AC2306" s="37"/>
    </row>
    <row r="2307" spans="1:29" s="36" customFormat="1" x14ac:dyDescent="0.3">
      <c r="A2307" s="37"/>
      <c r="B2307" s="37"/>
      <c r="C2307" s="37"/>
      <c r="D2307" s="37"/>
      <c r="E2307" s="37"/>
      <c r="F2307" s="37"/>
      <c r="G2307" s="37"/>
      <c r="H2307" s="37"/>
      <c r="I2307" s="37"/>
      <c r="J2307" s="37"/>
      <c r="K2307" s="37"/>
      <c r="L2307" s="37"/>
      <c r="M2307" s="37"/>
      <c r="N2307" s="37"/>
      <c r="O2307" s="37"/>
      <c r="P2307" s="37"/>
      <c r="Q2307" s="37"/>
      <c r="R2307" s="37"/>
      <c r="S2307" s="37"/>
      <c r="T2307" s="37"/>
      <c r="U2307" s="37"/>
      <c r="V2307" s="37"/>
      <c r="W2307" s="37"/>
      <c r="X2307" s="37"/>
      <c r="Y2307" s="37"/>
      <c r="Z2307" s="37"/>
      <c r="AA2307" s="37"/>
      <c r="AB2307" s="37"/>
      <c r="AC2307" s="37"/>
    </row>
    <row r="2308" spans="1:29" s="36" customFormat="1" x14ac:dyDescent="0.3">
      <c r="A2308" s="37"/>
      <c r="B2308" s="37"/>
      <c r="C2308" s="37"/>
      <c r="D2308" s="37"/>
      <c r="E2308" s="37"/>
      <c r="F2308" s="37"/>
      <c r="G2308" s="37"/>
      <c r="H2308" s="37"/>
      <c r="I2308" s="37"/>
      <c r="J2308" s="37"/>
      <c r="K2308" s="37"/>
      <c r="L2308" s="37"/>
      <c r="M2308" s="37"/>
      <c r="N2308" s="37"/>
      <c r="O2308" s="37"/>
      <c r="P2308" s="37"/>
      <c r="Q2308" s="37"/>
      <c r="R2308" s="37"/>
      <c r="S2308" s="37"/>
      <c r="T2308" s="37"/>
      <c r="U2308" s="37"/>
      <c r="V2308" s="37"/>
      <c r="W2308" s="37"/>
      <c r="X2308" s="37"/>
      <c r="Y2308" s="37"/>
      <c r="Z2308" s="37"/>
      <c r="AA2308" s="37"/>
      <c r="AB2308" s="37"/>
      <c r="AC2308" s="37"/>
    </row>
    <row r="2309" spans="1:29" s="36" customFormat="1" x14ac:dyDescent="0.3">
      <c r="A2309" s="37"/>
      <c r="B2309" s="37"/>
      <c r="C2309" s="37"/>
      <c r="D2309" s="37"/>
      <c r="E2309" s="37"/>
      <c r="F2309" s="37"/>
      <c r="G2309" s="37"/>
      <c r="H2309" s="37"/>
      <c r="I2309" s="37"/>
      <c r="J2309" s="37"/>
      <c r="K2309" s="37"/>
      <c r="L2309" s="37"/>
      <c r="M2309" s="37"/>
      <c r="N2309" s="37"/>
      <c r="O2309" s="37"/>
      <c r="P2309" s="37"/>
      <c r="Q2309" s="37"/>
      <c r="R2309" s="37"/>
      <c r="S2309" s="37"/>
      <c r="T2309" s="37"/>
      <c r="U2309" s="37"/>
      <c r="V2309" s="37"/>
      <c r="W2309" s="37"/>
      <c r="X2309" s="37"/>
      <c r="Y2309" s="37"/>
      <c r="Z2309" s="37"/>
      <c r="AA2309" s="37"/>
      <c r="AB2309" s="37"/>
      <c r="AC2309" s="37"/>
    </row>
    <row r="2310" spans="1:29" s="36" customFormat="1" x14ac:dyDescent="0.3">
      <c r="A2310" s="37"/>
      <c r="B2310" s="37"/>
      <c r="C2310" s="37"/>
      <c r="D2310" s="37"/>
      <c r="E2310" s="37"/>
      <c r="F2310" s="37"/>
      <c r="G2310" s="37"/>
      <c r="H2310" s="37"/>
      <c r="I2310" s="37"/>
      <c r="J2310" s="37"/>
      <c r="K2310" s="37"/>
      <c r="L2310" s="37"/>
      <c r="M2310" s="37"/>
      <c r="N2310" s="37"/>
      <c r="O2310" s="37"/>
      <c r="P2310" s="37"/>
      <c r="Q2310" s="37"/>
      <c r="R2310" s="37"/>
      <c r="S2310" s="37"/>
      <c r="T2310" s="37"/>
      <c r="U2310" s="37"/>
      <c r="V2310" s="37"/>
      <c r="W2310" s="37"/>
      <c r="X2310" s="37"/>
      <c r="Y2310" s="37"/>
      <c r="Z2310" s="37"/>
      <c r="AA2310" s="37"/>
      <c r="AB2310" s="37"/>
      <c r="AC2310" s="37"/>
    </row>
    <row r="2311" spans="1:29" s="36" customFormat="1" x14ac:dyDescent="0.3">
      <c r="A2311" s="37"/>
      <c r="B2311" s="37"/>
      <c r="C2311" s="37"/>
      <c r="D2311" s="37"/>
      <c r="E2311" s="37"/>
      <c r="F2311" s="37"/>
      <c r="G2311" s="37"/>
      <c r="H2311" s="37"/>
      <c r="I2311" s="37"/>
      <c r="J2311" s="37"/>
      <c r="K2311" s="37"/>
      <c r="L2311" s="37"/>
      <c r="M2311" s="37"/>
      <c r="N2311" s="37"/>
      <c r="O2311" s="37"/>
      <c r="P2311" s="37"/>
      <c r="Q2311" s="37"/>
      <c r="R2311" s="37"/>
      <c r="S2311" s="37"/>
      <c r="T2311" s="37"/>
      <c r="U2311" s="37"/>
      <c r="V2311" s="37"/>
      <c r="W2311" s="37"/>
      <c r="X2311" s="37"/>
      <c r="Y2311" s="37"/>
      <c r="Z2311" s="37"/>
      <c r="AA2311" s="37"/>
      <c r="AB2311" s="37"/>
      <c r="AC2311" s="37"/>
    </row>
    <row r="2312" spans="1:29" s="36" customFormat="1" x14ac:dyDescent="0.3">
      <c r="A2312" s="37"/>
      <c r="B2312" s="37"/>
      <c r="C2312" s="37"/>
      <c r="D2312" s="37"/>
      <c r="E2312" s="37"/>
      <c r="F2312" s="37"/>
      <c r="G2312" s="37"/>
      <c r="H2312" s="37"/>
      <c r="I2312" s="37"/>
      <c r="J2312" s="37"/>
      <c r="K2312" s="37"/>
      <c r="L2312" s="37"/>
      <c r="M2312" s="37"/>
      <c r="N2312" s="37"/>
      <c r="O2312" s="37"/>
      <c r="P2312" s="37"/>
      <c r="Q2312" s="37"/>
      <c r="R2312" s="37"/>
      <c r="S2312" s="37"/>
      <c r="T2312" s="37"/>
      <c r="U2312" s="37"/>
      <c r="V2312" s="37"/>
      <c r="W2312" s="37"/>
      <c r="X2312" s="37"/>
      <c r="Y2312" s="37"/>
      <c r="Z2312" s="37"/>
      <c r="AA2312" s="37"/>
      <c r="AB2312" s="37"/>
      <c r="AC2312" s="37"/>
    </row>
    <row r="2313" spans="1:29" s="36" customFormat="1" x14ac:dyDescent="0.3">
      <c r="A2313" s="37"/>
      <c r="B2313" s="37"/>
      <c r="C2313" s="37"/>
      <c r="D2313" s="37"/>
      <c r="E2313" s="37"/>
      <c r="F2313" s="37"/>
      <c r="G2313" s="37"/>
      <c r="H2313" s="37"/>
      <c r="I2313" s="37"/>
      <c r="J2313" s="37"/>
      <c r="K2313" s="37"/>
      <c r="L2313" s="37"/>
      <c r="M2313" s="37"/>
      <c r="N2313" s="37"/>
      <c r="O2313" s="37"/>
      <c r="P2313" s="37"/>
      <c r="Q2313" s="37"/>
      <c r="R2313" s="37"/>
      <c r="S2313" s="37"/>
      <c r="T2313" s="37"/>
      <c r="U2313" s="37"/>
      <c r="V2313" s="37"/>
      <c r="W2313" s="37"/>
      <c r="X2313" s="37"/>
      <c r="Y2313" s="37"/>
      <c r="Z2313" s="37"/>
      <c r="AA2313" s="37"/>
      <c r="AB2313" s="37"/>
      <c r="AC2313" s="37"/>
    </row>
    <row r="2314" spans="1:29" s="36" customFormat="1" x14ac:dyDescent="0.3">
      <c r="A2314" s="37"/>
      <c r="B2314" s="37"/>
      <c r="C2314" s="37"/>
      <c r="D2314" s="37"/>
      <c r="E2314" s="37"/>
      <c r="F2314" s="37"/>
      <c r="G2314" s="37"/>
      <c r="H2314" s="37"/>
      <c r="I2314" s="37"/>
      <c r="J2314" s="37"/>
      <c r="K2314" s="37"/>
      <c r="L2314" s="37"/>
      <c r="M2314" s="37"/>
      <c r="N2314" s="37"/>
      <c r="O2314" s="37"/>
      <c r="P2314" s="37"/>
      <c r="Q2314" s="37"/>
      <c r="R2314" s="37"/>
      <c r="S2314" s="37"/>
      <c r="T2314" s="37"/>
      <c r="U2314" s="37"/>
      <c r="V2314" s="37"/>
      <c r="W2314" s="37"/>
      <c r="X2314" s="37"/>
      <c r="Y2314" s="37"/>
      <c r="Z2314" s="37"/>
      <c r="AA2314" s="37"/>
      <c r="AB2314" s="37"/>
      <c r="AC2314" s="37"/>
    </row>
    <row r="2315" spans="1:29" s="36" customFormat="1" x14ac:dyDescent="0.3">
      <c r="A2315" s="37"/>
      <c r="B2315" s="37"/>
      <c r="C2315" s="37"/>
      <c r="D2315" s="37"/>
      <c r="E2315" s="37"/>
      <c r="F2315" s="37"/>
      <c r="G2315" s="37"/>
      <c r="H2315" s="37"/>
      <c r="I2315" s="37"/>
      <c r="J2315" s="37"/>
      <c r="K2315" s="37"/>
      <c r="L2315" s="37"/>
      <c r="M2315" s="37"/>
      <c r="N2315" s="37"/>
      <c r="O2315" s="37"/>
      <c r="P2315" s="37"/>
      <c r="Q2315" s="37"/>
      <c r="R2315" s="37"/>
      <c r="S2315" s="37"/>
      <c r="T2315" s="37"/>
      <c r="U2315" s="37"/>
      <c r="V2315" s="37"/>
      <c r="W2315" s="37"/>
      <c r="X2315" s="37"/>
      <c r="Y2315" s="37"/>
      <c r="Z2315" s="37"/>
      <c r="AA2315" s="37"/>
      <c r="AB2315" s="37"/>
      <c r="AC2315" s="37"/>
    </row>
    <row r="2316" spans="1:29" s="36" customFormat="1" x14ac:dyDescent="0.3">
      <c r="A2316" s="37"/>
      <c r="B2316" s="37"/>
      <c r="C2316" s="37"/>
      <c r="D2316" s="37"/>
      <c r="E2316" s="37"/>
      <c r="F2316" s="37"/>
      <c r="G2316" s="37"/>
      <c r="H2316" s="37"/>
      <c r="I2316" s="37"/>
      <c r="J2316" s="37"/>
      <c r="K2316" s="37"/>
      <c r="L2316" s="37"/>
      <c r="M2316" s="37"/>
      <c r="N2316" s="37"/>
      <c r="O2316" s="37"/>
      <c r="P2316" s="37"/>
      <c r="Q2316" s="37"/>
      <c r="R2316" s="37"/>
      <c r="S2316" s="37"/>
      <c r="T2316" s="37"/>
      <c r="U2316" s="37"/>
      <c r="V2316" s="37"/>
      <c r="W2316" s="37"/>
      <c r="X2316" s="37"/>
      <c r="Y2316" s="37"/>
      <c r="Z2316" s="37"/>
      <c r="AA2316" s="37"/>
      <c r="AB2316" s="37"/>
      <c r="AC2316" s="37"/>
    </row>
    <row r="2317" spans="1:29" s="36" customFormat="1" x14ac:dyDescent="0.3">
      <c r="A2317" s="37"/>
      <c r="B2317" s="37"/>
      <c r="C2317" s="37"/>
      <c r="D2317" s="37"/>
      <c r="E2317" s="37"/>
      <c r="F2317" s="37"/>
      <c r="G2317" s="37"/>
      <c r="H2317" s="37"/>
      <c r="I2317" s="37"/>
      <c r="J2317" s="37"/>
      <c r="K2317" s="37"/>
      <c r="L2317" s="37"/>
      <c r="M2317" s="37"/>
      <c r="N2317" s="37"/>
      <c r="O2317" s="37"/>
      <c r="P2317" s="37"/>
      <c r="Q2317" s="37"/>
      <c r="R2317" s="37"/>
      <c r="S2317" s="37"/>
      <c r="T2317" s="37"/>
      <c r="U2317" s="37"/>
      <c r="V2317" s="37"/>
      <c r="W2317" s="37"/>
      <c r="X2317" s="37"/>
      <c r="Y2317" s="37"/>
      <c r="Z2317" s="37"/>
      <c r="AA2317" s="37"/>
      <c r="AB2317" s="37"/>
      <c r="AC2317" s="37"/>
    </row>
    <row r="2318" spans="1:29" s="36" customFormat="1" x14ac:dyDescent="0.3">
      <c r="A2318" s="37"/>
      <c r="B2318" s="37"/>
      <c r="C2318" s="37"/>
      <c r="D2318" s="37"/>
      <c r="E2318" s="37"/>
      <c r="F2318" s="37"/>
      <c r="G2318" s="37"/>
      <c r="H2318" s="37"/>
      <c r="I2318" s="37"/>
      <c r="J2318" s="37"/>
      <c r="K2318" s="37"/>
      <c r="L2318" s="37"/>
      <c r="M2318" s="37"/>
      <c r="N2318" s="37"/>
      <c r="O2318" s="37"/>
      <c r="P2318" s="37"/>
      <c r="Q2318" s="37"/>
      <c r="R2318" s="37"/>
      <c r="S2318" s="37"/>
      <c r="T2318" s="37"/>
      <c r="U2318" s="37"/>
      <c r="V2318" s="37"/>
      <c r="W2318" s="37"/>
      <c r="X2318" s="37"/>
      <c r="Y2318" s="37"/>
      <c r="Z2318" s="37"/>
      <c r="AA2318" s="37"/>
      <c r="AB2318" s="37"/>
      <c r="AC2318" s="37"/>
    </row>
    <row r="2319" spans="1:29" s="36" customFormat="1" x14ac:dyDescent="0.3">
      <c r="A2319" s="37"/>
      <c r="B2319" s="37"/>
      <c r="C2319" s="37"/>
      <c r="D2319" s="37"/>
      <c r="E2319" s="37"/>
      <c r="F2319" s="37"/>
      <c r="G2319" s="37"/>
      <c r="H2319" s="37"/>
      <c r="I2319" s="37"/>
      <c r="J2319" s="37"/>
      <c r="K2319" s="37"/>
      <c r="L2319" s="37"/>
      <c r="M2319" s="37"/>
      <c r="N2319" s="37"/>
      <c r="O2319" s="37"/>
      <c r="P2319" s="37"/>
      <c r="Q2319" s="37"/>
      <c r="R2319" s="37"/>
      <c r="S2319" s="37"/>
      <c r="T2319" s="37"/>
      <c r="U2319" s="37"/>
      <c r="V2319" s="37"/>
      <c r="W2319" s="37"/>
      <c r="X2319" s="37"/>
      <c r="Y2319" s="37"/>
      <c r="Z2319" s="37"/>
      <c r="AA2319" s="37"/>
      <c r="AB2319" s="37"/>
      <c r="AC2319" s="37"/>
    </row>
    <row r="2320" spans="1:29" s="36" customFormat="1" x14ac:dyDescent="0.3">
      <c r="A2320" s="37"/>
      <c r="B2320" s="37"/>
      <c r="C2320" s="37"/>
      <c r="D2320" s="37"/>
      <c r="E2320" s="37"/>
      <c r="F2320" s="37"/>
      <c r="G2320" s="37"/>
      <c r="H2320" s="37"/>
      <c r="I2320" s="37"/>
      <c r="J2320" s="37"/>
      <c r="K2320" s="37"/>
      <c r="L2320" s="37"/>
      <c r="M2320" s="37"/>
      <c r="N2320" s="37"/>
      <c r="O2320" s="37"/>
      <c r="P2320" s="37"/>
      <c r="Q2320" s="37"/>
      <c r="R2320" s="37"/>
      <c r="S2320" s="37"/>
      <c r="T2320" s="37"/>
      <c r="U2320" s="37"/>
      <c r="V2320" s="37"/>
      <c r="W2320" s="37"/>
      <c r="X2320" s="37"/>
      <c r="Y2320" s="37"/>
      <c r="Z2320" s="37"/>
      <c r="AA2320" s="37"/>
      <c r="AB2320" s="37"/>
      <c r="AC2320" s="37"/>
    </row>
    <row r="2321" spans="1:29" s="36" customFormat="1" x14ac:dyDescent="0.3">
      <c r="A2321" s="37"/>
      <c r="B2321" s="37"/>
      <c r="C2321" s="37"/>
      <c r="D2321" s="37"/>
      <c r="E2321" s="37"/>
      <c r="F2321" s="37"/>
      <c r="G2321" s="37"/>
      <c r="H2321" s="37"/>
      <c r="I2321" s="37"/>
      <c r="J2321" s="37"/>
      <c r="K2321" s="37"/>
      <c r="L2321" s="37"/>
      <c r="M2321" s="37"/>
      <c r="N2321" s="37"/>
      <c r="O2321" s="37"/>
      <c r="P2321" s="37"/>
      <c r="Q2321" s="37"/>
      <c r="R2321" s="37"/>
      <c r="S2321" s="37"/>
      <c r="T2321" s="37"/>
      <c r="U2321" s="37"/>
      <c r="V2321" s="37"/>
      <c r="W2321" s="37"/>
      <c r="X2321" s="37"/>
      <c r="Y2321" s="37"/>
      <c r="Z2321" s="37"/>
      <c r="AA2321" s="37"/>
      <c r="AB2321" s="37"/>
      <c r="AC2321" s="37"/>
    </row>
    <row r="2322" spans="1:29" s="36" customFormat="1" x14ac:dyDescent="0.3">
      <c r="A2322" s="37"/>
      <c r="B2322" s="37"/>
      <c r="C2322" s="37"/>
      <c r="D2322" s="37"/>
      <c r="E2322" s="37"/>
      <c r="F2322" s="37"/>
      <c r="G2322" s="37"/>
      <c r="H2322" s="37"/>
      <c r="I2322" s="37"/>
      <c r="J2322" s="37"/>
      <c r="K2322" s="37"/>
      <c r="L2322" s="37"/>
      <c r="M2322" s="37"/>
      <c r="N2322" s="37"/>
      <c r="O2322" s="37"/>
      <c r="P2322" s="37"/>
      <c r="Q2322" s="37"/>
      <c r="R2322" s="37"/>
      <c r="S2322" s="37"/>
      <c r="T2322" s="37"/>
      <c r="U2322" s="37"/>
      <c r="V2322" s="37"/>
      <c r="W2322" s="37"/>
      <c r="X2322" s="37"/>
      <c r="Y2322" s="37"/>
      <c r="Z2322" s="37"/>
      <c r="AA2322" s="37"/>
      <c r="AB2322" s="37"/>
      <c r="AC2322" s="37"/>
    </row>
    <row r="2323" spans="1:29" s="36" customFormat="1" x14ac:dyDescent="0.3">
      <c r="A2323" s="37"/>
      <c r="B2323" s="37"/>
      <c r="C2323" s="37"/>
      <c r="D2323" s="37"/>
      <c r="E2323" s="37"/>
      <c r="F2323" s="37"/>
      <c r="G2323" s="37"/>
      <c r="H2323" s="37"/>
      <c r="I2323" s="37"/>
      <c r="J2323" s="37"/>
      <c r="K2323" s="37"/>
      <c r="L2323" s="37"/>
      <c r="M2323" s="37"/>
      <c r="N2323" s="37"/>
      <c r="O2323" s="37"/>
      <c r="P2323" s="37"/>
      <c r="Q2323" s="37"/>
      <c r="R2323" s="37"/>
      <c r="S2323" s="37"/>
      <c r="T2323" s="37"/>
      <c r="U2323" s="37"/>
      <c r="V2323" s="37"/>
      <c r="W2323" s="37"/>
      <c r="X2323" s="37"/>
      <c r="Y2323" s="37"/>
      <c r="Z2323" s="37"/>
      <c r="AA2323" s="37"/>
      <c r="AB2323" s="37"/>
      <c r="AC2323" s="37"/>
    </row>
    <row r="2324" spans="1:29" s="36" customFormat="1" x14ac:dyDescent="0.3">
      <c r="A2324" s="37"/>
      <c r="B2324" s="37"/>
      <c r="C2324" s="37"/>
      <c r="D2324" s="37"/>
      <c r="E2324" s="37"/>
      <c r="F2324" s="37"/>
      <c r="G2324" s="37"/>
      <c r="H2324" s="37"/>
      <c r="I2324" s="37"/>
      <c r="J2324" s="37"/>
      <c r="K2324" s="37"/>
      <c r="L2324" s="37"/>
      <c r="M2324" s="37"/>
      <c r="N2324" s="37"/>
      <c r="O2324" s="37"/>
      <c r="P2324" s="37"/>
      <c r="Q2324" s="37"/>
      <c r="R2324" s="37"/>
      <c r="S2324" s="37"/>
      <c r="T2324" s="37"/>
      <c r="U2324" s="37"/>
      <c r="V2324" s="37"/>
      <c r="W2324" s="37"/>
      <c r="X2324" s="37"/>
      <c r="Y2324" s="37"/>
      <c r="Z2324" s="37"/>
      <c r="AA2324" s="37"/>
      <c r="AB2324" s="37"/>
      <c r="AC2324" s="37"/>
    </row>
    <row r="2325" spans="1:29" s="36" customFormat="1" x14ac:dyDescent="0.3">
      <c r="A2325" s="37"/>
      <c r="B2325" s="37"/>
      <c r="C2325" s="37"/>
      <c r="D2325" s="37"/>
      <c r="E2325" s="37"/>
      <c r="F2325" s="37"/>
      <c r="G2325" s="37"/>
      <c r="H2325" s="37"/>
      <c r="I2325" s="37"/>
      <c r="J2325" s="37"/>
      <c r="K2325" s="37"/>
      <c r="L2325" s="37"/>
      <c r="M2325" s="37"/>
      <c r="N2325" s="37"/>
      <c r="O2325" s="37"/>
      <c r="P2325" s="37"/>
      <c r="Q2325" s="37"/>
      <c r="R2325" s="37"/>
      <c r="S2325" s="37"/>
      <c r="T2325" s="37"/>
      <c r="U2325" s="37"/>
      <c r="V2325" s="37"/>
      <c r="W2325" s="37"/>
      <c r="X2325" s="37"/>
      <c r="Y2325" s="37"/>
      <c r="Z2325" s="37"/>
      <c r="AA2325" s="37"/>
      <c r="AB2325" s="37"/>
      <c r="AC2325" s="37"/>
    </row>
    <row r="2326" spans="1:29" s="36" customFormat="1" x14ac:dyDescent="0.3">
      <c r="A2326" s="37"/>
      <c r="B2326" s="37"/>
      <c r="C2326" s="37"/>
      <c r="D2326" s="37"/>
      <c r="E2326" s="37"/>
      <c r="F2326" s="37"/>
      <c r="G2326" s="37"/>
      <c r="H2326" s="37"/>
      <c r="I2326" s="37"/>
      <c r="J2326" s="37"/>
      <c r="K2326" s="37"/>
      <c r="L2326" s="37"/>
      <c r="M2326" s="37"/>
      <c r="N2326" s="37"/>
      <c r="O2326" s="37"/>
      <c r="P2326" s="37"/>
      <c r="Q2326" s="37"/>
      <c r="R2326" s="37"/>
      <c r="S2326" s="37"/>
      <c r="T2326" s="37"/>
      <c r="U2326" s="37"/>
      <c r="V2326" s="37"/>
      <c r="W2326" s="37"/>
      <c r="X2326" s="37"/>
      <c r="Y2326" s="37"/>
      <c r="Z2326" s="37"/>
      <c r="AA2326" s="37"/>
      <c r="AB2326" s="37"/>
      <c r="AC2326" s="37"/>
    </row>
    <row r="2327" spans="1:29" s="36" customFormat="1" x14ac:dyDescent="0.3">
      <c r="A2327" s="37"/>
      <c r="B2327" s="37"/>
      <c r="C2327" s="37"/>
      <c r="D2327" s="37"/>
      <c r="E2327" s="37"/>
      <c r="F2327" s="37"/>
      <c r="G2327" s="37"/>
      <c r="H2327" s="37"/>
      <c r="I2327" s="37"/>
      <c r="J2327" s="37"/>
      <c r="K2327" s="37"/>
      <c r="L2327" s="37"/>
      <c r="M2327" s="37"/>
      <c r="N2327" s="37"/>
      <c r="O2327" s="37"/>
      <c r="P2327" s="37"/>
      <c r="Q2327" s="37"/>
      <c r="R2327" s="37"/>
      <c r="S2327" s="37"/>
      <c r="T2327" s="37"/>
      <c r="U2327" s="37"/>
      <c r="V2327" s="37"/>
      <c r="W2327" s="37"/>
      <c r="X2327" s="37"/>
      <c r="Y2327" s="37"/>
      <c r="Z2327" s="37"/>
      <c r="AA2327" s="37"/>
      <c r="AB2327" s="37"/>
      <c r="AC2327" s="37"/>
    </row>
    <row r="2328" spans="1:29" s="36" customFormat="1" x14ac:dyDescent="0.3">
      <c r="A2328" s="37"/>
      <c r="B2328" s="37"/>
      <c r="C2328" s="37"/>
      <c r="D2328" s="37"/>
      <c r="E2328" s="37"/>
      <c r="F2328" s="37"/>
      <c r="G2328" s="37"/>
      <c r="H2328" s="37"/>
      <c r="I2328" s="37"/>
      <c r="J2328" s="37"/>
      <c r="K2328" s="37"/>
      <c r="L2328" s="37"/>
      <c r="M2328" s="37"/>
      <c r="N2328" s="37"/>
      <c r="O2328" s="37"/>
      <c r="P2328" s="37"/>
      <c r="Q2328" s="37"/>
      <c r="R2328" s="37"/>
      <c r="S2328" s="37"/>
      <c r="T2328" s="37"/>
      <c r="U2328" s="37"/>
      <c r="V2328" s="37"/>
      <c r="W2328" s="37"/>
      <c r="X2328" s="37"/>
      <c r="Y2328" s="37"/>
      <c r="Z2328" s="37"/>
      <c r="AA2328" s="37"/>
      <c r="AB2328" s="37"/>
      <c r="AC2328" s="37"/>
    </row>
    <row r="2329" spans="1:29" s="36" customFormat="1" x14ac:dyDescent="0.3">
      <c r="A2329" s="37"/>
      <c r="B2329" s="37"/>
      <c r="C2329" s="37"/>
      <c r="D2329" s="37"/>
      <c r="E2329" s="37"/>
      <c r="F2329" s="37"/>
      <c r="G2329" s="37"/>
      <c r="H2329" s="37"/>
      <c r="I2329" s="37"/>
      <c r="J2329" s="37"/>
      <c r="K2329" s="37"/>
      <c r="L2329" s="37"/>
      <c r="M2329" s="37"/>
      <c r="N2329" s="37"/>
      <c r="O2329" s="37"/>
      <c r="P2329" s="37"/>
      <c r="Q2329" s="37"/>
      <c r="R2329" s="37"/>
      <c r="S2329" s="37"/>
      <c r="T2329" s="37"/>
      <c r="U2329" s="37"/>
      <c r="V2329" s="37"/>
      <c r="W2329" s="37"/>
      <c r="X2329" s="37"/>
      <c r="Y2329" s="37"/>
      <c r="Z2329" s="37"/>
      <c r="AA2329" s="37"/>
      <c r="AB2329" s="37"/>
      <c r="AC2329" s="37"/>
    </row>
    <row r="2330" spans="1:29" s="36" customFormat="1" x14ac:dyDescent="0.3">
      <c r="A2330" s="37"/>
      <c r="B2330" s="37"/>
      <c r="C2330" s="37"/>
      <c r="D2330" s="37"/>
      <c r="E2330" s="37"/>
      <c r="F2330" s="37"/>
      <c r="G2330" s="37"/>
      <c r="H2330" s="37"/>
      <c r="I2330" s="37"/>
      <c r="J2330" s="37"/>
      <c r="K2330" s="37"/>
      <c r="L2330" s="37"/>
      <c r="M2330" s="37"/>
      <c r="N2330" s="37"/>
      <c r="O2330" s="37"/>
      <c r="P2330" s="37"/>
      <c r="Q2330" s="37"/>
      <c r="R2330" s="37"/>
      <c r="S2330" s="37"/>
      <c r="T2330" s="37"/>
      <c r="U2330" s="37"/>
      <c r="V2330" s="37"/>
      <c r="W2330" s="37"/>
      <c r="X2330" s="37"/>
      <c r="Y2330" s="37"/>
      <c r="Z2330" s="37"/>
      <c r="AA2330" s="37"/>
      <c r="AB2330" s="37"/>
      <c r="AC2330" s="37"/>
    </row>
    <row r="2331" spans="1:29" s="36" customFormat="1" x14ac:dyDescent="0.3">
      <c r="A2331" s="37"/>
      <c r="B2331" s="37"/>
      <c r="C2331" s="37"/>
      <c r="D2331" s="37"/>
      <c r="E2331" s="37"/>
      <c r="F2331" s="37"/>
      <c r="G2331" s="37"/>
      <c r="H2331" s="37"/>
      <c r="I2331" s="37"/>
      <c r="J2331" s="37"/>
      <c r="K2331" s="37"/>
      <c r="L2331" s="37"/>
      <c r="M2331" s="37"/>
      <c r="N2331" s="37"/>
      <c r="O2331" s="37"/>
      <c r="P2331" s="37"/>
      <c r="Q2331" s="37"/>
      <c r="R2331" s="37"/>
      <c r="S2331" s="37"/>
      <c r="T2331" s="37"/>
      <c r="U2331" s="37"/>
      <c r="V2331" s="37"/>
      <c r="W2331" s="37"/>
      <c r="X2331" s="37"/>
      <c r="Y2331" s="37"/>
      <c r="Z2331" s="37"/>
      <c r="AA2331" s="37"/>
      <c r="AB2331" s="37"/>
      <c r="AC2331" s="37"/>
    </row>
    <row r="2332" spans="1:29" s="36" customFormat="1" x14ac:dyDescent="0.3">
      <c r="A2332" s="37"/>
      <c r="B2332" s="37"/>
      <c r="C2332" s="37"/>
      <c r="D2332" s="37"/>
      <c r="E2332" s="37"/>
      <c r="F2332" s="37"/>
      <c r="G2332" s="37"/>
      <c r="H2332" s="37"/>
      <c r="I2332" s="37"/>
      <c r="J2332" s="37"/>
      <c r="K2332" s="37"/>
      <c r="L2332" s="37"/>
      <c r="M2332" s="37"/>
      <c r="N2332" s="37"/>
      <c r="O2332" s="37"/>
      <c r="P2332" s="37"/>
      <c r="Q2332" s="37"/>
      <c r="R2332" s="37"/>
      <c r="S2332" s="37"/>
      <c r="T2332" s="37"/>
      <c r="U2332" s="37"/>
      <c r="V2332" s="37"/>
      <c r="W2332" s="37"/>
      <c r="X2332" s="37"/>
      <c r="Y2332" s="37"/>
      <c r="Z2332" s="37"/>
      <c r="AA2332" s="37"/>
      <c r="AB2332" s="37"/>
      <c r="AC2332" s="37"/>
    </row>
    <row r="2333" spans="1:29" s="36" customFormat="1" x14ac:dyDescent="0.3">
      <c r="A2333" s="37"/>
      <c r="B2333" s="37"/>
      <c r="C2333" s="37"/>
      <c r="D2333" s="37"/>
      <c r="E2333" s="37"/>
      <c r="F2333" s="37"/>
      <c r="G2333" s="37"/>
      <c r="H2333" s="37"/>
      <c r="I2333" s="37"/>
      <c r="J2333" s="37"/>
      <c r="K2333" s="37"/>
      <c r="L2333" s="37"/>
      <c r="M2333" s="37"/>
      <c r="N2333" s="37"/>
      <c r="O2333" s="37"/>
      <c r="P2333" s="37"/>
      <c r="Q2333" s="37"/>
      <c r="R2333" s="37"/>
      <c r="S2333" s="37"/>
      <c r="T2333" s="37"/>
      <c r="U2333" s="37"/>
      <c r="V2333" s="37"/>
      <c r="W2333" s="37"/>
      <c r="X2333" s="37"/>
      <c r="Y2333" s="37"/>
      <c r="Z2333" s="37"/>
      <c r="AA2333" s="37"/>
      <c r="AB2333" s="37"/>
      <c r="AC2333" s="37"/>
    </row>
    <row r="2334" spans="1:29" s="36" customFormat="1" x14ac:dyDescent="0.3">
      <c r="A2334" s="37"/>
      <c r="B2334" s="37"/>
      <c r="C2334" s="37"/>
      <c r="D2334" s="37"/>
      <c r="E2334" s="37"/>
      <c r="F2334" s="37"/>
      <c r="G2334" s="37"/>
      <c r="H2334" s="37"/>
      <c r="I2334" s="37"/>
      <c r="J2334" s="37"/>
      <c r="K2334" s="37"/>
      <c r="L2334" s="37"/>
      <c r="M2334" s="37"/>
      <c r="N2334" s="37"/>
      <c r="O2334" s="37"/>
      <c r="P2334" s="37"/>
      <c r="Q2334" s="37"/>
      <c r="R2334" s="37"/>
      <c r="S2334" s="37"/>
      <c r="T2334" s="37"/>
      <c r="U2334" s="37"/>
      <c r="V2334" s="37"/>
      <c r="W2334" s="37"/>
      <c r="X2334" s="37"/>
      <c r="Y2334" s="37"/>
      <c r="Z2334" s="37"/>
      <c r="AA2334" s="37"/>
      <c r="AB2334" s="37"/>
      <c r="AC2334" s="37"/>
    </row>
    <row r="2335" spans="1:29" s="36" customFormat="1" x14ac:dyDescent="0.3">
      <c r="A2335" s="37"/>
      <c r="B2335" s="37"/>
      <c r="C2335" s="37"/>
      <c r="D2335" s="37"/>
      <c r="E2335" s="37"/>
      <c r="F2335" s="37"/>
      <c r="G2335" s="37"/>
      <c r="H2335" s="37"/>
      <c r="I2335" s="37"/>
      <c r="J2335" s="37"/>
      <c r="K2335" s="37"/>
      <c r="L2335" s="37"/>
      <c r="M2335" s="37"/>
      <c r="N2335" s="37"/>
      <c r="O2335" s="37"/>
      <c r="P2335" s="37"/>
      <c r="Q2335" s="37"/>
      <c r="R2335" s="37"/>
      <c r="S2335" s="37"/>
      <c r="T2335" s="37"/>
      <c r="U2335" s="37"/>
      <c r="V2335" s="37"/>
      <c r="W2335" s="37"/>
      <c r="X2335" s="37"/>
      <c r="Y2335" s="37"/>
      <c r="Z2335" s="37"/>
      <c r="AA2335" s="37"/>
      <c r="AB2335" s="37"/>
      <c r="AC2335" s="37"/>
    </row>
    <row r="2336" spans="1:29" s="36" customFormat="1" x14ac:dyDescent="0.3">
      <c r="A2336" s="37"/>
      <c r="B2336" s="37"/>
      <c r="C2336" s="37"/>
      <c r="D2336" s="37"/>
      <c r="E2336" s="37"/>
      <c r="F2336" s="37"/>
      <c r="G2336" s="37"/>
      <c r="H2336" s="37"/>
      <c r="I2336" s="37"/>
      <c r="J2336" s="37"/>
      <c r="K2336" s="37"/>
      <c r="L2336" s="37"/>
      <c r="M2336" s="37"/>
      <c r="N2336" s="37"/>
      <c r="O2336" s="37"/>
      <c r="P2336" s="37"/>
      <c r="Q2336" s="37"/>
      <c r="R2336" s="37"/>
      <c r="S2336" s="37"/>
      <c r="T2336" s="37"/>
      <c r="U2336" s="37"/>
      <c r="V2336" s="37"/>
      <c r="W2336" s="37"/>
      <c r="X2336" s="37"/>
      <c r="Y2336" s="37"/>
      <c r="Z2336" s="37"/>
      <c r="AA2336" s="37"/>
      <c r="AB2336" s="37"/>
      <c r="AC2336" s="37"/>
    </row>
    <row r="2337" spans="1:29" s="36" customFormat="1" x14ac:dyDescent="0.3">
      <c r="A2337" s="37"/>
      <c r="B2337" s="37"/>
      <c r="C2337" s="37"/>
      <c r="D2337" s="37"/>
      <c r="E2337" s="37"/>
      <c r="F2337" s="37"/>
      <c r="G2337" s="37"/>
      <c r="H2337" s="37"/>
      <c r="I2337" s="37"/>
      <c r="J2337" s="37"/>
      <c r="K2337" s="37"/>
      <c r="L2337" s="37"/>
      <c r="M2337" s="37"/>
      <c r="N2337" s="37"/>
      <c r="O2337" s="37"/>
      <c r="P2337" s="37"/>
      <c r="Q2337" s="37"/>
      <c r="R2337" s="37"/>
      <c r="S2337" s="37"/>
      <c r="T2337" s="37"/>
      <c r="U2337" s="37"/>
      <c r="V2337" s="37"/>
      <c r="W2337" s="37"/>
      <c r="X2337" s="37"/>
      <c r="Y2337" s="37"/>
      <c r="Z2337" s="37"/>
      <c r="AA2337" s="37"/>
      <c r="AB2337" s="37"/>
      <c r="AC2337" s="37"/>
    </row>
    <row r="2338" spans="1:29" s="36" customFormat="1" x14ac:dyDescent="0.3">
      <c r="A2338" s="37"/>
      <c r="B2338" s="37"/>
      <c r="C2338" s="37"/>
      <c r="D2338" s="37"/>
      <c r="E2338" s="37"/>
      <c r="F2338" s="37"/>
      <c r="G2338" s="37"/>
      <c r="H2338" s="37"/>
      <c r="I2338" s="37"/>
      <c r="J2338" s="37"/>
      <c r="K2338" s="37"/>
      <c r="L2338" s="37"/>
      <c r="M2338" s="37"/>
      <c r="N2338" s="37"/>
      <c r="O2338" s="37"/>
      <c r="P2338" s="37"/>
      <c r="Q2338" s="37"/>
      <c r="R2338" s="37"/>
      <c r="S2338" s="37"/>
      <c r="T2338" s="37"/>
      <c r="U2338" s="37"/>
      <c r="V2338" s="37"/>
      <c r="W2338" s="37"/>
      <c r="X2338" s="37"/>
      <c r="Y2338" s="37"/>
      <c r="Z2338" s="37"/>
      <c r="AA2338" s="37"/>
      <c r="AB2338" s="37"/>
      <c r="AC2338" s="37"/>
    </row>
    <row r="2339" spans="1:29" s="36" customFormat="1" x14ac:dyDescent="0.3">
      <c r="A2339" s="37"/>
      <c r="B2339" s="37"/>
      <c r="C2339" s="37"/>
      <c r="D2339" s="37"/>
      <c r="E2339" s="37"/>
      <c r="F2339" s="37"/>
      <c r="G2339" s="37"/>
      <c r="H2339" s="37"/>
      <c r="I2339" s="37"/>
      <c r="J2339" s="37"/>
      <c r="K2339" s="37"/>
      <c r="L2339" s="37"/>
      <c r="M2339" s="37"/>
      <c r="N2339" s="37"/>
      <c r="O2339" s="37"/>
      <c r="P2339" s="37"/>
      <c r="Q2339" s="37"/>
      <c r="R2339" s="37"/>
      <c r="S2339" s="37"/>
      <c r="T2339" s="37"/>
      <c r="U2339" s="37"/>
      <c r="V2339" s="37"/>
      <c r="W2339" s="37"/>
      <c r="X2339" s="37"/>
      <c r="Y2339" s="37"/>
      <c r="Z2339" s="37"/>
      <c r="AA2339" s="37"/>
      <c r="AB2339" s="37"/>
      <c r="AC2339" s="37"/>
    </row>
    <row r="2340" spans="1:29" s="36" customFormat="1" x14ac:dyDescent="0.3">
      <c r="A2340" s="37"/>
      <c r="B2340" s="37"/>
      <c r="C2340" s="37"/>
      <c r="D2340" s="37"/>
      <c r="E2340" s="37"/>
      <c r="F2340" s="37"/>
      <c r="G2340" s="37"/>
      <c r="H2340" s="37"/>
      <c r="I2340" s="37"/>
      <c r="J2340" s="37"/>
      <c r="K2340" s="37"/>
      <c r="L2340" s="37"/>
      <c r="M2340" s="37"/>
      <c r="N2340" s="37"/>
      <c r="O2340" s="37"/>
      <c r="P2340" s="37"/>
      <c r="Q2340" s="37"/>
      <c r="R2340" s="37"/>
      <c r="S2340" s="37"/>
      <c r="T2340" s="37"/>
      <c r="U2340" s="37"/>
      <c r="V2340" s="37"/>
      <c r="W2340" s="37"/>
      <c r="X2340" s="37"/>
      <c r="Y2340" s="37"/>
      <c r="Z2340" s="37"/>
      <c r="AA2340" s="37"/>
      <c r="AB2340" s="37"/>
      <c r="AC2340" s="37"/>
    </row>
    <row r="2341" spans="1:29" s="36" customFormat="1" x14ac:dyDescent="0.3">
      <c r="A2341" s="37"/>
      <c r="B2341" s="37"/>
      <c r="C2341" s="37"/>
      <c r="D2341" s="37"/>
      <c r="E2341" s="37"/>
      <c r="F2341" s="37"/>
      <c r="G2341" s="37"/>
      <c r="H2341" s="37"/>
      <c r="I2341" s="37"/>
      <c r="J2341" s="37"/>
      <c r="K2341" s="37"/>
      <c r="L2341" s="37"/>
      <c r="M2341" s="37"/>
      <c r="N2341" s="37"/>
      <c r="O2341" s="37"/>
      <c r="P2341" s="37"/>
      <c r="Q2341" s="37"/>
      <c r="R2341" s="37"/>
      <c r="S2341" s="37"/>
      <c r="T2341" s="37"/>
      <c r="U2341" s="37"/>
      <c r="V2341" s="37"/>
      <c r="W2341" s="37"/>
      <c r="X2341" s="37"/>
      <c r="Y2341" s="37"/>
      <c r="Z2341" s="37"/>
      <c r="AA2341" s="37"/>
      <c r="AB2341" s="37"/>
      <c r="AC2341" s="37"/>
    </row>
    <row r="2342" spans="1:29" s="36" customFormat="1" x14ac:dyDescent="0.3">
      <c r="A2342" s="37"/>
      <c r="B2342" s="37"/>
      <c r="C2342" s="37"/>
      <c r="D2342" s="37"/>
      <c r="E2342" s="37"/>
      <c r="F2342" s="37"/>
      <c r="G2342" s="37"/>
      <c r="H2342" s="37"/>
      <c r="I2342" s="37"/>
      <c r="J2342" s="37"/>
      <c r="K2342" s="37"/>
      <c r="L2342" s="37"/>
      <c r="M2342" s="37"/>
      <c r="N2342" s="37"/>
      <c r="O2342" s="37"/>
      <c r="P2342" s="37"/>
      <c r="Q2342" s="37"/>
      <c r="R2342" s="37"/>
      <c r="S2342" s="37"/>
      <c r="T2342" s="37"/>
      <c r="U2342" s="37"/>
      <c r="V2342" s="37"/>
      <c r="W2342" s="37"/>
      <c r="X2342" s="37"/>
      <c r="Y2342" s="37"/>
      <c r="Z2342" s="37"/>
      <c r="AA2342" s="37"/>
      <c r="AB2342" s="37"/>
      <c r="AC2342" s="37"/>
    </row>
    <row r="2343" spans="1:29" s="36" customFormat="1" x14ac:dyDescent="0.3">
      <c r="A2343" s="37"/>
      <c r="B2343" s="37"/>
      <c r="C2343" s="37"/>
      <c r="D2343" s="37"/>
      <c r="E2343" s="37"/>
      <c r="F2343" s="37"/>
      <c r="G2343" s="37"/>
      <c r="H2343" s="37"/>
      <c r="I2343" s="37"/>
      <c r="J2343" s="37"/>
      <c r="K2343" s="37"/>
      <c r="L2343" s="37"/>
      <c r="M2343" s="37"/>
      <c r="N2343" s="37"/>
      <c r="O2343" s="37"/>
      <c r="P2343" s="37"/>
      <c r="Q2343" s="37"/>
      <c r="R2343" s="37"/>
      <c r="S2343" s="37"/>
      <c r="T2343" s="37"/>
      <c r="U2343" s="37"/>
      <c r="V2343" s="37"/>
      <c r="W2343" s="37"/>
      <c r="X2343" s="37"/>
      <c r="Y2343" s="37"/>
      <c r="Z2343" s="37"/>
      <c r="AA2343" s="37"/>
      <c r="AB2343" s="37"/>
      <c r="AC2343" s="37"/>
    </row>
    <row r="2344" spans="1:29" s="36" customFormat="1" x14ac:dyDescent="0.3">
      <c r="A2344" s="37"/>
      <c r="B2344" s="37"/>
      <c r="C2344" s="37"/>
      <c r="D2344" s="37"/>
      <c r="E2344" s="37"/>
      <c r="F2344" s="37"/>
      <c r="G2344" s="37"/>
      <c r="H2344" s="37"/>
      <c r="I2344" s="37"/>
      <c r="J2344" s="37"/>
      <c r="K2344" s="37"/>
      <c r="L2344" s="37"/>
      <c r="M2344" s="37"/>
      <c r="N2344" s="37"/>
      <c r="O2344" s="37"/>
      <c r="P2344" s="37"/>
      <c r="Q2344" s="37"/>
      <c r="R2344" s="37"/>
      <c r="S2344" s="37"/>
      <c r="T2344" s="37"/>
      <c r="U2344" s="37"/>
      <c r="V2344" s="37"/>
      <c r="W2344" s="37"/>
      <c r="X2344" s="37"/>
      <c r="Y2344" s="37"/>
      <c r="Z2344" s="37"/>
      <c r="AA2344" s="37"/>
      <c r="AB2344" s="37"/>
      <c r="AC2344" s="37"/>
    </row>
    <row r="2345" spans="1:29" s="36" customFormat="1" x14ac:dyDescent="0.3">
      <c r="A2345" s="37"/>
      <c r="B2345" s="37"/>
      <c r="C2345" s="37"/>
      <c r="D2345" s="37"/>
      <c r="E2345" s="37"/>
      <c r="F2345" s="37"/>
      <c r="G2345" s="37"/>
      <c r="H2345" s="37"/>
      <c r="I2345" s="37"/>
      <c r="J2345" s="37"/>
      <c r="K2345" s="37"/>
      <c r="L2345" s="37"/>
      <c r="M2345" s="37"/>
      <c r="N2345" s="37"/>
      <c r="O2345" s="37"/>
      <c r="P2345" s="37"/>
      <c r="Q2345" s="37"/>
      <c r="R2345" s="37"/>
      <c r="S2345" s="37"/>
      <c r="T2345" s="37"/>
      <c r="U2345" s="37"/>
      <c r="V2345" s="37"/>
      <c r="W2345" s="37"/>
      <c r="X2345" s="37"/>
      <c r="Y2345" s="37"/>
      <c r="Z2345" s="37"/>
      <c r="AA2345" s="37"/>
      <c r="AB2345" s="37"/>
      <c r="AC2345" s="37"/>
    </row>
    <row r="2346" spans="1:29" s="36" customFormat="1" x14ac:dyDescent="0.3">
      <c r="A2346" s="37"/>
      <c r="B2346" s="37"/>
      <c r="C2346" s="37"/>
      <c r="D2346" s="37"/>
      <c r="E2346" s="37"/>
      <c r="F2346" s="37"/>
      <c r="G2346" s="37"/>
      <c r="H2346" s="37"/>
      <c r="I2346" s="37"/>
      <c r="J2346" s="37"/>
      <c r="K2346" s="37"/>
      <c r="L2346" s="37"/>
      <c r="M2346" s="37"/>
      <c r="N2346" s="37"/>
      <c r="O2346" s="37"/>
      <c r="P2346" s="37"/>
      <c r="Q2346" s="37"/>
      <c r="R2346" s="37"/>
      <c r="S2346" s="37"/>
      <c r="T2346" s="37"/>
      <c r="U2346" s="37"/>
      <c r="V2346" s="37"/>
      <c r="W2346" s="37"/>
      <c r="X2346" s="37"/>
      <c r="Y2346" s="37"/>
      <c r="Z2346" s="37"/>
      <c r="AA2346" s="37"/>
      <c r="AB2346" s="37"/>
      <c r="AC2346" s="37"/>
    </row>
    <row r="2347" spans="1:29" s="36" customFormat="1" x14ac:dyDescent="0.3">
      <c r="A2347" s="37"/>
      <c r="B2347" s="37"/>
      <c r="C2347" s="37"/>
      <c r="D2347" s="37"/>
      <c r="E2347" s="37"/>
      <c r="F2347" s="37"/>
      <c r="G2347" s="37"/>
      <c r="H2347" s="37"/>
      <c r="I2347" s="37"/>
      <c r="J2347" s="37"/>
      <c r="K2347" s="37"/>
      <c r="L2347" s="37"/>
      <c r="M2347" s="37"/>
      <c r="N2347" s="37"/>
      <c r="O2347" s="37"/>
      <c r="P2347" s="37"/>
      <c r="Q2347" s="37"/>
      <c r="R2347" s="37"/>
      <c r="S2347" s="37"/>
      <c r="T2347" s="37"/>
      <c r="U2347" s="37"/>
      <c r="V2347" s="37"/>
      <c r="W2347" s="37"/>
      <c r="X2347" s="37"/>
      <c r="Y2347" s="37"/>
      <c r="Z2347" s="37"/>
      <c r="AA2347" s="37"/>
      <c r="AB2347" s="37"/>
      <c r="AC2347" s="37"/>
    </row>
    <row r="2348" spans="1:29" s="36" customFormat="1" x14ac:dyDescent="0.3">
      <c r="A2348" s="37"/>
      <c r="B2348" s="37"/>
      <c r="C2348" s="37"/>
      <c r="D2348" s="37"/>
      <c r="E2348" s="37"/>
      <c r="F2348" s="37"/>
      <c r="G2348" s="37"/>
      <c r="H2348" s="37"/>
      <c r="I2348" s="37"/>
      <c r="J2348" s="37"/>
      <c r="K2348" s="37"/>
      <c r="L2348" s="37"/>
      <c r="M2348" s="37"/>
      <c r="N2348" s="37"/>
      <c r="O2348" s="37"/>
      <c r="P2348" s="37"/>
      <c r="Q2348" s="37"/>
      <c r="R2348" s="37"/>
      <c r="S2348" s="37"/>
      <c r="T2348" s="37"/>
      <c r="U2348" s="37"/>
      <c r="V2348" s="37"/>
      <c r="W2348" s="37"/>
      <c r="X2348" s="37"/>
      <c r="Y2348" s="37"/>
      <c r="Z2348" s="37"/>
      <c r="AA2348" s="37"/>
      <c r="AB2348" s="37"/>
      <c r="AC2348" s="37"/>
    </row>
    <row r="2349" spans="1:29" s="36" customFormat="1" x14ac:dyDescent="0.3">
      <c r="A2349" s="37"/>
      <c r="B2349" s="37"/>
      <c r="C2349" s="37"/>
      <c r="D2349" s="37"/>
      <c r="E2349" s="37"/>
      <c r="F2349" s="37"/>
      <c r="G2349" s="37"/>
      <c r="H2349" s="37"/>
      <c r="I2349" s="37"/>
      <c r="J2349" s="37"/>
      <c r="K2349" s="37"/>
      <c r="L2349" s="37"/>
      <c r="M2349" s="37"/>
      <c r="N2349" s="37"/>
      <c r="O2349" s="37"/>
      <c r="P2349" s="37"/>
      <c r="Q2349" s="37"/>
      <c r="R2349" s="37"/>
      <c r="S2349" s="37"/>
      <c r="T2349" s="37"/>
      <c r="U2349" s="37"/>
      <c r="V2349" s="37"/>
      <c r="W2349" s="37"/>
      <c r="X2349" s="37"/>
      <c r="Y2349" s="37"/>
      <c r="Z2349" s="37"/>
      <c r="AA2349" s="37"/>
      <c r="AB2349" s="37"/>
      <c r="AC2349" s="37"/>
    </row>
    <row r="2350" spans="1:29" s="36" customFormat="1" x14ac:dyDescent="0.3">
      <c r="A2350" s="37"/>
      <c r="B2350" s="37"/>
      <c r="C2350" s="37"/>
      <c r="D2350" s="37"/>
      <c r="E2350" s="37"/>
      <c r="F2350" s="37"/>
      <c r="G2350" s="37"/>
      <c r="H2350" s="37"/>
      <c r="I2350" s="37"/>
      <c r="J2350" s="37"/>
      <c r="K2350" s="37"/>
      <c r="L2350" s="37"/>
      <c r="M2350" s="37"/>
      <c r="N2350" s="37"/>
      <c r="O2350" s="37"/>
      <c r="P2350" s="37"/>
      <c r="Q2350" s="37"/>
      <c r="R2350" s="37"/>
      <c r="S2350" s="37"/>
      <c r="T2350" s="37"/>
      <c r="U2350" s="37"/>
      <c r="V2350" s="37"/>
      <c r="W2350" s="37"/>
      <c r="X2350" s="37"/>
      <c r="Y2350" s="37"/>
      <c r="Z2350" s="37"/>
      <c r="AA2350" s="37"/>
      <c r="AB2350" s="37"/>
      <c r="AC2350" s="37"/>
    </row>
    <row r="2351" spans="1:29" s="36" customFormat="1" x14ac:dyDescent="0.3">
      <c r="A2351" s="37"/>
      <c r="B2351" s="37"/>
      <c r="C2351" s="37"/>
      <c r="D2351" s="37"/>
      <c r="E2351" s="37"/>
      <c r="F2351" s="37"/>
      <c r="G2351" s="37"/>
      <c r="H2351" s="37"/>
      <c r="I2351" s="37"/>
      <c r="J2351" s="37"/>
      <c r="K2351" s="37"/>
      <c r="L2351" s="37"/>
      <c r="M2351" s="37"/>
      <c r="N2351" s="37"/>
      <c r="O2351" s="37"/>
      <c r="P2351" s="37"/>
      <c r="Q2351" s="37"/>
      <c r="R2351" s="37"/>
      <c r="S2351" s="37"/>
      <c r="T2351" s="37"/>
      <c r="U2351" s="37"/>
      <c r="V2351" s="37"/>
      <c r="W2351" s="37"/>
      <c r="X2351" s="37"/>
      <c r="Y2351" s="37"/>
      <c r="Z2351" s="37"/>
      <c r="AA2351" s="37"/>
      <c r="AB2351" s="37"/>
      <c r="AC2351" s="37"/>
    </row>
    <row r="2352" spans="1:29" s="36" customFormat="1" x14ac:dyDescent="0.3">
      <c r="A2352" s="37"/>
      <c r="B2352" s="37"/>
      <c r="C2352" s="37"/>
      <c r="D2352" s="37"/>
      <c r="E2352" s="37"/>
      <c r="F2352" s="37"/>
      <c r="G2352" s="37"/>
      <c r="H2352" s="37"/>
      <c r="I2352" s="37"/>
      <c r="J2352" s="37"/>
      <c r="K2352" s="37"/>
      <c r="L2352" s="37"/>
      <c r="M2352" s="37"/>
      <c r="N2352" s="37"/>
      <c r="O2352" s="37"/>
      <c r="P2352" s="37"/>
      <c r="Q2352" s="37"/>
      <c r="R2352" s="37"/>
      <c r="S2352" s="37"/>
      <c r="T2352" s="37"/>
      <c r="U2352" s="37"/>
      <c r="V2352" s="37"/>
      <c r="W2352" s="37"/>
      <c r="X2352" s="37"/>
      <c r="Y2352" s="37"/>
      <c r="Z2352" s="37"/>
      <c r="AA2352" s="37"/>
      <c r="AB2352" s="37"/>
      <c r="AC2352" s="37"/>
    </row>
    <row r="2353" spans="1:29" s="36" customFormat="1" x14ac:dyDescent="0.3">
      <c r="A2353" s="37"/>
      <c r="B2353" s="37"/>
      <c r="C2353" s="37"/>
      <c r="D2353" s="37"/>
      <c r="E2353" s="37"/>
      <c r="F2353" s="37"/>
      <c r="G2353" s="37"/>
      <c r="H2353" s="37"/>
      <c r="I2353" s="37"/>
      <c r="J2353" s="37"/>
      <c r="K2353" s="37"/>
      <c r="L2353" s="37"/>
      <c r="M2353" s="37"/>
      <c r="N2353" s="37"/>
      <c r="O2353" s="37"/>
      <c r="P2353" s="37"/>
      <c r="Q2353" s="37"/>
      <c r="R2353" s="37"/>
      <c r="S2353" s="37"/>
      <c r="T2353" s="37"/>
      <c r="U2353" s="37"/>
      <c r="V2353" s="37"/>
      <c r="W2353" s="37"/>
      <c r="X2353" s="37"/>
      <c r="Y2353" s="37"/>
      <c r="Z2353" s="37"/>
      <c r="AA2353" s="37"/>
      <c r="AB2353" s="37"/>
      <c r="AC2353" s="37"/>
    </row>
    <row r="2354" spans="1:29" s="36" customFormat="1" x14ac:dyDescent="0.3">
      <c r="A2354" s="37"/>
      <c r="B2354" s="37"/>
      <c r="C2354" s="37"/>
      <c r="D2354" s="37"/>
      <c r="E2354" s="37"/>
      <c r="F2354" s="37"/>
      <c r="G2354" s="37"/>
      <c r="H2354" s="37"/>
      <c r="I2354" s="37"/>
      <c r="J2354" s="37"/>
      <c r="K2354" s="37"/>
      <c r="L2354" s="37"/>
      <c r="M2354" s="37"/>
      <c r="N2354" s="37"/>
      <c r="O2354" s="37"/>
      <c r="P2354" s="37"/>
      <c r="Q2354" s="37"/>
      <c r="R2354" s="37"/>
      <c r="S2354" s="37"/>
      <c r="T2354" s="37"/>
      <c r="U2354" s="37"/>
      <c r="V2354" s="37"/>
      <c r="W2354" s="37"/>
      <c r="X2354" s="37"/>
      <c r="Y2354" s="37"/>
      <c r="Z2354" s="37"/>
      <c r="AA2354" s="37"/>
      <c r="AB2354" s="37"/>
      <c r="AC2354" s="37"/>
    </row>
    <row r="2355" spans="1:29" s="36" customFormat="1" x14ac:dyDescent="0.3">
      <c r="A2355" s="37"/>
      <c r="B2355" s="37"/>
      <c r="C2355" s="37"/>
      <c r="D2355" s="37"/>
      <c r="E2355" s="37"/>
      <c r="F2355" s="37"/>
      <c r="G2355" s="37"/>
      <c r="H2355" s="37"/>
      <c r="I2355" s="37"/>
      <c r="J2355" s="37"/>
      <c r="K2355" s="37"/>
      <c r="L2355" s="37"/>
      <c r="M2355" s="37"/>
      <c r="N2355" s="37"/>
      <c r="O2355" s="37"/>
      <c r="P2355" s="37"/>
      <c r="Q2355" s="37"/>
      <c r="R2355" s="37"/>
      <c r="S2355" s="37"/>
      <c r="T2355" s="37"/>
      <c r="U2355" s="37"/>
      <c r="V2355" s="37"/>
      <c r="W2355" s="37"/>
      <c r="X2355" s="37"/>
      <c r="Y2355" s="37"/>
      <c r="Z2355" s="37"/>
      <c r="AA2355" s="37"/>
      <c r="AB2355" s="37"/>
      <c r="AC2355" s="37"/>
    </row>
    <row r="2356" spans="1:29" s="36" customFormat="1" x14ac:dyDescent="0.3">
      <c r="A2356" s="37"/>
      <c r="B2356" s="37"/>
      <c r="C2356" s="37"/>
      <c r="D2356" s="37"/>
      <c r="E2356" s="37"/>
      <c r="F2356" s="37"/>
      <c r="G2356" s="37"/>
      <c r="H2356" s="37"/>
      <c r="I2356" s="37"/>
      <c r="J2356" s="37"/>
      <c r="K2356" s="37"/>
      <c r="L2356" s="37"/>
      <c r="M2356" s="37"/>
      <c r="N2356" s="37"/>
      <c r="O2356" s="37"/>
      <c r="P2356" s="37"/>
      <c r="Q2356" s="37"/>
      <c r="R2356" s="37"/>
      <c r="S2356" s="37"/>
      <c r="T2356" s="37"/>
      <c r="U2356" s="37"/>
      <c r="V2356" s="37"/>
      <c r="W2356" s="37"/>
      <c r="X2356" s="37"/>
      <c r="Y2356" s="37"/>
      <c r="Z2356" s="37"/>
      <c r="AA2356" s="37"/>
      <c r="AB2356" s="37"/>
      <c r="AC2356" s="37"/>
    </row>
    <row r="2357" spans="1:29" s="36" customFormat="1" x14ac:dyDescent="0.3">
      <c r="A2357" s="37"/>
      <c r="B2357" s="37"/>
      <c r="C2357" s="37"/>
      <c r="D2357" s="37"/>
      <c r="E2357" s="37"/>
      <c r="F2357" s="37"/>
      <c r="G2357" s="37"/>
      <c r="H2357" s="37"/>
      <c r="I2357" s="37"/>
      <c r="J2357" s="37"/>
      <c r="K2357" s="37"/>
      <c r="L2357" s="37"/>
      <c r="M2357" s="37"/>
      <c r="N2357" s="37"/>
      <c r="O2357" s="37"/>
      <c r="P2357" s="37"/>
      <c r="Q2357" s="37"/>
      <c r="R2357" s="37"/>
      <c r="S2357" s="37"/>
      <c r="T2357" s="37"/>
      <c r="U2357" s="37"/>
      <c r="V2357" s="37"/>
      <c r="W2357" s="37"/>
      <c r="X2357" s="37"/>
      <c r="Y2357" s="37"/>
      <c r="Z2357" s="37"/>
      <c r="AA2357" s="37"/>
      <c r="AB2357" s="37"/>
      <c r="AC2357" s="37"/>
    </row>
    <row r="2358" spans="1:29" s="36" customFormat="1" x14ac:dyDescent="0.3">
      <c r="A2358" s="37"/>
      <c r="B2358" s="37"/>
      <c r="C2358" s="37"/>
      <c r="D2358" s="37"/>
      <c r="E2358" s="37"/>
      <c r="F2358" s="37"/>
      <c r="G2358" s="37"/>
      <c r="H2358" s="37"/>
      <c r="I2358" s="37"/>
      <c r="J2358" s="37"/>
      <c r="K2358" s="37"/>
      <c r="L2358" s="37"/>
      <c r="M2358" s="37"/>
      <c r="N2358" s="37"/>
      <c r="O2358" s="37"/>
      <c r="P2358" s="37"/>
      <c r="Q2358" s="37"/>
      <c r="R2358" s="37"/>
      <c r="S2358" s="37"/>
      <c r="T2358" s="37"/>
      <c r="U2358" s="37"/>
      <c r="V2358" s="37"/>
      <c r="W2358" s="37"/>
      <c r="X2358" s="37"/>
      <c r="Y2358" s="37"/>
      <c r="Z2358" s="37"/>
      <c r="AA2358" s="37"/>
      <c r="AB2358" s="37"/>
      <c r="AC2358" s="37"/>
    </row>
    <row r="2359" spans="1:29" s="36" customFormat="1" x14ac:dyDescent="0.3">
      <c r="A2359" s="37"/>
      <c r="B2359" s="37"/>
      <c r="C2359" s="37"/>
      <c r="D2359" s="37"/>
      <c r="E2359" s="37"/>
      <c r="F2359" s="37"/>
      <c r="G2359" s="37"/>
      <c r="H2359" s="37"/>
      <c r="I2359" s="37"/>
      <c r="J2359" s="37"/>
      <c r="K2359" s="37"/>
      <c r="L2359" s="37"/>
      <c r="M2359" s="37"/>
      <c r="N2359" s="37"/>
      <c r="O2359" s="37"/>
      <c r="P2359" s="37"/>
      <c r="Q2359" s="37"/>
      <c r="R2359" s="37"/>
      <c r="S2359" s="37"/>
      <c r="T2359" s="37"/>
      <c r="U2359" s="37"/>
      <c r="V2359" s="37"/>
      <c r="W2359" s="37"/>
      <c r="X2359" s="37"/>
      <c r="Y2359" s="37"/>
      <c r="Z2359" s="37"/>
      <c r="AA2359" s="37"/>
      <c r="AB2359" s="37"/>
      <c r="AC2359" s="37"/>
    </row>
    <row r="2360" spans="1:29" s="36" customFormat="1" x14ac:dyDescent="0.3">
      <c r="A2360" s="37"/>
      <c r="B2360" s="37"/>
      <c r="C2360" s="37"/>
      <c r="D2360" s="37"/>
      <c r="E2360" s="37"/>
      <c r="F2360" s="37"/>
      <c r="G2360" s="37"/>
      <c r="H2360" s="37"/>
      <c r="I2360" s="37"/>
      <c r="J2360" s="37"/>
      <c r="K2360" s="37"/>
      <c r="L2360" s="37"/>
      <c r="M2360" s="37"/>
      <c r="N2360" s="37"/>
      <c r="O2360" s="37"/>
      <c r="P2360" s="37"/>
      <c r="Q2360" s="37"/>
      <c r="R2360" s="37"/>
      <c r="S2360" s="37"/>
      <c r="T2360" s="37"/>
      <c r="U2360" s="37"/>
      <c r="V2360" s="37"/>
      <c r="W2360" s="37"/>
      <c r="X2360" s="37"/>
      <c r="Y2360" s="37"/>
      <c r="Z2360" s="37"/>
      <c r="AA2360" s="37"/>
      <c r="AB2360" s="37"/>
      <c r="AC2360" s="37"/>
    </row>
    <row r="2361" spans="1:29" s="36" customFormat="1" x14ac:dyDescent="0.3">
      <c r="A2361" s="37"/>
      <c r="B2361" s="37"/>
      <c r="C2361" s="37"/>
      <c r="D2361" s="37"/>
      <c r="E2361" s="37"/>
      <c r="F2361" s="37"/>
      <c r="G2361" s="37"/>
      <c r="H2361" s="37"/>
      <c r="I2361" s="37"/>
      <c r="J2361" s="37"/>
      <c r="K2361" s="37"/>
      <c r="L2361" s="37"/>
      <c r="M2361" s="37"/>
      <c r="N2361" s="37"/>
      <c r="O2361" s="37"/>
      <c r="P2361" s="37"/>
      <c r="Q2361" s="37"/>
      <c r="R2361" s="37"/>
      <c r="S2361" s="37"/>
      <c r="T2361" s="37"/>
      <c r="U2361" s="37"/>
      <c r="V2361" s="37"/>
      <c r="W2361" s="37"/>
      <c r="X2361" s="37"/>
      <c r="Y2361" s="37"/>
      <c r="Z2361" s="37"/>
      <c r="AA2361" s="37"/>
      <c r="AB2361" s="37"/>
      <c r="AC2361" s="37"/>
    </row>
    <row r="2362" spans="1:29" s="36" customFormat="1" x14ac:dyDescent="0.3">
      <c r="A2362" s="37"/>
      <c r="B2362" s="37"/>
      <c r="C2362" s="37"/>
      <c r="D2362" s="37"/>
      <c r="E2362" s="37"/>
      <c r="F2362" s="37"/>
      <c r="G2362" s="37"/>
      <c r="H2362" s="37"/>
      <c r="I2362" s="37"/>
      <c r="J2362" s="37"/>
      <c r="K2362" s="37"/>
      <c r="L2362" s="37"/>
      <c r="M2362" s="37"/>
      <c r="N2362" s="37"/>
      <c r="O2362" s="37"/>
      <c r="P2362" s="37"/>
      <c r="Q2362" s="37"/>
      <c r="R2362" s="37"/>
      <c r="S2362" s="37"/>
      <c r="T2362" s="37"/>
      <c r="U2362" s="37"/>
      <c r="V2362" s="37"/>
      <c r="W2362" s="37"/>
      <c r="X2362" s="37"/>
      <c r="Y2362" s="37"/>
      <c r="Z2362" s="37"/>
      <c r="AA2362" s="37"/>
      <c r="AB2362" s="37"/>
      <c r="AC2362" s="37"/>
    </row>
    <row r="2363" spans="1:29" s="36" customFormat="1" x14ac:dyDescent="0.3">
      <c r="A2363" s="37"/>
      <c r="B2363" s="37"/>
      <c r="C2363" s="37"/>
      <c r="D2363" s="37"/>
      <c r="E2363" s="37"/>
      <c r="F2363" s="37"/>
      <c r="G2363" s="37"/>
      <c r="H2363" s="37"/>
      <c r="I2363" s="37"/>
      <c r="J2363" s="37"/>
      <c r="K2363" s="37"/>
      <c r="L2363" s="37"/>
      <c r="M2363" s="37"/>
      <c r="N2363" s="37"/>
      <c r="O2363" s="37"/>
      <c r="P2363" s="37"/>
      <c r="Q2363" s="37"/>
      <c r="R2363" s="37"/>
      <c r="S2363" s="37"/>
      <c r="T2363" s="37"/>
      <c r="U2363" s="37"/>
      <c r="V2363" s="37"/>
      <c r="W2363" s="37"/>
      <c r="X2363" s="37"/>
      <c r="Y2363" s="37"/>
      <c r="Z2363" s="37"/>
      <c r="AA2363" s="37"/>
      <c r="AB2363" s="37"/>
      <c r="AC2363" s="37"/>
    </row>
    <row r="2364" spans="1:29" s="36" customFormat="1" x14ac:dyDescent="0.3">
      <c r="A2364" s="37"/>
      <c r="B2364" s="37"/>
      <c r="C2364" s="37"/>
      <c r="D2364" s="37"/>
      <c r="E2364" s="37"/>
      <c r="F2364" s="37"/>
      <c r="G2364" s="37"/>
      <c r="H2364" s="37"/>
      <c r="I2364" s="37"/>
      <c r="J2364" s="37"/>
      <c r="K2364" s="37"/>
      <c r="L2364" s="37"/>
      <c r="M2364" s="37"/>
      <c r="N2364" s="37"/>
      <c r="O2364" s="37"/>
      <c r="P2364" s="37"/>
      <c r="Q2364" s="37"/>
      <c r="R2364" s="37"/>
      <c r="S2364" s="37"/>
      <c r="T2364" s="37"/>
      <c r="U2364" s="37"/>
      <c r="V2364" s="37"/>
      <c r="W2364" s="37"/>
      <c r="X2364" s="37"/>
      <c r="Y2364" s="37"/>
      <c r="Z2364" s="37"/>
      <c r="AA2364" s="37"/>
      <c r="AB2364" s="37"/>
      <c r="AC2364" s="37"/>
    </row>
    <row r="2365" spans="1:29" s="36" customFormat="1" x14ac:dyDescent="0.3">
      <c r="A2365" s="37"/>
      <c r="B2365" s="37"/>
      <c r="C2365" s="37"/>
      <c r="D2365" s="37"/>
      <c r="E2365" s="37"/>
      <c r="F2365" s="37"/>
      <c r="G2365" s="37"/>
      <c r="H2365" s="37"/>
      <c r="I2365" s="37"/>
      <c r="J2365" s="37"/>
      <c r="K2365" s="37"/>
      <c r="L2365" s="37"/>
      <c r="M2365" s="37"/>
      <c r="N2365" s="37"/>
      <c r="O2365" s="37"/>
      <c r="P2365" s="37"/>
      <c r="Q2365" s="37"/>
      <c r="R2365" s="37"/>
      <c r="S2365" s="37"/>
      <c r="T2365" s="37"/>
      <c r="U2365" s="37"/>
      <c r="V2365" s="37"/>
      <c r="W2365" s="37"/>
      <c r="X2365" s="37"/>
      <c r="Y2365" s="37"/>
      <c r="Z2365" s="37"/>
      <c r="AA2365" s="37"/>
      <c r="AB2365" s="37"/>
      <c r="AC2365" s="37"/>
    </row>
    <row r="2366" spans="1:29" s="36" customFormat="1" x14ac:dyDescent="0.3">
      <c r="A2366" s="37"/>
      <c r="B2366" s="37"/>
      <c r="C2366" s="37"/>
      <c r="D2366" s="37"/>
      <c r="E2366" s="37"/>
      <c r="F2366" s="37"/>
      <c r="G2366" s="37"/>
      <c r="H2366" s="37"/>
      <c r="I2366" s="37"/>
      <c r="J2366" s="37"/>
      <c r="K2366" s="37"/>
      <c r="L2366" s="37"/>
      <c r="M2366" s="37"/>
      <c r="N2366" s="37"/>
      <c r="O2366" s="37"/>
      <c r="P2366" s="37"/>
      <c r="Q2366" s="37"/>
      <c r="R2366" s="37"/>
      <c r="S2366" s="37"/>
      <c r="T2366" s="37"/>
      <c r="U2366" s="37"/>
      <c r="V2366" s="37"/>
      <c r="W2366" s="37"/>
      <c r="X2366" s="37"/>
      <c r="Y2366" s="37"/>
      <c r="Z2366" s="37"/>
      <c r="AA2366" s="37"/>
      <c r="AB2366" s="37"/>
      <c r="AC2366" s="37"/>
    </row>
    <row r="2367" spans="1:29" s="36" customFormat="1" x14ac:dyDescent="0.3">
      <c r="A2367" s="37"/>
      <c r="B2367" s="37"/>
      <c r="C2367" s="37"/>
      <c r="D2367" s="37"/>
      <c r="E2367" s="37"/>
      <c r="F2367" s="37"/>
      <c r="G2367" s="37"/>
      <c r="H2367" s="37"/>
      <c r="I2367" s="37"/>
      <c r="J2367" s="37"/>
      <c r="K2367" s="37"/>
      <c r="L2367" s="37"/>
      <c r="M2367" s="37"/>
      <c r="N2367" s="37"/>
      <c r="O2367" s="37"/>
      <c r="P2367" s="37"/>
      <c r="Q2367" s="37"/>
      <c r="R2367" s="37"/>
      <c r="S2367" s="37"/>
      <c r="T2367" s="37"/>
      <c r="U2367" s="37"/>
      <c r="V2367" s="37"/>
      <c r="W2367" s="37"/>
      <c r="X2367" s="37"/>
      <c r="Y2367" s="37"/>
      <c r="Z2367" s="37"/>
      <c r="AA2367" s="37"/>
      <c r="AB2367" s="37"/>
      <c r="AC2367" s="37"/>
    </row>
    <row r="2368" spans="1:29" s="36" customFormat="1" x14ac:dyDescent="0.3">
      <c r="A2368" s="37"/>
      <c r="B2368" s="37"/>
      <c r="C2368" s="37"/>
      <c r="D2368" s="37"/>
      <c r="E2368" s="37"/>
      <c r="F2368" s="37"/>
      <c r="G2368" s="37"/>
      <c r="H2368" s="37"/>
      <c r="I2368" s="37"/>
      <c r="J2368" s="37"/>
      <c r="K2368" s="37"/>
      <c r="L2368" s="37"/>
      <c r="M2368" s="37"/>
      <c r="N2368" s="37"/>
      <c r="O2368" s="37"/>
      <c r="P2368" s="37"/>
      <c r="Q2368" s="37"/>
      <c r="R2368" s="37"/>
      <c r="S2368" s="37"/>
      <c r="T2368" s="37"/>
      <c r="U2368" s="37"/>
      <c r="V2368" s="37"/>
      <c r="W2368" s="37"/>
      <c r="X2368" s="37"/>
      <c r="Y2368" s="37"/>
      <c r="Z2368" s="37"/>
      <c r="AA2368" s="37"/>
      <c r="AB2368" s="37"/>
      <c r="AC2368" s="37"/>
    </row>
    <row r="2369" spans="1:29" s="36" customFormat="1" x14ac:dyDescent="0.3">
      <c r="A2369" s="37"/>
      <c r="B2369" s="37"/>
      <c r="C2369" s="37"/>
      <c r="D2369" s="37"/>
      <c r="E2369" s="37"/>
      <c r="F2369" s="37"/>
      <c r="G2369" s="37"/>
      <c r="H2369" s="37"/>
      <c r="I2369" s="37"/>
      <c r="J2369" s="37"/>
      <c r="K2369" s="37"/>
      <c r="L2369" s="37"/>
      <c r="M2369" s="37"/>
      <c r="N2369" s="37"/>
      <c r="O2369" s="37"/>
      <c r="P2369" s="37"/>
      <c r="Q2369" s="37"/>
      <c r="R2369" s="37"/>
      <c r="S2369" s="37"/>
      <c r="T2369" s="37"/>
      <c r="U2369" s="37"/>
      <c r="V2369" s="37"/>
      <c r="W2369" s="37"/>
      <c r="X2369" s="37"/>
      <c r="Y2369" s="37"/>
      <c r="Z2369" s="37"/>
      <c r="AA2369" s="37"/>
      <c r="AB2369" s="37"/>
      <c r="AC2369" s="37"/>
    </row>
    <row r="2370" spans="1:29" s="36" customFormat="1" x14ac:dyDescent="0.3">
      <c r="A2370" s="37"/>
      <c r="B2370" s="37"/>
      <c r="C2370" s="37"/>
      <c r="D2370" s="37"/>
      <c r="E2370" s="37"/>
      <c r="F2370" s="37"/>
      <c r="G2370" s="37"/>
      <c r="H2370" s="37"/>
      <c r="I2370" s="37"/>
      <c r="J2370" s="37"/>
      <c r="K2370" s="37"/>
      <c r="L2370" s="37"/>
      <c r="M2370" s="37"/>
      <c r="N2370" s="37"/>
      <c r="O2370" s="37"/>
      <c r="P2370" s="37"/>
      <c r="Q2370" s="37"/>
      <c r="R2370" s="37"/>
      <c r="S2370" s="37"/>
      <c r="T2370" s="37"/>
      <c r="U2370" s="37"/>
      <c r="V2370" s="37"/>
      <c r="W2370" s="37"/>
      <c r="X2370" s="37"/>
      <c r="Y2370" s="37"/>
      <c r="Z2370" s="37"/>
      <c r="AA2370" s="37"/>
      <c r="AB2370" s="37"/>
      <c r="AC2370" s="37"/>
    </row>
    <row r="2371" spans="1:29" s="36" customFormat="1" x14ac:dyDescent="0.3">
      <c r="A2371" s="37"/>
      <c r="B2371" s="37"/>
      <c r="C2371" s="37"/>
      <c r="D2371" s="37"/>
      <c r="E2371" s="37"/>
      <c r="F2371" s="37"/>
      <c r="G2371" s="37"/>
      <c r="H2371" s="37"/>
      <c r="I2371" s="37"/>
      <c r="J2371" s="37"/>
      <c r="K2371" s="37"/>
      <c r="L2371" s="37"/>
      <c r="M2371" s="37"/>
      <c r="N2371" s="37"/>
      <c r="O2371" s="37"/>
      <c r="P2371" s="37"/>
      <c r="Q2371" s="37"/>
      <c r="R2371" s="37"/>
      <c r="S2371" s="37"/>
      <c r="T2371" s="37"/>
      <c r="U2371" s="37"/>
      <c r="V2371" s="37"/>
      <c r="W2371" s="37"/>
      <c r="X2371" s="37"/>
      <c r="Y2371" s="37"/>
      <c r="Z2371" s="37"/>
      <c r="AA2371" s="37"/>
      <c r="AB2371" s="37"/>
      <c r="AC2371" s="37"/>
    </row>
    <row r="2372" spans="1:29" s="36" customFormat="1" x14ac:dyDescent="0.3">
      <c r="A2372" s="37"/>
      <c r="B2372" s="37"/>
      <c r="C2372" s="37"/>
      <c r="D2372" s="37"/>
      <c r="E2372" s="37"/>
      <c r="F2372" s="37"/>
      <c r="G2372" s="37"/>
      <c r="H2372" s="37"/>
      <c r="I2372" s="37"/>
      <c r="J2372" s="37"/>
      <c r="K2372" s="37"/>
      <c r="L2372" s="37"/>
      <c r="M2372" s="37"/>
      <c r="N2372" s="37"/>
      <c r="O2372" s="37"/>
      <c r="P2372" s="37"/>
      <c r="Q2372" s="37"/>
      <c r="R2372" s="37"/>
      <c r="S2372" s="37"/>
      <c r="T2372" s="37"/>
      <c r="U2372" s="37"/>
      <c r="V2372" s="37"/>
      <c r="W2372" s="37"/>
      <c r="X2372" s="37"/>
      <c r="Y2372" s="37"/>
      <c r="Z2372" s="37"/>
      <c r="AA2372" s="37"/>
      <c r="AB2372" s="37"/>
      <c r="AC2372" s="37"/>
    </row>
    <row r="2373" spans="1:29" s="36" customFormat="1" x14ac:dyDescent="0.3">
      <c r="A2373" s="37"/>
      <c r="B2373" s="37"/>
      <c r="C2373" s="37"/>
      <c r="D2373" s="37"/>
      <c r="E2373" s="37"/>
      <c r="F2373" s="37"/>
      <c r="G2373" s="37"/>
      <c r="H2373" s="37"/>
      <c r="I2373" s="37"/>
      <c r="J2373" s="37"/>
      <c r="K2373" s="37"/>
      <c r="L2373" s="37"/>
      <c r="M2373" s="37"/>
      <c r="N2373" s="37"/>
      <c r="O2373" s="37"/>
      <c r="P2373" s="37"/>
      <c r="Q2373" s="37"/>
      <c r="R2373" s="37"/>
      <c r="S2373" s="37"/>
      <c r="T2373" s="37"/>
      <c r="U2373" s="37"/>
      <c r="V2373" s="37"/>
      <c r="W2373" s="37"/>
      <c r="X2373" s="37"/>
      <c r="Y2373" s="37"/>
      <c r="Z2373" s="37"/>
      <c r="AA2373" s="37"/>
      <c r="AB2373" s="37"/>
      <c r="AC2373" s="37"/>
    </row>
    <row r="2374" spans="1:29" s="36" customFormat="1" x14ac:dyDescent="0.3">
      <c r="A2374" s="37"/>
      <c r="B2374" s="37"/>
      <c r="C2374" s="37"/>
      <c r="D2374" s="37"/>
      <c r="E2374" s="37"/>
      <c r="F2374" s="37"/>
      <c r="G2374" s="37"/>
      <c r="H2374" s="37"/>
      <c r="I2374" s="37"/>
      <c r="J2374" s="37"/>
      <c r="K2374" s="37"/>
      <c r="L2374" s="37"/>
      <c r="M2374" s="37"/>
      <c r="N2374" s="37"/>
      <c r="O2374" s="37"/>
      <c r="P2374" s="37"/>
      <c r="Q2374" s="37"/>
      <c r="R2374" s="37"/>
      <c r="S2374" s="37"/>
      <c r="T2374" s="37"/>
      <c r="U2374" s="37"/>
      <c r="V2374" s="37"/>
      <c r="W2374" s="37"/>
      <c r="X2374" s="37"/>
      <c r="Y2374" s="37"/>
      <c r="Z2374" s="37"/>
      <c r="AA2374" s="37"/>
      <c r="AB2374" s="37"/>
      <c r="AC2374" s="37"/>
    </row>
    <row r="2375" spans="1:29" s="36" customFormat="1" x14ac:dyDescent="0.3">
      <c r="A2375" s="37"/>
      <c r="B2375" s="37"/>
      <c r="C2375" s="37"/>
      <c r="D2375" s="37"/>
      <c r="E2375" s="37"/>
      <c r="F2375" s="37"/>
      <c r="G2375" s="37"/>
      <c r="H2375" s="37"/>
      <c r="I2375" s="37"/>
      <c r="J2375" s="37"/>
      <c r="K2375" s="37"/>
      <c r="L2375" s="37"/>
      <c r="M2375" s="37"/>
      <c r="N2375" s="37"/>
      <c r="O2375" s="37"/>
      <c r="P2375" s="37"/>
      <c r="Q2375" s="37"/>
      <c r="R2375" s="37"/>
      <c r="S2375" s="37"/>
      <c r="T2375" s="37"/>
      <c r="U2375" s="37"/>
      <c r="V2375" s="37"/>
      <c r="W2375" s="37"/>
      <c r="X2375" s="37"/>
      <c r="Y2375" s="37"/>
      <c r="Z2375" s="37"/>
      <c r="AA2375" s="37"/>
      <c r="AB2375" s="37"/>
      <c r="AC2375" s="37"/>
    </row>
    <row r="2376" spans="1:29" s="36" customFormat="1" x14ac:dyDescent="0.3">
      <c r="A2376" s="37"/>
      <c r="B2376" s="37"/>
      <c r="C2376" s="37"/>
      <c r="D2376" s="37"/>
      <c r="E2376" s="37"/>
      <c r="F2376" s="37"/>
      <c r="G2376" s="37"/>
      <c r="H2376" s="37"/>
      <c r="I2376" s="37"/>
      <c r="J2376" s="37"/>
      <c r="K2376" s="37"/>
      <c r="L2376" s="37"/>
      <c r="M2376" s="37"/>
      <c r="N2376" s="37"/>
      <c r="O2376" s="37"/>
      <c r="P2376" s="37"/>
      <c r="Q2376" s="37"/>
      <c r="R2376" s="37"/>
      <c r="S2376" s="37"/>
      <c r="T2376" s="37"/>
      <c r="U2376" s="37"/>
      <c r="V2376" s="37"/>
      <c r="W2376" s="37"/>
      <c r="X2376" s="37"/>
      <c r="Y2376" s="37"/>
      <c r="Z2376" s="37"/>
      <c r="AA2376" s="37"/>
      <c r="AB2376" s="37"/>
      <c r="AC2376" s="37"/>
    </row>
    <row r="2377" spans="1:29" s="36" customFormat="1" x14ac:dyDescent="0.3">
      <c r="A2377" s="37"/>
      <c r="B2377" s="37"/>
      <c r="C2377" s="37"/>
      <c r="D2377" s="37"/>
      <c r="E2377" s="37"/>
      <c r="F2377" s="37"/>
      <c r="G2377" s="37"/>
      <c r="H2377" s="37"/>
      <c r="I2377" s="37"/>
      <c r="J2377" s="37"/>
      <c r="K2377" s="37"/>
      <c r="L2377" s="37"/>
      <c r="M2377" s="37"/>
      <c r="N2377" s="37"/>
      <c r="O2377" s="37"/>
      <c r="P2377" s="37"/>
      <c r="Q2377" s="37"/>
      <c r="R2377" s="37"/>
      <c r="S2377" s="37"/>
      <c r="T2377" s="37"/>
      <c r="U2377" s="37"/>
      <c r="V2377" s="37"/>
      <c r="W2377" s="37"/>
      <c r="X2377" s="37"/>
      <c r="Y2377" s="37"/>
      <c r="Z2377" s="37"/>
      <c r="AA2377" s="37"/>
      <c r="AB2377" s="37"/>
      <c r="AC2377" s="37"/>
    </row>
    <row r="2378" spans="1:29" s="36" customFormat="1" x14ac:dyDescent="0.3">
      <c r="A2378" s="37"/>
      <c r="B2378" s="37"/>
      <c r="C2378" s="37"/>
      <c r="D2378" s="37"/>
      <c r="E2378" s="37"/>
      <c r="F2378" s="37"/>
      <c r="G2378" s="37"/>
      <c r="H2378" s="37"/>
      <c r="I2378" s="37"/>
      <c r="J2378" s="37"/>
      <c r="K2378" s="37"/>
      <c r="L2378" s="37"/>
      <c r="M2378" s="37"/>
      <c r="N2378" s="37"/>
      <c r="O2378" s="37"/>
      <c r="P2378" s="37"/>
      <c r="Q2378" s="37"/>
      <c r="R2378" s="37"/>
      <c r="S2378" s="37"/>
      <c r="T2378" s="37"/>
      <c r="U2378" s="37"/>
      <c r="V2378" s="37"/>
      <c r="W2378" s="37"/>
      <c r="X2378" s="37"/>
      <c r="Y2378" s="37"/>
      <c r="Z2378" s="37"/>
      <c r="AA2378" s="37"/>
      <c r="AB2378" s="37"/>
      <c r="AC2378" s="37"/>
    </row>
    <row r="2379" spans="1:29" s="36" customFormat="1" x14ac:dyDescent="0.3">
      <c r="A2379" s="37"/>
      <c r="B2379" s="37"/>
      <c r="C2379" s="37"/>
      <c r="D2379" s="37"/>
      <c r="E2379" s="37"/>
      <c r="F2379" s="37"/>
      <c r="G2379" s="37"/>
      <c r="H2379" s="37"/>
      <c r="I2379" s="37"/>
      <c r="J2379" s="37"/>
      <c r="K2379" s="37"/>
      <c r="L2379" s="37"/>
      <c r="M2379" s="37"/>
      <c r="N2379" s="37"/>
      <c r="O2379" s="37"/>
      <c r="P2379" s="37"/>
      <c r="Q2379" s="37"/>
      <c r="R2379" s="37"/>
      <c r="S2379" s="37"/>
      <c r="T2379" s="37"/>
      <c r="U2379" s="37"/>
      <c r="V2379" s="37"/>
      <c r="W2379" s="37"/>
      <c r="X2379" s="37"/>
      <c r="Y2379" s="37"/>
      <c r="Z2379" s="37"/>
      <c r="AA2379" s="37"/>
      <c r="AB2379" s="37"/>
      <c r="AC2379" s="37"/>
    </row>
    <row r="2380" spans="1:29" s="36" customFormat="1" x14ac:dyDescent="0.3">
      <c r="A2380" s="37"/>
      <c r="B2380" s="37"/>
      <c r="C2380" s="37"/>
      <c r="D2380" s="37"/>
      <c r="E2380" s="37"/>
      <c r="F2380" s="37"/>
      <c r="G2380" s="37"/>
      <c r="H2380" s="37"/>
      <c r="I2380" s="37"/>
      <c r="J2380" s="37"/>
      <c r="K2380" s="37"/>
      <c r="L2380" s="37"/>
      <c r="M2380" s="37"/>
      <c r="N2380" s="37"/>
      <c r="O2380" s="37"/>
      <c r="P2380" s="37"/>
      <c r="Q2380" s="37"/>
      <c r="R2380" s="37"/>
      <c r="S2380" s="37"/>
      <c r="T2380" s="37"/>
      <c r="U2380" s="37"/>
      <c r="V2380" s="37"/>
      <c r="W2380" s="37"/>
      <c r="X2380" s="37"/>
      <c r="Y2380" s="37"/>
      <c r="Z2380" s="37"/>
      <c r="AA2380" s="37"/>
      <c r="AB2380" s="37"/>
      <c r="AC2380" s="37"/>
    </row>
    <row r="2381" spans="1:29" s="36" customFormat="1" x14ac:dyDescent="0.3">
      <c r="A2381" s="37"/>
      <c r="B2381" s="37"/>
      <c r="C2381" s="37"/>
      <c r="D2381" s="37"/>
      <c r="E2381" s="37"/>
      <c r="F2381" s="37"/>
      <c r="G2381" s="37"/>
      <c r="H2381" s="37"/>
      <c r="I2381" s="37"/>
      <c r="J2381" s="37"/>
      <c r="K2381" s="37"/>
      <c r="L2381" s="37"/>
      <c r="M2381" s="37"/>
      <c r="N2381" s="37"/>
      <c r="O2381" s="37"/>
      <c r="P2381" s="37"/>
      <c r="Q2381" s="37"/>
      <c r="R2381" s="37"/>
      <c r="S2381" s="37"/>
      <c r="T2381" s="37"/>
      <c r="U2381" s="37"/>
      <c r="V2381" s="37"/>
      <c r="W2381" s="37"/>
      <c r="X2381" s="37"/>
      <c r="Y2381" s="37"/>
      <c r="Z2381" s="37"/>
      <c r="AA2381" s="37"/>
      <c r="AB2381" s="37"/>
      <c r="AC2381" s="37"/>
    </row>
    <row r="2382" spans="1:29" s="36" customFormat="1" x14ac:dyDescent="0.3">
      <c r="A2382" s="37"/>
      <c r="B2382" s="37"/>
      <c r="C2382" s="37"/>
      <c r="D2382" s="37"/>
      <c r="E2382" s="37"/>
      <c r="F2382" s="37"/>
      <c r="G2382" s="37"/>
      <c r="H2382" s="37"/>
      <c r="I2382" s="37"/>
      <c r="J2382" s="37"/>
      <c r="K2382" s="37"/>
      <c r="L2382" s="37"/>
      <c r="M2382" s="37"/>
      <c r="N2382" s="37"/>
      <c r="O2382" s="37"/>
      <c r="P2382" s="37"/>
      <c r="Q2382" s="37"/>
      <c r="R2382" s="37"/>
      <c r="S2382" s="37"/>
      <c r="T2382" s="37"/>
      <c r="U2382" s="37"/>
      <c r="V2382" s="37"/>
      <c r="W2382" s="37"/>
      <c r="X2382" s="37"/>
      <c r="Y2382" s="37"/>
      <c r="Z2382" s="37"/>
      <c r="AA2382" s="37"/>
      <c r="AB2382" s="37"/>
      <c r="AC2382" s="37"/>
    </row>
    <row r="2383" spans="1:29" s="36" customFormat="1" x14ac:dyDescent="0.3">
      <c r="A2383" s="37"/>
      <c r="B2383" s="37"/>
      <c r="C2383" s="37"/>
      <c r="D2383" s="37"/>
      <c r="E2383" s="37"/>
      <c r="F2383" s="37"/>
      <c r="G2383" s="37"/>
      <c r="H2383" s="37"/>
      <c r="I2383" s="37"/>
      <c r="J2383" s="37"/>
      <c r="K2383" s="37"/>
      <c r="L2383" s="37"/>
      <c r="M2383" s="37"/>
      <c r="N2383" s="37"/>
      <c r="O2383" s="37"/>
      <c r="P2383" s="37"/>
      <c r="Q2383" s="37"/>
      <c r="R2383" s="37"/>
      <c r="S2383" s="37"/>
      <c r="T2383" s="37"/>
      <c r="U2383" s="37"/>
      <c r="V2383" s="37"/>
      <c r="W2383" s="37"/>
      <c r="X2383" s="37"/>
      <c r="Y2383" s="37"/>
      <c r="Z2383" s="37"/>
      <c r="AA2383" s="37"/>
      <c r="AB2383" s="37"/>
      <c r="AC2383" s="37"/>
    </row>
    <row r="2384" spans="1:29" s="36" customFormat="1" x14ac:dyDescent="0.3">
      <c r="A2384" s="37"/>
      <c r="B2384" s="37"/>
      <c r="C2384" s="37"/>
      <c r="D2384" s="37"/>
      <c r="E2384" s="37"/>
      <c r="F2384" s="37"/>
      <c r="G2384" s="37"/>
      <c r="H2384" s="37"/>
      <c r="I2384" s="37"/>
      <c r="J2384" s="37"/>
      <c r="K2384" s="37"/>
      <c r="L2384" s="37"/>
      <c r="M2384" s="37"/>
      <c r="N2384" s="37"/>
      <c r="O2384" s="37"/>
      <c r="P2384" s="37"/>
      <c r="Q2384" s="37"/>
      <c r="R2384" s="37"/>
      <c r="S2384" s="37"/>
      <c r="T2384" s="37"/>
      <c r="U2384" s="37"/>
      <c r="V2384" s="37"/>
      <c r="W2384" s="37"/>
      <c r="X2384" s="37"/>
      <c r="Y2384" s="37"/>
      <c r="Z2384" s="37"/>
      <c r="AA2384" s="37"/>
      <c r="AB2384" s="37"/>
      <c r="AC2384" s="37"/>
    </row>
    <row r="2385" spans="1:29" s="36" customFormat="1" x14ac:dyDescent="0.3">
      <c r="A2385" s="37"/>
      <c r="B2385" s="37"/>
      <c r="C2385" s="37"/>
      <c r="D2385" s="37"/>
      <c r="E2385" s="37"/>
      <c r="F2385" s="37"/>
      <c r="G2385" s="37"/>
      <c r="H2385" s="37"/>
      <c r="I2385" s="37"/>
      <c r="J2385" s="37"/>
      <c r="K2385" s="37"/>
      <c r="L2385" s="37"/>
      <c r="M2385" s="37"/>
      <c r="N2385" s="37"/>
      <c r="O2385" s="37"/>
      <c r="P2385" s="37"/>
      <c r="Q2385" s="37"/>
      <c r="R2385" s="37"/>
      <c r="S2385" s="37"/>
      <c r="T2385" s="37"/>
      <c r="U2385" s="37"/>
      <c r="V2385" s="37"/>
      <c r="W2385" s="37"/>
      <c r="X2385" s="37"/>
      <c r="Y2385" s="37"/>
      <c r="Z2385" s="37"/>
      <c r="AA2385" s="37"/>
      <c r="AB2385" s="37"/>
      <c r="AC2385" s="37"/>
    </row>
    <row r="2386" spans="1:29" s="36" customFormat="1" x14ac:dyDescent="0.3">
      <c r="A2386" s="37"/>
      <c r="B2386" s="37"/>
      <c r="C2386" s="37"/>
      <c r="D2386" s="37"/>
      <c r="E2386" s="37"/>
      <c r="F2386" s="37"/>
      <c r="G2386" s="37"/>
      <c r="H2386" s="37"/>
      <c r="I2386" s="37"/>
      <c r="J2386" s="37"/>
      <c r="K2386" s="37"/>
      <c r="L2386" s="37"/>
      <c r="M2386" s="37"/>
      <c r="N2386" s="37"/>
      <c r="O2386" s="37"/>
      <c r="P2386" s="37"/>
      <c r="Q2386" s="37"/>
      <c r="R2386" s="37"/>
      <c r="S2386" s="37"/>
      <c r="T2386" s="37"/>
      <c r="U2386" s="37"/>
      <c r="V2386" s="37"/>
      <c r="W2386" s="37"/>
      <c r="X2386" s="37"/>
      <c r="Y2386" s="37"/>
      <c r="Z2386" s="37"/>
      <c r="AA2386" s="37"/>
      <c r="AB2386" s="37"/>
      <c r="AC2386" s="37"/>
    </row>
    <row r="2387" spans="1:29" s="36" customFormat="1" x14ac:dyDescent="0.3">
      <c r="A2387" s="37"/>
      <c r="B2387" s="37"/>
      <c r="C2387" s="37"/>
      <c r="D2387" s="37"/>
      <c r="E2387" s="37"/>
      <c r="F2387" s="37"/>
      <c r="G2387" s="37"/>
      <c r="H2387" s="37"/>
      <c r="I2387" s="37"/>
      <c r="J2387" s="37"/>
      <c r="K2387" s="37"/>
      <c r="L2387" s="37"/>
      <c r="M2387" s="37"/>
      <c r="N2387" s="37"/>
      <c r="O2387" s="37"/>
      <c r="P2387" s="37"/>
      <c r="Q2387" s="37"/>
      <c r="R2387" s="37"/>
      <c r="S2387" s="37"/>
      <c r="T2387" s="37"/>
      <c r="U2387" s="37"/>
      <c r="V2387" s="37"/>
      <c r="W2387" s="37"/>
      <c r="X2387" s="37"/>
      <c r="Y2387" s="37"/>
      <c r="Z2387" s="37"/>
      <c r="AA2387" s="37"/>
      <c r="AB2387" s="37"/>
      <c r="AC2387" s="37"/>
    </row>
    <row r="2388" spans="1:29" s="36" customFormat="1" x14ac:dyDescent="0.3">
      <c r="A2388" s="37"/>
      <c r="B2388" s="37"/>
      <c r="C2388" s="37"/>
      <c r="D2388" s="37"/>
      <c r="E2388" s="37"/>
      <c r="F2388" s="37"/>
      <c r="G2388" s="37"/>
      <c r="H2388" s="37"/>
      <c r="I2388" s="37"/>
      <c r="J2388" s="37"/>
      <c r="K2388" s="37"/>
      <c r="L2388" s="37"/>
      <c r="M2388" s="37"/>
      <c r="N2388" s="37"/>
      <c r="O2388" s="37"/>
      <c r="P2388" s="37"/>
      <c r="Q2388" s="37"/>
      <c r="R2388" s="37"/>
      <c r="S2388" s="37"/>
      <c r="T2388" s="37"/>
      <c r="U2388" s="37"/>
      <c r="V2388" s="37"/>
      <c r="W2388" s="37"/>
      <c r="X2388" s="37"/>
      <c r="Y2388" s="37"/>
      <c r="Z2388" s="37"/>
      <c r="AA2388" s="37"/>
      <c r="AB2388" s="37"/>
      <c r="AC2388" s="37"/>
    </row>
    <row r="2389" spans="1:29" s="36" customFormat="1" x14ac:dyDescent="0.3">
      <c r="A2389" s="37"/>
      <c r="B2389" s="37"/>
      <c r="C2389" s="37"/>
      <c r="D2389" s="37"/>
      <c r="E2389" s="37"/>
      <c r="F2389" s="37"/>
      <c r="G2389" s="37"/>
      <c r="H2389" s="37"/>
      <c r="I2389" s="37"/>
      <c r="J2389" s="37"/>
      <c r="K2389" s="37"/>
      <c r="L2389" s="37"/>
      <c r="M2389" s="37"/>
      <c r="N2389" s="37"/>
      <c r="O2389" s="37"/>
      <c r="P2389" s="37"/>
      <c r="Q2389" s="37"/>
      <c r="R2389" s="37"/>
      <c r="S2389" s="37"/>
      <c r="T2389" s="37"/>
      <c r="U2389" s="37"/>
      <c r="V2389" s="37"/>
      <c r="W2389" s="37"/>
      <c r="X2389" s="37"/>
      <c r="Y2389" s="37"/>
      <c r="Z2389" s="37"/>
      <c r="AA2389" s="37"/>
      <c r="AB2389" s="37"/>
      <c r="AC2389" s="37"/>
    </row>
    <row r="2390" spans="1:29" s="36" customFormat="1" x14ac:dyDescent="0.3">
      <c r="A2390" s="37"/>
      <c r="B2390" s="37"/>
      <c r="C2390" s="37"/>
      <c r="D2390" s="37"/>
      <c r="E2390" s="37"/>
      <c r="F2390" s="37"/>
      <c r="G2390" s="37"/>
      <c r="H2390" s="37"/>
      <c r="I2390" s="37"/>
      <c r="J2390" s="37"/>
      <c r="K2390" s="37"/>
      <c r="L2390" s="37"/>
      <c r="M2390" s="37"/>
      <c r="N2390" s="37"/>
      <c r="O2390" s="37"/>
      <c r="P2390" s="37"/>
      <c r="Q2390" s="37"/>
      <c r="R2390" s="37"/>
      <c r="S2390" s="37"/>
      <c r="T2390" s="37"/>
      <c r="U2390" s="37"/>
      <c r="V2390" s="37"/>
      <c r="W2390" s="37"/>
      <c r="X2390" s="37"/>
      <c r="Y2390" s="37"/>
      <c r="Z2390" s="37"/>
      <c r="AA2390" s="37"/>
      <c r="AB2390" s="37"/>
      <c r="AC2390" s="37"/>
    </row>
    <row r="2391" spans="1:29" s="36" customFormat="1" x14ac:dyDescent="0.3">
      <c r="A2391" s="37"/>
      <c r="B2391" s="37"/>
      <c r="C2391" s="37"/>
      <c r="D2391" s="37"/>
      <c r="E2391" s="37"/>
      <c r="F2391" s="37"/>
      <c r="G2391" s="37"/>
      <c r="H2391" s="37"/>
      <c r="I2391" s="37"/>
      <c r="J2391" s="37"/>
      <c r="K2391" s="37"/>
      <c r="L2391" s="37"/>
      <c r="M2391" s="37"/>
      <c r="N2391" s="37"/>
      <c r="O2391" s="37"/>
      <c r="P2391" s="37"/>
      <c r="Q2391" s="37"/>
      <c r="R2391" s="37"/>
      <c r="S2391" s="37"/>
      <c r="T2391" s="37"/>
      <c r="U2391" s="37"/>
      <c r="V2391" s="37"/>
      <c r="W2391" s="37"/>
      <c r="X2391" s="37"/>
      <c r="Y2391" s="37"/>
      <c r="Z2391" s="37"/>
      <c r="AA2391" s="37"/>
      <c r="AB2391" s="37"/>
      <c r="AC2391" s="37"/>
    </row>
    <row r="2392" spans="1:29" s="36" customFormat="1" x14ac:dyDescent="0.3">
      <c r="A2392" s="37"/>
      <c r="B2392" s="37"/>
      <c r="C2392" s="37"/>
      <c r="D2392" s="37"/>
      <c r="E2392" s="37"/>
      <c r="F2392" s="37"/>
      <c r="G2392" s="37"/>
      <c r="H2392" s="37"/>
      <c r="I2392" s="37"/>
      <c r="J2392" s="37"/>
      <c r="K2392" s="37"/>
      <c r="L2392" s="37"/>
      <c r="M2392" s="37"/>
      <c r="N2392" s="37"/>
      <c r="O2392" s="37"/>
      <c r="P2392" s="37"/>
      <c r="Q2392" s="37"/>
      <c r="R2392" s="37"/>
      <c r="S2392" s="37"/>
      <c r="T2392" s="37"/>
      <c r="U2392" s="37"/>
      <c r="V2392" s="37"/>
      <c r="W2392" s="37"/>
      <c r="X2392" s="37"/>
      <c r="Y2392" s="37"/>
      <c r="Z2392" s="37"/>
      <c r="AA2392" s="37"/>
      <c r="AB2392" s="37"/>
      <c r="AC2392" s="37"/>
    </row>
    <row r="2393" spans="1:29" s="36" customFormat="1" x14ac:dyDescent="0.3">
      <c r="A2393" s="37"/>
      <c r="B2393" s="37"/>
      <c r="C2393" s="37"/>
      <c r="D2393" s="37"/>
      <c r="E2393" s="37"/>
      <c r="F2393" s="37"/>
      <c r="G2393" s="37"/>
      <c r="H2393" s="37"/>
      <c r="I2393" s="37"/>
      <c r="J2393" s="37"/>
      <c r="K2393" s="37"/>
      <c r="L2393" s="37"/>
      <c r="M2393" s="37"/>
      <c r="N2393" s="37"/>
      <c r="O2393" s="37"/>
      <c r="P2393" s="37"/>
      <c r="Q2393" s="37"/>
      <c r="R2393" s="37"/>
      <c r="S2393" s="37"/>
      <c r="T2393" s="37"/>
      <c r="U2393" s="37"/>
      <c r="V2393" s="37"/>
      <c r="W2393" s="37"/>
      <c r="X2393" s="37"/>
      <c r="Y2393" s="37"/>
      <c r="Z2393" s="37"/>
      <c r="AA2393" s="37"/>
      <c r="AB2393" s="37"/>
      <c r="AC2393" s="37"/>
    </row>
    <row r="2394" spans="1:29" s="36" customFormat="1" x14ac:dyDescent="0.3">
      <c r="A2394" s="37"/>
      <c r="B2394" s="37"/>
      <c r="C2394" s="37"/>
      <c r="D2394" s="37"/>
      <c r="E2394" s="37"/>
      <c r="F2394" s="37"/>
      <c r="G2394" s="37"/>
      <c r="H2394" s="37"/>
      <c r="I2394" s="37"/>
      <c r="J2394" s="37"/>
      <c r="K2394" s="37"/>
      <c r="L2394" s="37"/>
      <c r="M2394" s="37"/>
      <c r="N2394" s="37"/>
      <c r="O2394" s="37"/>
      <c r="P2394" s="37"/>
      <c r="Q2394" s="37"/>
      <c r="R2394" s="37"/>
      <c r="S2394" s="37"/>
      <c r="T2394" s="37"/>
      <c r="U2394" s="37"/>
      <c r="V2394" s="37"/>
      <c r="W2394" s="37"/>
      <c r="X2394" s="37"/>
      <c r="Y2394" s="37"/>
      <c r="Z2394" s="37"/>
      <c r="AA2394" s="37"/>
      <c r="AB2394" s="37"/>
      <c r="AC2394" s="37"/>
    </row>
    <row r="2395" spans="1:29" s="36" customFormat="1" x14ac:dyDescent="0.3">
      <c r="A2395" s="37"/>
      <c r="B2395" s="37"/>
      <c r="C2395" s="37"/>
      <c r="D2395" s="37"/>
      <c r="E2395" s="37"/>
      <c r="F2395" s="37"/>
      <c r="G2395" s="37"/>
      <c r="H2395" s="37"/>
      <c r="I2395" s="37"/>
      <c r="J2395" s="37"/>
      <c r="K2395" s="37"/>
      <c r="L2395" s="37"/>
      <c r="M2395" s="37"/>
      <c r="N2395" s="37"/>
      <c r="O2395" s="37"/>
      <c r="P2395" s="37"/>
      <c r="Q2395" s="37"/>
      <c r="R2395" s="37"/>
      <c r="S2395" s="37"/>
      <c r="T2395" s="37"/>
      <c r="U2395" s="37"/>
      <c r="V2395" s="37"/>
      <c r="W2395" s="37"/>
      <c r="X2395" s="37"/>
      <c r="Y2395" s="37"/>
      <c r="Z2395" s="37"/>
      <c r="AA2395" s="37"/>
      <c r="AB2395" s="37"/>
      <c r="AC2395" s="37"/>
    </row>
    <row r="2396" spans="1:29" s="36" customFormat="1" x14ac:dyDescent="0.3">
      <c r="A2396" s="37"/>
      <c r="B2396" s="37"/>
      <c r="C2396" s="37"/>
      <c r="D2396" s="37"/>
      <c r="E2396" s="37"/>
      <c r="F2396" s="37"/>
      <c r="G2396" s="37"/>
      <c r="H2396" s="37"/>
      <c r="I2396" s="37"/>
      <c r="J2396" s="37"/>
      <c r="K2396" s="37"/>
      <c r="L2396" s="37"/>
      <c r="M2396" s="37"/>
      <c r="N2396" s="37"/>
      <c r="O2396" s="37"/>
      <c r="P2396" s="37"/>
      <c r="Q2396" s="37"/>
      <c r="R2396" s="37"/>
      <c r="S2396" s="37"/>
      <c r="T2396" s="37"/>
      <c r="U2396" s="37"/>
      <c r="V2396" s="37"/>
      <c r="W2396" s="37"/>
      <c r="X2396" s="37"/>
      <c r="Y2396" s="37"/>
      <c r="Z2396" s="37"/>
      <c r="AA2396" s="37"/>
      <c r="AB2396" s="37"/>
      <c r="AC2396" s="37"/>
    </row>
    <row r="2397" spans="1:29" s="36" customFormat="1" x14ac:dyDescent="0.3">
      <c r="A2397" s="37"/>
      <c r="B2397" s="37"/>
      <c r="C2397" s="37"/>
      <c r="D2397" s="37"/>
      <c r="E2397" s="37"/>
      <c r="F2397" s="37"/>
      <c r="G2397" s="37"/>
      <c r="H2397" s="37"/>
      <c r="I2397" s="37"/>
      <c r="J2397" s="37"/>
      <c r="K2397" s="37"/>
      <c r="L2397" s="37"/>
      <c r="M2397" s="37"/>
      <c r="N2397" s="37"/>
      <c r="O2397" s="37"/>
      <c r="P2397" s="37"/>
      <c r="Q2397" s="37"/>
      <c r="R2397" s="37"/>
      <c r="S2397" s="37"/>
      <c r="T2397" s="37"/>
      <c r="U2397" s="37"/>
      <c r="V2397" s="37"/>
      <c r="W2397" s="37"/>
      <c r="X2397" s="37"/>
      <c r="Y2397" s="37"/>
      <c r="Z2397" s="37"/>
      <c r="AA2397" s="37"/>
      <c r="AB2397" s="37"/>
      <c r="AC2397" s="37"/>
    </row>
    <row r="2398" spans="1:29" s="36" customFormat="1" x14ac:dyDescent="0.3">
      <c r="A2398" s="37"/>
      <c r="B2398" s="37"/>
      <c r="C2398" s="37"/>
      <c r="D2398" s="37"/>
      <c r="E2398" s="37"/>
      <c r="F2398" s="37"/>
      <c r="G2398" s="37"/>
      <c r="H2398" s="37"/>
      <c r="I2398" s="37"/>
      <c r="J2398" s="37"/>
      <c r="K2398" s="37"/>
      <c r="L2398" s="37"/>
      <c r="M2398" s="37"/>
      <c r="N2398" s="37"/>
      <c r="O2398" s="37"/>
      <c r="P2398" s="37"/>
      <c r="Q2398" s="37"/>
      <c r="R2398" s="37"/>
      <c r="S2398" s="37"/>
      <c r="T2398" s="37"/>
      <c r="U2398" s="37"/>
      <c r="V2398" s="37"/>
      <c r="W2398" s="37"/>
      <c r="X2398" s="37"/>
      <c r="Y2398" s="37"/>
      <c r="Z2398" s="37"/>
      <c r="AA2398" s="37"/>
      <c r="AB2398" s="37"/>
      <c r="AC2398" s="37"/>
    </row>
    <row r="2399" spans="1:29" s="36" customFormat="1" x14ac:dyDescent="0.3">
      <c r="A2399" s="37"/>
      <c r="B2399" s="37"/>
      <c r="C2399" s="37"/>
      <c r="D2399" s="37"/>
      <c r="E2399" s="37"/>
      <c r="F2399" s="37"/>
      <c r="G2399" s="37"/>
      <c r="H2399" s="37"/>
      <c r="I2399" s="37"/>
      <c r="J2399" s="37"/>
      <c r="K2399" s="37"/>
      <c r="L2399" s="37"/>
      <c r="M2399" s="37"/>
      <c r="N2399" s="37"/>
      <c r="O2399" s="37"/>
      <c r="P2399" s="37"/>
      <c r="Q2399" s="37"/>
      <c r="R2399" s="37"/>
      <c r="S2399" s="37"/>
      <c r="T2399" s="37"/>
      <c r="U2399" s="37"/>
      <c r="V2399" s="37"/>
      <c r="W2399" s="37"/>
      <c r="X2399" s="37"/>
      <c r="Y2399" s="37"/>
      <c r="Z2399" s="37"/>
      <c r="AA2399" s="37"/>
      <c r="AB2399" s="37"/>
      <c r="AC2399" s="37"/>
    </row>
    <row r="2400" spans="1:29" s="36" customFormat="1" x14ac:dyDescent="0.3">
      <c r="A2400" s="37"/>
      <c r="B2400" s="37"/>
      <c r="C2400" s="37"/>
      <c r="D2400" s="37"/>
      <c r="E2400" s="37"/>
      <c r="F2400" s="37"/>
      <c r="G2400" s="37"/>
      <c r="H2400" s="37"/>
      <c r="I2400" s="37"/>
      <c r="J2400" s="37"/>
      <c r="K2400" s="37"/>
      <c r="L2400" s="37"/>
      <c r="M2400" s="37"/>
      <c r="N2400" s="37"/>
      <c r="O2400" s="37"/>
      <c r="P2400" s="37"/>
      <c r="Q2400" s="37"/>
      <c r="R2400" s="37"/>
      <c r="S2400" s="37"/>
      <c r="T2400" s="37"/>
      <c r="U2400" s="37"/>
      <c r="V2400" s="37"/>
      <c r="W2400" s="37"/>
      <c r="X2400" s="37"/>
      <c r="Y2400" s="37"/>
      <c r="Z2400" s="37"/>
      <c r="AA2400" s="37"/>
      <c r="AB2400" s="37"/>
      <c r="AC2400" s="37"/>
    </row>
    <row r="2401" spans="1:29" s="36" customFormat="1" x14ac:dyDescent="0.3">
      <c r="A2401" s="37"/>
      <c r="B2401" s="37"/>
      <c r="C2401" s="37"/>
      <c r="D2401" s="37"/>
      <c r="E2401" s="37"/>
      <c r="F2401" s="37"/>
      <c r="G2401" s="37"/>
      <c r="H2401" s="37"/>
      <c r="I2401" s="37"/>
      <c r="J2401" s="37"/>
      <c r="K2401" s="37"/>
      <c r="L2401" s="37"/>
      <c r="M2401" s="37"/>
      <c r="N2401" s="37"/>
      <c r="O2401" s="37"/>
      <c r="P2401" s="37"/>
      <c r="Q2401" s="37"/>
      <c r="R2401" s="37"/>
      <c r="S2401" s="37"/>
      <c r="T2401" s="37"/>
      <c r="U2401" s="37"/>
      <c r="V2401" s="37"/>
      <c r="W2401" s="37"/>
      <c r="X2401" s="37"/>
      <c r="Y2401" s="37"/>
      <c r="Z2401" s="37"/>
      <c r="AA2401" s="37"/>
      <c r="AB2401" s="37"/>
      <c r="AC2401" s="37"/>
    </row>
    <row r="2402" spans="1:29" s="36" customFormat="1" x14ac:dyDescent="0.3">
      <c r="A2402" s="37"/>
      <c r="B2402" s="37"/>
      <c r="C2402" s="37"/>
      <c r="D2402" s="37"/>
      <c r="E2402" s="37"/>
      <c r="F2402" s="37"/>
      <c r="G2402" s="37"/>
      <c r="H2402" s="37"/>
      <c r="I2402" s="37"/>
      <c r="J2402" s="37"/>
      <c r="K2402" s="37"/>
      <c r="L2402" s="37"/>
      <c r="M2402" s="37"/>
      <c r="N2402" s="37"/>
      <c r="O2402" s="37"/>
      <c r="P2402" s="37"/>
      <c r="Q2402" s="37"/>
      <c r="R2402" s="37"/>
      <c r="S2402" s="37"/>
      <c r="T2402" s="37"/>
      <c r="U2402" s="37"/>
      <c r="V2402" s="37"/>
      <c r="W2402" s="37"/>
      <c r="X2402" s="37"/>
      <c r="Y2402" s="37"/>
      <c r="Z2402" s="37"/>
      <c r="AA2402" s="37"/>
      <c r="AB2402" s="37"/>
      <c r="AC2402" s="37"/>
    </row>
    <row r="2403" spans="1:29" s="36" customFormat="1" x14ac:dyDescent="0.3">
      <c r="A2403" s="37"/>
      <c r="B2403" s="37"/>
      <c r="C2403" s="37"/>
      <c r="D2403" s="37"/>
      <c r="E2403" s="37"/>
      <c r="F2403" s="37"/>
      <c r="G2403" s="37"/>
      <c r="H2403" s="37"/>
      <c r="I2403" s="37"/>
      <c r="J2403" s="37"/>
      <c r="K2403" s="37"/>
      <c r="L2403" s="37"/>
      <c r="M2403" s="37"/>
      <c r="N2403" s="37"/>
      <c r="O2403" s="37"/>
      <c r="P2403" s="37"/>
      <c r="Q2403" s="37"/>
      <c r="R2403" s="37"/>
      <c r="S2403" s="37"/>
      <c r="T2403" s="37"/>
      <c r="U2403" s="37"/>
      <c r="V2403" s="37"/>
      <c r="W2403" s="37"/>
      <c r="X2403" s="37"/>
      <c r="Y2403" s="37"/>
      <c r="Z2403" s="37"/>
      <c r="AA2403" s="37"/>
      <c r="AB2403" s="37"/>
      <c r="AC2403" s="37"/>
    </row>
    <row r="2404" spans="1:29" s="36" customFormat="1" x14ac:dyDescent="0.3">
      <c r="A2404" s="37"/>
      <c r="B2404" s="37"/>
      <c r="C2404" s="37"/>
      <c r="D2404" s="37"/>
      <c r="E2404" s="37"/>
      <c r="F2404" s="37"/>
      <c r="G2404" s="37"/>
      <c r="H2404" s="37"/>
      <c r="I2404" s="37"/>
      <c r="J2404" s="37"/>
      <c r="K2404" s="37"/>
      <c r="L2404" s="37"/>
      <c r="M2404" s="37"/>
      <c r="N2404" s="37"/>
      <c r="O2404" s="37"/>
      <c r="P2404" s="37"/>
      <c r="Q2404" s="37"/>
      <c r="R2404" s="37"/>
      <c r="S2404" s="37"/>
      <c r="T2404" s="37"/>
      <c r="U2404" s="37"/>
      <c r="V2404" s="37"/>
      <c r="W2404" s="37"/>
      <c r="X2404" s="37"/>
      <c r="Y2404" s="37"/>
      <c r="Z2404" s="37"/>
      <c r="AA2404" s="37"/>
      <c r="AB2404" s="37"/>
      <c r="AC2404" s="37"/>
    </row>
    <row r="2405" spans="1:29" s="36" customFormat="1" x14ac:dyDescent="0.3">
      <c r="A2405" s="37"/>
      <c r="B2405" s="37"/>
      <c r="C2405" s="37"/>
      <c r="D2405" s="37"/>
      <c r="E2405" s="37"/>
      <c r="F2405" s="37"/>
      <c r="G2405" s="37"/>
      <c r="H2405" s="37"/>
      <c r="I2405" s="37"/>
      <c r="J2405" s="37"/>
      <c r="K2405" s="37"/>
      <c r="L2405" s="37"/>
      <c r="M2405" s="37"/>
      <c r="N2405" s="37"/>
      <c r="O2405" s="37"/>
      <c r="P2405" s="37"/>
      <c r="Q2405" s="37"/>
      <c r="R2405" s="37"/>
      <c r="S2405" s="37"/>
      <c r="T2405" s="37"/>
      <c r="U2405" s="37"/>
      <c r="V2405" s="37"/>
      <c r="W2405" s="37"/>
      <c r="X2405" s="37"/>
      <c r="Y2405" s="37"/>
      <c r="Z2405" s="37"/>
      <c r="AA2405" s="37"/>
      <c r="AB2405" s="37"/>
      <c r="AC2405" s="37"/>
    </row>
    <row r="2406" spans="1:29" s="36" customFormat="1" x14ac:dyDescent="0.3">
      <c r="A2406" s="37"/>
      <c r="B2406" s="37"/>
      <c r="C2406" s="37"/>
      <c r="D2406" s="37"/>
      <c r="E2406" s="37"/>
      <c r="F2406" s="37"/>
      <c r="G2406" s="37"/>
      <c r="H2406" s="37"/>
      <c r="I2406" s="37"/>
      <c r="J2406" s="37"/>
      <c r="K2406" s="37"/>
      <c r="L2406" s="37"/>
      <c r="M2406" s="37"/>
      <c r="N2406" s="37"/>
      <c r="O2406" s="37"/>
      <c r="P2406" s="37"/>
      <c r="Q2406" s="37"/>
      <c r="R2406" s="37"/>
      <c r="S2406" s="37"/>
      <c r="T2406" s="37"/>
      <c r="U2406" s="37"/>
      <c r="V2406" s="37"/>
      <c r="W2406" s="37"/>
      <c r="X2406" s="37"/>
      <c r="Y2406" s="37"/>
      <c r="Z2406" s="37"/>
      <c r="AA2406" s="37"/>
      <c r="AB2406" s="37"/>
      <c r="AC2406" s="37"/>
    </row>
    <row r="2407" spans="1:29" s="36" customFormat="1" x14ac:dyDescent="0.3">
      <c r="A2407" s="37"/>
      <c r="B2407" s="37"/>
      <c r="C2407" s="37"/>
      <c r="D2407" s="37"/>
      <c r="E2407" s="37"/>
      <c r="F2407" s="37"/>
      <c r="G2407" s="37"/>
      <c r="H2407" s="37"/>
      <c r="I2407" s="37"/>
      <c r="J2407" s="37"/>
      <c r="K2407" s="37"/>
      <c r="L2407" s="37"/>
      <c r="M2407" s="37"/>
      <c r="N2407" s="37"/>
      <c r="O2407" s="37"/>
      <c r="P2407" s="37"/>
      <c r="Q2407" s="37"/>
      <c r="R2407" s="37"/>
      <c r="S2407" s="37"/>
      <c r="T2407" s="37"/>
      <c r="U2407" s="37"/>
      <c r="V2407" s="37"/>
      <c r="W2407" s="37"/>
      <c r="X2407" s="37"/>
      <c r="Y2407" s="37"/>
      <c r="Z2407" s="37"/>
      <c r="AA2407" s="37"/>
      <c r="AB2407" s="37"/>
      <c r="AC2407" s="37"/>
    </row>
    <row r="2408" spans="1:29" s="36" customFormat="1" x14ac:dyDescent="0.3">
      <c r="A2408" s="37"/>
      <c r="B2408" s="37"/>
      <c r="C2408" s="37"/>
      <c r="D2408" s="37"/>
      <c r="E2408" s="37"/>
      <c r="F2408" s="37"/>
      <c r="G2408" s="37"/>
      <c r="H2408" s="37"/>
      <c r="I2408" s="37"/>
      <c r="J2408" s="37"/>
      <c r="K2408" s="37"/>
      <c r="L2408" s="37"/>
      <c r="M2408" s="37"/>
      <c r="N2408" s="37"/>
      <c r="O2408" s="37"/>
      <c r="P2408" s="37"/>
      <c r="Q2408" s="37"/>
      <c r="R2408" s="37"/>
      <c r="S2408" s="37"/>
      <c r="T2408" s="37"/>
      <c r="U2408" s="37"/>
      <c r="V2408" s="37"/>
      <c r="W2408" s="37"/>
      <c r="X2408" s="37"/>
      <c r="Y2408" s="37"/>
      <c r="Z2408" s="37"/>
      <c r="AA2408" s="37"/>
      <c r="AB2408" s="37"/>
      <c r="AC2408" s="37"/>
    </row>
    <row r="2409" spans="1:29" s="36" customFormat="1" x14ac:dyDescent="0.3">
      <c r="A2409" s="37"/>
      <c r="B2409" s="37"/>
      <c r="C2409" s="37"/>
      <c r="D2409" s="37"/>
      <c r="E2409" s="37"/>
      <c r="F2409" s="37"/>
      <c r="G2409" s="37"/>
      <c r="H2409" s="37"/>
      <c r="I2409" s="37"/>
      <c r="J2409" s="37"/>
      <c r="K2409" s="37"/>
      <c r="L2409" s="37"/>
      <c r="M2409" s="37"/>
      <c r="N2409" s="37"/>
      <c r="O2409" s="37"/>
      <c r="P2409" s="37"/>
      <c r="Q2409" s="37"/>
      <c r="R2409" s="37"/>
      <c r="S2409" s="37"/>
      <c r="T2409" s="37"/>
      <c r="U2409" s="37"/>
      <c r="V2409" s="37"/>
      <c r="W2409" s="37"/>
      <c r="X2409" s="37"/>
      <c r="Y2409" s="37"/>
      <c r="Z2409" s="37"/>
      <c r="AA2409" s="37"/>
      <c r="AB2409" s="37"/>
      <c r="AC2409" s="37"/>
    </row>
    <row r="2410" spans="1:29" s="36" customFormat="1" x14ac:dyDescent="0.3">
      <c r="A2410" s="37"/>
      <c r="B2410" s="37"/>
      <c r="C2410" s="37"/>
      <c r="D2410" s="37"/>
      <c r="E2410" s="37"/>
      <c r="F2410" s="37"/>
      <c r="G2410" s="37"/>
      <c r="H2410" s="37"/>
      <c r="I2410" s="37"/>
      <c r="J2410" s="37"/>
      <c r="K2410" s="37"/>
      <c r="L2410" s="37"/>
      <c r="M2410" s="37"/>
      <c r="N2410" s="37"/>
      <c r="O2410" s="37"/>
      <c r="P2410" s="37"/>
      <c r="Q2410" s="37"/>
      <c r="R2410" s="37"/>
      <c r="S2410" s="37"/>
      <c r="T2410" s="37"/>
      <c r="U2410" s="37"/>
      <c r="V2410" s="37"/>
      <c r="W2410" s="37"/>
      <c r="X2410" s="37"/>
      <c r="Y2410" s="37"/>
      <c r="Z2410" s="37"/>
      <c r="AA2410" s="37"/>
      <c r="AB2410" s="37"/>
      <c r="AC2410" s="37"/>
    </row>
    <row r="2411" spans="1:29" s="36" customFormat="1" x14ac:dyDescent="0.3">
      <c r="A2411" s="37"/>
      <c r="B2411" s="37"/>
      <c r="C2411" s="37"/>
      <c r="D2411" s="37"/>
      <c r="E2411" s="37"/>
      <c r="F2411" s="37"/>
      <c r="G2411" s="37"/>
      <c r="H2411" s="37"/>
      <c r="I2411" s="37"/>
      <c r="J2411" s="37"/>
      <c r="K2411" s="37"/>
      <c r="L2411" s="37"/>
      <c r="M2411" s="37"/>
      <c r="N2411" s="37"/>
      <c r="O2411" s="37"/>
      <c r="P2411" s="37"/>
      <c r="Q2411" s="37"/>
      <c r="R2411" s="37"/>
      <c r="S2411" s="37"/>
      <c r="T2411" s="37"/>
      <c r="U2411" s="37"/>
      <c r="V2411" s="37"/>
      <c r="W2411" s="37"/>
      <c r="X2411" s="37"/>
      <c r="Y2411" s="37"/>
      <c r="Z2411" s="37"/>
      <c r="AA2411" s="37"/>
      <c r="AB2411" s="37"/>
      <c r="AC2411" s="37"/>
    </row>
    <row r="2412" spans="1:29" s="36" customFormat="1" x14ac:dyDescent="0.3">
      <c r="A2412" s="37"/>
      <c r="B2412" s="37"/>
      <c r="C2412" s="37"/>
      <c r="D2412" s="37"/>
      <c r="E2412" s="37"/>
      <c r="F2412" s="37"/>
      <c r="G2412" s="37"/>
      <c r="H2412" s="37"/>
      <c r="I2412" s="37"/>
      <c r="J2412" s="37"/>
      <c r="K2412" s="37"/>
      <c r="L2412" s="37"/>
      <c r="M2412" s="37"/>
      <c r="N2412" s="37"/>
      <c r="O2412" s="37"/>
      <c r="P2412" s="37"/>
      <c r="Q2412" s="37"/>
      <c r="R2412" s="37"/>
      <c r="S2412" s="37"/>
      <c r="T2412" s="37"/>
      <c r="U2412" s="37"/>
      <c r="V2412" s="37"/>
      <c r="W2412" s="37"/>
      <c r="X2412" s="37"/>
      <c r="Y2412" s="37"/>
      <c r="Z2412" s="37"/>
      <c r="AA2412" s="37"/>
      <c r="AB2412" s="37"/>
      <c r="AC2412" s="37"/>
    </row>
    <row r="2413" spans="1:29" s="36" customFormat="1" x14ac:dyDescent="0.3">
      <c r="A2413" s="37"/>
      <c r="B2413" s="37"/>
      <c r="C2413" s="37"/>
      <c r="D2413" s="37"/>
      <c r="E2413" s="37"/>
      <c r="F2413" s="37"/>
      <c r="G2413" s="37"/>
      <c r="H2413" s="37"/>
      <c r="I2413" s="37"/>
      <c r="J2413" s="37"/>
      <c r="K2413" s="37"/>
      <c r="L2413" s="37"/>
      <c r="M2413" s="37"/>
      <c r="N2413" s="37"/>
      <c r="O2413" s="37"/>
      <c r="P2413" s="37"/>
      <c r="Q2413" s="37"/>
      <c r="R2413" s="37"/>
      <c r="S2413" s="37"/>
      <c r="T2413" s="37"/>
      <c r="U2413" s="37"/>
      <c r="V2413" s="37"/>
      <c r="W2413" s="37"/>
      <c r="X2413" s="37"/>
      <c r="Y2413" s="37"/>
      <c r="Z2413" s="37"/>
      <c r="AA2413" s="37"/>
      <c r="AB2413" s="37"/>
      <c r="AC2413" s="37"/>
    </row>
    <row r="2414" spans="1:29" s="36" customFormat="1" x14ac:dyDescent="0.3">
      <c r="A2414" s="37"/>
      <c r="B2414" s="37"/>
      <c r="C2414" s="37"/>
      <c r="D2414" s="37"/>
      <c r="E2414" s="37"/>
      <c r="F2414" s="37"/>
      <c r="G2414" s="37"/>
      <c r="H2414" s="37"/>
      <c r="I2414" s="37"/>
      <c r="J2414" s="37"/>
      <c r="K2414" s="37"/>
      <c r="L2414" s="37"/>
      <c r="M2414" s="37"/>
      <c r="N2414" s="37"/>
      <c r="O2414" s="37"/>
      <c r="P2414" s="37"/>
      <c r="Q2414" s="37"/>
      <c r="R2414" s="37"/>
      <c r="S2414" s="37"/>
      <c r="T2414" s="37"/>
      <c r="U2414" s="37"/>
      <c r="V2414" s="37"/>
      <c r="W2414" s="37"/>
      <c r="X2414" s="37"/>
      <c r="Y2414" s="37"/>
      <c r="Z2414" s="37"/>
      <c r="AA2414" s="37"/>
      <c r="AB2414" s="37"/>
      <c r="AC2414" s="37"/>
    </row>
    <row r="2415" spans="1:29" s="36" customFormat="1" x14ac:dyDescent="0.3">
      <c r="A2415" s="37"/>
      <c r="B2415" s="37"/>
      <c r="C2415" s="37"/>
      <c r="D2415" s="37"/>
      <c r="E2415" s="37"/>
      <c r="F2415" s="37"/>
      <c r="G2415" s="37"/>
      <c r="H2415" s="37"/>
      <c r="I2415" s="37"/>
      <c r="J2415" s="37"/>
      <c r="K2415" s="37"/>
      <c r="L2415" s="37"/>
      <c r="M2415" s="37"/>
      <c r="N2415" s="37"/>
      <c r="O2415" s="37"/>
      <c r="P2415" s="37"/>
      <c r="Q2415" s="37"/>
      <c r="R2415" s="37"/>
      <c r="S2415" s="37"/>
      <c r="T2415" s="37"/>
      <c r="U2415" s="37"/>
      <c r="V2415" s="37"/>
      <c r="W2415" s="37"/>
      <c r="X2415" s="37"/>
      <c r="Y2415" s="37"/>
      <c r="Z2415" s="37"/>
      <c r="AA2415" s="37"/>
      <c r="AB2415" s="37"/>
      <c r="AC2415" s="37"/>
    </row>
    <row r="2416" spans="1:29" s="36" customFormat="1" x14ac:dyDescent="0.3">
      <c r="A2416" s="37"/>
      <c r="B2416" s="37"/>
      <c r="C2416" s="37"/>
      <c r="D2416" s="37"/>
      <c r="E2416" s="37"/>
      <c r="F2416" s="37"/>
      <c r="G2416" s="37"/>
      <c r="H2416" s="37"/>
      <c r="I2416" s="37"/>
      <c r="J2416" s="37"/>
      <c r="K2416" s="37"/>
      <c r="L2416" s="37"/>
      <c r="M2416" s="37"/>
      <c r="N2416" s="37"/>
      <c r="O2416" s="37"/>
      <c r="P2416" s="37"/>
      <c r="Q2416" s="37"/>
      <c r="R2416" s="37"/>
      <c r="S2416" s="37"/>
      <c r="T2416" s="37"/>
      <c r="U2416" s="37"/>
      <c r="V2416" s="37"/>
      <c r="W2416" s="37"/>
      <c r="X2416" s="37"/>
      <c r="Y2416" s="37"/>
      <c r="Z2416" s="37"/>
      <c r="AA2416" s="37"/>
      <c r="AB2416" s="37"/>
      <c r="AC2416" s="37"/>
    </row>
    <row r="2417" spans="1:29" s="36" customFormat="1" x14ac:dyDescent="0.3">
      <c r="A2417" s="37"/>
      <c r="B2417" s="37"/>
      <c r="C2417" s="37"/>
      <c r="D2417" s="37"/>
      <c r="E2417" s="37"/>
      <c r="F2417" s="37"/>
      <c r="G2417" s="37"/>
      <c r="H2417" s="37"/>
      <c r="I2417" s="37"/>
      <c r="J2417" s="37"/>
      <c r="K2417" s="37"/>
      <c r="L2417" s="37"/>
      <c r="M2417" s="37"/>
      <c r="N2417" s="37"/>
      <c r="O2417" s="37"/>
      <c r="P2417" s="37"/>
      <c r="Q2417" s="37"/>
      <c r="R2417" s="37"/>
      <c r="S2417" s="37"/>
      <c r="T2417" s="37"/>
      <c r="U2417" s="37"/>
      <c r="V2417" s="37"/>
      <c r="W2417" s="37"/>
      <c r="X2417" s="37"/>
      <c r="Y2417" s="37"/>
      <c r="Z2417" s="37"/>
      <c r="AA2417" s="37"/>
      <c r="AB2417" s="37"/>
      <c r="AC2417" s="37"/>
    </row>
    <row r="2418" spans="1:29" s="36" customFormat="1" x14ac:dyDescent="0.3">
      <c r="A2418" s="37"/>
      <c r="B2418" s="37"/>
      <c r="C2418" s="37"/>
      <c r="D2418" s="37"/>
      <c r="E2418" s="37"/>
      <c r="F2418" s="37"/>
      <c r="G2418" s="37"/>
      <c r="H2418" s="37"/>
      <c r="I2418" s="37"/>
      <c r="J2418" s="37"/>
      <c r="K2418" s="37"/>
      <c r="L2418" s="37"/>
      <c r="M2418" s="37"/>
      <c r="N2418" s="37"/>
      <c r="O2418" s="37"/>
      <c r="P2418" s="37"/>
      <c r="Q2418" s="37"/>
      <c r="R2418" s="37"/>
      <c r="S2418" s="37"/>
      <c r="T2418" s="37"/>
      <c r="U2418" s="37"/>
      <c r="V2418" s="37"/>
      <c r="W2418" s="37"/>
      <c r="X2418" s="37"/>
      <c r="Y2418" s="37"/>
      <c r="Z2418" s="37"/>
      <c r="AA2418" s="37"/>
      <c r="AB2418" s="37"/>
      <c r="AC2418" s="37"/>
    </row>
    <row r="2419" spans="1:29" s="36" customFormat="1" x14ac:dyDescent="0.3">
      <c r="A2419" s="37"/>
      <c r="B2419" s="37"/>
      <c r="C2419" s="37"/>
      <c r="D2419" s="37"/>
      <c r="E2419" s="37"/>
      <c r="F2419" s="37"/>
      <c r="G2419" s="37"/>
      <c r="H2419" s="37"/>
      <c r="I2419" s="37"/>
      <c r="J2419" s="37"/>
      <c r="K2419" s="37"/>
      <c r="L2419" s="37"/>
      <c r="M2419" s="37"/>
      <c r="N2419" s="37"/>
      <c r="O2419" s="37"/>
      <c r="P2419" s="37"/>
      <c r="Q2419" s="37"/>
      <c r="R2419" s="37"/>
      <c r="S2419" s="37"/>
      <c r="T2419" s="37"/>
      <c r="U2419" s="37"/>
      <c r="V2419" s="37"/>
      <c r="W2419" s="37"/>
      <c r="X2419" s="37"/>
      <c r="Y2419" s="37"/>
      <c r="Z2419" s="37"/>
      <c r="AA2419" s="37"/>
      <c r="AB2419" s="37"/>
      <c r="AC2419" s="37"/>
    </row>
    <row r="2420" spans="1:29" s="36" customFormat="1" x14ac:dyDescent="0.3">
      <c r="A2420" s="37"/>
      <c r="B2420" s="37"/>
      <c r="C2420" s="37"/>
      <c r="D2420" s="37"/>
      <c r="E2420" s="37"/>
      <c r="F2420" s="37"/>
      <c r="G2420" s="37"/>
      <c r="H2420" s="37"/>
      <c r="I2420" s="37"/>
      <c r="J2420" s="37"/>
      <c r="K2420" s="37"/>
      <c r="L2420" s="37"/>
      <c r="M2420" s="37"/>
      <c r="N2420" s="37"/>
      <c r="O2420" s="37"/>
      <c r="P2420" s="37"/>
      <c r="Q2420" s="37"/>
      <c r="R2420" s="37"/>
      <c r="S2420" s="37"/>
      <c r="T2420" s="37"/>
      <c r="U2420" s="37"/>
      <c r="V2420" s="37"/>
      <c r="W2420" s="37"/>
      <c r="X2420" s="37"/>
      <c r="Y2420" s="37"/>
      <c r="Z2420" s="37"/>
      <c r="AA2420" s="37"/>
      <c r="AB2420" s="37"/>
      <c r="AC2420" s="37"/>
    </row>
    <row r="2421" spans="1:29" s="36" customFormat="1" x14ac:dyDescent="0.3">
      <c r="A2421" s="37"/>
      <c r="B2421" s="37"/>
      <c r="C2421" s="37"/>
      <c r="D2421" s="37"/>
      <c r="E2421" s="37"/>
      <c r="F2421" s="37"/>
      <c r="G2421" s="37"/>
      <c r="H2421" s="37"/>
      <c r="I2421" s="37"/>
      <c r="J2421" s="37"/>
      <c r="K2421" s="37"/>
      <c r="L2421" s="37"/>
      <c r="M2421" s="37"/>
      <c r="N2421" s="37"/>
      <c r="O2421" s="37"/>
      <c r="P2421" s="37"/>
      <c r="Q2421" s="37"/>
      <c r="R2421" s="37"/>
      <c r="S2421" s="37"/>
      <c r="T2421" s="37"/>
      <c r="U2421" s="37"/>
      <c r="V2421" s="37"/>
      <c r="W2421" s="37"/>
      <c r="X2421" s="37"/>
      <c r="Y2421" s="37"/>
      <c r="Z2421" s="37"/>
      <c r="AA2421" s="37"/>
      <c r="AB2421" s="37"/>
      <c r="AC2421" s="37"/>
    </row>
    <row r="2422" spans="1:29" s="36" customFormat="1" x14ac:dyDescent="0.3">
      <c r="A2422" s="37"/>
      <c r="B2422" s="37"/>
      <c r="C2422" s="37"/>
      <c r="D2422" s="37"/>
      <c r="E2422" s="37"/>
      <c r="F2422" s="37"/>
      <c r="G2422" s="37"/>
      <c r="H2422" s="37"/>
      <c r="I2422" s="37"/>
      <c r="J2422" s="37"/>
      <c r="K2422" s="37"/>
      <c r="L2422" s="37"/>
      <c r="M2422" s="37"/>
      <c r="N2422" s="37"/>
      <c r="O2422" s="37"/>
      <c r="P2422" s="37"/>
      <c r="Q2422" s="37"/>
      <c r="R2422" s="37"/>
      <c r="S2422" s="37"/>
      <c r="T2422" s="37"/>
      <c r="U2422" s="37"/>
      <c r="V2422" s="37"/>
      <c r="W2422" s="37"/>
      <c r="X2422" s="37"/>
      <c r="Y2422" s="37"/>
      <c r="Z2422" s="37"/>
      <c r="AA2422" s="37"/>
      <c r="AB2422" s="37"/>
      <c r="AC2422" s="37"/>
    </row>
    <row r="2423" spans="1:29" s="36" customFormat="1" x14ac:dyDescent="0.3">
      <c r="A2423" s="37"/>
      <c r="B2423" s="37"/>
      <c r="C2423" s="37"/>
      <c r="D2423" s="37"/>
      <c r="E2423" s="37"/>
      <c r="F2423" s="37"/>
      <c r="G2423" s="37"/>
      <c r="H2423" s="37"/>
      <c r="I2423" s="37"/>
      <c r="J2423" s="37"/>
      <c r="K2423" s="37"/>
      <c r="L2423" s="37"/>
      <c r="M2423" s="37"/>
      <c r="N2423" s="37"/>
      <c r="O2423" s="37"/>
      <c r="P2423" s="37"/>
      <c r="Q2423" s="37"/>
      <c r="R2423" s="37"/>
      <c r="S2423" s="37"/>
      <c r="T2423" s="37"/>
      <c r="U2423" s="37"/>
      <c r="V2423" s="37"/>
      <c r="W2423" s="37"/>
      <c r="X2423" s="37"/>
      <c r="Y2423" s="37"/>
      <c r="Z2423" s="37"/>
      <c r="AA2423" s="37"/>
      <c r="AB2423" s="37"/>
      <c r="AC2423" s="37"/>
    </row>
    <row r="2424" spans="1:29" s="36" customFormat="1" x14ac:dyDescent="0.3">
      <c r="A2424" s="37"/>
      <c r="B2424" s="37"/>
      <c r="C2424" s="37"/>
      <c r="D2424" s="37"/>
      <c r="E2424" s="37"/>
      <c r="F2424" s="37"/>
      <c r="G2424" s="37"/>
      <c r="H2424" s="37"/>
      <c r="I2424" s="37"/>
      <c r="J2424" s="37"/>
      <c r="K2424" s="37"/>
      <c r="L2424" s="37"/>
      <c r="M2424" s="37"/>
      <c r="N2424" s="37"/>
      <c r="O2424" s="37"/>
      <c r="P2424" s="37"/>
      <c r="Q2424" s="37"/>
      <c r="R2424" s="37"/>
      <c r="S2424" s="37"/>
      <c r="T2424" s="37"/>
      <c r="U2424" s="37"/>
      <c r="V2424" s="37"/>
      <c r="W2424" s="37"/>
      <c r="X2424" s="37"/>
      <c r="Y2424" s="37"/>
      <c r="Z2424" s="37"/>
      <c r="AA2424" s="37"/>
      <c r="AB2424" s="37"/>
      <c r="AC2424" s="37"/>
    </row>
    <row r="2425" spans="1:29" s="36" customFormat="1" x14ac:dyDescent="0.3">
      <c r="A2425" s="37"/>
      <c r="B2425" s="37"/>
      <c r="C2425" s="37"/>
      <c r="D2425" s="37"/>
      <c r="E2425" s="37"/>
      <c r="F2425" s="37"/>
      <c r="G2425" s="37"/>
      <c r="H2425" s="37"/>
      <c r="I2425" s="37"/>
      <c r="J2425" s="37"/>
      <c r="K2425" s="37"/>
      <c r="L2425" s="37"/>
      <c r="M2425" s="37"/>
      <c r="N2425" s="37"/>
      <c r="O2425" s="37"/>
      <c r="P2425" s="37"/>
      <c r="Q2425" s="37"/>
      <c r="R2425" s="37"/>
      <c r="S2425" s="37"/>
      <c r="T2425" s="37"/>
      <c r="U2425" s="37"/>
      <c r="V2425" s="37"/>
      <c r="W2425" s="37"/>
      <c r="X2425" s="37"/>
      <c r="Y2425" s="37"/>
      <c r="Z2425" s="37"/>
      <c r="AA2425" s="37"/>
      <c r="AB2425" s="37"/>
      <c r="AC2425" s="37"/>
    </row>
    <row r="2426" spans="1:29" s="36" customFormat="1" x14ac:dyDescent="0.3">
      <c r="A2426" s="37"/>
      <c r="B2426" s="37"/>
      <c r="C2426" s="37"/>
      <c r="D2426" s="37"/>
      <c r="E2426" s="37"/>
      <c r="F2426" s="37"/>
      <c r="G2426" s="37"/>
      <c r="H2426" s="37"/>
      <c r="I2426" s="37"/>
      <c r="J2426" s="37"/>
      <c r="K2426" s="37"/>
      <c r="L2426" s="37"/>
      <c r="M2426" s="37"/>
      <c r="N2426" s="37"/>
      <c r="O2426" s="37"/>
      <c r="P2426" s="37"/>
      <c r="Q2426" s="37"/>
      <c r="R2426" s="37"/>
      <c r="S2426" s="37"/>
      <c r="T2426" s="37"/>
      <c r="U2426" s="37"/>
      <c r="V2426" s="37"/>
      <c r="W2426" s="37"/>
      <c r="X2426" s="37"/>
      <c r="Y2426" s="37"/>
      <c r="Z2426" s="37"/>
      <c r="AA2426" s="37"/>
      <c r="AB2426" s="37"/>
      <c r="AC2426" s="37"/>
    </row>
    <row r="2427" spans="1:29" s="36" customFormat="1" x14ac:dyDescent="0.3">
      <c r="A2427" s="37"/>
      <c r="B2427" s="37"/>
      <c r="C2427" s="37"/>
      <c r="D2427" s="37"/>
      <c r="E2427" s="37"/>
      <c r="F2427" s="37"/>
      <c r="G2427" s="37"/>
      <c r="H2427" s="37"/>
      <c r="I2427" s="37"/>
      <c r="J2427" s="37"/>
      <c r="K2427" s="37"/>
      <c r="L2427" s="37"/>
      <c r="M2427" s="37"/>
      <c r="N2427" s="37"/>
      <c r="O2427" s="37"/>
      <c r="P2427" s="37"/>
      <c r="Q2427" s="37"/>
      <c r="R2427" s="37"/>
      <c r="S2427" s="37"/>
      <c r="T2427" s="37"/>
      <c r="U2427" s="37"/>
      <c r="V2427" s="37"/>
      <c r="W2427" s="37"/>
      <c r="X2427" s="37"/>
      <c r="Y2427" s="37"/>
      <c r="Z2427" s="37"/>
      <c r="AA2427" s="37"/>
      <c r="AB2427" s="37"/>
      <c r="AC2427" s="37"/>
    </row>
    <row r="2428" spans="1:29" s="36" customFormat="1" x14ac:dyDescent="0.3">
      <c r="A2428" s="37"/>
      <c r="B2428" s="37"/>
      <c r="C2428" s="37"/>
      <c r="D2428" s="37"/>
      <c r="E2428" s="37"/>
      <c r="F2428" s="37"/>
      <c r="G2428" s="37"/>
      <c r="H2428" s="37"/>
      <c r="I2428" s="37"/>
      <c r="J2428" s="37"/>
      <c r="K2428" s="37"/>
      <c r="L2428" s="37"/>
      <c r="M2428" s="37"/>
      <c r="N2428" s="37"/>
      <c r="O2428" s="37"/>
      <c r="P2428" s="37"/>
      <c r="Q2428" s="37"/>
      <c r="R2428" s="37"/>
      <c r="S2428" s="37"/>
      <c r="T2428" s="37"/>
      <c r="U2428" s="37"/>
      <c r="V2428" s="37"/>
      <c r="W2428" s="37"/>
      <c r="X2428" s="37"/>
      <c r="Y2428" s="37"/>
      <c r="Z2428" s="37"/>
      <c r="AA2428" s="37"/>
      <c r="AB2428" s="37"/>
      <c r="AC2428" s="37"/>
    </row>
    <row r="2429" spans="1:29" s="36" customFormat="1" x14ac:dyDescent="0.3">
      <c r="A2429" s="37"/>
      <c r="B2429" s="37"/>
      <c r="C2429" s="37"/>
      <c r="D2429" s="37"/>
      <c r="E2429" s="37"/>
      <c r="F2429" s="37"/>
      <c r="G2429" s="37"/>
      <c r="H2429" s="37"/>
      <c r="I2429" s="37"/>
      <c r="J2429" s="37"/>
      <c r="K2429" s="37"/>
      <c r="L2429" s="37"/>
      <c r="M2429" s="37"/>
      <c r="N2429" s="37"/>
      <c r="O2429" s="37"/>
      <c r="P2429" s="37"/>
      <c r="Q2429" s="37"/>
      <c r="R2429" s="37"/>
      <c r="S2429" s="37"/>
      <c r="T2429" s="37"/>
      <c r="U2429" s="37"/>
      <c r="V2429" s="37"/>
      <c r="W2429" s="37"/>
      <c r="X2429" s="37"/>
      <c r="Y2429" s="37"/>
      <c r="Z2429" s="37"/>
      <c r="AA2429" s="37"/>
      <c r="AB2429" s="37"/>
      <c r="AC2429" s="37"/>
    </row>
    <row r="2430" spans="1:29" s="36" customFormat="1" x14ac:dyDescent="0.3">
      <c r="A2430" s="37"/>
      <c r="B2430" s="37"/>
      <c r="C2430" s="37"/>
      <c r="D2430" s="37"/>
      <c r="E2430" s="37"/>
      <c r="F2430" s="37"/>
      <c r="G2430" s="37"/>
      <c r="H2430" s="37"/>
      <c r="I2430" s="37"/>
      <c r="J2430" s="37"/>
      <c r="K2430" s="37"/>
      <c r="L2430" s="37"/>
      <c r="M2430" s="37"/>
      <c r="N2430" s="37"/>
      <c r="O2430" s="37"/>
      <c r="P2430" s="37"/>
      <c r="Q2430" s="37"/>
      <c r="R2430" s="37"/>
      <c r="S2430" s="37"/>
      <c r="T2430" s="37"/>
      <c r="U2430" s="37"/>
      <c r="V2430" s="37"/>
      <c r="W2430" s="37"/>
      <c r="X2430" s="37"/>
      <c r="Y2430" s="37"/>
      <c r="Z2430" s="37"/>
      <c r="AA2430" s="37"/>
      <c r="AB2430" s="37"/>
      <c r="AC2430" s="37"/>
    </row>
    <row r="2431" spans="1:29" s="36" customFormat="1" x14ac:dyDescent="0.3">
      <c r="A2431" s="37"/>
      <c r="B2431" s="37"/>
      <c r="C2431" s="37"/>
      <c r="D2431" s="37"/>
      <c r="E2431" s="37"/>
      <c r="F2431" s="37"/>
      <c r="G2431" s="37"/>
      <c r="H2431" s="37"/>
      <c r="I2431" s="37"/>
      <c r="J2431" s="37"/>
      <c r="K2431" s="37"/>
      <c r="L2431" s="37"/>
      <c r="M2431" s="37"/>
      <c r="N2431" s="37"/>
      <c r="O2431" s="37"/>
      <c r="P2431" s="37"/>
      <c r="Q2431" s="37"/>
      <c r="R2431" s="37"/>
      <c r="S2431" s="37"/>
      <c r="T2431" s="37"/>
      <c r="U2431" s="37"/>
      <c r="V2431" s="37"/>
      <c r="W2431" s="37"/>
      <c r="X2431" s="37"/>
      <c r="Y2431" s="37"/>
      <c r="Z2431" s="37"/>
      <c r="AA2431" s="37"/>
      <c r="AB2431" s="37"/>
      <c r="AC2431" s="37"/>
    </row>
    <row r="2432" spans="1:29" s="36" customFormat="1" x14ac:dyDescent="0.3">
      <c r="A2432" s="37"/>
      <c r="B2432" s="37"/>
      <c r="C2432" s="37"/>
      <c r="D2432" s="37"/>
      <c r="E2432" s="37"/>
      <c r="F2432" s="37"/>
      <c r="G2432" s="37"/>
      <c r="H2432" s="37"/>
      <c r="I2432" s="37"/>
      <c r="J2432" s="37"/>
      <c r="K2432" s="37"/>
      <c r="L2432" s="37"/>
      <c r="M2432" s="37"/>
      <c r="N2432" s="37"/>
      <c r="O2432" s="37"/>
      <c r="P2432" s="37"/>
      <c r="Q2432" s="37"/>
      <c r="R2432" s="37"/>
      <c r="S2432" s="37"/>
      <c r="T2432" s="37"/>
      <c r="U2432" s="37"/>
      <c r="V2432" s="37"/>
      <c r="W2432" s="37"/>
      <c r="X2432" s="37"/>
      <c r="Y2432" s="37"/>
      <c r="Z2432" s="37"/>
      <c r="AA2432" s="37"/>
      <c r="AB2432" s="37"/>
      <c r="AC2432" s="37"/>
    </row>
    <row r="2433" spans="1:29" s="36" customFormat="1" x14ac:dyDescent="0.3">
      <c r="A2433" s="37"/>
      <c r="B2433" s="37"/>
      <c r="C2433" s="37"/>
      <c r="D2433" s="37"/>
      <c r="E2433" s="37"/>
      <c r="F2433" s="37"/>
      <c r="G2433" s="37"/>
      <c r="H2433" s="37"/>
      <c r="I2433" s="37"/>
      <c r="J2433" s="37"/>
      <c r="K2433" s="37"/>
      <c r="L2433" s="37"/>
      <c r="M2433" s="37"/>
      <c r="N2433" s="37"/>
      <c r="O2433" s="37"/>
      <c r="P2433" s="37"/>
      <c r="Q2433" s="37"/>
      <c r="R2433" s="37"/>
      <c r="S2433" s="37"/>
      <c r="T2433" s="37"/>
      <c r="U2433" s="37"/>
      <c r="V2433" s="37"/>
      <c r="W2433" s="37"/>
      <c r="X2433" s="37"/>
      <c r="Y2433" s="37"/>
      <c r="Z2433" s="37"/>
      <c r="AA2433" s="37"/>
      <c r="AB2433" s="37"/>
      <c r="AC2433" s="37"/>
    </row>
    <row r="2434" spans="1:29" s="36" customFormat="1" x14ac:dyDescent="0.3">
      <c r="A2434" s="37"/>
      <c r="B2434" s="37"/>
      <c r="C2434" s="37"/>
      <c r="D2434" s="37"/>
      <c r="E2434" s="37"/>
      <c r="F2434" s="37"/>
      <c r="G2434" s="37"/>
      <c r="H2434" s="37"/>
      <c r="I2434" s="37"/>
      <c r="J2434" s="37"/>
      <c r="K2434" s="37"/>
      <c r="L2434" s="37"/>
      <c r="M2434" s="37"/>
      <c r="N2434" s="37"/>
      <c r="O2434" s="37"/>
      <c r="P2434" s="37"/>
      <c r="Q2434" s="37"/>
      <c r="R2434" s="37"/>
      <c r="S2434" s="37"/>
      <c r="T2434" s="37"/>
      <c r="U2434" s="37"/>
      <c r="V2434" s="37"/>
      <c r="W2434" s="37"/>
      <c r="X2434" s="37"/>
      <c r="Y2434" s="37"/>
      <c r="Z2434" s="37"/>
      <c r="AA2434" s="37"/>
      <c r="AB2434" s="37"/>
      <c r="AC2434" s="37"/>
    </row>
    <row r="2435" spans="1:29" s="36" customFormat="1" x14ac:dyDescent="0.3">
      <c r="A2435" s="37"/>
      <c r="B2435" s="37"/>
      <c r="C2435" s="37"/>
      <c r="D2435" s="37"/>
      <c r="E2435" s="37"/>
      <c r="F2435" s="37"/>
      <c r="G2435" s="37"/>
      <c r="H2435" s="37"/>
      <c r="I2435" s="37"/>
      <c r="J2435" s="37"/>
      <c r="K2435" s="37"/>
      <c r="L2435" s="37"/>
      <c r="M2435" s="37"/>
      <c r="N2435" s="37"/>
      <c r="O2435" s="37"/>
      <c r="P2435" s="37"/>
      <c r="Q2435" s="37"/>
      <c r="R2435" s="37"/>
      <c r="S2435" s="37"/>
      <c r="T2435" s="37"/>
      <c r="U2435" s="37"/>
      <c r="V2435" s="37"/>
      <c r="W2435" s="37"/>
      <c r="X2435" s="37"/>
      <c r="Y2435" s="37"/>
      <c r="Z2435" s="37"/>
      <c r="AA2435" s="37"/>
      <c r="AB2435" s="37"/>
      <c r="AC2435" s="37"/>
    </row>
    <row r="2436" spans="1:29" s="36" customFormat="1" x14ac:dyDescent="0.3">
      <c r="A2436" s="37"/>
      <c r="B2436" s="37"/>
      <c r="C2436" s="37"/>
      <c r="D2436" s="37"/>
      <c r="E2436" s="37"/>
      <c r="F2436" s="37"/>
      <c r="G2436" s="37"/>
      <c r="H2436" s="37"/>
      <c r="I2436" s="37"/>
      <c r="J2436" s="37"/>
      <c r="K2436" s="37"/>
      <c r="L2436" s="37"/>
      <c r="M2436" s="37"/>
      <c r="N2436" s="37"/>
      <c r="O2436" s="37"/>
      <c r="P2436" s="37"/>
      <c r="Q2436" s="37"/>
      <c r="R2436" s="37"/>
      <c r="S2436" s="37"/>
      <c r="T2436" s="37"/>
      <c r="U2436" s="37"/>
      <c r="V2436" s="37"/>
      <c r="W2436" s="37"/>
      <c r="X2436" s="37"/>
      <c r="Y2436" s="37"/>
      <c r="Z2436" s="37"/>
      <c r="AA2436" s="37"/>
      <c r="AB2436" s="37"/>
      <c r="AC2436" s="37"/>
    </row>
    <row r="2437" spans="1:29" s="36" customFormat="1" x14ac:dyDescent="0.3">
      <c r="A2437" s="37"/>
      <c r="B2437" s="37"/>
      <c r="C2437" s="37"/>
      <c r="D2437" s="37"/>
      <c r="E2437" s="37"/>
      <c r="F2437" s="37"/>
      <c r="G2437" s="37"/>
      <c r="H2437" s="37"/>
      <c r="I2437" s="37"/>
      <c r="J2437" s="37"/>
      <c r="K2437" s="37"/>
      <c r="L2437" s="37"/>
      <c r="M2437" s="37"/>
      <c r="N2437" s="37"/>
      <c r="O2437" s="37"/>
      <c r="P2437" s="37"/>
      <c r="Q2437" s="37"/>
      <c r="R2437" s="37"/>
      <c r="S2437" s="37"/>
      <c r="T2437" s="37"/>
      <c r="U2437" s="37"/>
      <c r="V2437" s="37"/>
      <c r="W2437" s="37"/>
      <c r="X2437" s="37"/>
      <c r="Y2437" s="37"/>
      <c r="Z2437" s="37"/>
      <c r="AA2437" s="37"/>
      <c r="AB2437" s="37"/>
      <c r="AC2437" s="37"/>
    </row>
    <row r="2438" spans="1:29" s="36" customFormat="1" x14ac:dyDescent="0.3">
      <c r="A2438" s="37"/>
      <c r="B2438" s="37"/>
      <c r="C2438" s="37"/>
      <c r="D2438" s="37"/>
      <c r="E2438" s="37"/>
      <c r="F2438" s="37"/>
      <c r="G2438" s="37"/>
      <c r="H2438" s="37"/>
      <c r="I2438" s="37"/>
      <c r="J2438" s="37"/>
      <c r="K2438" s="37"/>
      <c r="L2438" s="37"/>
      <c r="M2438" s="37"/>
      <c r="N2438" s="37"/>
      <c r="O2438" s="37"/>
      <c r="P2438" s="37"/>
      <c r="Q2438" s="37"/>
      <c r="R2438" s="37"/>
      <c r="S2438" s="37"/>
      <c r="T2438" s="37"/>
      <c r="U2438" s="37"/>
      <c r="V2438" s="37"/>
      <c r="W2438" s="37"/>
      <c r="X2438" s="37"/>
      <c r="Y2438" s="37"/>
      <c r="Z2438" s="37"/>
      <c r="AA2438" s="37"/>
      <c r="AB2438" s="37"/>
      <c r="AC2438" s="37"/>
    </row>
    <row r="2439" spans="1:29" s="36" customFormat="1" x14ac:dyDescent="0.3">
      <c r="A2439" s="37"/>
      <c r="B2439" s="37"/>
      <c r="C2439" s="37"/>
      <c r="D2439" s="37"/>
      <c r="E2439" s="37"/>
      <c r="F2439" s="37"/>
      <c r="G2439" s="37"/>
      <c r="H2439" s="37"/>
      <c r="I2439" s="37"/>
      <c r="J2439" s="37"/>
      <c r="K2439" s="37"/>
      <c r="L2439" s="37"/>
      <c r="M2439" s="37"/>
      <c r="N2439" s="37"/>
      <c r="O2439" s="37"/>
      <c r="P2439" s="37"/>
      <c r="Q2439" s="37"/>
      <c r="R2439" s="37"/>
      <c r="S2439" s="37"/>
      <c r="T2439" s="37"/>
      <c r="U2439" s="37"/>
      <c r="V2439" s="37"/>
      <c r="W2439" s="37"/>
      <c r="X2439" s="37"/>
      <c r="Y2439" s="37"/>
      <c r="Z2439" s="37"/>
      <c r="AA2439" s="37"/>
      <c r="AB2439" s="37"/>
      <c r="AC2439" s="37"/>
    </row>
    <row r="2440" spans="1:29" s="36" customFormat="1" x14ac:dyDescent="0.3">
      <c r="A2440" s="37"/>
      <c r="B2440" s="37"/>
      <c r="C2440" s="37"/>
      <c r="D2440" s="37"/>
      <c r="E2440" s="37"/>
      <c r="F2440" s="37"/>
      <c r="G2440" s="37"/>
      <c r="H2440" s="37"/>
      <c r="I2440" s="37"/>
      <c r="J2440" s="37"/>
      <c r="K2440" s="37"/>
      <c r="L2440" s="37"/>
      <c r="M2440" s="37"/>
      <c r="N2440" s="37"/>
      <c r="O2440" s="37"/>
      <c r="P2440" s="37"/>
      <c r="Q2440" s="37"/>
      <c r="R2440" s="37"/>
      <c r="S2440" s="37"/>
      <c r="T2440" s="37"/>
      <c r="U2440" s="37"/>
      <c r="V2440" s="37"/>
      <c r="W2440" s="37"/>
      <c r="X2440" s="37"/>
      <c r="Y2440" s="37"/>
      <c r="Z2440" s="37"/>
      <c r="AA2440" s="37"/>
      <c r="AB2440" s="37"/>
      <c r="AC2440" s="37"/>
    </row>
    <row r="2441" spans="1:29" s="36" customFormat="1" x14ac:dyDescent="0.3">
      <c r="A2441" s="37"/>
      <c r="B2441" s="37"/>
      <c r="C2441" s="37"/>
      <c r="D2441" s="37"/>
      <c r="E2441" s="37"/>
      <c r="F2441" s="37"/>
      <c r="G2441" s="37"/>
      <c r="H2441" s="37"/>
      <c r="I2441" s="37"/>
      <c r="J2441" s="37"/>
      <c r="K2441" s="37"/>
      <c r="L2441" s="37"/>
      <c r="M2441" s="37"/>
      <c r="N2441" s="37"/>
      <c r="O2441" s="37"/>
      <c r="P2441" s="37"/>
      <c r="Q2441" s="37"/>
      <c r="R2441" s="37"/>
      <c r="S2441" s="37"/>
      <c r="T2441" s="37"/>
      <c r="U2441" s="37"/>
      <c r="V2441" s="37"/>
      <c r="W2441" s="37"/>
      <c r="X2441" s="37"/>
      <c r="Y2441" s="37"/>
      <c r="Z2441" s="37"/>
      <c r="AA2441" s="37"/>
      <c r="AB2441" s="37"/>
      <c r="AC2441" s="37"/>
    </row>
    <row r="2442" spans="1:29" s="36" customFormat="1" x14ac:dyDescent="0.3">
      <c r="A2442" s="37"/>
      <c r="B2442" s="37"/>
      <c r="C2442" s="37"/>
      <c r="D2442" s="37"/>
      <c r="E2442" s="37"/>
      <c r="F2442" s="37"/>
      <c r="G2442" s="37"/>
      <c r="H2442" s="37"/>
      <c r="I2442" s="37"/>
      <c r="J2442" s="37"/>
      <c r="K2442" s="37"/>
      <c r="L2442" s="37"/>
      <c r="M2442" s="37"/>
      <c r="N2442" s="37"/>
      <c r="O2442" s="37"/>
      <c r="P2442" s="37"/>
      <c r="Q2442" s="37"/>
      <c r="R2442" s="37"/>
      <c r="S2442" s="37"/>
      <c r="T2442" s="37"/>
      <c r="U2442" s="37"/>
      <c r="V2442" s="37"/>
      <c r="W2442" s="37"/>
      <c r="X2442" s="37"/>
      <c r="Y2442" s="37"/>
      <c r="Z2442" s="37"/>
      <c r="AA2442" s="37"/>
      <c r="AB2442" s="37"/>
      <c r="AC2442" s="37"/>
    </row>
    <row r="2443" spans="1:29" s="36" customFormat="1" x14ac:dyDescent="0.3">
      <c r="A2443" s="37"/>
      <c r="B2443" s="37"/>
      <c r="C2443" s="37"/>
      <c r="D2443" s="37"/>
      <c r="E2443" s="37"/>
      <c r="F2443" s="37"/>
      <c r="G2443" s="37"/>
      <c r="H2443" s="37"/>
      <c r="I2443" s="37"/>
      <c r="J2443" s="37"/>
      <c r="K2443" s="37"/>
      <c r="L2443" s="37"/>
      <c r="M2443" s="37"/>
      <c r="N2443" s="37"/>
      <c r="O2443" s="37"/>
      <c r="P2443" s="37"/>
      <c r="Q2443" s="37"/>
      <c r="R2443" s="37"/>
      <c r="S2443" s="37"/>
      <c r="T2443" s="37"/>
      <c r="U2443" s="37"/>
      <c r="V2443" s="37"/>
      <c r="W2443" s="37"/>
      <c r="X2443" s="37"/>
      <c r="Y2443" s="37"/>
      <c r="Z2443" s="37"/>
      <c r="AA2443" s="37"/>
      <c r="AB2443" s="37"/>
      <c r="AC2443" s="37"/>
    </row>
    <row r="2444" spans="1:29" s="36" customFormat="1" x14ac:dyDescent="0.3">
      <c r="A2444" s="37"/>
      <c r="B2444" s="37"/>
      <c r="C2444" s="37"/>
      <c r="D2444" s="37"/>
      <c r="E2444" s="37"/>
      <c r="F2444" s="37"/>
      <c r="G2444" s="37"/>
      <c r="H2444" s="37"/>
      <c r="I2444" s="37"/>
      <c r="J2444" s="37"/>
      <c r="K2444" s="37"/>
      <c r="L2444" s="37"/>
      <c r="M2444" s="37"/>
      <c r="N2444" s="37"/>
      <c r="O2444" s="37"/>
      <c r="P2444" s="37"/>
      <c r="Q2444" s="37"/>
      <c r="R2444" s="37"/>
      <c r="S2444" s="37"/>
      <c r="T2444" s="37"/>
      <c r="U2444" s="37"/>
      <c r="V2444" s="37"/>
      <c r="W2444" s="37"/>
      <c r="X2444" s="37"/>
      <c r="Y2444" s="37"/>
      <c r="Z2444" s="37"/>
      <c r="AA2444" s="37"/>
      <c r="AB2444" s="37"/>
      <c r="AC2444" s="37"/>
    </row>
    <row r="2445" spans="1:29" s="36" customFormat="1" x14ac:dyDescent="0.3">
      <c r="A2445" s="37"/>
      <c r="B2445" s="37"/>
      <c r="C2445" s="37"/>
      <c r="D2445" s="37"/>
      <c r="E2445" s="37"/>
      <c r="F2445" s="37"/>
      <c r="G2445" s="37"/>
      <c r="H2445" s="37"/>
      <c r="I2445" s="37"/>
      <c r="J2445" s="37"/>
      <c r="K2445" s="37"/>
      <c r="L2445" s="37"/>
      <c r="M2445" s="37"/>
      <c r="N2445" s="37"/>
      <c r="O2445" s="37"/>
      <c r="P2445" s="37"/>
      <c r="Q2445" s="37"/>
      <c r="R2445" s="37"/>
      <c r="S2445" s="37"/>
      <c r="T2445" s="37"/>
      <c r="U2445" s="37"/>
      <c r="V2445" s="37"/>
      <c r="W2445" s="37"/>
      <c r="X2445" s="37"/>
      <c r="Y2445" s="37"/>
      <c r="Z2445" s="37"/>
      <c r="AA2445" s="37"/>
      <c r="AB2445" s="37"/>
      <c r="AC2445" s="37"/>
    </row>
    <row r="2446" spans="1:29" s="36" customFormat="1" x14ac:dyDescent="0.3">
      <c r="A2446" s="37"/>
      <c r="B2446" s="37"/>
      <c r="C2446" s="37"/>
      <c r="D2446" s="37"/>
      <c r="E2446" s="37"/>
      <c r="F2446" s="37"/>
      <c r="G2446" s="37"/>
      <c r="H2446" s="37"/>
      <c r="I2446" s="37"/>
      <c r="J2446" s="37"/>
      <c r="K2446" s="37"/>
      <c r="L2446" s="37"/>
      <c r="M2446" s="37"/>
      <c r="N2446" s="37"/>
      <c r="O2446" s="37"/>
      <c r="P2446" s="37"/>
      <c r="Q2446" s="37"/>
      <c r="R2446" s="37"/>
      <c r="S2446" s="37"/>
      <c r="T2446" s="37"/>
      <c r="U2446" s="37"/>
      <c r="V2446" s="37"/>
      <c r="W2446" s="37"/>
      <c r="X2446" s="37"/>
      <c r="Y2446" s="37"/>
      <c r="Z2446" s="37"/>
      <c r="AA2446" s="37"/>
      <c r="AB2446" s="37"/>
      <c r="AC2446" s="37"/>
    </row>
    <row r="2447" spans="1:29" s="36" customFormat="1" x14ac:dyDescent="0.3">
      <c r="A2447" s="37"/>
      <c r="B2447" s="37"/>
      <c r="C2447" s="37"/>
      <c r="D2447" s="37"/>
      <c r="E2447" s="37"/>
      <c r="F2447" s="37"/>
      <c r="G2447" s="37"/>
      <c r="H2447" s="37"/>
      <c r="I2447" s="37"/>
      <c r="J2447" s="37"/>
      <c r="K2447" s="37"/>
      <c r="L2447" s="37"/>
      <c r="M2447" s="37"/>
      <c r="N2447" s="37"/>
      <c r="O2447" s="37"/>
      <c r="P2447" s="37"/>
      <c r="Q2447" s="37"/>
      <c r="R2447" s="37"/>
      <c r="S2447" s="37"/>
      <c r="T2447" s="37"/>
      <c r="U2447" s="37"/>
      <c r="V2447" s="37"/>
      <c r="W2447" s="37"/>
      <c r="X2447" s="37"/>
      <c r="Y2447" s="37"/>
      <c r="Z2447" s="37"/>
      <c r="AA2447" s="37"/>
      <c r="AB2447" s="37"/>
      <c r="AC2447" s="37"/>
    </row>
    <row r="2448" spans="1:29" s="36" customFormat="1" x14ac:dyDescent="0.3">
      <c r="A2448" s="37"/>
      <c r="B2448" s="37"/>
      <c r="C2448" s="37"/>
      <c r="D2448" s="37"/>
      <c r="E2448" s="37"/>
      <c r="F2448" s="37"/>
      <c r="G2448" s="37"/>
      <c r="H2448" s="37"/>
      <c r="I2448" s="37"/>
      <c r="J2448" s="37"/>
      <c r="K2448" s="37"/>
      <c r="L2448" s="37"/>
      <c r="M2448" s="37"/>
      <c r="N2448" s="37"/>
      <c r="O2448" s="37"/>
      <c r="P2448" s="37"/>
      <c r="Q2448" s="37"/>
      <c r="R2448" s="37"/>
      <c r="S2448" s="37"/>
      <c r="T2448" s="37"/>
      <c r="U2448" s="37"/>
      <c r="V2448" s="37"/>
      <c r="W2448" s="37"/>
      <c r="X2448" s="37"/>
      <c r="Y2448" s="37"/>
      <c r="Z2448" s="37"/>
      <c r="AA2448" s="37"/>
      <c r="AB2448" s="37"/>
      <c r="AC2448" s="37"/>
    </row>
    <row r="2449" spans="1:29" s="36" customFormat="1" x14ac:dyDescent="0.3">
      <c r="A2449" s="37"/>
      <c r="B2449" s="37"/>
      <c r="C2449" s="37"/>
      <c r="D2449" s="37"/>
      <c r="E2449" s="37"/>
      <c r="F2449" s="37"/>
      <c r="G2449" s="37"/>
      <c r="H2449" s="37"/>
      <c r="I2449" s="37"/>
      <c r="J2449" s="37"/>
      <c r="K2449" s="37"/>
      <c r="L2449" s="37"/>
      <c r="M2449" s="37"/>
      <c r="N2449" s="37"/>
      <c r="O2449" s="37"/>
      <c r="P2449" s="37"/>
      <c r="Q2449" s="37"/>
      <c r="R2449" s="37"/>
      <c r="S2449" s="37"/>
      <c r="T2449" s="37"/>
      <c r="U2449" s="37"/>
      <c r="V2449" s="37"/>
      <c r="W2449" s="37"/>
      <c r="X2449" s="37"/>
      <c r="Y2449" s="37"/>
      <c r="Z2449" s="37"/>
      <c r="AA2449" s="37"/>
      <c r="AB2449" s="37"/>
      <c r="AC2449" s="37"/>
    </row>
    <row r="2450" spans="1:29" s="36" customFormat="1" x14ac:dyDescent="0.3">
      <c r="A2450" s="37"/>
      <c r="B2450" s="37"/>
      <c r="C2450" s="37"/>
      <c r="D2450" s="37"/>
      <c r="E2450" s="37"/>
      <c r="F2450" s="37"/>
      <c r="G2450" s="37"/>
      <c r="H2450" s="37"/>
      <c r="I2450" s="37"/>
      <c r="J2450" s="37"/>
      <c r="K2450" s="37"/>
      <c r="L2450" s="37"/>
      <c r="M2450" s="37"/>
      <c r="N2450" s="37"/>
      <c r="O2450" s="37"/>
      <c r="P2450" s="37"/>
      <c r="Q2450" s="37"/>
      <c r="R2450" s="37"/>
      <c r="S2450" s="37"/>
      <c r="T2450" s="37"/>
      <c r="U2450" s="37"/>
      <c r="V2450" s="37"/>
      <c r="W2450" s="37"/>
      <c r="X2450" s="37"/>
      <c r="Y2450" s="37"/>
      <c r="Z2450" s="37"/>
      <c r="AA2450" s="37"/>
      <c r="AB2450" s="37"/>
      <c r="AC2450" s="37"/>
    </row>
    <row r="2451" spans="1:29" s="36" customFormat="1" x14ac:dyDescent="0.3">
      <c r="A2451" s="37"/>
      <c r="B2451" s="37"/>
      <c r="C2451" s="37"/>
      <c r="D2451" s="37"/>
      <c r="E2451" s="37"/>
      <c r="F2451" s="37"/>
      <c r="G2451" s="37"/>
      <c r="H2451" s="37"/>
      <c r="I2451" s="37"/>
      <c r="J2451" s="37"/>
      <c r="K2451" s="37"/>
      <c r="L2451" s="37"/>
      <c r="M2451" s="37"/>
      <c r="N2451" s="37"/>
      <c r="O2451" s="37"/>
      <c r="P2451" s="37"/>
      <c r="Q2451" s="37"/>
      <c r="R2451" s="37"/>
      <c r="S2451" s="37"/>
      <c r="T2451" s="37"/>
      <c r="U2451" s="37"/>
      <c r="V2451" s="37"/>
      <c r="W2451" s="37"/>
      <c r="X2451" s="37"/>
      <c r="Y2451" s="37"/>
      <c r="Z2451" s="37"/>
      <c r="AA2451" s="37"/>
      <c r="AB2451" s="37"/>
      <c r="AC2451" s="37"/>
    </row>
    <row r="2452" spans="1:29" s="36" customFormat="1" x14ac:dyDescent="0.3">
      <c r="A2452" s="37"/>
      <c r="B2452" s="37"/>
      <c r="C2452" s="37"/>
      <c r="D2452" s="37"/>
      <c r="E2452" s="37"/>
      <c r="F2452" s="37"/>
      <c r="G2452" s="37"/>
      <c r="H2452" s="37"/>
      <c r="I2452" s="37"/>
      <c r="J2452" s="37"/>
      <c r="K2452" s="37"/>
      <c r="L2452" s="37"/>
      <c r="M2452" s="37"/>
      <c r="N2452" s="37"/>
      <c r="O2452" s="37"/>
      <c r="P2452" s="37"/>
      <c r="Q2452" s="37"/>
      <c r="R2452" s="37"/>
      <c r="S2452" s="37"/>
      <c r="T2452" s="37"/>
      <c r="U2452" s="37"/>
      <c r="V2452" s="37"/>
      <c r="W2452" s="37"/>
      <c r="X2452" s="37"/>
      <c r="Y2452" s="37"/>
      <c r="Z2452" s="37"/>
      <c r="AA2452" s="37"/>
      <c r="AB2452" s="37"/>
      <c r="AC2452" s="37"/>
    </row>
    <row r="2453" spans="1:29" s="36" customFormat="1" x14ac:dyDescent="0.3">
      <c r="A2453" s="37"/>
      <c r="B2453" s="37"/>
      <c r="C2453" s="37"/>
      <c r="D2453" s="37"/>
      <c r="E2453" s="37"/>
      <c r="F2453" s="37"/>
      <c r="G2453" s="37"/>
      <c r="H2453" s="37"/>
      <c r="I2453" s="37"/>
      <c r="J2453" s="37"/>
      <c r="K2453" s="37"/>
      <c r="L2453" s="37"/>
      <c r="M2453" s="37"/>
      <c r="N2453" s="37"/>
      <c r="O2453" s="37"/>
      <c r="P2453" s="37"/>
      <c r="Q2453" s="37"/>
      <c r="R2453" s="37"/>
      <c r="S2453" s="37"/>
      <c r="T2453" s="37"/>
      <c r="U2453" s="37"/>
      <c r="V2453" s="37"/>
      <c r="W2453" s="37"/>
      <c r="X2453" s="37"/>
      <c r="Y2453" s="37"/>
      <c r="Z2453" s="37"/>
      <c r="AA2453" s="37"/>
      <c r="AB2453" s="37"/>
      <c r="AC2453" s="37"/>
    </row>
    <row r="2454" spans="1:29" s="36" customFormat="1" x14ac:dyDescent="0.3">
      <c r="A2454" s="37"/>
      <c r="B2454" s="37"/>
      <c r="C2454" s="37"/>
      <c r="D2454" s="37"/>
      <c r="E2454" s="37"/>
      <c r="F2454" s="37"/>
      <c r="G2454" s="37"/>
      <c r="H2454" s="37"/>
      <c r="I2454" s="37"/>
      <c r="J2454" s="37"/>
      <c r="K2454" s="37"/>
      <c r="L2454" s="37"/>
      <c r="M2454" s="37"/>
      <c r="N2454" s="37"/>
      <c r="O2454" s="37"/>
      <c r="P2454" s="37"/>
      <c r="Q2454" s="37"/>
      <c r="R2454" s="37"/>
      <c r="S2454" s="37"/>
      <c r="T2454" s="37"/>
      <c r="U2454" s="37"/>
      <c r="V2454" s="37"/>
      <c r="W2454" s="37"/>
      <c r="X2454" s="37"/>
      <c r="Y2454" s="37"/>
      <c r="Z2454" s="37"/>
      <c r="AA2454" s="37"/>
      <c r="AB2454" s="37"/>
      <c r="AC2454" s="37"/>
    </row>
  </sheetData>
  <autoFilter ref="A2:AC116" xr:uid="{B5EB1EB2-5014-4852-8E9A-B2C17131EC78}">
    <filterColumn colId="27">
      <customFilters>
        <customFilter operator="notEqual" val=" "/>
      </customFilters>
    </filterColumn>
    <sortState xmlns:xlrd2="http://schemas.microsoft.com/office/spreadsheetml/2017/richdata2" ref="A3:AC116">
      <sortCondition ref="A2:A116"/>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6741-1253-4ADC-9622-372C02269B70}">
  <dimension ref="A2:AC116"/>
  <sheetViews>
    <sheetView topLeftCell="R1" workbookViewId="0">
      <selection activeCell="C2" sqref="C2"/>
    </sheetView>
  </sheetViews>
  <sheetFormatPr defaultRowHeight="14.4" x14ac:dyDescent="0.3"/>
  <cols>
    <col min="1" max="1" width="34.44140625" bestFit="1" customWidth="1"/>
    <col min="2" max="2" width="3.5546875" bestFit="1" customWidth="1"/>
    <col min="3" max="3" width="226.88671875" style="2" bestFit="1" customWidth="1"/>
    <col min="4" max="4" width="57.21875" bestFit="1" customWidth="1"/>
    <col min="5" max="5" width="12.44140625" bestFit="1" customWidth="1"/>
    <col min="6" max="6" width="16.44140625" bestFit="1" customWidth="1"/>
    <col min="8" max="8" width="12" bestFit="1" customWidth="1"/>
    <col min="9" max="9" width="11.6640625" bestFit="1" customWidth="1"/>
    <col min="10" max="10" width="35" bestFit="1" customWidth="1"/>
    <col min="11" max="11" width="3.5546875" bestFit="1" customWidth="1"/>
    <col min="12" max="12" width="49.77734375" bestFit="1" customWidth="1"/>
    <col min="13" max="13" width="6.77734375" bestFit="1" customWidth="1"/>
    <col min="14" max="14" width="14.109375" bestFit="1" customWidth="1"/>
    <col min="15" max="15" width="24.21875" bestFit="1" customWidth="1"/>
    <col min="16" max="16" width="65.44140625" bestFit="1" customWidth="1"/>
    <col min="17" max="17" width="6.109375" bestFit="1" customWidth="1"/>
    <col min="18" max="18" width="15.44140625" bestFit="1" customWidth="1"/>
    <col min="19" max="19" width="23.44140625" bestFit="1" customWidth="1"/>
    <col min="20" max="20" width="17.77734375" bestFit="1" customWidth="1"/>
    <col min="21" max="21" width="8" bestFit="1" customWidth="1"/>
    <col min="22" max="22" width="12.21875" bestFit="1" customWidth="1"/>
    <col min="23" max="23" width="64.5546875" bestFit="1" customWidth="1"/>
    <col min="24" max="24" width="14.21875" bestFit="1" customWidth="1"/>
    <col min="25" max="25" width="7.88671875" bestFit="1" customWidth="1"/>
    <col min="26" max="26" width="6.33203125" bestFit="1" customWidth="1"/>
    <col min="27" max="27" width="5.5546875" bestFit="1" customWidth="1"/>
    <col min="28" max="28" width="20.21875" bestFit="1" customWidth="1"/>
    <col min="29" max="29" width="5.33203125" bestFit="1" customWidth="1"/>
  </cols>
  <sheetData>
    <row r="2" spans="1:29" x14ac:dyDescent="0.3">
      <c r="A2" s="1" t="s">
        <v>6</v>
      </c>
      <c r="B2" s="1"/>
      <c r="C2" s="3" t="s">
        <v>7</v>
      </c>
      <c r="D2" s="1" t="s">
        <v>8</v>
      </c>
      <c r="E2" s="1"/>
      <c r="F2" s="1"/>
      <c r="G2" s="1"/>
      <c r="H2" s="1"/>
      <c r="I2" s="1"/>
      <c r="J2" s="1" t="s">
        <v>9</v>
      </c>
      <c r="K2" s="1"/>
      <c r="L2" s="1" t="s">
        <v>10</v>
      </c>
      <c r="M2" s="1"/>
      <c r="N2" s="1"/>
      <c r="O2" s="1"/>
      <c r="P2" s="1" t="s">
        <v>11</v>
      </c>
      <c r="Q2" s="1"/>
      <c r="R2" s="1"/>
      <c r="S2" s="1"/>
      <c r="T2" s="1"/>
      <c r="U2" s="1"/>
      <c r="V2" s="1"/>
      <c r="W2" s="1" t="s">
        <v>12</v>
      </c>
      <c r="X2" s="1"/>
      <c r="Y2" s="1"/>
      <c r="Z2" s="1"/>
      <c r="AA2" s="1"/>
      <c r="AB2" s="1" t="s">
        <v>13</v>
      </c>
      <c r="AC2" s="1"/>
    </row>
    <row r="3" spans="1:29" x14ac:dyDescent="0.3">
      <c r="A3" s="1" t="s">
        <v>15</v>
      </c>
      <c r="B3" s="1" t="s">
        <v>16</v>
      </c>
      <c r="C3" s="3" t="s">
        <v>17</v>
      </c>
      <c r="D3" s="1" t="s">
        <v>18</v>
      </c>
      <c r="E3" s="1" t="s">
        <v>19</v>
      </c>
      <c r="F3" s="1" t="s">
        <v>20</v>
      </c>
      <c r="G3" s="1" t="s">
        <v>21</v>
      </c>
      <c r="H3" s="1" t="s">
        <v>22</v>
      </c>
      <c r="I3" s="1" t="s">
        <v>23</v>
      </c>
      <c r="J3" s="1" t="s">
        <v>15</v>
      </c>
      <c r="K3" s="1" t="s">
        <v>16</v>
      </c>
      <c r="L3" s="1" t="s">
        <v>24</v>
      </c>
      <c r="M3" s="1" t="s">
        <v>25</v>
      </c>
      <c r="N3" s="1" t="s">
        <v>18</v>
      </c>
      <c r="O3" s="1" t="s">
        <v>26</v>
      </c>
      <c r="P3" s="1" t="s">
        <v>27</v>
      </c>
      <c r="Q3" s="1" t="s">
        <v>28</v>
      </c>
      <c r="R3" s="1" t="s">
        <v>29</v>
      </c>
      <c r="S3" s="1" t="s">
        <v>30</v>
      </c>
      <c r="T3" s="1" t="s">
        <v>31</v>
      </c>
      <c r="U3" s="1" t="s">
        <v>32</v>
      </c>
      <c r="V3" s="1" t="s">
        <v>33</v>
      </c>
      <c r="W3" s="1" t="s">
        <v>34</v>
      </c>
      <c r="X3" s="1" t="s">
        <v>35</v>
      </c>
      <c r="Y3" s="1" t="s">
        <v>36</v>
      </c>
      <c r="Z3" s="1" t="s">
        <v>37</v>
      </c>
      <c r="AA3" s="1" t="s">
        <v>38</v>
      </c>
      <c r="AB3" s="1" t="s">
        <v>39</v>
      </c>
      <c r="AC3" s="1" t="s">
        <v>40</v>
      </c>
    </row>
    <row r="4" spans="1:29" x14ac:dyDescent="0.3">
      <c r="A4" t="s">
        <v>15</v>
      </c>
      <c r="C4" s="2" t="s">
        <v>43</v>
      </c>
      <c r="F4" t="s">
        <v>20</v>
      </c>
      <c r="K4" t="s">
        <v>16</v>
      </c>
      <c r="M4" t="s">
        <v>25</v>
      </c>
      <c r="S4" t="s">
        <v>30</v>
      </c>
      <c r="Y4" t="s">
        <v>36</v>
      </c>
      <c r="AA4" t="s">
        <v>38</v>
      </c>
      <c r="AB4" t="s">
        <v>39</v>
      </c>
    </row>
    <row r="5" spans="1:29" x14ac:dyDescent="0.3">
      <c r="A5" t="s">
        <v>15</v>
      </c>
      <c r="C5" s="2" t="s">
        <v>46</v>
      </c>
      <c r="F5" t="s">
        <v>20</v>
      </c>
      <c r="J5" t="s">
        <v>15</v>
      </c>
      <c r="M5" t="s">
        <v>25</v>
      </c>
      <c r="S5" t="s">
        <v>30</v>
      </c>
      <c r="W5" t="s">
        <v>34</v>
      </c>
      <c r="X5" t="s">
        <v>35</v>
      </c>
      <c r="AB5" t="s">
        <v>39</v>
      </c>
    </row>
    <row r="6" spans="1:29" x14ac:dyDescent="0.3">
      <c r="A6" t="s">
        <v>15</v>
      </c>
      <c r="C6" s="2" t="s">
        <v>49</v>
      </c>
      <c r="I6" t="s">
        <v>23</v>
      </c>
      <c r="K6" t="s">
        <v>16</v>
      </c>
      <c r="L6" t="s">
        <v>24</v>
      </c>
      <c r="S6" t="s">
        <v>30</v>
      </c>
      <c r="Y6" t="s">
        <v>36</v>
      </c>
      <c r="AA6" t="s">
        <v>38</v>
      </c>
      <c r="AB6" t="s">
        <v>39</v>
      </c>
    </row>
    <row r="7" spans="1:29" x14ac:dyDescent="0.3">
      <c r="A7" t="s">
        <v>15</v>
      </c>
      <c r="C7" s="2" t="s">
        <v>52</v>
      </c>
      <c r="F7" t="s">
        <v>20</v>
      </c>
      <c r="K7" t="s">
        <v>16</v>
      </c>
      <c r="M7" t="s">
        <v>25</v>
      </c>
      <c r="S7" t="s">
        <v>30</v>
      </c>
      <c r="X7" t="s">
        <v>35</v>
      </c>
      <c r="Y7" t="s">
        <v>36</v>
      </c>
      <c r="AA7" t="s">
        <v>38</v>
      </c>
      <c r="AC7" t="s">
        <v>40</v>
      </c>
    </row>
    <row r="8" spans="1:29" x14ac:dyDescent="0.3">
      <c r="A8" t="s">
        <v>15</v>
      </c>
      <c r="C8" s="2" t="s">
        <v>55</v>
      </c>
      <c r="F8" t="s">
        <v>20</v>
      </c>
      <c r="K8" t="s">
        <v>16</v>
      </c>
      <c r="M8" t="s">
        <v>25</v>
      </c>
      <c r="R8" t="s">
        <v>29</v>
      </c>
      <c r="Y8" t="s">
        <v>36</v>
      </c>
      <c r="AA8" t="s">
        <v>38</v>
      </c>
      <c r="AC8" t="s">
        <v>40</v>
      </c>
    </row>
    <row r="9" spans="1:29" x14ac:dyDescent="0.3">
      <c r="B9" t="s">
        <v>16</v>
      </c>
      <c r="C9" s="2" t="s">
        <v>58</v>
      </c>
      <c r="F9" t="s">
        <v>20</v>
      </c>
      <c r="K9" t="s">
        <v>16</v>
      </c>
      <c r="M9" t="s">
        <v>25</v>
      </c>
      <c r="V9" t="s">
        <v>33</v>
      </c>
      <c r="Y9" t="s">
        <v>36</v>
      </c>
      <c r="Z9" t="s">
        <v>37</v>
      </c>
      <c r="AA9" t="s">
        <v>38</v>
      </c>
      <c r="AB9" t="s">
        <v>39</v>
      </c>
    </row>
    <row r="10" spans="1:29" x14ac:dyDescent="0.3">
      <c r="B10" t="s">
        <v>16</v>
      </c>
      <c r="C10" s="2" t="s">
        <v>61</v>
      </c>
      <c r="I10" t="s">
        <v>23</v>
      </c>
      <c r="K10" t="s">
        <v>16</v>
      </c>
      <c r="M10" t="s">
        <v>25</v>
      </c>
      <c r="R10" t="s">
        <v>29</v>
      </c>
      <c r="W10" t="s">
        <v>34</v>
      </c>
      <c r="AA10" t="s">
        <v>38</v>
      </c>
      <c r="AB10" t="s">
        <v>39</v>
      </c>
    </row>
    <row r="11" spans="1:29" x14ac:dyDescent="0.3">
      <c r="B11" t="s">
        <v>16</v>
      </c>
      <c r="C11" s="2" t="s">
        <v>64</v>
      </c>
      <c r="I11" t="s">
        <v>23</v>
      </c>
      <c r="K11" t="s">
        <v>16</v>
      </c>
      <c r="L11" t="s">
        <v>24</v>
      </c>
      <c r="T11" t="s">
        <v>31</v>
      </c>
      <c r="AA11" t="s">
        <v>38</v>
      </c>
      <c r="AC11" t="s">
        <v>40</v>
      </c>
    </row>
    <row r="12" spans="1:29" x14ac:dyDescent="0.3">
      <c r="A12" t="s">
        <v>15</v>
      </c>
      <c r="C12" s="2" t="s">
        <v>67</v>
      </c>
      <c r="D12" t="s">
        <v>18</v>
      </c>
      <c r="K12" t="s">
        <v>16</v>
      </c>
      <c r="N12" t="s">
        <v>18</v>
      </c>
      <c r="S12" t="s">
        <v>30</v>
      </c>
      <c r="AA12" t="s">
        <v>38</v>
      </c>
      <c r="AC12" t="s">
        <v>40</v>
      </c>
    </row>
    <row r="13" spans="1:29" x14ac:dyDescent="0.3">
      <c r="A13" t="s">
        <v>15</v>
      </c>
      <c r="C13" s="2" t="s">
        <v>70</v>
      </c>
      <c r="F13" t="s">
        <v>20</v>
      </c>
      <c r="K13" t="s">
        <v>16</v>
      </c>
      <c r="L13" t="s">
        <v>24</v>
      </c>
      <c r="S13" t="s">
        <v>30</v>
      </c>
      <c r="W13" t="s">
        <v>34</v>
      </c>
      <c r="Y13" t="s">
        <v>36</v>
      </c>
      <c r="AA13" t="s">
        <v>38</v>
      </c>
      <c r="AC13" t="s">
        <v>40</v>
      </c>
    </row>
    <row r="14" spans="1:29" x14ac:dyDescent="0.3">
      <c r="A14" t="s">
        <v>15</v>
      </c>
      <c r="C14" s="2" t="s">
        <v>73</v>
      </c>
      <c r="F14" t="s">
        <v>20</v>
      </c>
      <c r="K14" t="s">
        <v>16</v>
      </c>
      <c r="L14" t="s">
        <v>24</v>
      </c>
      <c r="S14" t="s">
        <v>30</v>
      </c>
      <c r="Y14" t="s">
        <v>36</v>
      </c>
      <c r="Z14" t="s">
        <v>37</v>
      </c>
      <c r="AA14" t="s">
        <v>38</v>
      </c>
      <c r="AC14" t="s">
        <v>40</v>
      </c>
    </row>
    <row r="15" spans="1:29" x14ac:dyDescent="0.3">
      <c r="A15" t="s">
        <v>15</v>
      </c>
      <c r="C15" s="2" t="s">
        <v>76</v>
      </c>
      <c r="F15" t="s">
        <v>20</v>
      </c>
      <c r="K15" t="s">
        <v>16</v>
      </c>
      <c r="M15" t="s">
        <v>25</v>
      </c>
      <c r="R15" t="s">
        <v>29</v>
      </c>
      <c r="W15" t="s">
        <v>34</v>
      </c>
      <c r="Y15" t="s">
        <v>36</v>
      </c>
      <c r="AA15" t="s">
        <v>38</v>
      </c>
      <c r="AB15" t="s">
        <v>39</v>
      </c>
    </row>
    <row r="16" spans="1:29" x14ac:dyDescent="0.3">
      <c r="B16" t="s">
        <v>16</v>
      </c>
      <c r="C16" s="2" t="s">
        <v>79</v>
      </c>
      <c r="F16" t="s">
        <v>20</v>
      </c>
      <c r="K16" t="s">
        <v>16</v>
      </c>
      <c r="M16" t="s">
        <v>25</v>
      </c>
      <c r="V16" t="s">
        <v>33</v>
      </c>
      <c r="AA16" t="s">
        <v>38</v>
      </c>
      <c r="AB16" t="s">
        <v>39</v>
      </c>
    </row>
    <row r="17" spans="1:29" x14ac:dyDescent="0.3">
      <c r="B17" t="s">
        <v>16</v>
      </c>
      <c r="C17" s="2" t="s">
        <v>82</v>
      </c>
      <c r="F17" t="s">
        <v>20</v>
      </c>
      <c r="K17" t="s">
        <v>16</v>
      </c>
      <c r="M17" t="s">
        <v>25</v>
      </c>
      <c r="S17" t="s">
        <v>30</v>
      </c>
      <c r="Y17" t="s">
        <v>36</v>
      </c>
      <c r="Z17" t="s">
        <v>37</v>
      </c>
      <c r="AA17" t="s">
        <v>38</v>
      </c>
      <c r="AC17" t="s">
        <v>40</v>
      </c>
    </row>
    <row r="18" spans="1:29" x14ac:dyDescent="0.3">
      <c r="A18" t="s">
        <v>15</v>
      </c>
      <c r="C18" s="2" t="s">
        <v>85</v>
      </c>
      <c r="F18" t="s">
        <v>20</v>
      </c>
      <c r="K18" t="s">
        <v>16</v>
      </c>
      <c r="L18" t="s">
        <v>24</v>
      </c>
      <c r="S18" t="s">
        <v>30</v>
      </c>
      <c r="Y18" t="s">
        <v>36</v>
      </c>
      <c r="Z18" t="s">
        <v>37</v>
      </c>
      <c r="AA18" t="s">
        <v>38</v>
      </c>
      <c r="AC18" t="s">
        <v>40</v>
      </c>
    </row>
    <row r="19" spans="1:29" x14ac:dyDescent="0.3">
      <c r="A19" t="s">
        <v>15</v>
      </c>
      <c r="C19" s="2" t="s">
        <v>88</v>
      </c>
      <c r="F19" t="s">
        <v>20</v>
      </c>
      <c r="K19" t="s">
        <v>16</v>
      </c>
      <c r="L19" t="s">
        <v>24</v>
      </c>
      <c r="S19" t="s">
        <v>30</v>
      </c>
      <c r="Y19" t="s">
        <v>36</v>
      </c>
      <c r="AA19" t="s">
        <v>38</v>
      </c>
      <c r="AC19" t="s">
        <v>40</v>
      </c>
    </row>
    <row r="20" spans="1:29" x14ac:dyDescent="0.3">
      <c r="B20" t="s">
        <v>16</v>
      </c>
      <c r="C20" s="2" t="s">
        <v>91</v>
      </c>
      <c r="F20" t="s">
        <v>20</v>
      </c>
      <c r="K20" t="s">
        <v>16</v>
      </c>
      <c r="M20" t="s">
        <v>25</v>
      </c>
      <c r="S20" t="s">
        <v>30</v>
      </c>
      <c r="W20" t="s">
        <v>34</v>
      </c>
      <c r="AA20" t="s">
        <v>38</v>
      </c>
      <c r="AC20" t="s">
        <v>40</v>
      </c>
    </row>
    <row r="21" spans="1:29" x14ac:dyDescent="0.3">
      <c r="A21" t="s">
        <v>15</v>
      </c>
      <c r="C21" s="2" t="s">
        <v>94</v>
      </c>
      <c r="F21" t="s">
        <v>20</v>
      </c>
      <c r="K21" t="s">
        <v>16</v>
      </c>
      <c r="M21" t="s">
        <v>25</v>
      </c>
      <c r="S21" t="s">
        <v>30</v>
      </c>
      <c r="W21" t="s">
        <v>34</v>
      </c>
      <c r="Y21" t="s">
        <v>36</v>
      </c>
      <c r="Z21" t="s">
        <v>37</v>
      </c>
      <c r="AA21" t="s">
        <v>38</v>
      </c>
      <c r="AC21" t="s">
        <v>40</v>
      </c>
    </row>
    <row r="22" spans="1:29" x14ac:dyDescent="0.3">
      <c r="A22" t="s">
        <v>15</v>
      </c>
      <c r="C22" s="2" t="s">
        <v>97</v>
      </c>
      <c r="F22" t="s">
        <v>20</v>
      </c>
      <c r="K22" t="s">
        <v>16</v>
      </c>
      <c r="L22" t="s">
        <v>24</v>
      </c>
      <c r="R22" t="s">
        <v>29</v>
      </c>
      <c r="Z22" t="s">
        <v>37</v>
      </c>
      <c r="AA22" t="s">
        <v>38</v>
      </c>
      <c r="AC22" t="s">
        <v>40</v>
      </c>
    </row>
    <row r="23" spans="1:29" x14ac:dyDescent="0.3">
      <c r="B23" t="s">
        <v>16</v>
      </c>
      <c r="C23" s="2" t="s">
        <v>100</v>
      </c>
      <c r="F23" t="s">
        <v>20</v>
      </c>
      <c r="K23" t="s">
        <v>16</v>
      </c>
      <c r="M23" t="s">
        <v>25</v>
      </c>
      <c r="U23" t="s">
        <v>32</v>
      </c>
      <c r="Y23" t="s">
        <v>36</v>
      </c>
      <c r="AA23" t="s">
        <v>38</v>
      </c>
      <c r="AC23" t="s">
        <v>40</v>
      </c>
    </row>
    <row r="24" spans="1:29" x14ac:dyDescent="0.3">
      <c r="A24" t="s">
        <v>15</v>
      </c>
      <c r="C24" s="2" t="s">
        <v>103</v>
      </c>
      <c r="F24" t="s">
        <v>20</v>
      </c>
      <c r="K24" t="s">
        <v>16</v>
      </c>
      <c r="M24" t="s">
        <v>25</v>
      </c>
      <c r="S24" t="s">
        <v>30</v>
      </c>
      <c r="W24" t="s">
        <v>34</v>
      </c>
      <c r="Z24" t="s">
        <v>37</v>
      </c>
      <c r="AB24" t="s">
        <v>39</v>
      </c>
    </row>
    <row r="25" spans="1:29" x14ac:dyDescent="0.3">
      <c r="A25" t="s">
        <v>15</v>
      </c>
      <c r="C25" s="2" t="s">
        <v>106</v>
      </c>
      <c r="E25" t="s">
        <v>19</v>
      </c>
      <c r="K25" t="s">
        <v>16</v>
      </c>
      <c r="M25" t="s">
        <v>25</v>
      </c>
      <c r="Q25" t="s">
        <v>28</v>
      </c>
      <c r="Y25" t="s">
        <v>36</v>
      </c>
      <c r="AA25" t="s">
        <v>38</v>
      </c>
      <c r="AB25" t="s">
        <v>39</v>
      </c>
    </row>
    <row r="26" spans="1:29" x14ac:dyDescent="0.3">
      <c r="A26" t="s">
        <v>15</v>
      </c>
      <c r="C26" s="2" t="s">
        <v>109</v>
      </c>
      <c r="F26" t="s">
        <v>20</v>
      </c>
      <c r="K26" t="s">
        <v>16</v>
      </c>
      <c r="M26" t="s">
        <v>25</v>
      </c>
      <c r="S26" t="s">
        <v>30</v>
      </c>
      <c r="Y26" t="s">
        <v>36</v>
      </c>
      <c r="AA26" t="s">
        <v>38</v>
      </c>
      <c r="AC26" t="s">
        <v>40</v>
      </c>
    </row>
    <row r="27" spans="1:29" x14ac:dyDescent="0.3">
      <c r="A27" t="s">
        <v>15</v>
      </c>
      <c r="C27" s="2" t="s">
        <v>112</v>
      </c>
      <c r="F27" t="s">
        <v>20</v>
      </c>
      <c r="K27" t="s">
        <v>16</v>
      </c>
      <c r="M27" t="s">
        <v>25</v>
      </c>
      <c r="R27" t="s">
        <v>29</v>
      </c>
      <c r="W27" t="s">
        <v>34</v>
      </c>
      <c r="Y27" t="s">
        <v>36</v>
      </c>
      <c r="AB27" t="s">
        <v>39</v>
      </c>
    </row>
    <row r="28" spans="1:29" x14ac:dyDescent="0.3">
      <c r="A28" t="s">
        <v>15</v>
      </c>
      <c r="C28" s="2" t="s">
        <v>115</v>
      </c>
      <c r="F28" t="s">
        <v>20</v>
      </c>
      <c r="K28" t="s">
        <v>16</v>
      </c>
      <c r="M28" t="s">
        <v>25</v>
      </c>
      <c r="R28" t="s">
        <v>29</v>
      </c>
      <c r="Y28" t="s">
        <v>36</v>
      </c>
      <c r="Z28" t="s">
        <v>37</v>
      </c>
      <c r="AA28" t="s">
        <v>38</v>
      </c>
      <c r="AB28" t="s">
        <v>39</v>
      </c>
    </row>
    <row r="29" spans="1:29" x14ac:dyDescent="0.3">
      <c r="A29" t="s">
        <v>15</v>
      </c>
      <c r="C29" s="2" t="s">
        <v>118</v>
      </c>
      <c r="F29" t="s">
        <v>20</v>
      </c>
      <c r="K29" t="s">
        <v>16</v>
      </c>
      <c r="L29" t="s">
        <v>24</v>
      </c>
      <c r="V29" t="s">
        <v>33</v>
      </c>
      <c r="Z29" t="s">
        <v>37</v>
      </c>
      <c r="AB29" t="s">
        <v>39</v>
      </c>
    </row>
    <row r="30" spans="1:29" x14ac:dyDescent="0.3">
      <c r="A30" t="s">
        <v>15</v>
      </c>
      <c r="C30" s="2" t="s">
        <v>121</v>
      </c>
      <c r="F30" t="s">
        <v>20</v>
      </c>
      <c r="K30" t="s">
        <v>16</v>
      </c>
      <c r="M30" t="s">
        <v>25</v>
      </c>
      <c r="T30" t="s">
        <v>31</v>
      </c>
      <c r="Y30" t="s">
        <v>36</v>
      </c>
      <c r="Z30" t="s">
        <v>37</v>
      </c>
      <c r="AA30" t="s">
        <v>38</v>
      </c>
      <c r="AC30" t="s">
        <v>40</v>
      </c>
    </row>
    <row r="31" spans="1:29" x14ac:dyDescent="0.3">
      <c r="B31" t="s">
        <v>16</v>
      </c>
      <c r="C31" s="2" t="s">
        <v>124</v>
      </c>
      <c r="F31" t="s">
        <v>20</v>
      </c>
      <c r="K31" t="s">
        <v>16</v>
      </c>
      <c r="M31" t="s">
        <v>25</v>
      </c>
      <c r="V31" t="s">
        <v>33</v>
      </c>
      <c r="W31" t="s">
        <v>34</v>
      </c>
      <c r="Y31" t="s">
        <v>36</v>
      </c>
      <c r="Z31" t="s">
        <v>37</v>
      </c>
      <c r="AA31" t="s">
        <v>38</v>
      </c>
      <c r="AC31" t="s">
        <v>40</v>
      </c>
    </row>
    <row r="32" spans="1:29" x14ac:dyDescent="0.3">
      <c r="A32" t="s">
        <v>15</v>
      </c>
      <c r="C32" s="2" t="s">
        <v>127</v>
      </c>
      <c r="E32" t="s">
        <v>19</v>
      </c>
      <c r="K32" t="s">
        <v>16</v>
      </c>
      <c r="L32" t="s">
        <v>24</v>
      </c>
      <c r="S32" t="s">
        <v>30</v>
      </c>
      <c r="Z32" t="s">
        <v>37</v>
      </c>
      <c r="AA32" t="s">
        <v>38</v>
      </c>
      <c r="AB32" t="s">
        <v>39</v>
      </c>
    </row>
    <row r="33" spans="1:29" x14ac:dyDescent="0.3">
      <c r="A33" t="s">
        <v>15</v>
      </c>
      <c r="C33" s="2" t="s">
        <v>130</v>
      </c>
      <c r="F33" t="s">
        <v>20</v>
      </c>
      <c r="K33" t="s">
        <v>16</v>
      </c>
      <c r="M33" t="s">
        <v>25</v>
      </c>
      <c r="S33" t="s">
        <v>30</v>
      </c>
      <c r="Z33" t="s">
        <v>37</v>
      </c>
      <c r="AA33" t="s">
        <v>38</v>
      </c>
      <c r="AC33" t="s">
        <v>40</v>
      </c>
    </row>
    <row r="34" spans="1:29" x14ac:dyDescent="0.3">
      <c r="A34" t="s">
        <v>15</v>
      </c>
      <c r="C34" s="2" t="s">
        <v>133</v>
      </c>
      <c r="D34" t="s">
        <v>18</v>
      </c>
      <c r="J34" t="s">
        <v>15</v>
      </c>
      <c r="L34" t="s">
        <v>24</v>
      </c>
      <c r="R34" t="s">
        <v>29</v>
      </c>
      <c r="W34" t="s">
        <v>34</v>
      </c>
      <c r="AB34" t="s">
        <v>39</v>
      </c>
    </row>
    <row r="35" spans="1:29" x14ac:dyDescent="0.3">
      <c r="A35" t="s">
        <v>15</v>
      </c>
      <c r="C35" s="2" t="s">
        <v>136</v>
      </c>
      <c r="E35" t="s">
        <v>19</v>
      </c>
      <c r="K35" t="s">
        <v>16</v>
      </c>
      <c r="M35" t="s">
        <v>25</v>
      </c>
      <c r="R35" t="s">
        <v>29</v>
      </c>
      <c r="AA35" t="s">
        <v>38</v>
      </c>
      <c r="AB35" t="s">
        <v>39</v>
      </c>
    </row>
    <row r="36" spans="1:29" x14ac:dyDescent="0.3">
      <c r="B36" t="s">
        <v>16</v>
      </c>
      <c r="C36" s="2" t="s">
        <v>139</v>
      </c>
      <c r="I36" t="s">
        <v>23</v>
      </c>
      <c r="K36" t="s">
        <v>16</v>
      </c>
      <c r="M36" t="s">
        <v>25</v>
      </c>
      <c r="T36" t="s">
        <v>31</v>
      </c>
      <c r="W36" t="s">
        <v>34</v>
      </c>
      <c r="AA36" t="s">
        <v>38</v>
      </c>
      <c r="AB36" t="s">
        <v>39</v>
      </c>
    </row>
    <row r="37" spans="1:29" x14ac:dyDescent="0.3">
      <c r="A37" t="s">
        <v>15</v>
      </c>
      <c r="C37" s="2" t="s">
        <v>142</v>
      </c>
      <c r="F37" t="s">
        <v>20</v>
      </c>
      <c r="K37" t="s">
        <v>16</v>
      </c>
      <c r="M37" t="s">
        <v>25</v>
      </c>
      <c r="P37" t="s">
        <v>27</v>
      </c>
      <c r="W37" t="s">
        <v>34</v>
      </c>
      <c r="Y37" t="s">
        <v>36</v>
      </c>
      <c r="AA37" t="s">
        <v>38</v>
      </c>
    </row>
    <row r="38" spans="1:29" x14ac:dyDescent="0.3">
      <c r="B38" t="s">
        <v>16</v>
      </c>
      <c r="C38" s="2" t="s">
        <v>145</v>
      </c>
      <c r="I38" t="s">
        <v>23</v>
      </c>
      <c r="J38" t="s">
        <v>15</v>
      </c>
      <c r="L38" t="s">
        <v>24</v>
      </c>
      <c r="U38" t="s">
        <v>32</v>
      </c>
      <c r="W38" t="s">
        <v>34</v>
      </c>
      <c r="X38" t="s">
        <v>35</v>
      </c>
      <c r="Z38" t="s">
        <v>37</v>
      </c>
      <c r="AA38" t="s">
        <v>38</v>
      </c>
      <c r="AB38" t="s">
        <v>39</v>
      </c>
    </row>
    <row r="39" spans="1:29" x14ac:dyDescent="0.3">
      <c r="B39" t="s">
        <v>16</v>
      </c>
      <c r="C39" s="2" t="s">
        <v>148</v>
      </c>
      <c r="H39" t="s">
        <v>22</v>
      </c>
      <c r="K39" t="s">
        <v>16</v>
      </c>
      <c r="M39" t="s">
        <v>25</v>
      </c>
      <c r="U39" t="s">
        <v>32</v>
      </c>
      <c r="AC39" t="s">
        <v>40</v>
      </c>
    </row>
    <row r="40" spans="1:29" x14ac:dyDescent="0.3">
      <c r="A40" t="s">
        <v>15</v>
      </c>
      <c r="C40" s="2" t="s">
        <v>151</v>
      </c>
      <c r="E40" t="s">
        <v>19</v>
      </c>
      <c r="J40" t="s">
        <v>15</v>
      </c>
      <c r="N40" t="s">
        <v>18</v>
      </c>
      <c r="R40" t="s">
        <v>29</v>
      </c>
      <c r="W40" t="s">
        <v>34</v>
      </c>
      <c r="Y40" t="s">
        <v>36</v>
      </c>
      <c r="Z40" t="s">
        <v>37</v>
      </c>
      <c r="AA40" t="s">
        <v>38</v>
      </c>
      <c r="AB40" t="s">
        <v>39</v>
      </c>
    </row>
    <row r="41" spans="1:29" x14ac:dyDescent="0.3">
      <c r="A41" t="s">
        <v>15</v>
      </c>
      <c r="C41" s="2" t="s">
        <v>154</v>
      </c>
      <c r="F41" t="s">
        <v>20</v>
      </c>
      <c r="K41" t="s">
        <v>16</v>
      </c>
      <c r="L41" t="s">
        <v>24</v>
      </c>
      <c r="S41" t="s">
        <v>30</v>
      </c>
      <c r="Y41" t="s">
        <v>36</v>
      </c>
      <c r="AA41" t="s">
        <v>38</v>
      </c>
      <c r="AC41" t="s">
        <v>40</v>
      </c>
    </row>
    <row r="42" spans="1:29" x14ac:dyDescent="0.3">
      <c r="A42" t="s">
        <v>15</v>
      </c>
      <c r="C42" s="2" t="s">
        <v>157</v>
      </c>
      <c r="F42" t="s">
        <v>20</v>
      </c>
      <c r="K42" t="s">
        <v>16</v>
      </c>
      <c r="M42" t="s">
        <v>25</v>
      </c>
      <c r="T42" t="s">
        <v>31</v>
      </c>
      <c r="Y42" t="s">
        <v>36</v>
      </c>
      <c r="Z42" t="s">
        <v>37</v>
      </c>
      <c r="AA42" t="s">
        <v>38</v>
      </c>
      <c r="AB42" t="s">
        <v>39</v>
      </c>
    </row>
    <row r="43" spans="1:29" x14ac:dyDescent="0.3">
      <c r="B43" t="s">
        <v>16</v>
      </c>
      <c r="C43" s="2" t="s">
        <v>160</v>
      </c>
      <c r="F43" t="s">
        <v>20</v>
      </c>
      <c r="K43" t="s">
        <v>16</v>
      </c>
      <c r="M43" t="s">
        <v>25</v>
      </c>
      <c r="U43" t="s">
        <v>32</v>
      </c>
      <c r="Y43" t="s">
        <v>36</v>
      </c>
      <c r="Z43" t="s">
        <v>37</v>
      </c>
      <c r="AA43" t="s">
        <v>38</v>
      </c>
      <c r="AC43" t="s">
        <v>40</v>
      </c>
    </row>
    <row r="44" spans="1:29" x14ac:dyDescent="0.3">
      <c r="B44" t="s">
        <v>16</v>
      </c>
      <c r="C44" s="2" t="s">
        <v>163</v>
      </c>
      <c r="I44" t="s">
        <v>23</v>
      </c>
      <c r="K44" t="s">
        <v>16</v>
      </c>
      <c r="L44" t="s">
        <v>24</v>
      </c>
      <c r="R44" t="s">
        <v>29</v>
      </c>
      <c r="Z44" t="s">
        <v>37</v>
      </c>
      <c r="AA44" t="s">
        <v>38</v>
      </c>
      <c r="AC44" t="s">
        <v>40</v>
      </c>
    </row>
    <row r="45" spans="1:29" x14ac:dyDescent="0.3">
      <c r="A45" t="s">
        <v>15</v>
      </c>
      <c r="C45" s="2" t="s">
        <v>166</v>
      </c>
      <c r="E45" t="s">
        <v>19</v>
      </c>
      <c r="K45" t="s">
        <v>16</v>
      </c>
      <c r="M45" t="s">
        <v>25</v>
      </c>
      <c r="Q45" t="s">
        <v>28</v>
      </c>
      <c r="Z45" t="s">
        <v>37</v>
      </c>
      <c r="AA45" t="s">
        <v>38</v>
      </c>
      <c r="AC45" t="s">
        <v>40</v>
      </c>
    </row>
    <row r="46" spans="1:29" x14ac:dyDescent="0.3">
      <c r="A46" t="s">
        <v>15</v>
      </c>
      <c r="C46" s="2" t="s">
        <v>169</v>
      </c>
      <c r="F46" t="s">
        <v>20</v>
      </c>
      <c r="K46" t="s">
        <v>16</v>
      </c>
      <c r="M46" t="s">
        <v>25</v>
      </c>
      <c r="T46" t="s">
        <v>31</v>
      </c>
      <c r="AA46" t="s">
        <v>38</v>
      </c>
      <c r="AC46" t="s">
        <v>40</v>
      </c>
    </row>
    <row r="47" spans="1:29" x14ac:dyDescent="0.3">
      <c r="A47" t="s">
        <v>15</v>
      </c>
      <c r="C47" s="2" t="s">
        <v>172</v>
      </c>
      <c r="I47" t="s">
        <v>23</v>
      </c>
      <c r="K47" t="s">
        <v>16</v>
      </c>
      <c r="M47" t="s">
        <v>25</v>
      </c>
      <c r="R47" t="s">
        <v>29</v>
      </c>
      <c r="Y47" t="s">
        <v>36</v>
      </c>
      <c r="AA47" t="s">
        <v>38</v>
      </c>
      <c r="AB47" t="s">
        <v>39</v>
      </c>
    </row>
    <row r="48" spans="1:29" x14ac:dyDescent="0.3">
      <c r="B48" t="s">
        <v>16</v>
      </c>
      <c r="C48" s="2" t="s">
        <v>175</v>
      </c>
      <c r="F48" t="s">
        <v>20</v>
      </c>
      <c r="K48" t="s">
        <v>16</v>
      </c>
      <c r="M48" t="s">
        <v>25</v>
      </c>
      <c r="R48" t="s">
        <v>29</v>
      </c>
      <c r="Z48" t="s">
        <v>37</v>
      </c>
      <c r="AA48" t="s">
        <v>38</v>
      </c>
      <c r="AC48" t="s">
        <v>40</v>
      </c>
    </row>
    <row r="49" spans="1:29" x14ac:dyDescent="0.3">
      <c r="A49" t="s">
        <v>15</v>
      </c>
      <c r="C49" s="2" t="s">
        <v>178</v>
      </c>
      <c r="F49" t="s">
        <v>20</v>
      </c>
      <c r="K49" t="s">
        <v>16</v>
      </c>
      <c r="L49" t="s">
        <v>24</v>
      </c>
      <c r="S49" t="s">
        <v>30</v>
      </c>
      <c r="AA49" t="s">
        <v>38</v>
      </c>
      <c r="AB49" t="s">
        <v>39</v>
      </c>
    </row>
    <row r="50" spans="1:29" x14ac:dyDescent="0.3">
      <c r="B50" t="s">
        <v>16</v>
      </c>
      <c r="C50" s="2" t="s">
        <v>181</v>
      </c>
      <c r="F50" t="s">
        <v>20</v>
      </c>
      <c r="K50" t="s">
        <v>16</v>
      </c>
      <c r="M50" t="s">
        <v>25</v>
      </c>
      <c r="S50" t="s">
        <v>30</v>
      </c>
      <c r="W50" t="s">
        <v>34</v>
      </c>
      <c r="Z50" t="s">
        <v>37</v>
      </c>
      <c r="AA50" t="s">
        <v>38</v>
      </c>
      <c r="AB50" t="s">
        <v>39</v>
      </c>
    </row>
    <row r="51" spans="1:29" x14ac:dyDescent="0.3">
      <c r="A51" t="s">
        <v>15</v>
      </c>
      <c r="C51" s="2" t="s">
        <v>184</v>
      </c>
      <c r="F51" t="s">
        <v>20</v>
      </c>
      <c r="K51" t="s">
        <v>16</v>
      </c>
      <c r="M51" t="s">
        <v>25</v>
      </c>
      <c r="T51" t="s">
        <v>31</v>
      </c>
      <c r="W51" t="s">
        <v>34</v>
      </c>
      <c r="X51" t="s">
        <v>35</v>
      </c>
      <c r="Y51" t="s">
        <v>36</v>
      </c>
      <c r="Z51" t="s">
        <v>37</v>
      </c>
      <c r="AA51" t="s">
        <v>38</v>
      </c>
      <c r="AB51" t="s">
        <v>39</v>
      </c>
    </row>
    <row r="52" spans="1:29" x14ac:dyDescent="0.3">
      <c r="A52" t="s">
        <v>15</v>
      </c>
      <c r="C52" s="2" t="s">
        <v>187</v>
      </c>
      <c r="F52" t="s">
        <v>20</v>
      </c>
      <c r="K52" t="s">
        <v>16</v>
      </c>
      <c r="M52" t="s">
        <v>25</v>
      </c>
      <c r="T52" t="s">
        <v>31</v>
      </c>
      <c r="W52" t="s">
        <v>34</v>
      </c>
      <c r="Y52" t="s">
        <v>36</v>
      </c>
      <c r="Z52" t="s">
        <v>37</v>
      </c>
      <c r="AA52" t="s">
        <v>38</v>
      </c>
      <c r="AC52" t="s">
        <v>40</v>
      </c>
    </row>
    <row r="53" spans="1:29" x14ac:dyDescent="0.3">
      <c r="A53" t="s">
        <v>15</v>
      </c>
      <c r="C53" s="2" t="s">
        <v>190</v>
      </c>
      <c r="F53" t="s">
        <v>20</v>
      </c>
      <c r="J53" t="s">
        <v>15</v>
      </c>
      <c r="M53" t="s">
        <v>25</v>
      </c>
      <c r="S53" t="s">
        <v>30</v>
      </c>
      <c r="W53" t="s">
        <v>34</v>
      </c>
      <c r="Y53" t="s">
        <v>36</v>
      </c>
      <c r="Z53" t="s">
        <v>37</v>
      </c>
      <c r="AA53" t="s">
        <v>38</v>
      </c>
      <c r="AB53" t="s">
        <v>39</v>
      </c>
    </row>
    <row r="54" spans="1:29" x14ac:dyDescent="0.3">
      <c r="A54" t="s">
        <v>15</v>
      </c>
      <c r="C54" s="2" t="s">
        <v>193</v>
      </c>
      <c r="F54" t="s">
        <v>20</v>
      </c>
      <c r="K54" t="s">
        <v>16</v>
      </c>
      <c r="M54" t="s">
        <v>25</v>
      </c>
      <c r="S54" t="s">
        <v>30</v>
      </c>
      <c r="Z54" t="s">
        <v>37</v>
      </c>
      <c r="AA54" t="s">
        <v>38</v>
      </c>
      <c r="AB54" t="s">
        <v>39</v>
      </c>
    </row>
    <row r="55" spans="1:29" x14ac:dyDescent="0.3">
      <c r="B55" t="s">
        <v>16</v>
      </c>
      <c r="C55" s="2" t="s">
        <v>196</v>
      </c>
      <c r="F55" t="s">
        <v>20</v>
      </c>
      <c r="K55" t="s">
        <v>16</v>
      </c>
      <c r="M55" t="s">
        <v>25</v>
      </c>
      <c r="R55" t="s">
        <v>29</v>
      </c>
      <c r="Y55" t="s">
        <v>36</v>
      </c>
      <c r="AA55" t="s">
        <v>38</v>
      </c>
      <c r="AC55" t="s">
        <v>40</v>
      </c>
    </row>
    <row r="56" spans="1:29" x14ac:dyDescent="0.3">
      <c r="A56" t="s">
        <v>15</v>
      </c>
      <c r="C56" s="2" t="s">
        <v>199</v>
      </c>
      <c r="F56" t="s">
        <v>20</v>
      </c>
      <c r="K56" t="s">
        <v>16</v>
      </c>
      <c r="M56" t="s">
        <v>25</v>
      </c>
      <c r="S56" t="s">
        <v>30</v>
      </c>
      <c r="Y56" t="s">
        <v>36</v>
      </c>
      <c r="AB56" t="s">
        <v>39</v>
      </c>
    </row>
    <row r="57" spans="1:29" x14ac:dyDescent="0.3">
      <c r="A57" t="s">
        <v>15</v>
      </c>
      <c r="C57" s="2" t="s">
        <v>202</v>
      </c>
      <c r="F57" t="s">
        <v>20</v>
      </c>
      <c r="K57" t="s">
        <v>16</v>
      </c>
      <c r="M57" t="s">
        <v>25</v>
      </c>
      <c r="T57" t="s">
        <v>31</v>
      </c>
      <c r="Z57" t="s">
        <v>37</v>
      </c>
      <c r="AA57" t="s">
        <v>38</v>
      </c>
      <c r="AC57" t="s">
        <v>40</v>
      </c>
    </row>
    <row r="58" spans="1:29" x14ac:dyDescent="0.3">
      <c r="B58" t="s">
        <v>16</v>
      </c>
      <c r="C58" s="2" t="s">
        <v>205</v>
      </c>
      <c r="F58" t="s">
        <v>20</v>
      </c>
      <c r="K58" t="s">
        <v>16</v>
      </c>
      <c r="M58" t="s">
        <v>25</v>
      </c>
      <c r="S58" t="s">
        <v>30</v>
      </c>
      <c r="AA58" t="s">
        <v>38</v>
      </c>
      <c r="AC58" t="s">
        <v>40</v>
      </c>
    </row>
    <row r="59" spans="1:29" x14ac:dyDescent="0.3">
      <c r="B59" t="s">
        <v>16</v>
      </c>
      <c r="C59" s="2" t="s">
        <v>208</v>
      </c>
      <c r="H59" t="s">
        <v>22</v>
      </c>
      <c r="K59" t="s">
        <v>16</v>
      </c>
      <c r="M59" t="s">
        <v>25</v>
      </c>
      <c r="U59" t="s">
        <v>32</v>
      </c>
      <c r="Y59" t="s">
        <v>36</v>
      </c>
      <c r="AA59" t="s">
        <v>38</v>
      </c>
      <c r="AC59" t="s">
        <v>40</v>
      </c>
    </row>
    <row r="60" spans="1:29" x14ac:dyDescent="0.3">
      <c r="B60" t="s">
        <v>16</v>
      </c>
      <c r="C60" s="2" t="s">
        <v>211</v>
      </c>
      <c r="F60" t="s">
        <v>20</v>
      </c>
      <c r="K60" t="s">
        <v>16</v>
      </c>
      <c r="N60" t="s">
        <v>18</v>
      </c>
      <c r="V60" t="s">
        <v>33</v>
      </c>
      <c r="AC60" t="s">
        <v>40</v>
      </c>
    </row>
    <row r="61" spans="1:29" x14ac:dyDescent="0.3">
      <c r="A61" t="s">
        <v>15</v>
      </c>
      <c r="C61" s="2" t="s">
        <v>214</v>
      </c>
      <c r="E61" t="s">
        <v>19</v>
      </c>
      <c r="K61" t="s">
        <v>16</v>
      </c>
      <c r="N61" t="s">
        <v>18</v>
      </c>
      <c r="S61" t="s">
        <v>30</v>
      </c>
      <c r="AA61" t="s">
        <v>38</v>
      </c>
      <c r="AB61" t="s">
        <v>39</v>
      </c>
    </row>
    <row r="62" spans="1:29" x14ac:dyDescent="0.3">
      <c r="A62" t="s">
        <v>15</v>
      </c>
      <c r="C62" s="2" t="s">
        <v>217</v>
      </c>
      <c r="F62" t="s">
        <v>20</v>
      </c>
      <c r="K62" t="s">
        <v>16</v>
      </c>
      <c r="M62" t="s">
        <v>25</v>
      </c>
      <c r="R62" t="s">
        <v>29</v>
      </c>
      <c r="W62" t="s">
        <v>34</v>
      </c>
      <c r="Z62" t="s">
        <v>37</v>
      </c>
      <c r="AA62" t="s">
        <v>38</v>
      </c>
      <c r="AC62" t="s">
        <v>40</v>
      </c>
    </row>
    <row r="63" spans="1:29" x14ac:dyDescent="0.3">
      <c r="A63" t="s">
        <v>15</v>
      </c>
      <c r="C63" s="2" t="s">
        <v>220</v>
      </c>
      <c r="E63" t="s">
        <v>19</v>
      </c>
      <c r="K63" t="s">
        <v>16</v>
      </c>
      <c r="M63" t="s">
        <v>25</v>
      </c>
      <c r="S63" t="s">
        <v>30</v>
      </c>
      <c r="W63" t="s">
        <v>34</v>
      </c>
      <c r="Y63" t="s">
        <v>36</v>
      </c>
      <c r="Z63" t="s">
        <v>37</v>
      </c>
      <c r="AA63" t="s">
        <v>38</v>
      </c>
      <c r="AB63" t="s">
        <v>39</v>
      </c>
    </row>
    <row r="64" spans="1:29" x14ac:dyDescent="0.3">
      <c r="A64" t="s">
        <v>15</v>
      </c>
      <c r="C64" s="2" t="s">
        <v>223</v>
      </c>
      <c r="F64" t="s">
        <v>20</v>
      </c>
      <c r="K64" t="s">
        <v>16</v>
      </c>
      <c r="M64" t="s">
        <v>25</v>
      </c>
      <c r="V64" t="s">
        <v>33</v>
      </c>
      <c r="AA64" t="s">
        <v>38</v>
      </c>
      <c r="AB64" t="s">
        <v>39</v>
      </c>
    </row>
    <row r="65" spans="1:29" x14ac:dyDescent="0.3">
      <c r="A65" t="s">
        <v>15</v>
      </c>
      <c r="C65" s="2" t="s">
        <v>226</v>
      </c>
      <c r="D65" t="s">
        <v>18</v>
      </c>
      <c r="K65" t="s">
        <v>16</v>
      </c>
      <c r="M65" t="s">
        <v>25</v>
      </c>
      <c r="Q65" t="s">
        <v>28</v>
      </c>
      <c r="W65" t="s">
        <v>34</v>
      </c>
      <c r="Y65" t="s">
        <v>36</v>
      </c>
      <c r="Z65" t="s">
        <v>37</v>
      </c>
      <c r="AB65" t="s">
        <v>39</v>
      </c>
    </row>
    <row r="66" spans="1:29" x14ac:dyDescent="0.3">
      <c r="A66" t="s">
        <v>15</v>
      </c>
      <c r="C66" s="2" t="s">
        <v>229</v>
      </c>
      <c r="F66" t="s">
        <v>20</v>
      </c>
      <c r="K66" t="s">
        <v>16</v>
      </c>
      <c r="M66" t="s">
        <v>25</v>
      </c>
      <c r="S66" t="s">
        <v>30</v>
      </c>
      <c r="Y66" t="s">
        <v>36</v>
      </c>
      <c r="Z66" t="s">
        <v>37</v>
      </c>
      <c r="AA66" t="s">
        <v>38</v>
      </c>
      <c r="AC66" t="s">
        <v>40</v>
      </c>
    </row>
    <row r="67" spans="1:29" x14ac:dyDescent="0.3">
      <c r="B67" t="s">
        <v>16</v>
      </c>
      <c r="C67" s="2" t="s">
        <v>232</v>
      </c>
      <c r="G67" t="s">
        <v>21</v>
      </c>
      <c r="K67" t="s">
        <v>16</v>
      </c>
      <c r="L67" t="s">
        <v>24</v>
      </c>
      <c r="V67" t="s">
        <v>33</v>
      </c>
      <c r="Y67" t="s">
        <v>36</v>
      </c>
      <c r="Z67" t="s">
        <v>37</v>
      </c>
      <c r="AA67" t="s">
        <v>38</v>
      </c>
      <c r="AB67" t="s">
        <v>39</v>
      </c>
    </row>
    <row r="68" spans="1:29" x14ac:dyDescent="0.3">
      <c r="A68" t="s">
        <v>15</v>
      </c>
      <c r="C68" s="2" t="s">
        <v>235</v>
      </c>
      <c r="F68" t="s">
        <v>20</v>
      </c>
      <c r="K68" t="s">
        <v>16</v>
      </c>
      <c r="M68" t="s">
        <v>25</v>
      </c>
      <c r="T68" t="s">
        <v>31</v>
      </c>
      <c r="AA68" t="s">
        <v>38</v>
      </c>
      <c r="AC68" t="s">
        <v>40</v>
      </c>
    </row>
    <row r="69" spans="1:29" x14ac:dyDescent="0.3">
      <c r="B69" t="s">
        <v>16</v>
      </c>
      <c r="C69" s="2" t="s">
        <v>238</v>
      </c>
      <c r="D69" t="s">
        <v>18</v>
      </c>
      <c r="K69" t="s">
        <v>16</v>
      </c>
      <c r="M69" t="s">
        <v>25</v>
      </c>
      <c r="V69" t="s">
        <v>33</v>
      </c>
      <c r="AA69" t="s">
        <v>38</v>
      </c>
      <c r="AC69" t="s">
        <v>40</v>
      </c>
    </row>
    <row r="70" spans="1:29" x14ac:dyDescent="0.3">
      <c r="B70" t="s">
        <v>16</v>
      </c>
      <c r="C70" s="2" t="s">
        <v>241</v>
      </c>
      <c r="F70" t="s">
        <v>20</v>
      </c>
      <c r="K70" t="s">
        <v>16</v>
      </c>
      <c r="M70" t="s">
        <v>25</v>
      </c>
      <c r="R70" t="s">
        <v>29</v>
      </c>
      <c r="X70" t="s">
        <v>35</v>
      </c>
      <c r="Y70" t="s">
        <v>36</v>
      </c>
      <c r="Z70" t="s">
        <v>37</v>
      </c>
      <c r="AA70" t="s">
        <v>38</v>
      </c>
      <c r="AB70" t="s">
        <v>39</v>
      </c>
    </row>
    <row r="71" spans="1:29" x14ac:dyDescent="0.3">
      <c r="A71" t="s">
        <v>15</v>
      </c>
      <c r="C71" s="2" t="s">
        <v>244</v>
      </c>
      <c r="I71" t="s">
        <v>23</v>
      </c>
      <c r="K71" t="s">
        <v>16</v>
      </c>
      <c r="L71" t="s">
        <v>24</v>
      </c>
      <c r="R71" t="s">
        <v>29</v>
      </c>
      <c r="Y71" t="s">
        <v>36</v>
      </c>
      <c r="Z71" t="s">
        <v>37</v>
      </c>
      <c r="AA71" t="s">
        <v>38</v>
      </c>
      <c r="AC71" t="s">
        <v>40</v>
      </c>
    </row>
    <row r="72" spans="1:29" x14ac:dyDescent="0.3">
      <c r="A72" t="s">
        <v>15</v>
      </c>
      <c r="C72" s="2" t="s">
        <v>247</v>
      </c>
      <c r="F72" t="s">
        <v>20</v>
      </c>
      <c r="K72" t="s">
        <v>16</v>
      </c>
      <c r="M72" t="s">
        <v>25</v>
      </c>
      <c r="S72" t="s">
        <v>30</v>
      </c>
      <c r="Y72" t="s">
        <v>36</v>
      </c>
      <c r="AA72" t="s">
        <v>38</v>
      </c>
      <c r="AC72" t="s">
        <v>40</v>
      </c>
    </row>
    <row r="73" spans="1:29" x14ac:dyDescent="0.3">
      <c r="A73" t="s">
        <v>15</v>
      </c>
      <c r="C73" s="2" t="s">
        <v>250</v>
      </c>
      <c r="F73" t="s">
        <v>20</v>
      </c>
      <c r="J73" t="s">
        <v>15</v>
      </c>
      <c r="M73" t="s">
        <v>25</v>
      </c>
      <c r="P73" t="s">
        <v>27</v>
      </c>
      <c r="Y73" t="s">
        <v>36</v>
      </c>
      <c r="AA73" t="s">
        <v>38</v>
      </c>
      <c r="AC73" t="s">
        <v>40</v>
      </c>
    </row>
    <row r="74" spans="1:29" x14ac:dyDescent="0.3">
      <c r="A74" t="s">
        <v>15</v>
      </c>
      <c r="C74" s="2" t="s">
        <v>253</v>
      </c>
      <c r="I74" t="s">
        <v>23</v>
      </c>
      <c r="K74" t="s">
        <v>16</v>
      </c>
      <c r="L74" t="s">
        <v>24</v>
      </c>
      <c r="U74" t="s">
        <v>32</v>
      </c>
      <c r="W74" t="s">
        <v>34</v>
      </c>
      <c r="Y74" t="s">
        <v>36</v>
      </c>
      <c r="Z74" t="s">
        <v>37</v>
      </c>
      <c r="AA74" t="s">
        <v>38</v>
      </c>
      <c r="AB74" t="s">
        <v>39</v>
      </c>
    </row>
    <row r="75" spans="1:29" x14ac:dyDescent="0.3">
      <c r="AC75" t="s">
        <v>40</v>
      </c>
    </row>
    <row r="76" spans="1:29" x14ac:dyDescent="0.3">
      <c r="A76" t="s">
        <v>15</v>
      </c>
      <c r="C76" s="2" t="s">
        <v>256</v>
      </c>
      <c r="F76" t="s">
        <v>20</v>
      </c>
      <c r="K76" t="s">
        <v>16</v>
      </c>
      <c r="M76" t="s">
        <v>25</v>
      </c>
      <c r="R76" t="s">
        <v>29</v>
      </c>
      <c r="Y76" t="s">
        <v>36</v>
      </c>
      <c r="AA76" t="s">
        <v>38</v>
      </c>
      <c r="AC76" t="s">
        <v>40</v>
      </c>
    </row>
    <row r="77" spans="1:29" x14ac:dyDescent="0.3">
      <c r="A77" t="s">
        <v>15</v>
      </c>
      <c r="C77" s="2" t="s">
        <v>259</v>
      </c>
      <c r="F77" t="s">
        <v>20</v>
      </c>
      <c r="J77" t="s">
        <v>15</v>
      </c>
      <c r="M77" t="s">
        <v>25</v>
      </c>
      <c r="S77" t="s">
        <v>30</v>
      </c>
      <c r="W77" t="s">
        <v>34</v>
      </c>
      <c r="AB77" t="s">
        <v>39</v>
      </c>
    </row>
    <row r="78" spans="1:29" x14ac:dyDescent="0.3">
      <c r="B78" t="s">
        <v>16</v>
      </c>
      <c r="C78" s="2" t="s">
        <v>262</v>
      </c>
      <c r="F78" t="s">
        <v>20</v>
      </c>
      <c r="K78" t="s">
        <v>16</v>
      </c>
      <c r="O78" t="s">
        <v>26</v>
      </c>
      <c r="U78" t="s">
        <v>32</v>
      </c>
      <c r="AA78" t="s">
        <v>38</v>
      </c>
      <c r="AC78" t="s">
        <v>40</v>
      </c>
    </row>
    <row r="79" spans="1:29" x14ac:dyDescent="0.3">
      <c r="A79" t="s">
        <v>15</v>
      </c>
      <c r="C79" s="2" t="s">
        <v>220</v>
      </c>
      <c r="D79" t="s">
        <v>18</v>
      </c>
      <c r="K79" t="s">
        <v>16</v>
      </c>
      <c r="M79" t="s">
        <v>25</v>
      </c>
      <c r="S79" t="s">
        <v>30</v>
      </c>
      <c r="Z79" t="s">
        <v>37</v>
      </c>
      <c r="AA79" t="s">
        <v>38</v>
      </c>
      <c r="AC79" t="s">
        <v>40</v>
      </c>
    </row>
    <row r="80" spans="1:29" x14ac:dyDescent="0.3">
      <c r="B80" t="s">
        <v>16</v>
      </c>
      <c r="C80" s="2" t="s">
        <v>267</v>
      </c>
      <c r="F80" t="s">
        <v>20</v>
      </c>
      <c r="K80" t="s">
        <v>16</v>
      </c>
      <c r="M80" t="s">
        <v>25</v>
      </c>
      <c r="U80" t="s">
        <v>32</v>
      </c>
      <c r="AA80" t="s">
        <v>38</v>
      </c>
      <c r="AC80" t="s">
        <v>40</v>
      </c>
    </row>
    <row r="81" spans="1:29" x14ac:dyDescent="0.3">
      <c r="B81" t="s">
        <v>16</v>
      </c>
      <c r="C81" s="2" t="s">
        <v>270</v>
      </c>
      <c r="H81" t="s">
        <v>22</v>
      </c>
      <c r="K81" t="s">
        <v>16</v>
      </c>
      <c r="M81" t="s">
        <v>25</v>
      </c>
      <c r="S81" t="s">
        <v>30</v>
      </c>
      <c r="AA81" t="s">
        <v>38</v>
      </c>
      <c r="AC81" t="s">
        <v>40</v>
      </c>
    </row>
    <row r="82" spans="1:29" x14ac:dyDescent="0.3">
      <c r="A82" t="s">
        <v>15</v>
      </c>
      <c r="C82" s="2" t="s">
        <v>273</v>
      </c>
      <c r="F82" t="s">
        <v>20</v>
      </c>
      <c r="K82" t="s">
        <v>16</v>
      </c>
      <c r="L82" t="s">
        <v>24</v>
      </c>
      <c r="S82" t="s">
        <v>30</v>
      </c>
      <c r="X82" t="s">
        <v>35</v>
      </c>
      <c r="AA82" t="s">
        <v>38</v>
      </c>
      <c r="AC82" t="s">
        <v>40</v>
      </c>
    </row>
    <row r="83" spans="1:29" x14ac:dyDescent="0.3">
      <c r="B83" t="s">
        <v>16</v>
      </c>
      <c r="C83" s="2" t="s">
        <v>276</v>
      </c>
      <c r="I83" t="s">
        <v>23</v>
      </c>
      <c r="K83" t="s">
        <v>16</v>
      </c>
      <c r="M83" t="s">
        <v>25</v>
      </c>
      <c r="T83" t="s">
        <v>31</v>
      </c>
      <c r="AA83" t="s">
        <v>38</v>
      </c>
      <c r="AB83" t="s">
        <v>39</v>
      </c>
    </row>
    <row r="84" spans="1:29" x14ac:dyDescent="0.3">
      <c r="A84" t="s">
        <v>15</v>
      </c>
      <c r="C84" s="2" t="s">
        <v>279</v>
      </c>
      <c r="F84" t="s">
        <v>20</v>
      </c>
      <c r="K84" t="s">
        <v>16</v>
      </c>
      <c r="M84" t="s">
        <v>25</v>
      </c>
      <c r="S84" t="s">
        <v>30</v>
      </c>
      <c r="Y84" t="s">
        <v>36</v>
      </c>
      <c r="Z84" t="s">
        <v>37</v>
      </c>
      <c r="AA84" t="s">
        <v>38</v>
      </c>
      <c r="AC84" t="s">
        <v>40</v>
      </c>
    </row>
    <row r="85" spans="1:29" x14ac:dyDescent="0.3">
      <c r="A85" t="s">
        <v>15</v>
      </c>
      <c r="C85" s="2" t="s">
        <v>282</v>
      </c>
      <c r="E85" t="s">
        <v>19</v>
      </c>
      <c r="K85" t="s">
        <v>16</v>
      </c>
      <c r="M85" t="s">
        <v>25</v>
      </c>
      <c r="P85" t="s">
        <v>27</v>
      </c>
      <c r="Y85" t="s">
        <v>36</v>
      </c>
      <c r="AA85" t="s">
        <v>38</v>
      </c>
      <c r="AB85" t="s">
        <v>39</v>
      </c>
    </row>
    <row r="86" spans="1:29" x14ac:dyDescent="0.3">
      <c r="A86" t="s">
        <v>15</v>
      </c>
      <c r="C86" s="2" t="s">
        <v>285</v>
      </c>
      <c r="F86" t="s">
        <v>20</v>
      </c>
      <c r="K86" t="s">
        <v>16</v>
      </c>
      <c r="M86" t="s">
        <v>25</v>
      </c>
      <c r="T86" t="s">
        <v>31</v>
      </c>
      <c r="Y86" t="s">
        <v>36</v>
      </c>
      <c r="AA86" t="s">
        <v>38</v>
      </c>
      <c r="AC86" t="s">
        <v>40</v>
      </c>
    </row>
    <row r="87" spans="1:29" x14ac:dyDescent="0.3">
      <c r="A87" t="s">
        <v>15</v>
      </c>
      <c r="C87" s="2" t="s">
        <v>288</v>
      </c>
      <c r="F87" t="s">
        <v>20</v>
      </c>
      <c r="K87" t="s">
        <v>16</v>
      </c>
      <c r="M87" t="s">
        <v>25</v>
      </c>
      <c r="Q87" t="s">
        <v>28</v>
      </c>
      <c r="W87" t="s">
        <v>34</v>
      </c>
      <c r="Z87" t="s">
        <v>37</v>
      </c>
      <c r="AA87" t="s">
        <v>38</v>
      </c>
      <c r="AB87" t="s">
        <v>39</v>
      </c>
    </row>
    <row r="88" spans="1:29" x14ac:dyDescent="0.3">
      <c r="B88" t="s">
        <v>16</v>
      </c>
      <c r="C88" s="2" t="s">
        <v>291</v>
      </c>
      <c r="H88" t="s">
        <v>22</v>
      </c>
      <c r="K88" t="s">
        <v>16</v>
      </c>
      <c r="M88" t="s">
        <v>25</v>
      </c>
      <c r="T88" t="s">
        <v>31</v>
      </c>
      <c r="Z88" t="s">
        <v>37</v>
      </c>
      <c r="AA88" t="s">
        <v>38</v>
      </c>
      <c r="AB88" t="s">
        <v>39</v>
      </c>
    </row>
    <row r="89" spans="1:29" x14ac:dyDescent="0.3">
      <c r="B89" t="s">
        <v>16</v>
      </c>
      <c r="C89" s="2" t="s">
        <v>294</v>
      </c>
      <c r="F89" t="s">
        <v>20</v>
      </c>
      <c r="K89" t="s">
        <v>16</v>
      </c>
      <c r="N89" t="s">
        <v>18</v>
      </c>
      <c r="S89" t="s">
        <v>30</v>
      </c>
      <c r="Z89" t="s">
        <v>37</v>
      </c>
      <c r="AC89" t="s">
        <v>40</v>
      </c>
    </row>
    <row r="90" spans="1:29" x14ac:dyDescent="0.3">
      <c r="B90" t="s">
        <v>16</v>
      </c>
      <c r="C90" s="2" t="s">
        <v>297</v>
      </c>
      <c r="F90" t="s">
        <v>20</v>
      </c>
      <c r="K90" t="s">
        <v>16</v>
      </c>
      <c r="M90" t="s">
        <v>25</v>
      </c>
      <c r="R90" t="s">
        <v>29</v>
      </c>
      <c r="Y90" t="s">
        <v>36</v>
      </c>
      <c r="AA90" t="s">
        <v>38</v>
      </c>
      <c r="AB90" t="s">
        <v>39</v>
      </c>
    </row>
    <row r="91" spans="1:29" x14ac:dyDescent="0.3">
      <c r="A91" t="s">
        <v>15</v>
      </c>
      <c r="C91" s="2" t="s">
        <v>300</v>
      </c>
      <c r="F91" t="s">
        <v>20</v>
      </c>
      <c r="J91" t="s">
        <v>15</v>
      </c>
      <c r="M91" t="s">
        <v>25</v>
      </c>
      <c r="S91" t="s">
        <v>30</v>
      </c>
      <c r="W91" t="s">
        <v>34</v>
      </c>
      <c r="Y91" t="s">
        <v>36</v>
      </c>
      <c r="AA91" t="s">
        <v>38</v>
      </c>
      <c r="AB91" t="s">
        <v>39</v>
      </c>
    </row>
    <row r="92" spans="1:29" x14ac:dyDescent="0.3">
      <c r="C92" s="2" t="s">
        <v>303</v>
      </c>
      <c r="E92" t="s">
        <v>19</v>
      </c>
      <c r="K92" t="s">
        <v>16</v>
      </c>
      <c r="M92" t="s">
        <v>25</v>
      </c>
      <c r="U92" t="s">
        <v>32</v>
      </c>
      <c r="Y92" t="s">
        <v>36</v>
      </c>
      <c r="Z92" t="s">
        <v>37</v>
      </c>
      <c r="AA92" t="s">
        <v>38</v>
      </c>
      <c r="AC92" t="s">
        <v>40</v>
      </c>
    </row>
    <row r="93" spans="1:29" x14ac:dyDescent="0.3">
      <c r="A93" t="s">
        <v>15</v>
      </c>
      <c r="C93" s="2" t="s">
        <v>306</v>
      </c>
      <c r="F93" t="s">
        <v>20</v>
      </c>
      <c r="K93" t="s">
        <v>16</v>
      </c>
      <c r="M93" t="s">
        <v>25</v>
      </c>
      <c r="Q93" t="s">
        <v>28</v>
      </c>
      <c r="W93" t="s">
        <v>34</v>
      </c>
      <c r="X93" t="s">
        <v>35</v>
      </c>
      <c r="Y93" t="s">
        <v>36</v>
      </c>
      <c r="AA93" t="s">
        <v>38</v>
      </c>
      <c r="AC93" t="s">
        <v>40</v>
      </c>
    </row>
    <row r="94" spans="1:29" x14ac:dyDescent="0.3">
      <c r="A94" t="s">
        <v>15</v>
      </c>
      <c r="C94" s="2" t="s">
        <v>309</v>
      </c>
      <c r="I94" t="s">
        <v>23</v>
      </c>
      <c r="K94" t="s">
        <v>16</v>
      </c>
      <c r="L94" t="s">
        <v>24</v>
      </c>
      <c r="T94" t="s">
        <v>31</v>
      </c>
      <c r="AA94" t="s">
        <v>38</v>
      </c>
      <c r="AB94" t="s">
        <v>39</v>
      </c>
    </row>
    <row r="95" spans="1:29" x14ac:dyDescent="0.3">
      <c r="B95" t="s">
        <v>16</v>
      </c>
      <c r="C95" s="2" t="s">
        <v>312</v>
      </c>
      <c r="F95" t="s">
        <v>20</v>
      </c>
      <c r="K95" t="s">
        <v>16</v>
      </c>
      <c r="M95" t="s">
        <v>25</v>
      </c>
      <c r="R95" t="s">
        <v>29</v>
      </c>
      <c r="Y95" t="s">
        <v>36</v>
      </c>
      <c r="Z95" t="s">
        <v>37</v>
      </c>
      <c r="AA95" t="s">
        <v>38</v>
      </c>
      <c r="AC95" t="s">
        <v>40</v>
      </c>
    </row>
    <row r="96" spans="1:29" x14ac:dyDescent="0.3">
      <c r="B96" t="s">
        <v>16</v>
      </c>
      <c r="C96" s="2" t="s">
        <v>315</v>
      </c>
      <c r="F96" t="s">
        <v>20</v>
      </c>
      <c r="K96" t="s">
        <v>16</v>
      </c>
      <c r="M96" t="s">
        <v>25</v>
      </c>
      <c r="U96" t="s">
        <v>32</v>
      </c>
      <c r="AA96" t="s">
        <v>38</v>
      </c>
      <c r="AC96" t="s">
        <v>40</v>
      </c>
    </row>
    <row r="97" spans="1:29" x14ac:dyDescent="0.3">
      <c r="B97" t="s">
        <v>16</v>
      </c>
      <c r="C97" s="2" t="s">
        <v>317</v>
      </c>
      <c r="I97" t="s">
        <v>23</v>
      </c>
      <c r="K97" t="s">
        <v>16</v>
      </c>
      <c r="M97" t="s">
        <v>25</v>
      </c>
      <c r="R97" t="s">
        <v>29</v>
      </c>
      <c r="Y97" t="s">
        <v>36</v>
      </c>
      <c r="Z97" t="s">
        <v>37</v>
      </c>
      <c r="AA97" t="s">
        <v>38</v>
      </c>
      <c r="AB97" t="s">
        <v>39</v>
      </c>
    </row>
    <row r="98" spans="1:29" x14ac:dyDescent="0.3">
      <c r="A98" t="s">
        <v>15</v>
      </c>
      <c r="C98" s="2" t="s">
        <v>320</v>
      </c>
      <c r="I98" t="s">
        <v>23</v>
      </c>
      <c r="K98" t="s">
        <v>16</v>
      </c>
      <c r="L98" t="s">
        <v>24</v>
      </c>
      <c r="T98" t="s">
        <v>31</v>
      </c>
      <c r="Y98" t="s">
        <v>36</v>
      </c>
      <c r="AA98" t="s">
        <v>38</v>
      </c>
      <c r="AB98" t="s">
        <v>39</v>
      </c>
    </row>
    <row r="99" spans="1:29" x14ac:dyDescent="0.3">
      <c r="A99" t="s">
        <v>15</v>
      </c>
      <c r="C99" s="2" t="s">
        <v>323</v>
      </c>
      <c r="E99" t="s">
        <v>19</v>
      </c>
      <c r="K99" t="s">
        <v>16</v>
      </c>
      <c r="M99" t="s">
        <v>25</v>
      </c>
      <c r="S99" t="s">
        <v>30</v>
      </c>
      <c r="AA99" t="s">
        <v>38</v>
      </c>
      <c r="AB99" t="s">
        <v>39</v>
      </c>
    </row>
    <row r="100" spans="1:29" x14ac:dyDescent="0.3">
      <c r="B100" t="s">
        <v>16</v>
      </c>
      <c r="C100" s="2" t="s">
        <v>326</v>
      </c>
      <c r="I100" t="s">
        <v>23</v>
      </c>
      <c r="K100" t="s">
        <v>16</v>
      </c>
      <c r="L100" t="s">
        <v>24</v>
      </c>
      <c r="S100" t="s">
        <v>30</v>
      </c>
      <c r="W100" t="s">
        <v>34</v>
      </c>
      <c r="AA100" t="s">
        <v>38</v>
      </c>
      <c r="AC100" t="s">
        <v>40</v>
      </c>
    </row>
    <row r="101" spans="1:29" x14ac:dyDescent="0.3">
      <c r="A101" t="s">
        <v>15</v>
      </c>
      <c r="C101" s="2" t="s">
        <v>329</v>
      </c>
      <c r="E101" t="s">
        <v>19</v>
      </c>
      <c r="K101" t="s">
        <v>16</v>
      </c>
      <c r="M101" t="s">
        <v>25</v>
      </c>
      <c r="T101" t="s">
        <v>31</v>
      </c>
      <c r="W101" t="s">
        <v>34</v>
      </c>
      <c r="Y101" t="s">
        <v>36</v>
      </c>
      <c r="Z101" t="s">
        <v>37</v>
      </c>
      <c r="AA101" t="s">
        <v>38</v>
      </c>
      <c r="AC101" t="s">
        <v>40</v>
      </c>
    </row>
    <row r="102" spans="1:29" x14ac:dyDescent="0.3">
      <c r="A102" t="s">
        <v>15</v>
      </c>
      <c r="C102" s="2" t="s">
        <v>332</v>
      </c>
      <c r="I102" t="s">
        <v>23</v>
      </c>
      <c r="K102" t="s">
        <v>16</v>
      </c>
      <c r="L102" t="s">
        <v>24</v>
      </c>
      <c r="T102" t="s">
        <v>31</v>
      </c>
      <c r="AA102" t="s">
        <v>38</v>
      </c>
      <c r="AB102" t="s">
        <v>39</v>
      </c>
    </row>
    <row r="103" spans="1:29" x14ac:dyDescent="0.3">
      <c r="A103" t="s">
        <v>15</v>
      </c>
      <c r="C103" s="2" t="s">
        <v>335</v>
      </c>
      <c r="I103" t="s">
        <v>23</v>
      </c>
      <c r="K103" t="s">
        <v>16</v>
      </c>
      <c r="M103" t="s">
        <v>25</v>
      </c>
      <c r="S103" t="s">
        <v>30</v>
      </c>
      <c r="W103" t="s">
        <v>34</v>
      </c>
      <c r="Y103" t="s">
        <v>36</v>
      </c>
      <c r="Z103" t="s">
        <v>37</v>
      </c>
      <c r="AA103" t="s">
        <v>38</v>
      </c>
      <c r="AC103" t="s">
        <v>40</v>
      </c>
    </row>
    <row r="104" spans="1:29" x14ac:dyDescent="0.3">
      <c r="B104" t="s">
        <v>16</v>
      </c>
      <c r="C104" s="2" t="s">
        <v>338</v>
      </c>
      <c r="F104" t="s">
        <v>20</v>
      </c>
      <c r="K104" t="s">
        <v>16</v>
      </c>
      <c r="M104" t="s">
        <v>25</v>
      </c>
      <c r="U104" t="s">
        <v>32</v>
      </c>
      <c r="Y104" t="s">
        <v>36</v>
      </c>
      <c r="AA104" t="s">
        <v>38</v>
      </c>
      <c r="AC104" t="s">
        <v>40</v>
      </c>
    </row>
    <row r="105" spans="1:29" x14ac:dyDescent="0.3">
      <c r="B105" t="s">
        <v>16</v>
      </c>
      <c r="C105" s="2" t="s">
        <v>341</v>
      </c>
      <c r="F105" t="s">
        <v>20</v>
      </c>
      <c r="K105" t="s">
        <v>16</v>
      </c>
      <c r="O105" t="s">
        <v>26</v>
      </c>
      <c r="U105" t="s">
        <v>32</v>
      </c>
      <c r="W105" t="s">
        <v>34</v>
      </c>
      <c r="AC105" t="s">
        <v>40</v>
      </c>
    </row>
    <row r="106" spans="1:29" x14ac:dyDescent="0.3">
      <c r="A106" t="s">
        <v>15</v>
      </c>
      <c r="C106" s="2" t="s">
        <v>344</v>
      </c>
      <c r="I106" t="s">
        <v>23</v>
      </c>
      <c r="K106" t="s">
        <v>16</v>
      </c>
      <c r="L106" t="s">
        <v>24</v>
      </c>
      <c r="R106" t="s">
        <v>29</v>
      </c>
      <c r="AA106" t="s">
        <v>38</v>
      </c>
      <c r="AB106" t="s">
        <v>39</v>
      </c>
    </row>
    <row r="107" spans="1:29" x14ac:dyDescent="0.3">
      <c r="A107" t="s">
        <v>15</v>
      </c>
      <c r="C107" s="2" t="s">
        <v>347</v>
      </c>
      <c r="F107" t="s">
        <v>20</v>
      </c>
      <c r="K107" t="s">
        <v>16</v>
      </c>
      <c r="M107" t="s">
        <v>25</v>
      </c>
      <c r="Q107" t="s">
        <v>28</v>
      </c>
      <c r="AA107" t="s">
        <v>38</v>
      </c>
      <c r="AC107" t="s">
        <v>40</v>
      </c>
    </row>
    <row r="108" spans="1:29" x14ac:dyDescent="0.3">
      <c r="A108" t="s">
        <v>15</v>
      </c>
      <c r="C108" s="2" t="s">
        <v>350</v>
      </c>
      <c r="F108" t="s">
        <v>20</v>
      </c>
      <c r="K108" t="s">
        <v>16</v>
      </c>
      <c r="M108" t="s">
        <v>25</v>
      </c>
      <c r="R108" t="s">
        <v>29</v>
      </c>
      <c r="Y108" t="s">
        <v>36</v>
      </c>
      <c r="Z108" t="s">
        <v>37</v>
      </c>
      <c r="AA108" t="s">
        <v>38</v>
      </c>
      <c r="AB108" t="s">
        <v>39</v>
      </c>
    </row>
    <row r="109" spans="1:29" x14ac:dyDescent="0.3">
      <c r="A109" t="s">
        <v>15</v>
      </c>
      <c r="C109" s="2" t="s">
        <v>353</v>
      </c>
      <c r="I109" t="s">
        <v>23</v>
      </c>
      <c r="K109" t="s">
        <v>16</v>
      </c>
      <c r="M109" t="s">
        <v>25</v>
      </c>
      <c r="R109" t="s">
        <v>29</v>
      </c>
      <c r="Z109" t="s">
        <v>37</v>
      </c>
      <c r="AA109" t="s">
        <v>38</v>
      </c>
      <c r="AC109" t="s">
        <v>40</v>
      </c>
    </row>
    <row r="110" spans="1:29" x14ac:dyDescent="0.3">
      <c r="A110" t="s">
        <v>15</v>
      </c>
      <c r="C110" s="2" t="s">
        <v>356</v>
      </c>
      <c r="F110" t="s">
        <v>20</v>
      </c>
      <c r="K110" t="s">
        <v>16</v>
      </c>
      <c r="M110" t="s">
        <v>25</v>
      </c>
      <c r="R110" t="s">
        <v>29</v>
      </c>
      <c r="Y110" t="s">
        <v>36</v>
      </c>
      <c r="Z110" t="s">
        <v>37</v>
      </c>
      <c r="AA110" t="s">
        <v>38</v>
      </c>
      <c r="AC110" t="s">
        <v>40</v>
      </c>
    </row>
    <row r="111" spans="1:29" x14ac:dyDescent="0.3">
      <c r="A111" t="s">
        <v>15</v>
      </c>
      <c r="C111" s="2" t="s">
        <v>359</v>
      </c>
      <c r="F111" t="s">
        <v>20</v>
      </c>
      <c r="K111" t="s">
        <v>16</v>
      </c>
      <c r="M111" t="s">
        <v>25</v>
      </c>
      <c r="P111" t="s">
        <v>27</v>
      </c>
      <c r="W111" t="s">
        <v>34</v>
      </c>
      <c r="Y111" t="s">
        <v>36</v>
      </c>
      <c r="Z111" t="s">
        <v>37</v>
      </c>
      <c r="AA111" t="s">
        <v>38</v>
      </c>
      <c r="AB111" t="s">
        <v>39</v>
      </c>
    </row>
    <row r="112" spans="1:29" x14ac:dyDescent="0.3">
      <c r="A112" t="s">
        <v>15</v>
      </c>
      <c r="C112" s="2" t="s">
        <v>362</v>
      </c>
      <c r="F112" t="s">
        <v>20</v>
      </c>
      <c r="K112" t="s">
        <v>16</v>
      </c>
      <c r="L112" t="s">
        <v>24</v>
      </c>
      <c r="V112" t="s">
        <v>33</v>
      </c>
      <c r="AA112" t="s">
        <v>38</v>
      </c>
      <c r="AB112" t="s">
        <v>39</v>
      </c>
    </row>
    <row r="113" spans="1:29" x14ac:dyDescent="0.3">
      <c r="B113" t="s">
        <v>16</v>
      </c>
      <c r="C113" s="2" t="s">
        <v>365</v>
      </c>
      <c r="H113" t="s">
        <v>22</v>
      </c>
      <c r="K113" t="s">
        <v>16</v>
      </c>
      <c r="L113" t="s">
        <v>24</v>
      </c>
      <c r="U113" t="s">
        <v>32</v>
      </c>
      <c r="Y113" t="s">
        <v>36</v>
      </c>
      <c r="AA113" t="s">
        <v>38</v>
      </c>
      <c r="AB113" t="s">
        <v>39</v>
      </c>
    </row>
    <row r="114" spans="1:29" x14ac:dyDescent="0.3">
      <c r="A114" t="s">
        <v>15</v>
      </c>
      <c r="C114" s="2" t="s">
        <v>368</v>
      </c>
      <c r="F114" t="s">
        <v>20</v>
      </c>
      <c r="K114" t="s">
        <v>16</v>
      </c>
      <c r="M114" t="s">
        <v>25</v>
      </c>
      <c r="R114" t="s">
        <v>29</v>
      </c>
      <c r="W114" t="s">
        <v>34</v>
      </c>
      <c r="AA114" t="s">
        <v>38</v>
      </c>
      <c r="AC114" t="s">
        <v>40</v>
      </c>
    </row>
    <row r="115" spans="1:29" x14ac:dyDescent="0.3">
      <c r="B115" t="s">
        <v>16</v>
      </c>
      <c r="C115" s="2" t="s">
        <v>371</v>
      </c>
      <c r="F115" t="s">
        <v>20</v>
      </c>
      <c r="K115" t="s">
        <v>16</v>
      </c>
      <c r="M115" t="s">
        <v>25</v>
      </c>
      <c r="T115" t="s">
        <v>31</v>
      </c>
      <c r="W115" t="s">
        <v>34</v>
      </c>
      <c r="Z115" t="s">
        <v>37</v>
      </c>
      <c r="AA115" t="s">
        <v>38</v>
      </c>
      <c r="AC115" t="s">
        <v>40</v>
      </c>
    </row>
    <row r="116" spans="1:29" x14ac:dyDescent="0.3">
      <c r="A116" t="s">
        <v>15</v>
      </c>
      <c r="C116" s="2" t="s">
        <v>374</v>
      </c>
      <c r="I116" t="s">
        <v>23</v>
      </c>
      <c r="K116" t="s">
        <v>16</v>
      </c>
      <c r="M116" t="s">
        <v>25</v>
      </c>
      <c r="T116" t="s">
        <v>31</v>
      </c>
      <c r="Y116" t="s">
        <v>36</v>
      </c>
      <c r="AA116" t="s">
        <v>38</v>
      </c>
      <c r="AC116"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9E325-1702-4536-B137-5B8179AEEC88}">
  <dimension ref="A1:AE904"/>
  <sheetViews>
    <sheetView workbookViewId="0">
      <selection sqref="A1:AE1048576"/>
    </sheetView>
  </sheetViews>
  <sheetFormatPr defaultRowHeight="14.4" x14ac:dyDescent="0.3"/>
  <cols>
    <col min="1" max="1" width="40.33203125" style="9" bestFit="1" customWidth="1"/>
    <col min="2" max="2" width="4" style="6" bestFit="1" customWidth="1"/>
    <col min="3" max="3" width="226.88671875" style="9" bestFit="1" customWidth="1"/>
    <col min="4" max="4" width="16" style="9" customWidth="1"/>
    <col min="5" max="5" width="12.44140625" style="9" bestFit="1" customWidth="1"/>
    <col min="6" max="6" width="16.44140625" style="9" bestFit="1" customWidth="1"/>
    <col min="7" max="7" width="8.88671875" style="9"/>
    <col min="8" max="8" width="12" style="9" bestFit="1" customWidth="1"/>
    <col min="9" max="9" width="11.6640625" style="9" bestFit="1" customWidth="1"/>
    <col min="10" max="10" width="35" style="9" bestFit="1" customWidth="1"/>
    <col min="11" max="11" width="4" style="9" bestFit="1" customWidth="1"/>
    <col min="12" max="12" width="49.77734375" style="9" bestFit="1" customWidth="1"/>
    <col min="13" max="13" width="6.77734375" style="9" bestFit="1" customWidth="1"/>
    <col min="14" max="14" width="14.109375" style="9" bestFit="1" customWidth="1"/>
    <col min="15" max="15" width="24.21875" style="9" bestFit="1" customWidth="1"/>
    <col min="16" max="16" width="65.44140625" style="9" bestFit="1" customWidth="1"/>
    <col min="17" max="17" width="6.109375" style="9" bestFit="1" customWidth="1"/>
    <col min="18" max="18" width="15.44140625" style="9" bestFit="1" customWidth="1"/>
    <col min="19" max="19" width="23.44140625" style="9" bestFit="1" customWidth="1"/>
    <col min="20" max="20" width="17.77734375" style="9" bestFit="1" customWidth="1"/>
    <col min="21" max="21" width="8" style="9" bestFit="1" customWidth="1"/>
    <col min="22" max="22" width="12.21875" style="9" bestFit="1" customWidth="1"/>
    <col min="23" max="23" width="64.5546875" style="9" bestFit="1" customWidth="1"/>
    <col min="24" max="24" width="14.21875" style="9" bestFit="1" customWidth="1"/>
    <col min="25" max="25" width="7.88671875" style="9" bestFit="1" customWidth="1"/>
    <col min="26" max="26" width="6.33203125" style="9" bestFit="1" customWidth="1"/>
    <col min="27" max="27" width="5.5546875" style="9" bestFit="1" customWidth="1"/>
    <col min="28" max="28" width="24.33203125" style="9" bestFit="1" customWidth="1"/>
    <col min="29" max="29" width="5.5546875" style="9" bestFit="1" customWidth="1"/>
    <col min="30" max="31" width="8.88671875" style="9"/>
  </cols>
  <sheetData>
    <row r="1" spans="1:31" x14ac:dyDescent="0.3">
      <c r="A1" s="6"/>
    </row>
    <row r="2" spans="1:31" x14ac:dyDescent="0.3">
      <c r="A2" s="10" t="s">
        <v>6</v>
      </c>
      <c r="B2" s="10"/>
      <c r="C2" s="11" t="s">
        <v>7</v>
      </c>
      <c r="D2" s="11" t="s">
        <v>8</v>
      </c>
      <c r="E2" s="11"/>
      <c r="F2" s="11"/>
      <c r="G2" s="11"/>
      <c r="H2" s="11"/>
      <c r="I2" s="11"/>
      <c r="J2" s="11" t="s">
        <v>9</v>
      </c>
      <c r="K2" s="11"/>
      <c r="L2" s="11" t="s">
        <v>10</v>
      </c>
      <c r="M2" s="11"/>
      <c r="N2" s="11"/>
      <c r="O2" s="11"/>
      <c r="P2" s="11" t="s">
        <v>11</v>
      </c>
      <c r="Q2" s="11"/>
      <c r="R2" s="11"/>
      <c r="S2" s="11"/>
      <c r="T2" s="11"/>
      <c r="U2" s="11"/>
      <c r="V2" s="11"/>
      <c r="W2" s="11" t="s">
        <v>12</v>
      </c>
      <c r="X2" s="11"/>
      <c r="Y2" s="11"/>
      <c r="Z2" s="11"/>
      <c r="AA2" s="11"/>
      <c r="AB2" s="11" t="s">
        <v>13</v>
      </c>
      <c r="AC2" s="11"/>
    </row>
    <row r="3" spans="1:31" x14ac:dyDescent="0.3">
      <c r="A3" s="10" t="s">
        <v>15</v>
      </c>
      <c r="B3" s="10" t="s">
        <v>16</v>
      </c>
      <c r="C3" s="11" t="s">
        <v>17</v>
      </c>
      <c r="D3" s="11" t="s">
        <v>18</v>
      </c>
      <c r="E3" s="11" t="s">
        <v>19</v>
      </c>
      <c r="F3" s="11" t="s">
        <v>20</v>
      </c>
      <c r="G3" s="11" t="s">
        <v>21</v>
      </c>
      <c r="H3" s="11" t="s">
        <v>22</v>
      </c>
      <c r="I3" s="11" t="s">
        <v>23</v>
      </c>
      <c r="J3" s="11" t="s">
        <v>15</v>
      </c>
      <c r="K3" s="11" t="s">
        <v>16</v>
      </c>
      <c r="L3" s="11" t="s">
        <v>24</v>
      </c>
      <c r="M3" s="11" t="s">
        <v>25</v>
      </c>
      <c r="N3" s="11" t="s">
        <v>18</v>
      </c>
      <c r="O3" s="11" t="s">
        <v>26</v>
      </c>
      <c r="P3" s="11" t="s">
        <v>27</v>
      </c>
      <c r="Q3" s="11" t="s">
        <v>28</v>
      </c>
      <c r="R3" s="11" t="s">
        <v>29</v>
      </c>
      <c r="S3" s="11" t="s">
        <v>30</v>
      </c>
      <c r="T3" s="11" t="s">
        <v>31</v>
      </c>
      <c r="U3" s="11" t="s">
        <v>32</v>
      </c>
      <c r="V3" s="11" t="s">
        <v>33</v>
      </c>
      <c r="W3" s="11" t="s">
        <v>34</v>
      </c>
      <c r="X3" s="11" t="s">
        <v>35</v>
      </c>
      <c r="Y3" s="11" t="s">
        <v>36</v>
      </c>
      <c r="Z3" s="11" t="s">
        <v>37</v>
      </c>
      <c r="AA3" s="11" t="s">
        <v>38</v>
      </c>
      <c r="AB3" s="11" t="s">
        <v>39</v>
      </c>
      <c r="AC3" s="11" t="s">
        <v>40</v>
      </c>
    </row>
    <row r="4" spans="1:31" x14ac:dyDescent="0.3">
      <c r="A4" s="6" t="s">
        <v>15</v>
      </c>
      <c r="C4" s="6" t="s">
        <v>43</v>
      </c>
      <c r="D4" s="6"/>
      <c r="E4" s="6"/>
      <c r="F4" s="6" t="s">
        <v>20</v>
      </c>
      <c r="G4" s="6"/>
      <c r="H4" s="6"/>
      <c r="I4" s="6"/>
      <c r="J4" s="6"/>
      <c r="K4" s="6" t="s">
        <v>16</v>
      </c>
      <c r="L4" s="6"/>
      <c r="M4" s="6" t="s">
        <v>25</v>
      </c>
      <c r="N4" s="6"/>
      <c r="O4" s="6"/>
      <c r="P4" s="6"/>
      <c r="Q4" s="6"/>
      <c r="R4" s="6"/>
      <c r="S4" s="6" t="s">
        <v>30</v>
      </c>
      <c r="T4" s="6"/>
      <c r="U4" s="6"/>
      <c r="V4" s="6"/>
      <c r="W4" s="6"/>
      <c r="X4" s="6"/>
      <c r="Y4" s="6" t="s">
        <v>36</v>
      </c>
      <c r="Z4" s="6"/>
      <c r="AA4" s="6" t="s">
        <v>38</v>
      </c>
      <c r="AB4" s="6" t="s">
        <v>39</v>
      </c>
      <c r="AC4" s="6"/>
      <c r="AD4" s="6"/>
      <c r="AE4" s="6"/>
    </row>
    <row r="5" spans="1:31" x14ac:dyDescent="0.3">
      <c r="A5" s="6" t="s">
        <v>15</v>
      </c>
      <c r="C5" s="6" t="s">
        <v>46</v>
      </c>
      <c r="D5" s="6"/>
      <c r="E5" s="6"/>
      <c r="F5" s="6" t="s">
        <v>20</v>
      </c>
      <c r="G5" s="6"/>
      <c r="H5" s="6"/>
      <c r="I5" s="6"/>
      <c r="J5" s="6" t="s">
        <v>15</v>
      </c>
      <c r="K5" s="6"/>
      <c r="L5" s="6"/>
      <c r="M5" s="6" t="s">
        <v>25</v>
      </c>
      <c r="N5" s="6"/>
      <c r="O5" s="6"/>
      <c r="P5" s="6"/>
      <c r="Q5" s="6"/>
      <c r="R5" s="6"/>
      <c r="S5" s="6" t="s">
        <v>30</v>
      </c>
      <c r="T5" s="6"/>
      <c r="U5" s="6"/>
      <c r="V5" s="6"/>
      <c r="W5" s="6" t="s">
        <v>34</v>
      </c>
      <c r="X5" s="6" t="s">
        <v>35</v>
      </c>
      <c r="Y5" s="6"/>
      <c r="Z5" s="6"/>
      <c r="AA5" s="6"/>
      <c r="AB5" s="6" t="s">
        <v>39</v>
      </c>
      <c r="AC5" s="6"/>
      <c r="AD5" s="6"/>
      <c r="AE5" s="6"/>
    </row>
    <row r="6" spans="1:31" x14ac:dyDescent="0.3">
      <c r="A6" s="6" t="s">
        <v>15</v>
      </c>
      <c r="C6" s="6" t="s">
        <v>49</v>
      </c>
      <c r="D6" s="6"/>
      <c r="E6" s="6"/>
      <c r="F6" s="6"/>
      <c r="G6" s="6"/>
      <c r="H6" s="6"/>
      <c r="I6" s="6" t="s">
        <v>23</v>
      </c>
      <c r="J6" s="6"/>
      <c r="K6" s="6" t="s">
        <v>16</v>
      </c>
      <c r="L6" s="6" t="s">
        <v>24</v>
      </c>
      <c r="M6" s="6"/>
      <c r="N6" s="6"/>
      <c r="O6" s="6"/>
      <c r="P6" s="6"/>
      <c r="Q6" s="6"/>
      <c r="R6" s="6"/>
      <c r="S6" s="6" t="s">
        <v>30</v>
      </c>
      <c r="T6" s="6"/>
      <c r="U6" s="6"/>
      <c r="V6" s="6"/>
      <c r="W6" s="6"/>
      <c r="X6" s="6"/>
      <c r="Y6" s="6" t="s">
        <v>36</v>
      </c>
      <c r="Z6" s="6"/>
      <c r="AA6" s="6" t="s">
        <v>38</v>
      </c>
      <c r="AB6" s="6" t="s">
        <v>39</v>
      </c>
      <c r="AC6" s="6"/>
      <c r="AD6" s="6"/>
      <c r="AE6" s="6"/>
    </row>
    <row r="7" spans="1:31" x14ac:dyDescent="0.3">
      <c r="A7" s="6" t="s">
        <v>15</v>
      </c>
      <c r="C7" s="6" t="s">
        <v>52</v>
      </c>
      <c r="D7" s="6"/>
      <c r="E7" s="6"/>
      <c r="F7" s="6" t="s">
        <v>20</v>
      </c>
      <c r="G7" s="6"/>
      <c r="H7" s="6"/>
      <c r="I7" s="6"/>
      <c r="J7" s="6"/>
      <c r="K7" s="6" t="s">
        <v>16</v>
      </c>
      <c r="L7" s="6"/>
      <c r="M7" s="6" t="s">
        <v>25</v>
      </c>
      <c r="N7" s="6"/>
      <c r="O7" s="6"/>
      <c r="P7" s="6"/>
      <c r="Q7" s="6"/>
      <c r="R7" s="6"/>
      <c r="S7" s="6" t="s">
        <v>30</v>
      </c>
      <c r="T7" s="6"/>
      <c r="U7" s="6"/>
      <c r="V7" s="6"/>
      <c r="W7" s="6"/>
      <c r="X7" s="6" t="s">
        <v>35</v>
      </c>
      <c r="Y7" s="6" t="s">
        <v>36</v>
      </c>
      <c r="Z7" s="6"/>
      <c r="AA7" s="6" t="s">
        <v>38</v>
      </c>
      <c r="AB7" s="6"/>
      <c r="AC7" s="6" t="s">
        <v>40</v>
      </c>
      <c r="AD7" s="6"/>
      <c r="AE7" s="6"/>
    </row>
    <row r="8" spans="1:31" x14ac:dyDescent="0.3">
      <c r="A8" s="6" t="s">
        <v>15</v>
      </c>
      <c r="C8" s="6" t="s">
        <v>55</v>
      </c>
      <c r="D8" s="6"/>
      <c r="E8" s="6"/>
      <c r="F8" s="6" t="s">
        <v>20</v>
      </c>
      <c r="G8" s="6"/>
      <c r="H8" s="6"/>
      <c r="I8" s="6"/>
      <c r="J8" s="6"/>
      <c r="K8" s="6" t="s">
        <v>16</v>
      </c>
      <c r="L8" s="6"/>
      <c r="M8" s="6" t="s">
        <v>25</v>
      </c>
      <c r="N8" s="6"/>
      <c r="O8" s="6"/>
      <c r="P8" s="6"/>
      <c r="Q8" s="6"/>
      <c r="R8" s="6" t="s">
        <v>29</v>
      </c>
      <c r="S8" s="6"/>
      <c r="T8" s="6"/>
      <c r="U8" s="6"/>
      <c r="V8" s="6"/>
      <c r="W8" s="6"/>
      <c r="X8" s="6"/>
      <c r="Y8" s="6" t="s">
        <v>36</v>
      </c>
      <c r="Z8" s="6"/>
      <c r="AA8" s="6" t="s">
        <v>38</v>
      </c>
      <c r="AB8" s="6"/>
      <c r="AC8" s="6" t="s">
        <v>40</v>
      </c>
      <c r="AD8" s="6"/>
      <c r="AE8" s="6"/>
    </row>
    <row r="9" spans="1:31" x14ac:dyDescent="0.3">
      <c r="A9" s="6" t="s">
        <v>15</v>
      </c>
      <c r="C9" s="6" t="s">
        <v>67</v>
      </c>
      <c r="D9" s="6" t="s">
        <v>18</v>
      </c>
      <c r="E9" s="6"/>
      <c r="F9" s="6"/>
      <c r="G9" s="6"/>
      <c r="H9" s="6"/>
      <c r="I9" s="6"/>
      <c r="J9" s="6"/>
      <c r="K9" s="6" t="s">
        <v>16</v>
      </c>
      <c r="L9" s="6"/>
      <c r="M9" s="6"/>
      <c r="N9" s="6" t="s">
        <v>18</v>
      </c>
      <c r="O9" s="6"/>
      <c r="P9" s="6"/>
      <c r="Q9" s="6"/>
      <c r="R9" s="6"/>
      <c r="S9" s="6" t="s">
        <v>30</v>
      </c>
      <c r="T9" s="6"/>
      <c r="U9" s="6"/>
      <c r="V9" s="6"/>
      <c r="W9" s="6"/>
      <c r="X9" s="6"/>
      <c r="Y9" s="6"/>
      <c r="Z9" s="6"/>
      <c r="AA9" s="6" t="s">
        <v>38</v>
      </c>
      <c r="AB9" s="6"/>
      <c r="AC9" s="6" t="s">
        <v>40</v>
      </c>
      <c r="AD9" s="6"/>
      <c r="AE9" s="6"/>
    </row>
    <row r="10" spans="1:31" x14ac:dyDescent="0.3">
      <c r="A10" s="6" t="s">
        <v>15</v>
      </c>
      <c r="C10" s="6" t="s">
        <v>70</v>
      </c>
      <c r="D10" s="6"/>
      <c r="E10" s="6"/>
      <c r="F10" s="6" t="s">
        <v>20</v>
      </c>
      <c r="G10" s="6"/>
      <c r="H10" s="6"/>
      <c r="I10" s="6"/>
      <c r="J10" s="6"/>
      <c r="K10" s="6" t="s">
        <v>16</v>
      </c>
      <c r="L10" s="6" t="s">
        <v>24</v>
      </c>
      <c r="M10" s="6"/>
      <c r="N10" s="6"/>
      <c r="O10" s="6"/>
      <c r="P10" s="6"/>
      <c r="Q10" s="6"/>
      <c r="R10" s="6"/>
      <c r="S10" s="6" t="s">
        <v>30</v>
      </c>
      <c r="T10" s="6"/>
      <c r="U10" s="6"/>
      <c r="V10" s="6"/>
      <c r="W10" s="6" t="s">
        <v>34</v>
      </c>
      <c r="X10" s="6"/>
      <c r="Y10" s="6" t="s">
        <v>36</v>
      </c>
      <c r="Z10" s="6"/>
      <c r="AA10" s="6" t="s">
        <v>38</v>
      </c>
      <c r="AB10" s="6"/>
      <c r="AC10" s="6" t="s">
        <v>40</v>
      </c>
      <c r="AD10" s="6"/>
      <c r="AE10" s="6"/>
    </row>
    <row r="11" spans="1:31" x14ac:dyDescent="0.3">
      <c r="A11" s="6" t="s">
        <v>15</v>
      </c>
      <c r="C11" s="6" t="s">
        <v>73</v>
      </c>
      <c r="D11" s="6"/>
      <c r="E11" s="6"/>
      <c r="F11" s="6" t="s">
        <v>20</v>
      </c>
      <c r="G11" s="6"/>
      <c r="H11" s="6"/>
      <c r="I11" s="6"/>
      <c r="J11" s="6"/>
      <c r="K11" s="6" t="s">
        <v>16</v>
      </c>
      <c r="L11" s="6" t="s">
        <v>24</v>
      </c>
      <c r="M11" s="6"/>
      <c r="N11" s="6"/>
      <c r="O11" s="6"/>
      <c r="P11" s="6"/>
      <c r="Q11" s="6"/>
      <c r="R11" s="6"/>
      <c r="S11" s="6" t="s">
        <v>30</v>
      </c>
      <c r="T11" s="6"/>
      <c r="U11" s="6"/>
      <c r="V11" s="6"/>
      <c r="W11" s="6"/>
      <c r="X11" s="6"/>
      <c r="Y11" s="6" t="s">
        <v>36</v>
      </c>
      <c r="Z11" s="6" t="s">
        <v>37</v>
      </c>
      <c r="AA11" s="6" t="s">
        <v>38</v>
      </c>
      <c r="AB11" s="6"/>
      <c r="AC11" s="6" t="s">
        <v>40</v>
      </c>
      <c r="AD11" s="6"/>
      <c r="AE11" s="6"/>
    </row>
    <row r="12" spans="1:31" x14ac:dyDescent="0.3">
      <c r="A12" s="6" t="s">
        <v>15</v>
      </c>
      <c r="C12" s="6" t="s">
        <v>76</v>
      </c>
      <c r="D12" s="6"/>
      <c r="E12" s="6"/>
      <c r="F12" s="6" t="s">
        <v>20</v>
      </c>
      <c r="G12" s="6"/>
      <c r="H12" s="6"/>
      <c r="I12" s="6"/>
      <c r="J12" s="6"/>
      <c r="K12" s="6" t="s">
        <v>16</v>
      </c>
      <c r="L12" s="6"/>
      <c r="M12" s="6" t="s">
        <v>25</v>
      </c>
      <c r="N12" s="6"/>
      <c r="O12" s="6"/>
      <c r="P12" s="6"/>
      <c r="Q12" s="6"/>
      <c r="R12" s="6" t="s">
        <v>29</v>
      </c>
      <c r="S12" s="6"/>
      <c r="T12" s="6"/>
      <c r="U12" s="6"/>
      <c r="V12" s="6"/>
      <c r="W12" s="6" t="s">
        <v>34</v>
      </c>
      <c r="X12" s="6"/>
      <c r="Y12" s="6" t="s">
        <v>36</v>
      </c>
      <c r="Z12" s="6"/>
      <c r="AA12" s="6" t="s">
        <v>38</v>
      </c>
      <c r="AB12" s="6" t="s">
        <v>39</v>
      </c>
      <c r="AC12" s="6"/>
      <c r="AD12" s="6"/>
      <c r="AE12" s="6"/>
    </row>
    <row r="13" spans="1:31" x14ac:dyDescent="0.3">
      <c r="A13" s="6" t="s">
        <v>15</v>
      </c>
      <c r="C13" s="6" t="s">
        <v>85</v>
      </c>
      <c r="D13" s="6"/>
      <c r="E13" s="6"/>
      <c r="F13" s="6" t="s">
        <v>20</v>
      </c>
      <c r="G13" s="6"/>
      <c r="H13" s="6"/>
      <c r="I13" s="6"/>
      <c r="J13" s="6"/>
      <c r="K13" s="6" t="s">
        <v>16</v>
      </c>
      <c r="L13" s="6" t="s">
        <v>24</v>
      </c>
      <c r="M13" s="6"/>
      <c r="N13" s="6"/>
      <c r="O13" s="6"/>
      <c r="P13" s="6"/>
      <c r="Q13" s="6"/>
      <c r="R13" s="6"/>
      <c r="S13" s="6" t="s">
        <v>30</v>
      </c>
      <c r="T13" s="6"/>
      <c r="U13" s="6"/>
      <c r="V13" s="6"/>
      <c r="W13" s="6"/>
      <c r="X13" s="6"/>
      <c r="Y13" s="6" t="s">
        <v>36</v>
      </c>
      <c r="Z13" s="6" t="s">
        <v>37</v>
      </c>
      <c r="AA13" s="6" t="s">
        <v>38</v>
      </c>
      <c r="AB13" s="6"/>
      <c r="AC13" s="6" t="s">
        <v>40</v>
      </c>
      <c r="AD13" s="6"/>
      <c r="AE13" s="6"/>
    </row>
    <row r="14" spans="1:31" x14ac:dyDescent="0.3">
      <c r="A14" s="6" t="s">
        <v>15</v>
      </c>
      <c r="C14" s="6" t="s">
        <v>88</v>
      </c>
      <c r="D14" s="6"/>
      <c r="E14" s="6"/>
      <c r="F14" s="6" t="s">
        <v>20</v>
      </c>
      <c r="G14" s="6"/>
      <c r="H14" s="6"/>
      <c r="I14" s="6"/>
      <c r="J14" s="6"/>
      <c r="K14" s="6" t="s">
        <v>16</v>
      </c>
      <c r="L14" s="6" t="s">
        <v>24</v>
      </c>
      <c r="M14" s="6"/>
      <c r="N14" s="6"/>
      <c r="O14" s="6"/>
      <c r="P14" s="6"/>
      <c r="Q14" s="6"/>
      <c r="R14" s="6"/>
      <c r="S14" s="6" t="s">
        <v>30</v>
      </c>
      <c r="T14" s="6"/>
      <c r="U14" s="6"/>
      <c r="V14" s="6"/>
      <c r="W14" s="6"/>
      <c r="X14" s="6"/>
      <c r="Y14" s="6" t="s">
        <v>36</v>
      </c>
      <c r="Z14" s="6"/>
      <c r="AA14" s="6" t="s">
        <v>38</v>
      </c>
      <c r="AB14" s="6"/>
      <c r="AC14" s="6" t="s">
        <v>40</v>
      </c>
      <c r="AD14" s="6"/>
      <c r="AE14" s="6"/>
    </row>
    <row r="15" spans="1:31" x14ac:dyDescent="0.3">
      <c r="A15" s="6" t="s">
        <v>15</v>
      </c>
      <c r="C15" s="6" t="s">
        <v>94</v>
      </c>
      <c r="D15" s="6"/>
      <c r="E15" s="6"/>
      <c r="F15" s="6" t="s">
        <v>20</v>
      </c>
      <c r="G15" s="6"/>
      <c r="H15" s="6"/>
      <c r="I15" s="6"/>
      <c r="J15" s="6"/>
      <c r="K15" s="6" t="s">
        <v>16</v>
      </c>
      <c r="L15" s="6"/>
      <c r="M15" s="6" t="s">
        <v>25</v>
      </c>
      <c r="N15" s="6"/>
      <c r="O15" s="6"/>
      <c r="P15" s="6"/>
      <c r="Q15" s="6"/>
      <c r="R15" s="6"/>
      <c r="S15" s="6" t="s">
        <v>30</v>
      </c>
      <c r="T15" s="6"/>
      <c r="U15" s="6"/>
      <c r="V15" s="6"/>
      <c r="W15" s="6" t="s">
        <v>34</v>
      </c>
      <c r="X15" s="6"/>
      <c r="Y15" s="6" t="s">
        <v>36</v>
      </c>
      <c r="Z15" s="6" t="s">
        <v>37</v>
      </c>
      <c r="AA15" s="6" t="s">
        <v>38</v>
      </c>
      <c r="AB15" s="6"/>
      <c r="AC15" s="6" t="s">
        <v>40</v>
      </c>
      <c r="AD15" s="6"/>
      <c r="AE15" s="6"/>
    </row>
    <row r="16" spans="1:31" x14ac:dyDescent="0.3">
      <c r="A16" s="6" t="s">
        <v>15</v>
      </c>
      <c r="C16" s="6" t="s">
        <v>97</v>
      </c>
      <c r="D16" s="6"/>
      <c r="E16" s="6"/>
      <c r="F16" s="6" t="s">
        <v>20</v>
      </c>
      <c r="G16" s="6"/>
      <c r="H16" s="6"/>
      <c r="I16" s="6"/>
      <c r="J16" s="6"/>
      <c r="K16" s="6" t="s">
        <v>16</v>
      </c>
      <c r="L16" s="6" t="s">
        <v>24</v>
      </c>
      <c r="M16" s="6"/>
      <c r="N16" s="6"/>
      <c r="O16" s="6"/>
      <c r="P16" s="6"/>
      <c r="Q16" s="6"/>
      <c r="R16" s="6" t="s">
        <v>29</v>
      </c>
      <c r="S16" s="6"/>
      <c r="T16" s="6"/>
      <c r="U16" s="6"/>
      <c r="V16" s="6"/>
      <c r="W16" s="6"/>
      <c r="X16" s="6"/>
      <c r="Y16" s="6"/>
      <c r="Z16" s="6" t="s">
        <v>37</v>
      </c>
      <c r="AA16" s="6" t="s">
        <v>38</v>
      </c>
      <c r="AB16" s="6"/>
      <c r="AC16" s="6" t="s">
        <v>40</v>
      </c>
      <c r="AD16" s="6"/>
      <c r="AE16" s="6"/>
    </row>
    <row r="17" spans="1:31" x14ac:dyDescent="0.3">
      <c r="A17" s="6" t="s">
        <v>15</v>
      </c>
      <c r="C17" s="6" t="s">
        <v>103</v>
      </c>
      <c r="D17" s="6"/>
      <c r="E17" s="6"/>
      <c r="F17" s="6" t="s">
        <v>20</v>
      </c>
      <c r="G17" s="6"/>
      <c r="H17" s="6"/>
      <c r="I17" s="6"/>
      <c r="J17" s="6"/>
      <c r="K17" s="6" t="s">
        <v>16</v>
      </c>
      <c r="L17" s="6"/>
      <c r="M17" s="6" t="s">
        <v>25</v>
      </c>
      <c r="N17" s="6"/>
      <c r="O17" s="6"/>
      <c r="P17" s="6"/>
      <c r="Q17" s="6"/>
      <c r="R17" s="6"/>
      <c r="S17" s="6" t="s">
        <v>30</v>
      </c>
      <c r="T17" s="6"/>
      <c r="U17" s="6"/>
      <c r="V17" s="6"/>
      <c r="W17" s="6" t="s">
        <v>34</v>
      </c>
      <c r="X17" s="6"/>
      <c r="Y17" s="6"/>
      <c r="Z17" s="6" t="s">
        <v>37</v>
      </c>
      <c r="AA17" s="6"/>
      <c r="AB17" s="6" t="s">
        <v>39</v>
      </c>
      <c r="AC17" s="6"/>
      <c r="AD17" s="6"/>
      <c r="AE17" s="6"/>
    </row>
    <row r="18" spans="1:31" x14ac:dyDescent="0.3">
      <c r="A18" s="6" t="s">
        <v>15</v>
      </c>
      <c r="C18" s="6" t="s">
        <v>106</v>
      </c>
      <c r="D18" s="6"/>
      <c r="E18" s="6" t="s">
        <v>19</v>
      </c>
      <c r="F18" s="6"/>
      <c r="G18" s="6"/>
      <c r="H18" s="6"/>
      <c r="I18" s="6"/>
      <c r="J18" s="6"/>
      <c r="K18" s="6" t="s">
        <v>16</v>
      </c>
      <c r="L18" s="6"/>
      <c r="M18" s="6" t="s">
        <v>25</v>
      </c>
      <c r="N18" s="6"/>
      <c r="O18" s="6"/>
      <c r="P18" s="6"/>
      <c r="Q18" s="6" t="s">
        <v>28</v>
      </c>
      <c r="R18" s="6"/>
      <c r="S18" s="6"/>
      <c r="T18" s="6"/>
      <c r="U18" s="6"/>
      <c r="V18" s="6"/>
      <c r="W18" s="6"/>
      <c r="X18" s="6"/>
      <c r="Y18" s="6" t="s">
        <v>36</v>
      </c>
      <c r="Z18" s="6"/>
      <c r="AA18" s="6" t="s">
        <v>38</v>
      </c>
      <c r="AB18" s="6" t="s">
        <v>39</v>
      </c>
      <c r="AC18" s="6"/>
      <c r="AD18" s="6"/>
      <c r="AE18" s="6"/>
    </row>
    <row r="19" spans="1:31" x14ac:dyDescent="0.3">
      <c r="A19" s="6" t="s">
        <v>15</v>
      </c>
      <c r="C19" s="6" t="s">
        <v>109</v>
      </c>
      <c r="D19" s="6"/>
      <c r="E19" s="6"/>
      <c r="F19" s="6" t="s">
        <v>20</v>
      </c>
      <c r="G19" s="6"/>
      <c r="H19" s="6"/>
      <c r="I19" s="6"/>
      <c r="J19" s="6"/>
      <c r="K19" s="6" t="s">
        <v>16</v>
      </c>
      <c r="L19" s="6"/>
      <c r="M19" s="6" t="s">
        <v>25</v>
      </c>
      <c r="N19" s="6"/>
      <c r="O19" s="6"/>
      <c r="P19" s="6"/>
      <c r="Q19" s="6"/>
      <c r="R19" s="6"/>
      <c r="S19" s="6" t="s">
        <v>30</v>
      </c>
      <c r="T19" s="6"/>
      <c r="U19" s="6"/>
      <c r="V19" s="6"/>
      <c r="W19" s="6"/>
      <c r="X19" s="6"/>
      <c r="Y19" s="6" t="s">
        <v>36</v>
      </c>
      <c r="Z19" s="6"/>
      <c r="AA19" s="6" t="s">
        <v>38</v>
      </c>
      <c r="AB19" s="6"/>
      <c r="AC19" s="6" t="s">
        <v>40</v>
      </c>
      <c r="AD19" s="6"/>
      <c r="AE19" s="6"/>
    </row>
    <row r="20" spans="1:31" x14ac:dyDescent="0.3">
      <c r="A20" s="6" t="s">
        <v>15</v>
      </c>
      <c r="C20" s="6" t="s">
        <v>112</v>
      </c>
      <c r="D20" s="6"/>
      <c r="E20" s="6"/>
      <c r="F20" s="6" t="s">
        <v>20</v>
      </c>
      <c r="G20" s="6"/>
      <c r="H20" s="6"/>
      <c r="I20" s="6"/>
      <c r="J20" s="6"/>
      <c r="K20" s="6" t="s">
        <v>16</v>
      </c>
      <c r="L20" s="6"/>
      <c r="M20" s="6" t="s">
        <v>25</v>
      </c>
      <c r="N20" s="6"/>
      <c r="O20" s="6"/>
      <c r="P20" s="6"/>
      <c r="Q20" s="6"/>
      <c r="R20" s="6" t="s">
        <v>29</v>
      </c>
      <c r="S20" s="6"/>
      <c r="T20" s="6"/>
      <c r="U20" s="6"/>
      <c r="V20" s="6"/>
      <c r="W20" s="6" t="s">
        <v>34</v>
      </c>
      <c r="X20" s="6"/>
      <c r="Y20" s="6" t="s">
        <v>36</v>
      </c>
      <c r="Z20" s="6"/>
      <c r="AA20" s="6"/>
      <c r="AB20" s="6" t="s">
        <v>39</v>
      </c>
      <c r="AC20" s="6"/>
      <c r="AD20" s="6"/>
      <c r="AE20" s="6"/>
    </row>
    <row r="21" spans="1:31" x14ac:dyDescent="0.3">
      <c r="A21" s="6" t="s">
        <v>15</v>
      </c>
      <c r="C21" s="6" t="s">
        <v>115</v>
      </c>
      <c r="D21" s="6"/>
      <c r="E21" s="6"/>
      <c r="F21" s="6" t="s">
        <v>20</v>
      </c>
      <c r="G21" s="6"/>
      <c r="H21" s="6"/>
      <c r="I21" s="6"/>
      <c r="J21" s="6"/>
      <c r="K21" s="6" t="s">
        <v>16</v>
      </c>
      <c r="L21" s="6"/>
      <c r="M21" s="6" t="s">
        <v>25</v>
      </c>
      <c r="N21" s="6"/>
      <c r="O21" s="6"/>
      <c r="P21" s="6"/>
      <c r="Q21" s="6"/>
      <c r="R21" s="6" t="s">
        <v>29</v>
      </c>
      <c r="S21" s="6"/>
      <c r="T21" s="6"/>
      <c r="U21" s="6"/>
      <c r="V21" s="6"/>
      <c r="W21" s="6"/>
      <c r="X21" s="6"/>
      <c r="Y21" s="6" t="s">
        <v>36</v>
      </c>
      <c r="Z21" s="6" t="s">
        <v>37</v>
      </c>
      <c r="AA21" s="6" t="s">
        <v>38</v>
      </c>
      <c r="AB21" s="6" t="s">
        <v>39</v>
      </c>
      <c r="AC21" s="6"/>
      <c r="AD21" s="6"/>
      <c r="AE21" s="6"/>
    </row>
    <row r="22" spans="1:31" x14ac:dyDescent="0.3">
      <c r="A22" s="6" t="s">
        <v>15</v>
      </c>
      <c r="C22" s="6" t="s">
        <v>118</v>
      </c>
      <c r="D22" s="6"/>
      <c r="E22" s="6"/>
      <c r="F22" s="6" t="s">
        <v>20</v>
      </c>
      <c r="G22" s="6"/>
      <c r="H22" s="6"/>
      <c r="I22" s="6"/>
      <c r="J22" s="6"/>
      <c r="K22" s="6" t="s">
        <v>16</v>
      </c>
      <c r="L22" s="6" t="s">
        <v>24</v>
      </c>
      <c r="M22" s="6"/>
      <c r="N22" s="6"/>
      <c r="O22" s="6"/>
      <c r="P22" s="6"/>
      <c r="Q22" s="6"/>
      <c r="R22" s="6"/>
      <c r="S22" s="6"/>
      <c r="T22" s="6"/>
      <c r="U22" s="6"/>
      <c r="V22" s="6" t="s">
        <v>33</v>
      </c>
      <c r="W22" s="6"/>
      <c r="X22" s="6"/>
      <c r="Y22" s="6"/>
      <c r="Z22" s="6" t="s">
        <v>37</v>
      </c>
      <c r="AA22" s="6"/>
      <c r="AB22" s="6" t="s">
        <v>39</v>
      </c>
      <c r="AC22" s="6"/>
      <c r="AD22" s="6"/>
      <c r="AE22" s="6"/>
    </row>
    <row r="23" spans="1:31" x14ac:dyDescent="0.3">
      <c r="A23" s="6" t="s">
        <v>15</v>
      </c>
      <c r="C23" s="6" t="s">
        <v>121</v>
      </c>
      <c r="D23" s="6"/>
      <c r="E23" s="6"/>
      <c r="F23" s="6" t="s">
        <v>20</v>
      </c>
      <c r="G23" s="6"/>
      <c r="H23" s="6"/>
      <c r="I23" s="6"/>
      <c r="J23" s="6"/>
      <c r="K23" s="6" t="s">
        <v>16</v>
      </c>
      <c r="L23" s="6"/>
      <c r="M23" s="6" t="s">
        <v>25</v>
      </c>
      <c r="N23" s="6"/>
      <c r="O23" s="6"/>
      <c r="P23" s="6"/>
      <c r="Q23" s="6"/>
      <c r="R23" s="6"/>
      <c r="S23" s="6"/>
      <c r="T23" s="6" t="s">
        <v>31</v>
      </c>
      <c r="U23" s="6"/>
      <c r="V23" s="6"/>
      <c r="W23" s="6"/>
      <c r="X23" s="6"/>
      <c r="Y23" s="6" t="s">
        <v>36</v>
      </c>
      <c r="Z23" s="6" t="s">
        <v>37</v>
      </c>
      <c r="AA23" s="6" t="s">
        <v>38</v>
      </c>
      <c r="AB23" s="6"/>
      <c r="AC23" s="6" t="s">
        <v>40</v>
      </c>
      <c r="AD23" s="6"/>
      <c r="AE23" s="6"/>
    </row>
    <row r="24" spans="1:31" x14ac:dyDescent="0.3">
      <c r="A24" s="6" t="s">
        <v>15</v>
      </c>
      <c r="C24" s="6" t="s">
        <v>127</v>
      </c>
      <c r="D24" s="6"/>
      <c r="E24" s="6" t="s">
        <v>19</v>
      </c>
      <c r="F24" s="6"/>
      <c r="G24" s="6"/>
      <c r="H24" s="6"/>
      <c r="I24" s="6"/>
      <c r="J24" s="6"/>
      <c r="K24" s="6" t="s">
        <v>16</v>
      </c>
      <c r="L24" s="6" t="s">
        <v>24</v>
      </c>
      <c r="M24" s="6"/>
      <c r="N24" s="6"/>
      <c r="O24" s="6"/>
      <c r="P24" s="6"/>
      <c r="Q24" s="6"/>
      <c r="R24" s="6"/>
      <c r="S24" s="6" t="s">
        <v>30</v>
      </c>
      <c r="T24" s="6"/>
      <c r="U24" s="6"/>
      <c r="V24" s="6"/>
      <c r="W24" s="6"/>
      <c r="X24" s="6"/>
      <c r="Y24" s="6"/>
      <c r="Z24" s="6" t="s">
        <v>37</v>
      </c>
      <c r="AA24" s="6" t="s">
        <v>38</v>
      </c>
      <c r="AB24" s="6" t="s">
        <v>39</v>
      </c>
      <c r="AC24" s="6"/>
      <c r="AD24" s="6"/>
      <c r="AE24" s="6"/>
    </row>
    <row r="25" spans="1:31" x14ac:dyDescent="0.3">
      <c r="A25" s="6" t="s">
        <v>15</v>
      </c>
      <c r="C25" s="6" t="s">
        <v>130</v>
      </c>
      <c r="D25" s="6"/>
      <c r="E25" s="6"/>
      <c r="F25" s="6" t="s">
        <v>20</v>
      </c>
      <c r="G25" s="6"/>
      <c r="H25" s="6"/>
      <c r="I25" s="6"/>
      <c r="J25" s="6"/>
      <c r="K25" s="6" t="s">
        <v>16</v>
      </c>
      <c r="L25" s="6"/>
      <c r="M25" s="6" t="s">
        <v>25</v>
      </c>
      <c r="N25" s="6"/>
      <c r="O25" s="6"/>
      <c r="P25" s="6"/>
      <c r="Q25" s="6"/>
      <c r="R25" s="6"/>
      <c r="S25" s="6" t="s">
        <v>30</v>
      </c>
      <c r="T25" s="6"/>
      <c r="U25" s="6"/>
      <c r="V25" s="6"/>
      <c r="W25" s="6"/>
      <c r="X25" s="6"/>
      <c r="Y25" s="6"/>
      <c r="Z25" s="6" t="s">
        <v>37</v>
      </c>
      <c r="AA25" s="6" t="s">
        <v>38</v>
      </c>
      <c r="AB25" s="6"/>
      <c r="AC25" s="6" t="s">
        <v>40</v>
      </c>
      <c r="AD25" s="6"/>
      <c r="AE25" s="6"/>
    </row>
    <row r="26" spans="1:31" x14ac:dyDescent="0.3">
      <c r="A26" s="6" t="s">
        <v>15</v>
      </c>
      <c r="C26" s="6" t="s">
        <v>133</v>
      </c>
      <c r="D26" s="6" t="s">
        <v>18</v>
      </c>
      <c r="E26" s="6"/>
      <c r="F26" s="6"/>
      <c r="G26" s="6"/>
      <c r="H26" s="6"/>
      <c r="I26" s="6"/>
      <c r="J26" s="6" t="s">
        <v>15</v>
      </c>
      <c r="K26" s="6"/>
      <c r="L26" s="6" t="s">
        <v>24</v>
      </c>
      <c r="M26" s="6"/>
      <c r="N26" s="6"/>
      <c r="O26" s="6"/>
      <c r="P26" s="6"/>
      <c r="Q26" s="6"/>
      <c r="R26" s="6" t="s">
        <v>29</v>
      </c>
      <c r="S26" s="6"/>
      <c r="T26" s="6"/>
      <c r="U26" s="6"/>
      <c r="V26" s="6"/>
      <c r="W26" s="6" t="s">
        <v>34</v>
      </c>
      <c r="X26" s="6"/>
      <c r="Y26" s="6"/>
      <c r="Z26" s="6"/>
      <c r="AA26" s="6"/>
      <c r="AB26" s="6" t="s">
        <v>39</v>
      </c>
      <c r="AC26" s="6"/>
      <c r="AD26" s="6"/>
      <c r="AE26" s="6"/>
    </row>
    <row r="27" spans="1:31" x14ac:dyDescent="0.3">
      <c r="A27" s="6" t="s">
        <v>15</v>
      </c>
      <c r="C27" s="6" t="s">
        <v>136</v>
      </c>
      <c r="D27" s="6"/>
      <c r="E27" s="6" t="s">
        <v>19</v>
      </c>
      <c r="F27" s="6"/>
      <c r="G27" s="6"/>
      <c r="H27" s="6"/>
      <c r="I27" s="6"/>
      <c r="J27" s="6"/>
      <c r="K27" s="6" t="s">
        <v>16</v>
      </c>
      <c r="L27" s="6"/>
      <c r="M27" s="6" t="s">
        <v>25</v>
      </c>
      <c r="N27" s="6"/>
      <c r="O27" s="6"/>
      <c r="P27" s="6"/>
      <c r="Q27" s="6"/>
      <c r="R27" s="6" t="s">
        <v>29</v>
      </c>
      <c r="S27" s="6"/>
      <c r="T27" s="6"/>
      <c r="U27" s="6"/>
      <c r="V27" s="6"/>
      <c r="W27" s="6"/>
      <c r="X27" s="6"/>
      <c r="Y27" s="6"/>
      <c r="Z27" s="6"/>
      <c r="AA27" s="6" t="s">
        <v>38</v>
      </c>
      <c r="AB27" s="6" t="s">
        <v>39</v>
      </c>
      <c r="AC27" s="6"/>
      <c r="AD27" s="6"/>
      <c r="AE27" s="6"/>
    </row>
    <row r="28" spans="1:31" x14ac:dyDescent="0.3">
      <c r="A28" s="6" t="s">
        <v>15</v>
      </c>
      <c r="C28" s="6" t="s">
        <v>142</v>
      </c>
      <c r="D28" s="6"/>
      <c r="E28" s="6"/>
      <c r="F28" s="6" t="s">
        <v>20</v>
      </c>
      <c r="G28" s="6"/>
      <c r="H28" s="6"/>
      <c r="I28" s="6"/>
      <c r="J28" s="6"/>
      <c r="K28" s="6" t="s">
        <v>16</v>
      </c>
      <c r="L28" s="6"/>
      <c r="M28" s="6" t="s">
        <v>25</v>
      </c>
      <c r="N28" s="6"/>
      <c r="O28" s="6"/>
      <c r="P28" s="6" t="s">
        <v>27</v>
      </c>
      <c r="Q28" s="6"/>
      <c r="R28" s="6"/>
      <c r="S28" s="6"/>
      <c r="T28" s="6"/>
      <c r="U28" s="6"/>
      <c r="V28" s="6"/>
      <c r="W28" s="6" t="s">
        <v>34</v>
      </c>
      <c r="X28" s="6"/>
      <c r="Y28" s="6" t="s">
        <v>36</v>
      </c>
      <c r="Z28" s="6"/>
      <c r="AA28" s="6" t="s">
        <v>38</v>
      </c>
      <c r="AB28" s="6"/>
      <c r="AC28" s="6"/>
      <c r="AD28" s="6"/>
      <c r="AE28" s="6"/>
    </row>
    <row r="29" spans="1:31" x14ac:dyDescent="0.3">
      <c r="A29" s="6" t="s">
        <v>15</v>
      </c>
      <c r="C29" s="6" t="s">
        <v>151</v>
      </c>
      <c r="D29" s="6"/>
      <c r="E29" s="6" t="s">
        <v>19</v>
      </c>
      <c r="F29" s="6"/>
      <c r="G29" s="6"/>
      <c r="H29" s="6"/>
      <c r="I29" s="6"/>
      <c r="J29" s="6" t="s">
        <v>15</v>
      </c>
      <c r="K29" s="6"/>
      <c r="L29" s="6"/>
      <c r="M29" s="6"/>
      <c r="N29" s="6" t="s">
        <v>18</v>
      </c>
      <c r="O29" s="6"/>
      <c r="P29" s="6"/>
      <c r="Q29" s="6"/>
      <c r="R29" s="6" t="s">
        <v>29</v>
      </c>
      <c r="S29" s="6"/>
      <c r="T29" s="6"/>
      <c r="U29" s="6"/>
      <c r="V29" s="6"/>
      <c r="W29" s="6" t="s">
        <v>34</v>
      </c>
      <c r="X29" s="6"/>
      <c r="Y29" s="6" t="s">
        <v>36</v>
      </c>
      <c r="Z29" s="6" t="s">
        <v>37</v>
      </c>
      <c r="AA29" s="6" t="s">
        <v>38</v>
      </c>
      <c r="AB29" s="6" t="s">
        <v>39</v>
      </c>
      <c r="AC29" s="6"/>
      <c r="AD29" s="6"/>
      <c r="AE29" s="6"/>
    </row>
    <row r="30" spans="1:31" x14ac:dyDescent="0.3">
      <c r="A30" s="6" t="s">
        <v>15</v>
      </c>
      <c r="C30" s="6" t="s">
        <v>154</v>
      </c>
      <c r="D30" s="6"/>
      <c r="E30" s="6"/>
      <c r="F30" s="6" t="s">
        <v>20</v>
      </c>
      <c r="G30" s="6"/>
      <c r="H30" s="6"/>
      <c r="I30" s="6"/>
      <c r="J30" s="6"/>
      <c r="K30" s="6" t="s">
        <v>16</v>
      </c>
      <c r="L30" s="6" t="s">
        <v>24</v>
      </c>
      <c r="M30" s="6"/>
      <c r="N30" s="6"/>
      <c r="O30" s="6"/>
      <c r="P30" s="6"/>
      <c r="Q30" s="6"/>
      <c r="R30" s="6"/>
      <c r="S30" s="6" t="s">
        <v>30</v>
      </c>
      <c r="T30" s="6"/>
      <c r="U30" s="6"/>
      <c r="V30" s="6"/>
      <c r="W30" s="6"/>
      <c r="X30" s="6"/>
      <c r="Y30" s="6" t="s">
        <v>36</v>
      </c>
      <c r="Z30" s="6"/>
      <c r="AA30" s="6" t="s">
        <v>38</v>
      </c>
      <c r="AB30" s="6"/>
      <c r="AC30" s="6" t="s">
        <v>40</v>
      </c>
      <c r="AD30" s="6"/>
      <c r="AE30" s="6"/>
    </row>
    <row r="31" spans="1:31" x14ac:dyDescent="0.3">
      <c r="A31" s="6" t="s">
        <v>15</v>
      </c>
      <c r="C31" s="6" t="s">
        <v>157</v>
      </c>
      <c r="D31" s="6"/>
      <c r="E31" s="6"/>
      <c r="F31" s="6" t="s">
        <v>20</v>
      </c>
      <c r="G31" s="6"/>
      <c r="H31" s="6"/>
      <c r="I31" s="6"/>
      <c r="J31" s="6"/>
      <c r="K31" s="6" t="s">
        <v>16</v>
      </c>
      <c r="L31" s="6"/>
      <c r="M31" s="6" t="s">
        <v>25</v>
      </c>
      <c r="N31" s="6"/>
      <c r="O31" s="6"/>
      <c r="P31" s="6"/>
      <c r="Q31" s="6"/>
      <c r="R31" s="6"/>
      <c r="S31" s="6"/>
      <c r="T31" s="6" t="s">
        <v>31</v>
      </c>
      <c r="U31" s="6"/>
      <c r="V31" s="6"/>
      <c r="W31" s="6"/>
      <c r="X31" s="6"/>
      <c r="Y31" s="6" t="s">
        <v>36</v>
      </c>
      <c r="Z31" s="6" t="s">
        <v>37</v>
      </c>
      <c r="AA31" s="6" t="s">
        <v>38</v>
      </c>
      <c r="AB31" s="6" t="s">
        <v>39</v>
      </c>
      <c r="AC31" s="6"/>
      <c r="AD31" s="6"/>
      <c r="AE31" s="6"/>
    </row>
    <row r="32" spans="1:31" x14ac:dyDescent="0.3">
      <c r="A32" s="6" t="s">
        <v>15</v>
      </c>
      <c r="C32" s="6" t="s">
        <v>166</v>
      </c>
      <c r="D32" s="6"/>
      <c r="E32" s="6" t="s">
        <v>19</v>
      </c>
      <c r="F32" s="6"/>
      <c r="G32" s="6"/>
      <c r="H32" s="6"/>
      <c r="I32" s="6"/>
      <c r="J32" s="6"/>
      <c r="K32" s="6" t="s">
        <v>16</v>
      </c>
      <c r="L32" s="6"/>
      <c r="M32" s="6" t="s">
        <v>25</v>
      </c>
      <c r="N32" s="6"/>
      <c r="O32" s="6"/>
      <c r="P32" s="6"/>
      <c r="Q32" s="6" t="s">
        <v>28</v>
      </c>
      <c r="R32" s="6"/>
      <c r="S32" s="6"/>
      <c r="T32" s="6"/>
      <c r="U32" s="6"/>
      <c r="V32" s="6"/>
      <c r="W32" s="6"/>
      <c r="X32" s="6"/>
      <c r="Y32" s="6"/>
      <c r="Z32" s="6" t="s">
        <v>37</v>
      </c>
      <c r="AA32" s="6" t="s">
        <v>38</v>
      </c>
      <c r="AB32" s="6"/>
      <c r="AC32" s="6" t="s">
        <v>40</v>
      </c>
      <c r="AD32" s="6"/>
      <c r="AE32" s="6"/>
    </row>
    <row r="33" spans="1:31" x14ac:dyDescent="0.3">
      <c r="A33" s="6" t="s">
        <v>15</v>
      </c>
      <c r="C33" s="6" t="s">
        <v>169</v>
      </c>
      <c r="D33" s="6"/>
      <c r="E33" s="6"/>
      <c r="F33" s="6" t="s">
        <v>20</v>
      </c>
      <c r="G33" s="6"/>
      <c r="H33" s="6"/>
      <c r="I33" s="6"/>
      <c r="J33" s="6"/>
      <c r="K33" s="6" t="s">
        <v>16</v>
      </c>
      <c r="L33" s="6"/>
      <c r="M33" s="6" t="s">
        <v>25</v>
      </c>
      <c r="N33" s="6"/>
      <c r="O33" s="6"/>
      <c r="P33" s="6"/>
      <c r="Q33" s="6"/>
      <c r="R33" s="6"/>
      <c r="S33" s="6"/>
      <c r="T33" s="6" t="s">
        <v>31</v>
      </c>
      <c r="U33" s="6"/>
      <c r="V33" s="6"/>
      <c r="W33" s="6"/>
      <c r="X33" s="6"/>
      <c r="Y33" s="6"/>
      <c r="Z33" s="6"/>
      <c r="AA33" s="6" t="s">
        <v>38</v>
      </c>
      <c r="AB33" s="6"/>
      <c r="AC33" s="6" t="s">
        <v>40</v>
      </c>
      <c r="AD33" s="6"/>
      <c r="AE33" s="6"/>
    </row>
    <row r="34" spans="1:31" x14ac:dyDescent="0.3">
      <c r="A34" s="6" t="s">
        <v>15</v>
      </c>
      <c r="C34" s="6" t="s">
        <v>172</v>
      </c>
      <c r="D34" s="6"/>
      <c r="E34" s="6"/>
      <c r="F34" s="6"/>
      <c r="G34" s="6"/>
      <c r="H34" s="6"/>
      <c r="I34" s="6" t="s">
        <v>23</v>
      </c>
      <c r="J34" s="6"/>
      <c r="K34" s="6" t="s">
        <v>16</v>
      </c>
      <c r="L34" s="6"/>
      <c r="M34" s="6" t="s">
        <v>25</v>
      </c>
      <c r="N34" s="6"/>
      <c r="O34" s="6"/>
      <c r="P34" s="6"/>
      <c r="Q34" s="6"/>
      <c r="R34" s="6" t="s">
        <v>29</v>
      </c>
      <c r="S34" s="6"/>
      <c r="T34" s="6"/>
      <c r="U34" s="6"/>
      <c r="V34" s="6"/>
      <c r="W34" s="6"/>
      <c r="X34" s="6"/>
      <c r="Y34" s="6" t="s">
        <v>36</v>
      </c>
      <c r="Z34" s="6"/>
      <c r="AA34" s="6" t="s">
        <v>38</v>
      </c>
      <c r="AB34" s="6" t="s">
        <v>39</v>
      </c>
      <c r="AC34" s="6"/>
      <c r="AD34" s="6"/>
      <c r="AE34" s="6"/>
    </row>
    <row r="35" spans="1:31" x14ac:dyDescent="0.3">
      <c r="A35" s="6" t="s">
        <v>15</v>
      </c>
      <c r="C35" s="6" t="s">
        <v>178</v>
      </c>
      <c r="D35" s="6"/>
      <c r="E35" s="6"/>
      <c r="F35" s="6" t="s">
        <v>20</v>
      </c>
      <c r="G35" s="6"/>
      <c r="H35" s="6"/>
      <c r="I35" s="6"/>
      <c r="J35" s="6"/>
      <c r="K35" s="6" t="s">
        <v>16</v>
      </c>
      <c r="L35" s="6" t="s">
        <v>24</v>
      </c>
      <c r="M35" s="6"/>
      <c r="N35" s="6"/>
      <c r="O35" s="6"/>
      <c r="P35" s="6"/>
      <c r="Q35" s="6"/>
      <c r="R35" s="6"/>
      <c r="S35" s="6" t="s">
        <v>30</v>
      </c>
      <c r="T35" s="6"/>
      <c r="U35" s="6"/>
      <c r="V35" s="6"/>
      <c r="W35" s="6"/>
      <c r="X35" s="6"/>
      <c r="Y35" s="6"/>
      <c r="Z35" s="6"/>
      <c r="AA35" s="6" t="s">
        <v>38</v>
      </c>
      <c r="AB35" s="6" t="s">
        <v>39</v>
      </c>
      <c r="AC35" s="6"/>
      <c r="AD35" s="6"/>
      <c r="AE35" s="6"/>
    </row>
    <row r="36" spans="1:31" x14ac:dyDescent="0.3">
      <c r="A36" s="6" t="s">
        <v>15</v>
      </c>
      <c r="C36" s="6" t="s">
        <v>184</v>
      </c>
      <c r="D36" s="6"/>
      <c r="E36" s="6"/>
      <c r="F36" s="6" t="s">
        <v>20</v>
      </c>
      <c r="G36" s="6"/>
      <c r="H36" s="6"/>
      <c r="I36" s="6"/>
      <c r="J36" s="6"/>
      <c r="K36" s="6" t="s">
        <v>16</v>
      </c>
      <c r="L36" s="6"/>
      <c r="M36" s="6" t="s">
        <v>25</v>
      </c>
      <c r="N36" s="6"/>
      <c r="O36" s="6"/>
      <c r="P36" s="6"/>
      <c r="Q36" s="6"/>
      <c r="R36" s="6"/>
      <c r="S36" s="6"/>
      <c r="T36" s="6" t="s">
        <v>31</v>
      </c>
      <c r="U36" s="6"/>
      <c r="V36" s="6"/>
      <c r="W36" s="6" t="s">
        <v>34</v>
      </c>
      <c r="X36" s="6" t="s">
        <v>35</v>
      </c>
      <c r="Y36" s="6" t="s">
        <v>36</v>
      </c>
      <c r="Z36" s="6" t="s">
        <v>37</v>
      </c>
      <c r="AA36" s="6" t="s">
        <v>38</v>
      </c>
      <c r="AB36" s="6" t="s">
        <v>39</v>
      </c>
      <c r="AC36" s="6"/>
      <c r="AD36" s="6"/>
      <c r="AE36" s="6"/>
    </row>
    <row r="37" spans="1:31" x14ac:dyDescent="0.3">
      <c r="A37" s="6" t="s">
        <v>15</v>
      </c>
      <c r="C37" s="6" t="s">
        <v>187</v>
      </c>
      <c r="D37" s="6"/>
      <c r="E37" s="6"/>
      <c r="F37" s="6" t="s">
        <v>20</v>
      </c>
      <c r="G37" s="6"/>
      <c r="H37" s="6"/>
      <c r="I37" s="6"/>
      <c r="J37" s="6"/>
      <c r="K37" s="6" t="s">
        <v>16</v>
      </c>
      <c r="L37" s="6"/>
      <c r="M37" s="6" t="s">
        <v>25</v>
      </c>
      <c r="N37" s="6"/>
      <c r="O37" s="6"/>
      <c r="P37" s="6"/>
      <c r="Q37" s="6"/>
      <c r="R37" s="6"/>
      <c r="S37" s="6"/>
      <c r="T37" s="6" t="s">
        <v>31</v>
      </c>
      <c r="U37" s="6"/>
      <c r="V37" s="6"/>
      <c r="W37" s="6" t="s">
        <v>34</v>
      </c>
      <c r="X37" s="6"/>
      <c r="Y37" s="6" t="s">
        <v>36</v>
      </c>
      <c r="Z37" s="6" t="s">
        <v>37</v>
      </c>
      <c r="AA37" s="6" t="s">
        <v>38</v>
      </c>
      <c r="AB37" s="6"/>
      <c r="AC37" s="6" t="s">
        <v>40</v>
      </c>
      <c r="AD37" s="6"/>
      <c r="AE37" s="6"/>
    </row>
    <row r="38" spans="1:31" x14ac:dyDescent="0.3">
      <c r="A38" s="6" t="s">
        <v>15</v>
      </c>
      <c r="C38" s="6" t="s">
        <v>190</v>
      </c>
      <c r="D38" s="6"/>
      <c r="E38" s="6"/>
      <c r="F38" s="6" t="s">
        <v>20</v>
      </c>
      <c r="G38" s="6"/>
      <c r="H38" s="6"/>
      <c r="I38" s="6"/>
      <c r="J38" s="6" t="s">
        <v>15</v>
      </c>
      <c r="K38" s="6"/>
      <c r="L38" s="6"/>
      <c r="M38" s="6" t="s">
        <v>25</v>
      </c>
      <c r="N38" s="6"/>
      <c r="O38" s="6"/>
      <c r="P38" s="6"/>
      <c r="Q38" s="6"/>
      <c r="R38" s="6"/>
      <c r="S38" s="6" t="s">
        <v>30</v>
      </c>
      <c r="T38" s="6"/>
      <c r="U38" s="6"/>
      <c r="V38" s="6"/>
      <c r="W38" s="6" t="s">
        <v>34</v>
      </c>
      <c r="X38" s="6"/>
      <c r="Y38" s="6" t="s">
        <v>36</v>
      </c>
      <c r="Z38" s="6" t="s">
        <v>37</v>
      </c>
      <c r="AA38" s="6" t="s">
        <v>38</v>
      </c>
      <c r="AB38" s="6" t="s">
        <v>39</v>
      </c>
      <c r="AC38" s="6"/>
      <c r="AD38" s="6"/>
      <c r="AE38" s="6"/>
    </row>
    <row r="39" spans="1:31" x14ac:dyDescent="0.3">
      <c r="A39" s="6" t="s">
        <v>15</v>
      </c>
      <c r="C39" s="6" t="s">
        <v>193</v>
      </c>
      <c r="D39" s="6"/>
      <c r="E39" s="6"/>
      <c r="F39" s="6" t="s">
        <v>20</v>
      </c>
      <c r="G39" s="6"/>
      <c r="H39" s="6"/>
      <c r="I39" s="6"/>
      <c r="J39" s="6"/>
      <c r="K39" s="6" t="s">
        <v>16</v>
      </c>
      <c r="L39" s="6"/>
      <c r="M39" s="6" t="s">
        <v>25</v>
      </c>
      <c r="N39" s="6"/>
      <c r="O39" s="6"/>
      <c r="P39" s="6"/>
      <c r="Q39" s="6"/>
      <c r="R39" s="6"/>
      <c r="S39" s="6" t="s">
        <v>30</v>
      </c>
      <c r="T39" s="6"/>
      <c r="U39" s="6"/>
      <c r="V39" s="6"/>
      <c r="W39" s="6"/>
      <c r="X39" s="6"/>
      <c r="Y39" s="6"/>
      <c r="Z39" s="6" t="s">
        <v>37</v>
      </c>
      <c r="AA39" s="6" t="s">
        <v>38</v>
      </c>
      <c r="AB39" s="6" t="s">
        <v>39</v>
      </c>
      <c r="AC39" s="6"/>
      <c r="AD39" s="6"/>
      <c r="AE39" s="6"/>
    </row>
    <row r="40" spans="1:31" x14ac:dyDescent="0.3">
      <c r="A40" s="6" t="s">
        <v>15</v>
      </c>
      <c r="C40" s="6" t="s">
        <v>199</v>
      </c>
      <c r="D40" s="6"/>
      <c r="E40" s="6"/>
      <c r="F40" s="6" t="s">
        <v>20</v>
      </c>
      <c r="G40" s="6"/>
      <c r="H40" s="6"/>
      <c r="I40" s="6"/>
      <c r="J40" s="6"/>
      <c r="K40" s="6" t="s">
        <v>16</v>
      </c>
      <c r="L40" s="6"/>
      <c r="M40" s="6" t="s">
        <v>25</v>
      </c>
      <c r="N40" s="6"/>
      <c r="O40" s="6"/>
      <c r="P40" s="6"/>
      <c r="Q40" s="6"/>
      <c r="R40" s="6"/>
      <c r="S40" s="6" t="s">
        <v>30</v>
      </c>
      <c r="T40" s="6"/>
      <c r="U40" s="6"/>
      <c r="V40" s="6"/>
      <c r="W40" s="6"/>
      <c r="X40" s="6"/>
      <c r="Y40" s="6" t="s">
        <v>36</v>
      </c>
      <c r="Z40" s="6"/>
      <c r="AA40" s="6"/>
      <c r="AB40" s="6" t="s">
        <v>39</v>
      </c>
      <c r="AC40" s="6"/>
      <c r="AD40" s="6"/>
      <c r="AE40" s="6"/>
    </row>
    <row r="41" spans="1:31" x14ac:dyDescent="0.3">
      <c r="A41" s="6" t="s">
        <v>15</v>
      </c>
      <c r="C41" s="6" t="s">
        <v>202</v>
      </c>
      <c r="D41" s="6"/>
      <c r="E41" s="6"/>
      <c r="F41" s="6" t="s">
        <v>20</v>
      </c>
      <c r="G41" s="6"/>
      <c r="H41" s="6"/>
      <c r="I41" s="6"/>
      <c r="J41" s="6"/>
      <c r="K41" s="6" t="s">
        <v>16</v>
      </c>
      <c r="L41" s="6"/>
      <c r="M41" s="6" t="s">
        <v>25</v>
      </c>
      <c r="N41" s="6"/>
      <c r="O41" s="6"/>
      <c r="P41" s="6"/>
      <c r="Q41" s="6"/>
      <c r="R41" s="6"/>
      <c r="S41" s="6"/>
      <c r="T41" s="6" t="s">
        <v>31</v>
      </c>
      <c r="U41" s="6"/>
      <c r="V41" s="6"/>
      <c r="W41" s="6"/>
      <c r="X41" s="6"/>
      <c r="Y41" s="6"/>
      <c r="Z41" s="6" t="s">
        <v>37</v>
      </c>
      <c r="AA41" s="6" t="s">
        <v>38</v>
      </c>
      <c r="AB41" s="6"/>
      <c r="AC41" s="6" t="s">
        <v>40</v>
      </c>
      <c r="AD41" s="6"/>
      <c r="AE41" s="6"/>
    </row>
    <row r="42" spans="1:31" x14ac:dyDescent="0.3">
      <c r="A42" s="6" t="s">
        <v>15</v>
      </c>
      <c r="C42" s="6" t="s">
        <v>214</v>
      </c>
      <c r="D42" s="6"/>
      <c r="E42" s="6" t="s">
        <v>19</v>
      </c>
      <c r="F42" s="6"/>
      <c r="G42" s="6"/>
      <c r="H42" s="6"/>
      <c r="I42" s="6"/>
      <c r="J42" s="6"/>
      <c r="K42" s="6" t="s">
        <v>16</v>
      </c>
      <c r="L42" s="6"/>
      <c r="M42" s="6"/>
      <c r="N42" s="6" t="s">
        <v>18</v>
      </c>
      <c r="O42" s="6"/>
      <c r="P42" s="6"/>
      <c r="Q42" s="6"/>
      <c r="R42" s="6"/>
      <c r="S42" s="6" t="s">
        <v>30</v>
      </c>
      <c r="T42" s="6"/>
      <c r="U42" s="6"/>
      <c r="V42" s="6"/>
      <c r="W42" s="6"/>
      <c r="X42" s="6"/>
      <c r="Y42" s="6"/>
      <c r="Z42" s="6"/>
      <c r="AA42" s="6" t="s">
        <v>38</v>
      </c>
      <c r="AB42" s="6" t="s">
        <v>39</v>
      </c>
      <c r="AC42" s="6"/>
      <c r="AD42" s="6"/>
      <c r="AE42" s="6"/>
    </row>
    <row r="43" spans="1:31" x14ac:dyDescent="0.3">
      <c r="A43" s="6" t="s">
        <v>15</v>
      </c>
      <c r="C43" s="6" t="s">
        <v>217</v>
      </c>
      <c r="D43" s="6"/>
      <c r="E43" s="6"/>
      <c r="F43" s="6" t="s">
        <v>20</v>
      </c>
      <c r="G43" s="6"/>
      <c r="H43" s="6"/>
      <c r="I43" s="6"/>
      <c r="J43" s="6"/>
      <c r="K43" s="6" t="s">
        <v>16</v>
      </c>
      <c r="L43" s="6"/>
      <c r="M43" s="6" t="s">
        <v>25</v>
      </c>
      <c r="N43" s="6"/>
      <c r="O43" s="6"/>
      <c r="P43" s="6"/>
      <c r="Q43" s="6"/>
      <c r="R43" s="6" t="s">
        <v>29</v>
      </c>
      <c r="S43" s="6"/>
      <c r="T43" s="6"/>
      <c r="U43" s="6"/>
      <c r="V43" s="6"/>
      <c r="W43" s="6" t="s">
        <v>34</v>
      </c>
      <c r="X43" s="6"/>
      <c r="Y43" s="6"/>
      <c r="Z43" s="6" t="s">
        <v>37</v>
      </c>
      <c r="AA43" s="6" t="s">
        <v>38</v>
      </c>
      <c r="AB43" s="6"/>
      <c r="AC43" s="6" t="s">
        <v>40</v>
      </c>
      <c r="AD43" s="6"/>
      <c r="AE43" s="6"/>
    </row>
    <row r="44" spans="1:31" x14ac:dyDescent="0.3">
      <c r="A44" s="6" t="s">
        <v>15</v>
      </c>
      <c r="C44" s="6" t="s">
        <v>220</v>
      </c>
      <c r="D44" s="6"/>
      <c r="E44" s="6" t="s">
        <v>19</v>
      </c>
      <c r="F44" s="6"/>
      <c r="G44" s="6"/>
      <c r="H44" s="6"/>
      <c r="I44" s="6"/>
      <c r="J44" s="6"/>
      <c r="K44" s="6" t="s">
        <v>16</v>
      </c>
      <c r="L44" s="6"/>
      <c r="M44" s="6" t="s">
        <v>25</v>
      </c>
      <c r="N44" s="6"/>
      <c r="O44" s="6"/>
      <c r="P44" s="6"/>
      <c r="Q44" s="6"/>
      <c r="R44" s="6"/>
      <c r="S44" s="6" t="s">
        <v>30</v>
      </c>
      <c r="T44" s="6"/>
      <c r="U44" s="6"/>
      <c r="V44" s="6"/>
      <c r="W44" s="6" t="s">
        <v>34</v>
      </c>
      <c r="X44" s="6"/>
      <c r="Y44" s="6" t="s">
        <v>36</v>
      </c>
      <c r="Z44" s="6" t="s">
        <v>37</v>
      </c>
      <c r="AA44" s="6" t="s">
        <v>38</v>
      </c>
      <c r="AB44" s="6" t="s">
        <v>39</v>
      </c>
      <c r="AC44" s="6"/>
      <c r="AD44" s="6"/>
      <c r="AE44" s="6"/>
    </row>
    <row r="45" spans="1:31" x14ac:dyDescent="0.3">
      <c r="A45" s="6" t="s">
        <v>15</v>
      </c>
      <c r="C45" s="6" t="s">
        <v>223</v>
      </c>
      <c r="D45" s="6"/>
      <c r="E45" s="6"/>
      <c r="F45" s="6" t="s">
        <v>20</v>
      </c>
      <c r="G45" s="6"/>
      <c r="H45" s="6"/>
      <c r="I45" s="6"/>
      <c r="J45" s="6"/>
      <c r="K45" s="6" t="s">
        <v>16</v>
      </c>
      <c r="L45" s="6"/>
      <c r="M45" s="6" t="s">
        <v>25</v>
      </c>
      <c r="N45" s="6"/>
      <c r="O45" s="6"/>
      <c r="P45" s="6"/>
      <c r="Q45" s="6"/>
      <c r="R45" s="6"/>
      <c r="S45" s="6"/>
      <c r="T45" s="6"/>
      <c r="U45" s="6"/>
      <c r="V45" s="6" t="s">
        <v>33</v>
      </c>
      <c r="W45" s="6"/>
      <c r="X45" s="6"/>
      <c r="Y45" s="6"/>
      <c r="Z45" s="6"/>
      <c r="AA45" s="6" t="s">
        <v>38</v>
      </c>
      <c r="AB45" s="6" t="s">
        <v>39</v>
      </c>
      <c r="AC45" s="6"/>
      <c r="AD45" s="6"/>
      <c r="AE45" s="6"/>
    </row>
    <row r="46" spans="1:31" x14ac:dyDescent="0.3">
      <c r="A46" s="6" t="s">
        <v>15</v>
      </c>
      <c r="C46" s="6" t="s">
        <v>226</v>
      </c>
      <c r="D46" s="6" t="s">
        <v>18</v>
      </c>
      <c r="E46" s="6"/>
      <c r="F46" s="6"/>
      <c r="G46" s="6"/>
      <c r="H46" s="6"/>
      <c r="I46" s="6"/>
      <c r="J46" s="6"/>
      <c r="K46" s="6" t="s">
        <v>16</v>
      </c>
      <c r="L46" s="6"/>
      <c r="M46" s="6" t="s">
        <v>25</v>
      </c>
      <c r="N46" s="6"/>
      <c r="O46" s="6"/>
      <c r="P46" s="6"/>
      <c r="Q46" s="6" t="s">
        <v>28</v>
      </c>
      <c r="R46" s="6"/>
      <c r="S46" s="6"/>
      <c r="T46" s="6"/>
      <c r="U46" s="6"/>
      <c r="V46" s="6"/>
      <c r="W46" s="6" t="s">
        <v>34</v>
      </c>
      <c r="X46" s="6"/>
      <c r="Y46" s="6" t="s">
        <v>36</v>
      </c>
      <c r="Z46" s="6" t="s">
        <v>37</v>
      </c>
      <c r="AA46" s="6"/>
      <c r="AB46" s="6" t="s">
        <v>39</v>
      </c>
      <c r="AC46" s="6"/>
      <c r="AD46" s="6"/>
      <c r="AE46" s="6"/>
    </row>
    <row r="47" spans="1:31" x14ac:dyDescent="0.3">
      <c r="A47" s="6" t="s">
        <v>15</v>
      </c>
      <c r="C47" s="6" t="s">
        <v>229</v>
      </c>
      <c r="D47" s="6"/>
      <c r="E47" s="6"/>
      <c r="F47" s="6" t="s">
        <v>20</v>
      </c>
      <c r="G47" s="6"/>
      <c r="H47" s="6"/>
      <c r="I47" s="6"/>
      <c r="J47" s="6"/>
      <c r="K47" s="6" t="s">
        <v>16</v>
      </c>
      <c r="L47" s="6"/>
      <c r="M47" s="6" t="s">
        <v>25</v>
      </c>
      <c r="N47" s="6"/>
      <c r="O47" s="6"/>
      <c r="P47" s="6"/>
      <c r="Q47" s="6"/>
      <c r="R47" s="6"/>
      <c r="S47" s="6" t="s">
        <v>30</v>
      </c>
      <c r="T47" s="6"/>
      <c r="U47" s="6"/>
      <c r="V47" s="6"/>
      <c r="W47" s="6"/>
      <c r="X47" s="6"/>
      <c r="Y47" s="6" t="s">
        <v>36</v>
      </c>
      <c r="Z47" s="6" t="s">
        <v>37</v>
      </c>
      <c r="AA47" s="6" t="s">
        <v>38</v>
      </c>
      <c r="AB47" s="6"/>
      <c r="AC47" s="6" t="s">
        <v>40</v>
      </c>
      <c r="AD47" s="6"/>
      <c r="AE47" s="6"/>
    </row>
    <row r="48" spans="1:31" x14ac:dyDescent="0.3">
      <c r="A48" s="6" t="s">
        <v>15</v>
      </c>
      <c r="C48" s="6" t="s">
        <v>235</v>
      </c>
      <c r="D48" s="6"/>
      <c r="E48" s="6"/>
      <c r="F48" s="6" t="s">
        <v>20</v>
      </c>
      <c r="G48" s="6"/>
      <c r="H48" s="6"/>
      <c r="I48" s="6"/>
      <c r="J48" s="6"/>
      <c r="K48" s="6" t="s">
        <v>16</v>
      </c>
      <c r="L48" s="6"/>
      <c r="M48" s="6" t="s">
        <v>25</v>
      </c>
      <c r="N48" s="6"/>
      <c r="O48" s="6"/>
      <c r="P48" s="6"/>
      <c r="Q48" s="6"/>
      <c r="R48" s="6"/>
      <c r="S48" s="6"/>
      <c r="T48" s="6" t="s">
        <v>31</v>
      </c>
      <c r="U48" s="6"/>
      <c r="V48" s="6"/>
      <c r="W48" s="6"/>
      <c r="X48" s="6"/>
      <c r="Y48" s="6"/>
      <c r="Z48" s="6"/>
      <c r="AA48" s="6" t="s">
        <v>38</v>
      </c>
      <c r="AB48" s="6"/>
      <c r="AC48" s="6" t="s">
        <v>40</v>
      </c>
      <c r="AD48" s="6"/>
      <c r="AE48" s="6"/>
    </row>
    <row r="49" spans="1:31" x14ac:dyDescent="0.3">
      <c r="A49" s="6" t="s">
        <v>15</v>
      </c>
      <c r="C49" s="6" t="s">
        <v>244</v>
      </c>
      <c r="D49" s="6"/>
      <c r="E49" s="6"/>
      <c r="F49" s="6"/>
      <c r="G49" s="6"/>
      <c r="H49" s="6"/>
      <c r="I49" s="6" t="s">
        <v>23</v>
      </c>
      <c r="J49" s="6"/>
      <c r="K49" s="6" t="s">
        <v>16</v>
      </c>
      <c r="L49" s="6" t="s">
        <v>24</v>
      </c>
      <c r="M49" s="6"/>
      <c r="N49" s="6"/>
      <c r="O49" s="6"/>
      <c r="P49" s="6"/>
      <c r="Q49" s="6"/>
      <c r="R49" s="6" t="s">
        <v>29</v>
      </c>
      <c r="S49" s="6"/>
      <c r="T49" s="6"/>
      <c r="U49" s="6"/>
      <c r="V49" s="6"/>
      <c r="W49" s="6"/>
      <c r="X49" s="6"/>
      <c r="Y49" s="6" t="s">
        <v>36</v>
      </c>
      <c r="Z49" s="6" t="s">
        <v>37</v>
      </c>
      <c r="AA49" s="6" t="s">
        <v>38</v>
      </c>
      <c r="AB49" s="6"/>
      <c r="AC49" s="6" t="s">
        <v>40</v>
      </c>
      <c r="AD49" s="6"/>
      <c r="AE49" s="6"/>
    </row>
    <row r="50" spans="1:31" x14ac:dyDescent="0.3">
      <c r="A50" s="6" t="s">
        <v>15</v>
      </c>
      <c r="C50" s="6" t="s">
        <v>247</v>
      </c>
      <c r="D50" s="6"/>
      <c r="E50" s="6"/>
      <c r="F50" s="6" t="s">
        <v>20</v>
      </c>
      <c r="G50" s="6"/>
      <c r="H50" s="6"/>
      <c r="I50" s="6"/>
      <c r="J50" s="6"/>
      <c r="K50" s="6" t="s">
        <v>16</v>
      </c>
      <c r="L50" s="6"/>
      <c r="M50" s="6" t="s">
        <v>25</v>
      </c>
      <c r="N50" s="6"/>
      <c r="O50" s="6"/>
      <c r="P50" s="6"/>
      <c r="Q50" s="6"/>
      <c r="R50" s="6"/>
      <c r="S50" s="6" t="s">
        <v>30</v>
      </c>
      <c r="T50" s="6"/>
      <c r="U50" s="6"/>
      <c r="V50" s="6"/>
      <c r="W50" s="6"/>
      <c r="X50" s="6"/>
      <c r="Y50" s="6" t="s">
        <v>36</v>
      </c>
      <c r="Z50" s="6"/>
      <c r="AA50" s="6" t="s">
        <v>38</v>
      </c>
      <c r="AB50" s="6"/>
      <c r="AC50" s="6" t="s">
        <v>40</v>
      </c>
      <c r="AD50" s="6"/>
      <c r="AE50" s="6"/>
    </row>
    <row r="51" spans="1:31" x14ac:dyDescent="0.3">
      <c r="A51" s="6" t="s">
        <v>15</v>
      </c>
      <c r="C51" s="6" t="s">
        <v>250</v>
      </c>
      <c r="D51" s="6"/>
      <c r="E51" s="6"/>
      <c r="F51" s="6" t="s">
        <v>20</v>
      </c>
      <c r="G51" s="6"/>
      <c r="H51" s="6"/>
      <c r="I51" s="6"/>
      <c r="J51" s="6" t="s">
        <v>15</v>
      </c>
      <c r="K51" s="6"/>
      <c r="L51" s="6"/>
      <c r="M51" s="6" t="s">
        <v>25</v>
      </c>
      <c r="N51" s="6"/>
      <c r="O51" s="6"/>
      <c r="P51" s="6" t="s">
        <v>27</v>
      </c>
      <c r="Q51" s="6"/>
      <c r="R51" s="6"/>
      <c r="S51" s="6"/>
      <c r="T51" s="6"/>
      <c r="U51" s="6"/>
      <c r="V51" s="6"/>
      <c r="W51" s="6"/>
      <c r="X51" s="6"/>
      <c r="Y51" s="6" t="s">
        <v>36</v>
      </c>
      <c r="Z51" s="6"/>
      <c r="AA51" s="6" t="s">
        <v>38</v>
      </c>
      <c r="AB51" s="6"/>
      <c r="AC51" s="6" t="s">
        <v>40</v>
      </c>
      <c r="AD51" s="6"/>
      <c r="AE51" s="6"/>
    </row>
    <row r="52" spans="1:31" x14ac:dyDescent="0.3">
      <c r="A52" s="6" t="s">
        <v>15</v>
      </c>
      <c r="C52" s="6" t="s">
        <v>253</v>
      </c>
      <c r="D52" s="6"/>
      <c r="E52" s="6"/>
      <c r="F52" s="6"/>
      <c r="G52" s="6"/>
      <c r="H52" s="6"/>
      <c r="I52" s="6" t="s">
        <v>23</v>
      </c>
      <c r="J52" s="6"/>
      <c r="K52" s="6" t="s">
        <v>16</v>
      </c>
      <c r="L52" s="6" t="s">
        <v>24</v>
      </c>
      <c r="M52" s="6"/>
      <c r="N52" s="6"/>
      <c r="O52" s="6"/>
      <c r="P52" s="6"/>
      <c r="Q52" s="6"/>
      <c r="R52" s="6"/>
      <c r="S52" s="6"/>
      <c r="T52" s="6"/>
      <c r="U52" s="6" t="s">
        <v>32</v>
      </c>
      <c r="V52" s="6"/>
      <c r="W52" s="6" t="s">
        <v>34</v>
      </c>
      <c r="X52" s="6"/>
      <c r="Y52" s="6" t="s">
        <v>36</v>
      </c>
      <c r="Z52" s="6" t="s">
        <v>37</v>
      </c>
      <c r="AA52" s="6" t="s">
        <v>38</v>
      </c>
      <c r="AB52" s="6" t="s">
        <v>39</v>
      </c>
      <c r="AC52" s="6"/>
      <c r="AD52" s="6"/>
      <c r="AE52" s="6"/>
    </row>
    <row r="53" spans="1:31" x14ac:dyDescent="0.3">
      <c r="A53" s="6" t="s">
        <v>15</v>
      </c>
      <c r="C53" s="6" t="s">
        <v>256</v>
      </c>
      <c r="D53" s="6"/>
      <c r="E53" s="6"/>
      <c r="F53" s="6" t="s">
        <v>20</v>
      </c>
      <c r="G53" s="6"/>
      <c r="H53" s="6"/>
      <c r="I53" s="6"/>
      <c r="J53" s="6"/>
      <c r="K53" s="6" t="s">
        <v>16</v>
      </c>
      <c r="L53" s="6"/>
      <c r="M53" s="6" t="s">
        <v>25</v>
      </c>
      <c r="N53" s="6"/>
      <c r="O53" s="6"/>
      <c r="P53" s="6"/>
      <c r="Q53" s="6"/>
      <c r="R53" s="6" t="s">
        <v>29</v>
      </c>
      <c r="S53" s="6"/>
      <c r="T53" s="6"/>
      <c r="U53" s="6"/>
      <c r="V53" s="6"/>
      <c r="W53" s="6"/>
      <c r="X53" s="6"/>
      <c r="Y53" s="6" t="s">
        <v>36</v>
      </c>
      <c r="Z53" s="6"/>
      <c r="AA53" s="6" t="s">
        <v>38</v>
      </c>
      <c r="AB53" s="6"/>
      <c r="AC53" s="6" t="s">
        <v>40</v>
      </c>
      <c r="AD53" s="6"/>
      <c r="AE53" s="6"/>
    </row>
    <row r="54" spans="1:31" x14ac:dyDescent="0.3">
      <c r="A54" s="6" t="s">
        <v>15</v>
      </c>
      <c r="C54" s="6" t="s">
        <v>259</v>
      </c>
      <c r="D54" s="6"/>
      <c r="E54" s="6"/>
      <c r="F54" s="6" t="s">
        <v>20</v>
      </c>
      <c r="G54" s="6"/>
      <c r="H54" s="6"/>
      <c r="I54" s="6"/>
      <c r="J54" s="6" t="s">
        <v>15</v>
      </c>
      <c r="K54" s="6"/>
      <c r="L54" s="6"/>
      <c r="M54" s="6" t="s">
        <v>25</v>
      </c>
      <c r="N54" s="6"/>
      <c r="O54" s="6"/>
      <c r="P54" s="6"/>
      <c r="Q54" s="6"/>
      <c r="R54" s="6"/>
      <c r="S54" s="6" t="s">
        <v>30</v>
      </c>
      <c r="T54" s="6"/>
      <c r="U54" s="6"/>
      <c r="V54" s="6"/>
      <c r="W54" s="6" t="s">
        <v>34</v>
      </c>
      <c r="X54" s="6"/>
      <c r="Y54" s="6"/>
      <c r="Z54" s="6"/>
      <c r="AA54" s="6"/>
      <c r="AB54" s="6" t="s">
        <v>39</v>
      </c>
      <c r="AC54" s="6"/>
      <c r="AD54" s="6"/>
      <c r="AE54" s="6"/>
    </row>
    <row r="55" spans="1:31" x14ac:dyDescent="0.3">
      <c r="A55" s="6" t="s">
        <v>15</v>
      </c>
      <c r="C55" s="6" t="s">
        <v>220</v>
      </c>
      <c r="D55" s="6" t="s">
        <v>18</v>
      </c>
      <c r="E55" s="6"/>
      <c r="F55" s="6"/>
      <c r="G55" s="6"/>
      <c r="H55" s="6"/>
      <c r="I55" s="6"/>
      <c r="J55" s="6"/>
      <c r="K55" s="6" t="s">
        <v>16</v>
      </c>
      <c r="L55" s="6"/>
      <c r="M55" s="6" t="s">
        <v>25</v>
      </c>
      <c r="N55" s="6"/>
      <c r="O55" s="6"/>
      <c r="P55" s="6"/>
      <c r="Q55" s="6"/>
      <c r="R55" s="6"/>
      <c r="S55" s="6" t="s">
        <v>30</v>
      </c>
      <c r="T55" s="6"/>
      <c r="U55" s="6"/>
      <c r="V55" s="6"/>
      <c r="W55" s="6"/>
      <c r="X55" s="6"/>
      <c r="Y55" s="6"/>
      <c r="Z55" s="6" t="s">
        <v>37</v>
      </c>
      <c r="AA55" s="6" t="s">
        <v>38</v>
      </c>
      <c r="AB55" s="6"/>
      <c r="AC55" s="6" t="s">
        <v>40</v>
      </c>
      <c r="AD55" s="6"/>
      <c r="AE55" s="6"/>
    </row>
    <row r="56" spans="1:31" x14ac:dyDescent="0.3">
      <c r="A56" s="6" t="s">
        <v>15</v>
      </c>
      <c r="C56" s="6" t="s">
        <v>273</v>
      </c>
      <c r="D56" s="6"/>
      <c r="E56" s="6"/>
      <c r="F56" s="6" t="s">
        <v>20</v>
      </c>
      <c r="G56" s="6"/>
      <c r="H56" s="6"/>
      <c r="I56" s="6"/>
      <c r="J56" s="6"/>
      <c r="K56" s="6" t="s">
        <v>16</v>
      </c>
      <c r="L56" s="6" t="s">
        <v>24</v>
      </c>
      <c r="M56" s="6"/>
      <c r="N56" s="6"/>
      <c r="O56" s="6"/>
      <c r="P56" s="6"/>
      <c r="Q56" s="6"/>
      <c r="R56" s="6"/>
      <c r="S56" s="6" t="s">
        <v>30</v>
      </c>
      <c r="T56" s="6"/>
      <c r="U56" s="6"/>
      <c r="V56" s="6"/>
      <c r="W56" s="6"/>
      <c r="X56" s="6" t="s">
        <v>35</v>
      </c>
      <c r="Y56" s="6"/>
      <c r="Z56" s="6"/>
      <c r="AA56" s="6" t="s">
        <v>38</v>
      </c>
      <c r="AB56" s="6"/>
      <c r="AC56" s="6" t="s">
        <v>40</v>
      </c>
      <c r="AD56" s="6"/>
      <c r="AE56" s="6"/>
    </row>
    <row r="57" spans="1:31" x14ac:dyDescent="0.3">
      <c r="A57" s="6" t="s">
        <v>15</v>
      </c>
      <c r="C57" s="6" t="s">
        <v>279</v>
      </c>
      <c r="D57" s="6"/>
      <c r="E57" s="6"/>
      <c r="F57" s="6" t="s">
        <v>20</v>
      </c>
      <c r="G57" s="6"/>
      <c r="H57" s="6"/>
      <c r="I57" s="6"/>
      <c r="J57" s="6"/>
      <c r="K57" s="6" t="s">
        <v>16</v>
      </c>
      <c r="L57" s="6"/>
      <c r="M57" s="6" t="s">
        <v>25</v>
      </c>
      <c r="N57" s="6"/>
      <c r="O57" s="6"/>
      <c r="P57" s="6"/>
      <c r="Q57" s="6"/>
      <c r="R57" s="6"/>
      <c r="S57" s="6" t="s">
        <v>30</v>
      </c>
      <c r="T57" s="6"/>
      <c r="U57" s="6"/>
      <c r="V57" s="6"/>
      <c r="W57" s="6"/>
      <c r="X57" s="6"/>
      <c r="Y57" s="6" t="s">
        <v>36</v>
      </c>
      <c r="Z57" s="6" t="s">
        <v>37</v>
      </c>
      <c r="AA57" s="6" t="s">
        <v>38</v>
      </c>
      <c r="AB57" s="6"/>
      <c r="AC57" s="6" t="s">
        <v>40</v>
      </c>
      <c r="AD57" s="6"/>
      <c r="AE57" s="6"/>
    </row>
    <row r="58" spans="1:31" x14ac:dyDescent="0.3">
      <c r="A58" s="6" t="s">
        <v>15</v>
      </c>
      <c r="C58" s="6" t="s">
        <v>282</v>
      </c>
      <c r="D58" s="6"/>
      <c r="E58" s="6" t="s">
        <v>19</v>
      </c>
      <c r="F58" s="6"/>
      <c r="G58" s="6"/>
      <c r="H58" s="6"/>
      <c r="I58" s="6"/>
      <c r="J58" s="6"/>
      <c r="K58" s="6" t="s">
        <v>16</v>
      </c>
      <c r="L58" s="6"/>
      <c r="M58" s="6" t="s">
        <v>25</v>
      </c>
      <c r="N58" s="6"/>
      <c r="O58" s="6"/>
      <c r="P58" s="6" t="s">
        <v>27</v>
      </c>
      <c r="Q58" s="6"/>
      <c r="R58" s="6"/>
      <c r="S58" s="6"/>
      <c r="T58" s="6"/>
      <c r="U58" s="6"/>
      <c r="V58" s="6"/>
      <c r="W58" s="6"/>
      <c r="X58" s="6"/>
      <c r="Y58" s="6" t="s">
        <v>36</v>
      </c>
      <c r="Z58" s="6"/>
      <c r="AA58" s="6" t="s">
        <v>38</v>
      </c>
      <c r="AB58" s="6" t="s">
        <v>39</v>
      </c>
      <c r="AC58" s="6"/>
      <c r="AD58" s="6"/>
      <c r="AE58" s="6"/>
    </row>
    <row r="59" spans="1:31" x14ac:dyDescent="0.3">
      <c r="A59" s="6" t="s">
        <v>15</v>
      </c>
      <c r="C59" s="6" t="s">
        <v>285</v>
      </c>
      <c r="D59" s="6"/>
      <c r="E59" s="6"/>
      <c r="F59" s="6" t="s">
        <v>20</v>
      </c>
      <c r="G59" s="6"/>
      <c r="H59" s="6"/>
      <c r="I59" s="6"/>
      <c r="J59" s="6"/>
      <c r="K59" s="6" t="s">
        <v>16</v>
      </c>
      <c r="L59" s="6"/>
      <c r="M59" s="6" t="s">
        <v>25</v>
      </c>
      <c r="N59" s="6"/>
      <c r="O59" s="6"/>
      <c r="P59" s="6"/>
      <c r="Q59" s="6"/>
      <c r="R59" s="6"/>
      <c r="S59" s="6"/>
      <c r="T59" s="6" t="s">
        <v>31</v>
      </c>
      <c r="U59" s="6"/>
      <c r="V59" s="6"/>
      <c r="W59" s="6"/>
      <c r="X59" s="6"/>
      <c r="Y59" s="6" t="s">
        <v>36</v>
      </c>
      <c r="Z59" s="6"/>
      <c r="AA59" s="6" t="s">
        <v>38</v>
      </c>
      <c r="AB59" s="6"/>
      <c r="AC59" s="6" t="s">
        <v>40</v>
      </c>
      <c r="AD59" s="6"/>
      <c r="AE59" s="6"/>
    </row>
    <row r="60" spans="1:31" x14ac:dyDescent="0.3">
      <c r="A60" s="6" t="s">
        <v>15</v>
      </c>
      <c r="C60" s="6" t="s">
        <v>288</v>
      </c>
      <c r="D60" s="6"/>
      <c r="E60" s="6"/>
      <c r="F60" s="6" t="s">
        <v>20</v>
      </c>
      <c r="G60" s="6"/>
      <c r="H60" s="6"/>
      <c r="I60" s="6"/>
      <c r="J60" s="6"/>
      <c r="K60" s="6" t="s">
        <v>16</v>
      </c>
      <c r="L60" s="6"/>
      <c r="M60" s="6" t="s">
        <v>25</v>
      </c>
      <c r="N60" s="6"/>
      <c r="O60" s="6"/>
      <c r="P60" s="6"/>
      <c r="Q60" s="6" t="s">
        <v>28</v>
      </c>
      <c r="R60" s="6"/>
      <c r="S60" s="6"/>
      <c r="T60" s="6"/>
      <c r="U60" s="6"/>
      <c r="V60" s="6"/>
      <c r="W60" s="6" t="s">
        <v>34</v>
      </c>
      <c r="X60" s="6"/>
      <c r="Y60" s="6"/>
      <c r="Z60" s="6" t="s">
        <v>37</v>
      </c>
      <c r="AA60" s="6" t="s">
        <v>38</v>
      </c>
      <c r="AB60" s="6" t="s">
        <v>39</v>
      </c>
      <c r="AC60" s="6"/>
      <c r="AD60" s="6"/>
      <c r="AE60" s="6"/>
    </row>
    <row r="61" spans="1:31" x14ac:dyDescent="0.3">
      <c r="A61" s="6" t="s">
        <v>15</v>
      </c>
      <c r="C61" s="6" t="s">
        <v>300</v>
      </c>
      <c r="D61" s="6"/>
      <c r="E61" s="6"/>
      <c r="F61" s="6" t="s">
        <v>20</v>
      </c>
      <c r="G61" s="6"/>
      <c r="H61" s="6"/>
      <c r="I61" s="6"/>
      <c r="J61" s="6" t="s">
        <v>15</v>
      </c>
      <c r="K61" s="6"/>
      <c r="L61" s="6"/>
      <c r="M61" s="6" t="s">
        <v>25</v>
      </c>
      <c r="N61" s="6"/>
      <c r="O61" s="6"/>
      <c r="P61" s="6"/>
      <c r="Q61" s="6"/>
      <c r="R61" s="6"/>
      <c r="S61" s="6" t="s">
        <v>30</v>
      </c>
      <c r="T61" s="6"/>
      <c r="U61" s="6"/>
      <c r="V61" s="6"/>
      <c r="W61" s="6" t="s">
        <v>34</v>
      </c>
      <c r="X61" s="6"/>
      <c r="Y61" s="6" t="s">
        <v>36</v>
      </c>
      <c r="Z61" s="6"/>
      <c r="AA61" s="6" t="s">
        <v>38</v>
      </c>
      <c r="AB61" s="6" t="s">
        <v>39</v>
      </c>
      <c r="AC61" s="6"/>
      <c r="AD61" s="6"/>
      <c r="AE61" s="6"/>
    </row>
    <row r="62" spans="1:31" x14ac:dyDescent="0.3">
      <c r="A62" s="6" t="s">
        <v>15</v>
      </c>
      <c r="C62" s="6" t="s">
        <v>306</v>
      </c>
      <c r="D62" s="6"/>
      <c r="E62" s="6"/>
      <c r="F62" s="6" t="s">
        <v>20</v>
      </c>
      <c r="G62" s="6"/>
      <c r="H62" s="6"/>
      <c r="I62" s="6"/>
      <c r="J62" s="6"/>
      <c r="K62" s="6" t="s">
        <v>16</v>
      </c>
      <c r="L62" s="6"/>
      <c r="M62" s="6" t="s">
        <v>25</v>
      </c>
      <c r="N62" s="6"/>
      <c r="O62" s="6"/>
      <c r="P62" s="6"/>
      <c r="Q62" s="6" t="s">
        <v>28</v>
      </c>
      <c r="R62" s="6"/>
      <c r="S62" s="6"/>
      <c r="T62" s="6"/>
      <c r="U62" s="6"/>
      <c r="V62" s="6"/>
      <c r="W62" s="6" t="s">
        <v>34</v>
      </c>
      <c r="X62" s="6" t="s">
        <v>35</v>
      </c>
      <c r="Y62" s="6" t="s">
        <v>36</v>
      </c>
      <c r="Z62" s="6"/>
      <c r="AA62" s="6" t="s">
        <v>38</v>
      </c>
      <c r="AB62" s="6"/>
      <c r="AC62" s="6" t="s">
        <v>40</v>
      </c>
      <c r="AD62" s="6"/>
      <c r="AE62" s="6"/>
    </row>
    <row r="63" spans="1:31" x14ac:dyDescent="0.3">
      <c r="A63" s="6" t="s">
        <v>15</v>
      </c>
      <c r="C63" s="6" t="s">
        <v>309</v>
      </c>
      <c r="D63" s="6"/>
      <c r="E63" s="6"/>
      <c r="F63" s="6"/>
      <c r="G63" s="6"/>
      <c r="H63" s="6"/>
      <c r="I63" s="6" t="s">
        <v>23</v>
      </c>
      <c r="J63" s="6"/>
      <c r="K63" s="6" t="s">
        <v>16</v>
      </c>
      <c r="L63" s="6" t="s">
        <v>24</v>
      </c>
      <c r="M63" s="6"/>
      <c r="N63" s="6"/>
      <c r="O63" s="6"/>
      <c r="P63" s="6"/>
      <c r="Q63" s="6"/>
      <c r="R63" s="6"/>
      <c r="S63" s="6"/>
      <c r="T63" s="6" t="s">
        <v>31</v>
      </c>
      <c r="U63" s="6"/>
      <c r="V63" s="6"/>
      <c r="W63" s="6"/>
      <c r="X63" s="6"/>
      <c r="Y63" s="6"/>
      <c r="Z63" s="6"/>
      <c r="AA63" s="6" t="s">
        <v>38</v>
      </c>
      <c r="AB63" s="6" t="s">
        <v>39</v>
      </c>
      <c r="AC63" s="6"/>
      <c r="AD63" s="6"/>
      <c r="AE63" s="6"/>
    </row>
    <row r="64" spans="1:31" x14ac:dyDescent="0.3">
      <c r="A64" s="6" t="s">
        <v>15</v>
      </c>
      <c r="C64" s="6" t="s">
        <v>320</v>
      </c>
      <c r="D64" s="6"/>
      <c r="E64" s="6"/>
      <c r="F64" s="6"/>
      <c r="G64" s="6"/>
      <c r="H64" s="6"/>
      <c r="I64" s="6" t="s">
        <v>23</v>
      </c>
      <c r="J64" s="6"/>
      <c r="K64" s="6" t="s">
        <v>16</v>
      </c>
      <c r="L64" s="6" t="s">
        <v>24</v>
      </c>
      <c r="M64" s="6"/>
      <c r="N64" s="6"/>
      <c r="O64" s="6"/>
      <c r="P64" s="6"/>
      <c r="Q64" s="6"/>
      <c r="R64" s="6"/>
      <c r="S64" s="6"/>
      <c r="T64" s="6" t="s">
        <v>31</v>
      </c>
      <c r="U64" s="6"/>
      <c r="V64" s="6"/>
      <c r="W64" s="6"/>
      <c r="X64" s="6"/>
      <c r="Y64" s="6" t="s">
        <v>36</v>
      </c>
      <c r="Z64" s="6"/>
      <c r="AA64" s="6" t="s">
        <v>38</v>
      </c>
      <c r="AB64" s="6" t="s">
        <v>39</v>
      </c>
      <c r="AC64" s="6"/>
      <c r="AD64" s="6"/>
      <c r="AE64" s="6"/>
    </row>
    <row r="65" spans="1:31" x14ac:dyDescent="0.3">
      <c r="A65" s="6" t="s">
        <v>15</v>
      </c>
      <c r="C65" s="6" t="s">
        <v>323</v>
      </c>
      <c r="D65" s="6"/>
      <c r="E65" s="6" t="s">
        <v>19</v>
      </c>
      <c r="F65" s="6"/>
      <c r="G65" s="6"/>
      <c r="H65" s="6"/>
      <c r="I65" s="6"/>
      <c r="J65" s="6"/>
      <c r="K65" s="6" t="s">
        <v>16</v>
      </c>
      <c r="L65" s="6"/>
      <c r="M65" s="6" t="s">
        <v>25</v>
      </c>
      <c r="N65" s="6"/>
      <c r="O65" s="6"/>
      <c r="P65" s="6"/>
      <c r="Q65" s="6"/>
      <c r="R65" s="6"/>
      <c r="S65" s="6" t="s">
        <v>30</v>
      </c>
      <c r="T65" s="6"/>
      <c r="U65" s="6"/>
      <c r="V65" s="6"/>
      <c r="W65" s="6"/>
      <c r="X65" s="6"/>
      <c r="Y65" s="6"/>
      <c r="Z65" s="6"/>
      <c r="AA65" s="6" t="s">
        <v>38</v>
      </c>
      <c r="AB65" s="6" t="s">
        <v>39</v>
      </c>
      <c r="AC65" s="6"/>
      <c r="AD65" s="6"/>
      <c r="AE65" s="6"/>
    </row>
    <row r="66" spans="1:31" x14ac:dyDescent="0.3">
      <c r="A66" s="6" t="s">
        <v>15</v>
      </c>
      <c r="C66" s="6" t="s">
        <v>329</v>
      </c>
      <c r="D66" s="6"/>
      <c r="E66" s="6" t="s">
        <v>19</v>
      </c>
      <c r="F66" s="6"/>
      <c r="G66" s="6"/>
      <c r="H66" s="6"/>
      <c r="I66" s="6"/>
      <c r="J66" s="6"/>
      <c r="K66" s="6" t="s">
        <v>16</v>
      </c>
      <c r="L66" s="6"/>
      <c r="M66" s="6" t="s">
        <v>25</v>
      </c>
      <c r="N66" s="6"/>
      <c r="O66" s="6"/>
      <c r="P66" s="6"/>
      <c r="Q66" s="6"/>
      <c r="R66" s="6"/>
      <c r="S66" s="6"/>
      <c r="T66" s="6" t="s">
        <v>31</v>
      </c>
      <c r="U66" s="6"/>
      <c r="V66" s="6"/>
      <c r="W66" s="6" t="s">
        <v>34</v>
      </c>
      <c r="X66" s="6"/>
      <c r="Y66" s="6" t="s">
        <v>36</v>
      </c>
      <c r="Z66" s="6" t="s">
        <v>37</v>
      </c>
      <c r="AA66" s="6" t="s">
        <v>38</v>
      </c>
      <c r="AB66" s="6"/>
      <c r="AC66" s="6" t="s">
        <v>40</v>
      </c>
      <c r="AD66" s="6"/>
      <c r="AE66" s="6"/>
    </row>
    <row r="67" spans="1:31" x14ac:dyDescent="0.3">
      <c r="A67" s="6" t="s">
        <v>15</v>
      </c>
      <c r="C67" s="6" t="s">
        <v>332</v>
      </c>
      <c r="D67" s="6"/>
      <c r="E67" s="6"/>
      <c r="F67" s="6"/>
      <c r="G67" s="6"/>
      <c r="H67" s="6"/>
      <c r="I67" s="6" t="s">
        <v>23</v>
      </c>
      <c r="J67" s="6"/>
      <c r="K67" s="6" t="s">
        <v>16</v>
      </c>
      <c r="L67" s="6" t="s">
        <v>24</v>
      </c>
      <c r="M67" s="6"/>
      <c r="N67" s="6"/>
      <c r="O67" s="6"/>
      <c r="P67" s="6"/>
      <c r="Q67" s="6"/>
      <c r="R67" s="6"/>
      <c r="S67" s="6"/>
      <c r="T67" s="6" t="s">
        <v>31</v>
      </c>
      <c r="U67" s="6"/>
      <c r="V67" s="6"/>
      <c r="W67" s="6"/>
      <c r="X67" s="6"/>
      <c r="Y67" s="6"/>
      <c r="Z67" s="6"/>
      <c r="AA67" s="6" t="s">
        <v>38</v>
      </c>
      <c r="AB67" s="6" t="s">
        <v>39</v>
      </c>
      <c r="AC67" s="6"/>
      <c r="AD67" s="6"/>
      <c r="AE67" s="6"/>
    </row>
    <row r="68" spans="1:31" x14ac:dyDescent="0.3">
      <c r="A68" s="6" t="s">
        <v>15</v>
      </c>
      <c r="C68" s="6" t="s">
        <v>335</v>
      </c>
      <c r="D68" s="6"/>
      <c r="E68" s="6"/>
      <c r="F68" s="6"/>
      <c r="G68" s="6"/>
      <c r="H68" s="6"/>
      <c r="I68" s="6" t="s">
        <v>23</v>
      </c>
      <c r="J68" s="6"/>
      <c r="K68" s="6" t="s">
        <v>16</v>
      </c>
      <c r="L68" s="6"/>
      <c r="M68" s="6" t="s">
        <v>25</v>
      </c>
      <c r="N68" s="6"/>
      <c r="O68" s="6"/>
      <c r="P68" s="6"/>
      <c r="Q68" s="6"/>
      <c r="R68" s="6"/>
      <c r="S68" s="6" t="s">
        <v>30</v>
      </c>
      <c r="T68" s="6"/>
      <c r="U68" s="6"/>
      <c r="V68" s="6"/>
      <c r="W68" s="6" t="s">
        <v>34</v>
      </c>
      <c r="X68" s="6"/>
      <c r="Y68" s="6" t="s">
        <v>36</v>
      </c>
      <c r="Z68" s="6" t="s">
        <v>37</v>
      </c>
      <c r="AA68" s="6" t="s">
        <v>38</v>
      </c>
      <c r="AB68" s="6"/>
      <c r="AC68" s="6" t="s">
        <v>40</v>
      </c>
      <c r="AD68" s="6"/>
      <c r="AE68" s="6"/>
    </row>
    <row r="69" spans="1:31" x14ac:dyDescent="0.3">
      <c r="A69" s="6" t="s">
        <v>15</v>
      </c>
      <c r="C69" s="6" t="s">
        <v>344</v>
      </c>
      <c r="D69" s="6"/>
      <c r="E69" s="6"/>
      <c r="F69" s="6"/>
      <c r="G69" s="6"/>
      <c r="H69" s="6"/>
      <c r="I69" s="6" t="s">
        <v>23</v>
      </c>
      <c r="J69" s="6"/>
      <c r="K69" s="6" t="s">
        <v>16</v>
      </c>
      <c r="L69" s="6" t="s">
        <v>24</v>
      </c>
      <c r="M69" s="6"/>
      <c r="N69" s="6"/>
      <c r="O69" s="6"/>
      <c r="P69" s="6"/>
      <c r="Q69" s="6"/>
      <c r="R69" s="6" t="s">
        <v>29</v>
      </c>
      <c r="S69" s="6"/>
      <c r="T69" s="6"/>
      <c r="U69" s="6"/>
      <c r="V69" s="6"/>
      <c r="W69" s="6"/>
      <c r="X69" s="6"/>
      <c r="Y69" s="6"/>
      <c r="Z69" s="6"/>
      <c r="AA69" s="6" t="s">
        <v>38</v>
      </c>
      <c r="AB69" s="6" t="s">
        <v>39</v>
      </c>
      <c r="AC69" s="6"/>
      <c r="AD69" s="6"/>
      <c r="AE69" s="6"/>
    </row>
    <row r="70" spans="1:31" x14ac:dyDescent="0.3">
      <c r="A70" s="6" t="s">
        <v>15</v>
      </c>
      <c r="C70" s="6" t="s">
        <v>347</v>
      </c>
      <c r="D70" s="6"/>
      <c r="E70" s="6"/>
      <c r="F70" s="6" t="s">
        <v>20</v>
      </c>
      <c r="G70" s="6"/>
      <c r="H70" s="6"/>
      <c r="I70" s="6"/>
      <c r="J70" s="6"/>
      <c r="K70" s="6" t="s">
        <v>16</v>
      </c>
      <c r="L70" s="6"/>
      <c r="M70" s="6" t="s">
        <v>25</v>
      </c>
      <c r="N70" s="6"/>
      <c r="O70" s="6"/>
      <c r="P70" s="6"/>
      <c r="Q70" s="6" t="s">
        <v>28</v>
      </c>
      <c r="R70" s="6"/>
      <c r="S70" s="6"/>
      <c r="T70" s="6"/>
      <c r="U70" s="6"/>
      <c r="V70" s="6"/>
      <c r="W70" s="6"/>
      <c r="X70" s="6"/>
      <c r="Y70" s="6"/>
      <c r="Z70" s="6"/>
      <c r="AA70" s="6" t="s">
        <v>38</v>
      </c>
      <c r="AB70" s="6"/>
      <c r="AC70" s="6" t="s">
        <v>40</v>
      </c>
      <c r="AD70" s="6"/>
      <c r="AE70" s="6"/>
    </row>
    <row r="71" spans="1:31" x14ac:dyDescent="0.3">
      <c r="A71" s="6" t="s">
        <v>15</v>
      </c>
      <c r="C71" s="6" t="s">
        <v>350</v>
      </c>
      <c r="D71" s="6"/>
      <c r="E71" s="6"/>
      <c r="F71" s="6" t="s">
        <v>20</v>
      </c>
      <c r="G71" s="6"/>
      <c r="H71" s="6"/>
      <c r="I71" s="6"/>
      <c r="J71" s="6"/>
      <c r="K71" s="6" t="s">
        <v>16</v>
      </c>
      <c r="L71" s="6"/>
      <c r="M71" s="6" t="s">
        <v>25</v>
      </c>
      <c r="N71" s="6"/>
      <c r="O71" s="6"/>
      <c r="P71" s="6"/>
      <c r="Q71" s="6"/>
      <c r="R71" s="6" t="s">
        <v>29</v>
      </c>
      <c r="S71" s="6"/>
      <c r="T71" s="6"/>
      <c r="U71" s="6"/>
      <c r="V71" s="6"/>
      <c r="W71" s="6"/>
      <c r="X71" s="6"/>
      <c r="Y71" s="6" t="s">
        <v>36</v>
      </c>
      <c r="Z71" s="6" t="s">
        <v>37</v>
      </c>
      <c r="AA71" s="6" t="s">
        <v>38</v>
      </c>
      <c r="AB71" s="6" t="s">
        <v>39</v>
      </c>
      <c r="AC71" s="6"/>
      <c r="AD71" s="6"/>
      <c r="AE71" s="6"/>
    </row>
    <row r="72" spans="1:31" x14ac:dyDescent="0.3">
      <c r="A72" s="6" t="s">
        <v>15</v>
      </c>
      <c r="C72" s="6" t="s">
        <v>353</v>
      </c>
      <c r="D72" s="6"/>
      <c r="E72" s="6"/>
      <c r="F72" s="6"/>
      <c r="G72" s="6"/>
      <c r="H72" s="6"/>
      <c r="I72" s="6" t="s">
        <v>23</v>
      </c>
      <c r="J72" s="6"/>
      <c r="K72" s="6" t="s">
        <v>16</v>
      </c>
      <c r="L72" s="6"/>
      <c r="M72" s="6" t="s">
        <v>25</v>
      </c>
      <c r="N72" s="6"/>
      <c r="O72" s="6"/>
      <c r="P72" s="6"/>
      <c r="Q72" s="6"/>
      <c r="R72" s="6" t="s">
        <v>29</v>
      </c>
      <c r="S72" s="6"/>
      <c r="T72" s="6"/>
      <c r="U72" s="6"/>
      <c r="V72" s="6"/>
      <c r="W72" s="6"/>
      <c r="X72" s="6"/>
      <c r="Y72" s="6"/>
      <c r="Z72" s="6" t="s">
        <v>37</v>
      </c>
      <c r="AA72" s="6" t="s">
        <v>38</v>
      </c>
      <c r="AB72" s="6"/>
      <c r="AC72" s="6" t="s">
        <v>40</v>
      </c>
      <c r="AD72" s="6"/>
      <c r="AE72" s="6"/>
    </row>
    <row r="73" spans="1:31" x14ac:dyDescent="0.3">
      <c r="A73" s="6" t="s">
        <v>15</v>
      </c>
      <c r="C73" s="6" t="s">
        <v>356</v>
      </c>
      <c r="D73" s="6"/>
      <c r="E73" s="6"/>
      <c r="F73" s="6" t="s">
        <v>20</v>
      </c>
      <c r="G73" s="6"/>
      <c r="H73" s="6"/>
      <c r="I73" s="6"/>
      <c r="J73" s="6"/>
      <c r="K73" s="6" t="s">
        <v>16</v>
      </c>
      <c r="L73" s="6"/>
      <c r="M73" s="6" t="s">
        <v>25</v>
      </c>
      <c r="N73" s="6"/>
      <c r="O73" s="6"/>
      <c r="P73" s="6"/>
      <c r="Q73" s="6"/>
      <c r="R73" s="6" t="s">
        <v>29</v>
      </c>
      <c r="S73" s="6"/>
      <c r="T73" s="6"/>
      <c r="U73" s="6"/>
      <c r="V73" s="6"/>
      <c r="W73" s="6"/>
      <c r="X73" s="6"/>
      <c r="Y73" s="6" t="s">
        <v>36</v>
      </c>
      <c r="Z73" s="6" t="s">
        <v>37</v>
      </c>
      <c r="AA73" s="6" t="s">
        <v>38</v>
      </c>
      <c r="AB73" s="6"/>
      <c r="AC73" s="6" t="s">
        <v>40</v>
      </c>
      <c r="AD73" s="6"/>
      <c r="AE73" s="6"/>
    </row>
    <row r="74" spans="1:31" x14ac:dyDescent="0.3">
      <c r="A74" s="6" t="s">
        <v>15</v>
      </c>
      <c r="C74" s="6" t="s">
        <v>359</v>
      </c>
      <c r="D74" s="6"/>
      <c r="E74" s="6"/>
      <c r="F74" s="6" t="s">
        <v>20</v>
      </c>
      <c r="G74" s="6"/>
      <c r="H74" s="6"/>
      <c r="I74" s="6"/>
      <c r="J74" s="6"/>
      <c r="K74" s="6" t="s">
        <v>16</v>
      </c>
      <c r="L74" s="6"/>
      <c r="M74" s="6" t="s">
        <v>25</v>
      </c>
      <c r="N74" s="6"/>
      <c r="O74" s="6"/>
      <c r="P74" s="6" t="s">
        <v>27</v>
      </c>
      <c r="Q74" s="6"/>
      <c r="R74" s="6"/>
      <c r="S74" s="6"/>
      <c r="T74" s="6"/>
      <c r="U74" s="6"/>
      <c r="V74" s="6"/>
      <c r="W74" s="6" t="s">
        <v>34</v>
      </c>
      <c r="X74" s="6"/>
      <c r="Y74" s="6" t="s">
        <v>36</v>
      </c>
      <c r="Z74" s="6" t="s">
        <v>37</v>
      </c>
      <c r="AA74" s="6" t="s">
        <v>38</v>
      </c>
      <c r="AB74" s="6" t="s">
        <v>39</v>
      </c>
      <c r="AC74" s="6"/>
      <c r="AD74" s="6"/>
      <c r="AE74" s="6"/>
    </row>
    <row r="75" spans="1:31" x14ac:dyDescent="0.3">
      <c r="A75" s="6" t="s">
        <v>15</v>
      </c>
      <c r="C75" s="6" t="s">
        <v>362</v>
      </c>
      <c r="D75" s="6"/>
      <c r="E75" s="6"/>
      <c r="F75" s="6" t="s">
        <v>20</v>
      </c>
      <c r="G75" s="6"/>
      <c r="H75" s="6"/>
      <c r="I75" s="6"/>
      <c r="J75" s="6"/>
      <c r="K75" s="6" t="s">
        <v>16</v>
      </c>
      <c r="L75" s="6" t="s">
        <v>24</v>
      </c>
      <c r="M75" s="6"/>
      <c r="N75" s="6"/>
      <c r="O75" s="6"/>
      <c r="P75" s="6"/>
      <c r="Q75" s="6"/>
      <c r="R75" s="6"/>
      <c r="S75" s="6"/>
      <c r="T75" s="6"/>
      <c r="U75" s="6"/>
      <c r="V75" s="6" t="s">
        <v>33</v>
      </c>
      <c r="W75" s="6"/>
      <c r="X75" s="6"/>
      <c r="Y75" s="6"/>
      <c r="Z75" s="6"/>
      <c r="AA75" s="6" t="s">
        <v>38</v>
      </c>
      <c r="AB75" s="6" t="s">
        <v>39</v>
      </c>
      <c r="AC75" s="6"/>
      <c r="AD75" s="6"/>
      <c r="AE75" s="6"/>
    </row>
    <row r="76" spans="1:31" x14ac:dyDescent="0.3">
      <c r="A76" s="6" t="s">
        <v>15</v>
      </c>
      <c r="C76" s="6" t="s">
        <v>368</v>
      </c>
      <c r="D76" s="6"/>
      <c r="E76" s="6"/>
      <c r="F76" s="6" t="s">
        <v>20</v>
      </c>
      <c r="G76" s="6"/>
      <c r="H76" s="6"/>
      <c r="I76" s="6"/>
      <c r="J76" s="6"/>
      <c r="K76" s="6" t="s">
        <v>16</v>
      </c>
      <c r="L76" s="6"/>
      <c r="M76" s="6" t="s">
        <v>25</v>
      </c>
      <c r="N76" s="6"/>
      <c r="O76" s="6"/>
      <c r="P76" s="6"/>
      <c r="Q76" s="6"/>
      <c r="R76" s="6" t="s">
        <v>29</v>
      </c>
      <c r="S76" s="6"/>
      <c r="T76" s="6"/>
      <c r="U76" s="6"/>
      <c r="V76" s="6"/>
      <c r="W76" s="6" t="s">
        <v>34</v>
      </c>
      <c r="X76" s="6"/>
      <c r="Y76" s="6"/>
      <c r="Z76" s="6"/>
      <c r="AA76" s="6" t="s">
        <v>38</v>
      </c>
      <c r="AB76" s="6"/>
      <c r="AC76" s="6" t="s">
        <v>40</v>
      </c>
      <c r="AD76" s="6"/>
      <c r="AE76" s="6"/>
    </row>
    <row r="77" spans="1:31" x14ac:dyDescent="0.3">
      <c r="A77" s="6" t="s">
        <v>15</v>
      </c>
      <c r="C77" s="6" t="s">
        <v>374</v>
      </c>
      <c r="D77" s="6"/>
      <c r="E77" s="6"/>
      <c r="F77" s="6"/>
      <c r="G77" s="6"/>
      <c r="H77" s="6"/>
      <c r="I77" s="6" t="s">
        <v>23</v>
      </c>
      <c r="J77" s="6"/>
      <c r="K77" s="6" t="s">
        <v>16</v>
      </c>
      <c r="L77" s="6"/>
      <c r="M77" s="6" t="s">
        <v>25</v>
      </c>
      <c r="N77" s="6"/>
      <c r="O77" s="6"/>
      <c r="P77" s="6"/>
      <c r="Q77" s="6"/>
      <c r="R77" s="6"/>
      <c r="S77" s="6"/>
      <c r="T77" s="6" t="s">
        <v>31</v>
      </c>
      <c r="U77" s="6"/>
      <c r="V77" s="6"/>
      <c r="W77" s="6"/>
      <c r="X77" s="6"/>
      <c r="Y77" s="6" t="s">
        <v>36</v>
      </c>
      <c r="Z77" s="6"/>
      <c r="AA77" s="6" t="s">
        <v>38</v>
      </c>
      <c r="AB77" s="6"/>
      <c r="AC77" s="6" t="s">
        <v>40</v>
      </c>
      <c r="AD77" s="6"/>
      <c r="AE77" s="6"/>
    </row>
    <row r="78" spans="1:31" x14ac:dyDescent="0.3">
      <c r="A78" s="17"/>
      <c r="B78" s="17" t="s">
        <v>16</v>
      </c>
      <c r="C78" s="17" t="s">
        <v>58</v>
      </c>
      <c r="D78" s="17"/>
      <c r="E78" s="17"/>
      <c r="F78" s="17" t="s">
        <v>20</v>
      </c>
      <c r="G78" s="17"/>
      <c r="H78" s="17"/>
      <c r="I78" s="17"/>
      <c r="J78" s="17"/>
      <c r="K78" s="17" t="s">
        <v>16</v>
      </c>
      <c r="L78" s="17"/>
      <c r="M78" s="17" t="s">
        <v>25</v>
      </c>
      <c r="N78" s="17"/>
      <c r="O78" s="17"/>
      <c r="P78" s="17"/>
      <c r="Q78" s="17"/>
      <c r="R78" s="17"/>
      <c r="S78" s="17"/>
      <c r="T78" s="17"/>
      <c r="U78" s="17"/>
      <c r="V78" s="17" t="s">
        <v>33</v>
      </c>
      <c r="W78" s="17"/>
      <c r="X78" s="17"/>
      <c r="Y78" s="17" t="s">
        <v>36</v>
      </c>
      <c r="Z78" s="17" t="s">
        <v>37</v>
      </c>
      <c r="AA78" s="17" t="s">
        <v>38</v>
      </c>
      <c r="AB78" s="17" t="s">
        <v>39</v>
      </c>
      <c r="AC78" s="17"/>
      <c r="AD78" s="17"/>
      <c r="AE78" s="17"/>
    </row>
    <row r="79" spans="1:31" x14ac:dyDescent="0.3">
      <c r="A79" s="17"/>
      <c r="B79" s="17" t="s">
        <v>16</v>
      </c>
      <c r="C79" s="17" t="s">
        <v>61</v>
      </c>
      <c r="D79" s="17"/>
      <c r="E79" s="17"/>
      <c r="F79" s="17"/>
      <c r="G79" s="17"/>
      <c r="H79" s="17"/>
      <c r="I79" s="17" t="s">
        <v>23</v>
      </c>
      <c r="J79" s="17"/>
      <c r="K79" s="17" t="s">
        <v>16</v>
      </c>
      <c r="L79" s="17"/>
      <c r="M79" s="17" t="s">
        <v>25</v>
      </c>
      <c r="N79" s="17"/>
      <c r="O79" s="17"/>
      <c r="P79" s="17"/>
      <c r="Q79" s="17"/>
      <c r="R79" s="17" t="s">
        <v>29</v>
      </c>
      <c r="S79" s="17"/>
      <c r="T79" s="17"/>
      <c r="U79" s="17"/>
      <c r="V79" s="17"/>
      <c r="W79" s="17" t="s">
        <v>34</v>
      </c>
      <c r="X79" s="17"/>
      <c r="Y79" s="17"/>
      <c r="Z79" s="17"/>
      <c r="AA79" s="17" t="s">
        <v>38</v>
      </c>
      <c r="AB79" s="17" t="s">
        <v>39</v>
      </c>
      <c r="AC79" s="17"/>
      <c r="AD79" s="17"/>
      <c r="AE79" s="17"/>
    </row>
    <row r="80" spans="1:31" x14ac:dyDescent="0.3">
      <c r="A80" s="17"/>
      <c r="B80" s="17" t="s">
        <v>16</v>
      </c>
      <c r="C80" s="17" t="s">
        <v>64</v>
      </c>
      <c r="D80" s="17"/>
      <c r="E80" s="17"/>
      <c r="F80" s="17"/>
      <c r="G80" s="17"/>
      <c r="H80" s="17"/>
      <c r="I80" s="17" t="s">
        <v>23</v>
      </c>
      <c r="J80" s="17"/>
      <c r="K80" s="17" t="s">
        <v>16</v>
      </c>
      <c r="L80" s="17" t="s">
        <v>24</v>
      </c>
      <c r="M80" s="17"/>
      <c r="N80" s="17"/>
      <c r="O80" s="17"/>
      <c r="P80" s="17"/>
      <c r="Q80" s="17"/>
      <c r="R80" s="17"/>
      <c r="S80" s="17"/>
      <c r="T80" s="17" t="s">
        <v>31</v>
      </c>
      <c r="U80" s="17"/>
      <c r="V80" s="17"/>
      <c r="W80" s="17"/>
      <c r="X80" s="17"/>
      <c r="Y80" s="17"/>
      <c r="Z80" s="17"/>
      <c r="AA80" s="17" t="s">
        <v>38</v>
      </c>
      <c r="AB80" s="17"/>
      <c r="AC80" s="17" t="s">
        <v>40</v>
      </c>
      <c r="AD80" s="17"/>
      <c r="AE80" s="17"/>
    </row>
    <row r="81" spans="1:31" x14ac:dyDescent="0.3">
      <c r="A81" s="17"/>
      <c r="B81" s="17" t="s">
        <v>16</v>
      </c>
      <c r="C81" s="17" t="s">
        <v>79</v>
      </c>
      <c r="D81" s="17"/>
      <c r="E81" s="17"/>
      <c r="F81" s="17" t="s">
        <v>20</v>
      </c>
      <c r="G81" s="17"/>
      <c r="H81" s="17"/>
      <c r="I81" s="17"/>
      <c r="J81" s="17"/>
      <c r="K81" s="17" t="s">
        <v>16</v>
      </c>
      <c r="L81" s="17"/>
      <c r="M81" s="17" t="s">
        <v>25</v>
      </c>
      <c r="N81" s="17"/>
      <c r="O81" s="17"/>
      <c r="P81" s="17"/>
      <c r="Q81" s="17"/>
      <c r="R81" s="17"/>
      <c r="S81" s="17"/>
      <c r="T81" s="17"/>
      <c r="U81" s="17"/>
      <c r="V81" s="17" t="s">
        <v>33</v>
      </c>
      <c r="W81" s="17"/>
      <c r="X81" s="17"/>
      <c r="Y81" s="17"/>
      <c r="Z81" s="17"/>
      <c r="AA81" s="17" t="s">
        <v>38</v>
      </c>
      <c r="AB81" s="17" t="s">
        <v>39</v>
      </c>
      <c r="AC81" s="17"/>
      <c r="AD81" s="17"/>
      <c r="AE81" s="17"/>
    </row>
    <row r="82" spans="1:31" x14ac:dyDescent="0.3">
      <c r="A82" s="17"/>
      <c r="B82" s="17" t="s">
        <v>16</v>
      </c>
      <c r="C82" s="17" t="s">
        <v>82</v>
      </c>
      <c r="D82" s="17"/>
      <c r="E82" s="17"/>
      <c r="F82" s="17" t="s">
        <v>20</v>
      </c>
      <c r="G82" s="17"/>
      <c r="H82" s="17"/>
      <c r="I82" s="17"/>
      <c r="J82" s="17"/>
      <c r="K82" s="17" t="s">
        <v>16</v>
      </c>
      <c r="L82" s="17"/>
      <c r="M82" s="17" t="s">
        <v>25</v>
      </c>
      <c r="N82" s="17"/>
      <c r="O82" s="17"/>
      <c r="P82" s="17"/>
      <c r="Q82" s="17"/>
      <c r="R82" s="17"/>
      <c r="S82" s="17" t="s">
        <v>30</v>
      </c>
      <c r="T82" s="17"/>
      <c r="U82" s="17"/>
      <c r="V82" s="17"/>
      <c r="W82" s="17"/>
      <c r="X82" s="17"/>
      <c r="Y82" s="17" t="s">
        <v>36</v>
      </c>
      <c r="Z82" s="17" t="s">
        <v>37</v>
      </c>
      <c r="AA82" s="17" t="s">
        <v>38</v>
      </c>
      <c r="AB82" s="17"/>
      <c r="AC82" s="17" t="s">
        <v>40</v>
      </c>
      <c r="AD82" s="17"/>
      <c r="AE82" s="17"/>
    </row>
    <row r="83" spans="1:31" x14ac:dyDescent="0.3">
      <c r="A83" s="17"/>
      <c r="B83" s="17" t="s">
        <v>16</v>
      </c>
      <c r="C83" s="17" t="s">
        <v>91</v>
      </c>
      <c r="D83" s="17"/>
      <c r="E83" s="17"/>
      <c r="F83" s="17" t="s">
        <v>20</v>
      </c>
      <c r="G83" s="17"/>
      <c r="H83" s="17"/>
      <c r="I83" s="17"/>
      <c r="J83" s="17"/>
      <c r="K83" s="17" t="s">
        <v>16</v>
      </c>
      <c r="L83" s="17"/>
      <c r="M83" s="17" t="s">
        <v>25</v>
      </c>
      <c r="N83" s="17"/>
      <c r="O83" s="17"/>
      <c r="P83" s="17"/>
      <c r="Q83" s="17"/>
      <c r="R83" s="17"/>
      <c r="S83" s="17" t="s">
        <v>30</v>
      </c>
      <c r="T83" s="17"/>
      <c r="U83" s="17"/>
      <c r="V83" s="17"/>
      <c r="W83" s="17" t="s">
        <v>34</v>
      </c>
      <c r="X83" s="17"/>
      <c r="Y83" s="17"/>
      <c r="Z83" s="17"/>
      <c r="AA83" s="17" t="s">
        <v>38</v>
      </c>
      <c r="AB83" s="17"/>
      <c r="AC83" s="17" t="s">
        <v>40</v>
      </c>
      <c r="AD83" s="17"/>
      <c r="AE83" s="17"/>
    </row>
    <row r="84" spans="1:31" x14ac:dyDescent="0.3">
      <c r="A84" s="17"/>
      <c r="B84" s="17" t="s">
        <v>16</v>
      </c>
      <c r="C84" s="17" t="s">
        <v>100</v>
      </c>
      <c r="D84" s="17"/>
      <c r="E84" s="17"/>
      <c r="F84" s="17" t="s">
        <v>20</v>
      </c>
      <c r="G84" s="17"/>
      <c r="H84" s="17"/>
      <c r="I84" s="17"/>
      <c r="J84" s="17"/>
      <c r="K84" s="17" t="s">
        <v>16</v>
      </c>
      <c r="L84" s="17"/>
      <c r="M84" s="17" t="s">
        <v>25</v>
      </c>
      <c r="N84" s="17"/>
      <c r="O84" s="17"/>
      <c r="P84" s="17"/>
      <c r="Q84" s="17"/>
      <c r="R84" s="17"/>
      <c r="S84" s="17"/>
      <c r="T84" s="17"/>
      <c r="U84" s="17" t="s">
        <v>32</v>
      </c>
      <c r="V84" s="17"/>
      <c r="W84" s="17"/>
      <c r="X84" s="17"/>
      <c r="Y84" s="17" t="s">
        <v>36</v>
      </c>
      <c r="Z84" s="17"/>
      <c r="AA84" s="17" t="s">
        <v>38</v>
      </c>
      <c r="AB84" s="17"/>
      <c r="AC84" s="17" t="s">
        <v>40</v>
      </c>
      <c r="AD84" s="17"/>
      <c r="AE84" s="17"/>
    </row>
    <row r="85" spans="1:31" x14ac:dyDescent="0.3">
      <c r="A85" s="17"/>
      <c r="B85" s="17" t="s">
        <v>16</v>
      </c>
      <c r="C85" s="17" t="s">
        <v>124</v>
      </c>
      <c r="D85" s="17"/>
      <c r="E85" s="17"/>
      <c r="F85" s="17" t="s">
        <v>20</v>
      </c>
      <c r="G85" s="17"/>
      <c r="H85" s="17"/>
      <c r="I85" s="17"/>
      <c r="J85" s="17"/>
      <c r="K85" s="17" t="s">
        <v>16</v>
      </c>
      <c r="L85" s="17"/>
      <c r="M85" s="17" t="s">
        <v>25</v>
      </c>
      <c r="N85" s="17"/>
      <c r="O85" s="17"/>
      <c r="P85" s="17"/>
      <c r="Q85" s="17"/>
      <c r="R85" s="17"/>
      <c r="S85" s="17"/>
      <c r="T85" s="17"/>
      <c r="U85" s="17"/>
      <c r="V85" s="17" t="s">
        <v>33</v>
      </c>
      <c r="W85" s="17" t="s">
        <v>34</v>
      </c>
      <c r="X85" s="17"/>
      <c r="Y85" s="17" t="s">
        <v>36</v>
      </c>
      <c r="Z85" s="17" t="s">
        <v>37</v>
      </c>
      <c r="AA85" s="17" t="s">
        <v>38</v>
      </c>
      <c r="AB85" s="17"/>
      <c r="AC85" s="17" t="s">
        <v>40</v>
      </c>
      <c r="AD85" s="17"/>
      <c r="AE85" s="17"/>
    </row>
    <row r="86" spans="1:31" x14ac:dyDescent="0.3">
      <c r="A86" s="17"/>
      <c r="B86" s="17" t="s">
        <v>16</v>
      </c>
      <c r="C86" s="17" t="s">
        <v>139</v>
      </c>
      <c r="D86" s="17"/>
      <c r="E86" s="17"/>
      <c r="F86" s="17"/>
      <c r="G86" s="17"/>
      <c r="H86" s="17"/>
      <c r="I86" s="17" t="s">
        <v>23</v>
      </c>
      <c r="J86" s="17"/>
      <c r="K86" s="17" t="s">
        <v>16</v>
      </c>
      <c r="L86" s="17"/>
      <c r="M86" s="17" t="s">
        <v>25</v>
      </c>
      <c r="N86" s="17"/>
      <c r="O86" s="17"/>
      <c r="P86" s="17"/>
      <c r="Q86" s="17"/>
      <c r="R86" s="17"/>
      <c r="S86" s="17"/>
      <c r="T86" s="17" t="s">
        <v>31</v>
      </c>
      <c r="U86" s="17"/>
      <c r="V86" s="17"/>
      <c r="W86" s="17" t="s">
        <v>34</v>
      </c>
      <c r="X86" s="17"/>
      <c r="Y86" s="17"/>
      <c r="Z86" s="17"/>
      <c r="AA86" s="17" t="s">
        <v>38</v>
      </c>
      <c r="AB86" s="17" t="s">
        <v>39</v>
      </c>
      <c r="AC86" s="17"/>
      <c r="AD86" s="17"/>
      <c r="AE86" s="17"/>
    </row>
    <row r="87" spans="1:31" x14ac:dyDescent="0.3">
      <c r="A87" s="17"/>
      <c r="B87" s="17" t="s">
        <v>16</v>
      </c>
      <c r="C87" s="17" t="s">
        <v>145</v>
      </c>
      <c r="D87" s="17"/>
      <c r="E87" s="17"/>
      <c r="F87" s="17"/>
      <c r="G87" s="17"/>
      <c r="H87" s="17"/>
      <c r="I87" s="17" t="s">
        <v>23</v>
      </c>
      <c r="J87" s="17" t="s">
        <v>15</v>
      </c>
      <c r="K87" s="17"/>
      <c r="L87" s="17" t="s">
        <v>24</v>
      </c>
      <c r="M87" s="17"/>
      <c r="N87" s="17"/>
      <c r="O87" s="17"/>
      <c r="P87" s="17"/>
      <c r="Q87" s="17"/>
      <c r="R87" s="17"/>
      <c r="S87" s="17"/>
      <c r="T87" s="17"/>
      <c r="U87" s="17" t="s">
        <v>32</v>
      </c>
      <c r="V87" s="17"/>
      <c r="W87" s="17" t="s">
        <v>34</v>
      </c>
      <c r="X87" s="17" t="s">
        <v>35</v>
      </c>
      <c r="Y87" s="17"/>
      <c r="Z87" s="17" t="s">
        <v>37</v>
      </c>
      <c r="AA87" s="17" t="s">
        <v>38</v>
      </c>
      <c r="AB87" s="17" t="s">
        <v>39</v>
      </c>
      <c r="AC87" s="17"/>
      <c r="AD87" s="17"/>
      <c r="AE87" s="17"/>
    </row>
    <row r="88" spans="1:31" x14ac:dyDescent="0.3">
      <c r="A88" s="17"/>
      <c r="B88" s="17" t="s">
        <v>16</v>
      </c>
      <c r="C88" s="17" t="s">
        <v>148</v>
      </c>
      <c r="D88" s="17"/>
      <c r="E88" s="17"/>
      <c r="F88" s="17"/>
      <c r="G88" s="17"/>
      <c r="H88" s="17" t="s">
        <v>22</v>
      </c>
      <c r="I88" s="17"/>
      <c r="J88" s="17"/>
      <c r="K88" s="17" t="s">
        <v>16</v>
      </c>
      <c r="L88" s="17"/>
      <c r="M88" s="17" t="s">
        <v>25</v>
      </c>
      <c r="N88" s="17"/>
      <c r="O88" s="17"/>
      <c r="P88" s="17"/>
      <c r="Q88" s="17"/>
      <c r="R88" s="17"/>
      <c r="S88" s="17"/>
      <c r="T88" s="17"/>
      <c r="U88" s="17" t="s">
        <v>32</v>
      </c>
      <c r="V88" s="17"/>
      <c r="W88" s="17"/>
      <c r="X88" s="17"/>
      <c r="Y88" s="17"/>
      <c r="Z88" s="17"/>
      <c r="AA88" s="17"/>
      <c r="AB88" s="17"/>
      <c r="AC88" s="17" t="s">
        <v>40</v>
      </c>
      <c r="AD88" s="17"/>
      <c r="AE88" s="17"/>
    </row>
    <row r="89" spans="1:31" x14ac:dyDescent="0.3">
      <c r="A89" s="17"/>
      <c r="B89" s="17" t="s">
        <v>16</v>
      </c>
      <c r="C89" s="17" t="s">
        <v>160</v>
      </c>
      <c r="D89" s="17"/>
      <c r="E89" s="17"/>
      <c r="F89" s="17" t="s">
        <v>20</v>
      </c>
      <c r="G89" s="17"/>
      <c r="H89" s="17"/>
      <c r="I89" s="17"/>
      <c r="J89" s="17"/>
      <c r="K89" s="17" t="s">
        <v>16</v>
      </c>
      <c r="L89" s="17"/>
      <c r="M89" s="17" t="s">
        <v>25</v>
      </c>
      <c r="N89" s="17"/>
      <c r="O89" s="17"/>
      <c r="P89" s="17"/>
      <c r="Q89" s="17"/>
      <c r="R89" s="17"/>
      <c r="S89" s="17"/>
      <c r="T89" s="17"/>
      <c r="U89" s="17" t="s">
        <v>32</v>
      </c>
      <c r="V89" s="17"/>
      <c r="W89" s="17"/>
      <c r="X89" s="17"/>
      <c r="Y89" s="17" t="s">
        <v>36</v>
      </c>
      <c r="Z89" s="17" t="s">
        <v>37</v>
      </c>
      <c r="AA89" s="17" t="s">
        <v>38</v>
      </c>
      <c r="AB89" s="17"/>
      <c r="AC89" s="17" t="s">
        <v>40</v>
      </c>
      <c r="AD89" s="17"/>
      <c r="AE89" s="17"/>
    </row>
    <row r="90" spans="1:31" x14ac:dyDescent="0.3">
      <c r="A90" s="17"/>
      <c r="B90" s="17" t="s">
        <v>16</v>
      </c>
      <c r="C90" s="17" t="s">
        <v>163</v>
      </c>
      <c r="D90" s="17"/>
      <c r="E90" s="17"/>
      <c r="F90" s="17"/>
      <c r="G90" s="17"/>
      <c r="H90" s="17"/>
      <c r="I90" s="17" t="s">
        <v>23</v>
      </c>
      <c r="J90" s="17"/>
      <c r="K90" s="17" t="s">
        <v>16</v>
      </c>
      <c r="L90" s="17" t="s">
        <v>24</v>
      </c>
      <c r="M90" s="17"/>
      <c r="N90" s="17"/>
      <c r="O90" s="17"/>
      <c r="P90" s="17"/>
      <c r="Q90" s="17"/>
      <c r="R90" s="17" t="s">
        <v>29</v>
      </c>
      <c r="S90" s="17"/>
      <c r="T90" s="17"/>
      <c r="U90" s="17"/>
      <c r="V90" s="17"/>
      <c r="W90" s="17"/>
      <c r="X90" s="17"/>
      <c r="Y90" s="17"/>
      <c r="Z90" s="17" t="s">
        <v>37</v>
      </c>
      <c r="AA90" s="17" t="s">
        <v>38</v>
      </c>
      <c r="AB90" s="17"/>
      <c r="AC90" s="17" t="s">
        <v>40</v>
      </c>
      <c r="AD90" s="17"/>
      <c r="AE90" s="17"/>
    </row>
    <row r="91" spans="1:31" x14ac:dyDescent="0.3">
      <c r="A91" s="17"/>
      <c r="B91" s="17" t="s">
        <v>16</v>
      </c>
      <c r="C91" s="17" t="s">
        <v>175</v>
      </c>
      <c r="D91" s="17"/>
      <c r="E91" s="17"/>
      <c r="F91" s="17" t="s">
        <v>20</v>
      </c>
      <c r="G91" s="17"/>
      <c r="H91" s="17"/>
      <c r="I91" s="17"/>
      <c r="J91" s="17"/>
      <c r="K91" s="17" t="s">
        <v>16</v>
      </c>
      <c r="L91" s="17"/>
      <c r="M91" s="17" t="s">
        <v>25</v>
      </c>
      <c r="N91" s="17"/>
      <c r="O91" s="17"/>
      <c r="P91" s="17"/>
      <c r="Q91" s="17"/>
      <c r="R91" s="17" t="s">
        <v>29</v>
      </c>
      <c r="S91" s="17"/>
      <c r="T91" s="17"/>
      <c r="U91" s="17"/>
      <c r="V91" s="17"/>
      <c r="W91" s="17"/>
      <c r="X91" s="17"/>
      <c r="Y91" s="17"/>
      <c r="Z91" s="17" t="s">
        <v>37</v>
      </c>
      <c r="AA91" s="17" t="s">
        <v>38</v>
      </c>
      <c r="AB91" s="17"/>
      <c r="AC91" s="17" t="s">
        <v>40</v>
      </c>
      <c r="AD91" s="17"/>
      <c r="AE91" s="17"/>
    </row>
    <row r="92" spans="1:31" x14ac:dyDescent="0.3">
      <c r="A92" s="17"/>
      <c r="B92" s="17" t="s">
        <v>16</v>
      </c>
      <c r="C92" s="17" t="s">
        <v>181</v>
      </c>
      <c r="D92" s="17"/>
      <c r="E92" s="17"/>
      <c r="F92" s="17" t="s">
        <v>20</v>
      </c>
      <c r="G92" s="17"/>
      <c r="H92" s="17"/>
      <c r="I92" s="17"/>
      <c r="J92" s="17"/>
      <c r="K92" s="17" t="s">
        <v>16</v>
      </c>
      <c r="L92" s="17"/>
      <c r="M92" s="17" t="s">
        <v>25</v>
      </c>
      <c r="N92" s="17"/>
      <c r="O92" s="17"/>
      <c r="P92" s="17"/>
      <c r="Q92" s="17"/>
      <c r="R92" s="17"/>
      <c r="S92" s="17" t="s">
        <v>30</v>
      </c>
      <c r="T92" s="17"/>
      <c r="U92" s="17"/>
      <c r="V92" s="17"/>
      <c r="W92" s="17" t="s">
        <v>34</v>
      </c>
      <c r="X92" s="17"/>
      <c r="Y92" s="17"/>
      <c r="Z92" s="17" t="s">
        <v>37</v>
      </c>
      <c r="AA92" s="17" t="s">
        <v>38</v>
      </c>
      <c r="AB92" s="17" t="s">
        <v>39</v>
      </c>
      <c r="AC92" s="17"/>
      <c r="AD92" s="17"/>
      <c r="AE92" s="17"/>
    </row>
    <row r="93" spans="1:31" x14ac:dyDescent="0.3">
      <c r="A93" s="17"/>
      <c r="B93" s="17" t="s">
        <v>16</v>
      </c>
      <c r="C93" s="17" t="s">
        <v>196</v>
      </c>
      <c r="D93" s="17"/>
      <c r="E93" s="17"/>
      <c r="F93" s="17" t="s">
        <v>20</v>
      </c>
      <c r="G93" s="17"/>
      <c r="H93" s="17"/>
      <c r="I93" s="17"/>
      <c r="J93" s="17"/>
      <c r="K93" s="17" t="s">
        <v>16</v>
      </c>
      <c r="L93" s="17"/>
      <c r="M93" s="17" t="s">
        <v>25</v>
      </c>
      <c r="N93" s="17"/>
      <c r="O93" s="17"/>
      <c r="P93" s="17"/>
      <c r="Q93" s="17"/>
      <c r="R93" s="17" t="s">
        <v>29</v>
      </c>
      <c r="S93" s="17"/>
      <c r="T93" s="17"/>
      <c r="U93" s="17"/>
      <c r="V93" s="17"/>
      <c r="W93" s="17"/>
      <c r="X93" s="17"/>
      <c r="Y93" s="17" t="s">
        <v>36</v>
      </c>
      <c r="Z93" s="17"/>
      <c r="AA93" s="17" t="s">
        <v>38</v>
      </c>
      <c r="AB93" s="17"/>
      <c r="AC93" s="17" t="s">
        <v>40</v>
      </c>
      <c r="AD93" s="17"/>
      <c r="AE93" s="17"/>
    </row>
    <row r="94" spans="1:31" x14ac:dyDescent="0.3">
      <c r="A94" s="17"/>
      <c r="B94" s="17" t="s">
        <v>16</v>
      </c>
      <c r="C94" s="17" t="s">
        <v>205</v>
      </c>
      <c r="D94" s="17"/>
      <c r="E94" s="17"/>
      <c r="F94" s="17" t="s">
        <v>20</v>
      </c>
      <c r="G94" s="17"/>
      <c r="H94" s="17"/>
      <c r="I94" s="17"/>
      <c r="J94" s="17"/>
      <c r="K94" s="17" t="s">
        <v>16</v>
      </c>
      <c r="L94" s="17"/>
      <c r="M94" s="17" t="s">
        <v>25</v>
      </c>
      <c r="N94" s="17"/>
      <c r="O94" s="17"/>
      <c r="P94" s="17"/>
      <c r="Q94" s="17"/>
      <c r="R94" s="17"/>
      <c r="S94" s="17" t="s">
        <v>30</v>
      </c>
      <c r="T94" s="17"/>
      <c r="U94" s="17"/>
      <c r="V94" s="17"/>
      <c r="W94" s="17"/>
      <c r="X94" s="17"/>
      <c r="Y94" s="17"/>
      <c r="Z94" s="17"/>
      <c r="AA94" s="17" t="s">
        <v>38</v>
      </c>
      <c r="AB94" s="17"/>
      <c r="AC94" s="17" t="s">
        <v>40</v>
      </c>
      <c r="AD94" s="17"/>
      <c r="AE94" s="17"/>
    </row>
    <row r="95" spans="1:31" x14ac:dyDescent="0.3">
      <c r="A95" s="17"/>
      <c r="B95" s="17" t="s">
        <v>16</v>
      </c>
      <c r="C95" s="17" t="s">
        <v>208</v>
      </c>
      <c r="D95" s="17"/>
      <c r="E95" s="17"/>
      <c r="F95" s="17"/>
      <c r="G95" s="17"/>
      <c r="H95" s="17" t="s">
        <v>22</v>
      </c>
      <c r="I95" s="17"/>
      <c r="J95" s="17"/>
      <c r="K95" s="17" t="s">
        <v>16</v>
      </c>
      <c r="L95" s="17"/>
      <c r="M95" s="17" t="s">
        <v>25</v>
      </c>
      <c r="N95" s="17"/>
      <c r="O95" s="17"/>
      <c r="P95" s="17"/>
      <c r="Q95" s="17"/>
      <c r="R95" s="17"/>
      <c r="S95" s="17"/>
      <c r="T95" s="17"/>
      <c r="U95" s="17" t="s">
        <v>32</v>
      </c>
      <c r="V95" s="17"/>
      <c r="W95" s="17"/>
      <c r="X95" s="17"/>
      <c r="Y95" s="17" t="s">
        <v>36</v>
      </c>
      <c r="Z95" s="17"/>
      <c r="AA95" s="17" t="s">
        <v>38</v>
      </c>
      <c r="AB95" s="17"/>
      <c r="AC95" s="17" t="s">
        <v>40</v>
      </c>
      <c r="AD95" s="17"/>
      <c r="AE95" s="17"/>
    </row>
    <row r="96" spans="1:31" x14ac:dyDescent="0.3">
      <c r="A96" s="17"/>
      <c r="B96" s="17" t="s">
        <v>16</v>
      </c>
      <c r="C96" s="17" t="s">
        <v>211</v>
      </c>
      <c r="D96" s="17"/>
      <c r="E96" s="17"/>
      <c r="F96" s="17" t="s">
        <v>20</v>
      </c>
      <c r="G96" s="17"/>
      <c r="H96" s="17"/>
      <c r="I96" s="17"/>
      <c r="J96" s="17"/>
      <c r="K96" s="17" t="s">
        <v>16</v>
      </c>
      <c r="L96" s="17"/>
      <c r="M96" s="17"/>
      <c r="N96" s="17" t="s">
        <v>18</v>
      </c>
      <c r="O96" s="17"/>
      <c r="P96" s="17"/>
      <c r="Q96" s="17"/>
      <c r="R96" s="17"/>
      <c r="S96" s="17"/>
      <c r="T96" s="17"/>
      <c r="U96" s="17"/>
      <c r="V96" s="17" t="s">
        <v>33</v>
      </c>
      <c r="W96" s="17"/>
      <c r="X96" s="17"/>
      <c r="Y96" s="17"/>
      <c r="Z96" s="17"/>
      <c r="AA96" s="17"/>
      <c r="AB96" s="17"/>
      <c r="AC96" s="17" t="s">
        <v>40</v>
      </c>
      <c r="AD96" s="17"/>
      <c r="AE96" s="17"/>
    </row>
    <row r="97" spans="1:31" x14ac:dyDescent="0.3">
      <c r="A97" s="17"/>
      <c r="B97" s="17" t="s">
        <v>16</v>
      </c>
      <c r="C97" s="17" t="s">
        <v>232</v>
      </c>
      <c r="D97" s="17"/>
      <c r="E97" s="17"/>
      <c r="F97" s="17"/>
      <c r="G97" s="17" t="s">
        <v>21</v>
      </c>
      <c r="H97" s="17"/>
      <c r="I97" s="17"/>
      <c r="J97" s="17"/>
      <c r="K97" s="17" t="s">
        <v>16</v>
      </c>
      <c r="L97" s="17" t="s">
        <v>24</v>
      </c>
      <c r="M97" s="17"/>
      <c r="N97" s="17"/>
      <c r="O97" s="17"/>
      <c r="P97" s="17"/>
      <c r="Q97" s="17"/>
      <c r="R97" s="17"/>
      <c r="S97" s="17"/>
      <c r="T97" s="17"/>
      <c r="U97" s="17"/>
      <c r="V97" s="17" t="s">
        <v>33</v>
      </c>
      <c r="W97" s="17"/>
      <c r="X97" s="17"/>
      <c r="Y97" s="17" t="s">
        <v>36</v>
      </c>
      <c r="Z97" s="17" t="s">
        <v>37</v>
      </c>
      <c r="AA97" s="17" t="s">
        <v>38</v>
      </c>
      <c r="AB97" s="17" t="s">
        <v>39</v>
      </c>
      <c r="AC97" s="17"/>
      <c r="AD97" s="17"/>
      <c r="AE97" s="17"/>
    </row>
    <row r="98" spans="1:31" x14ac:dyDescent="0.3">
      <c r="A98" s="17"/>
      <c r="B98" s="17" t="s">
        <v>16</v>
      </c>
      <c r="C98" s="17" t="s">
        <v>238</v>
      </c>
      <c r="D98" s="17" t="s">
        <v>18</v>
      </c>
      <c r="E98" s="17"/>
      <c r="F98" s="17"/>
      <c r="G98" s="17"/>
      <c r="H98" s="17"/>
      <c r="I98" s="17"/>
      <c r="J98" s="17"/>
      <c r="K98" s="17" t="s">
        <v>16</v>
      </c>
      <c r="L98" s="17"/>
      <c r="M98" s="17" t="s">
        <v>25</v>
      </c>
      <c r="N98" s="17"/>
      <c r="O98" s="17"/>
      <c r="P98" s="17"/>
      <c r="Q98" s="17"/>
      <c r="R98" s="17"/>
      <c r="S98" s="17"/>
      <c r="T98" s="17"/>
      <c r="U98" s="17"/>
      <c r="V98" s="17" t="s">
        <v>33</v>
      </c>
      <c r="W98" s="17"/>
      <c r="X98" s="17"/>
      <c r="Y98" s="17"/>
      <c r="Z98" s="17"/>
      <c r="AA98" s="17" t="s">
        <v>38</v>
      </c>
      <c r="AB98" s="17"/>
      <c r="AC98" s="17" t="s">
        <v>40</v>
      </c>
      <c r="AD98" s="17"/>
      <c r="AE98" s="17"/>
    </row>
    <row r="99" spans="1:31" x14ac:dyDescent="0.3">
      <c r="A99" s="17"/>
      <c r="B99" s="17" t="s">
        <v>16</v>
      </c>
      <c r="C99" s="17" t="s">
        <v>241</v>
      </c>
      <c r="D99" s="17"/>
      <c r="E99" s="17"/>
      <c r="F99" s="17" t="s">
        <v>20</v>
      </c>
      <c r="G99" s="17"/>
      <c r="H99" s="17"/>
      <c r="I99" s="17"/>
      <c r="J99" s="17"/>
      <c r="K99" s="17" t="s">
        <v>16</v>
      </c>
      <c r="L99" s="17"/>
      <c r="M99" s="17" t="s">
        <v>25</v>
      </c>
      <c r="N99" s="17"/>
      <c r="O99" s="17"/>
      <c r="P99" s="17"/>
      <c r="Q99" s="17"/>
      <c r="R99" s="17" t="s">
        <v>29</v>
      </c>
      <c r="S99" s="17"/>
      <c r="T99" s="17"/>
      <c r="U99" s="17"/>
      <c r="V99" s="17"/>
      <c r="W99" s="17"/>
      <c r="X99" s="17" t="s">
        <v>35</v>
      </c>
      <c r="Y99" s="17" t="s">
        <v>36</v>
      </c>
      <c r="Z99" s="17" t="s">
        <v>37</v>
      </c>
      <c r="AA99" s="17" t="s">
        <v>38</v>
      </c>
      <c r="AB99" s="17" t="s">
        <v>39</v>
      </c>
      <c r="AC99" s="17"/>
      <c r="AD99" s="17"/>
      <c r="AE99" s="17"/>
    </row>
    <row r="100" spans="1:3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t="s">
        <v>40</v>
      </c>
      <c r="AD100" s="13"/>
      <c r="AE100" s="13"/>
    </row>
    <row r="101" spans="1:31" x14ac:dyDescent="0.3">
      <c r="A101" s="17"/>
      <c r="B101" s="17" t="s">
        <v>16</v>
      </c>
      <c r="C101" s="17" t="s">
        <v>262</v>
      </c>
      <c r="D101" s="17"/>
      <c r="E101" s="17"/>
      <c r="F101" s="17" t="s">
        <v>20</v>
      </c>
      <c r="G101" s="17"/>
      <c r="H101" s="17"/>
      <c r="I101" s="17"/>
      <c r="J101" s="17"/>
      <c r="K101" s="17" t="s">
        <v>16</v>
      </c>
      <c r="L101" s="17"/>
      <c r="M101" s="17"/>
      <c r="N101" s="17"/>
      <c r="O101" s="17" t="s">
        <v>26</v>
      </c>
      <c r="P101" s="17"/>
      <c r="Q101" s="17"/>
      <c r="R101" s="17"/>
      <c r="S101" s="17"/>
      <c r="T101" s="17"/>
      <c r="U101" s="17" t="s">
        <v>32</v>
      </c>
      <c r="V101" s="17"/>
      <c r="W101" s="17"/>
      <c r="X101" s="17"/>
      <c r="Y101" s="17"/>
      <c r="Z101" s="17"/>
      <c r="AA101" s="17" t="s">
        <v>38</v>
      </c>
      <c r="AB101" s="17"/>
      <c r="AC101" s="17" t="s">
        <v>40</v>
      </c>
      <c r="AD101" s="17"/>
      <c r="AE101" s="17"/>
    </row>
    <row r="102" spans="1:31" x14ac:dyDescent="0.3">
      <c r="A102" s="17"/>
      <c r="B102" s="17" t="s">
        <v>16</v>
      </c>
      <c r="C102" s="17" t="s">
        <v>267</v>
      </c>
      <c r="D102" s="17"/>
      <c r="E102" s="17"/>
      <c r="F102" s="17" t="s">
        <v>20</v>
      </c>
      <c r="G102" s="17"/>
      <c r="H102" s="17"/>
      <c r="I102" s="17"/>
      <c r="J102" s="17"/>
      <c r="K102" s="17" t="s">
        <v>16</v>
      </c>
      <c r="L102" s="17"/>
      <c r="M102" s="17" t="s">
        <v>25</v>
      </c>
      <c r="N102" s="17"/>
      <c r="O102" s="17"/>
      <c r="P102" s="17"/>
      <c r="Q102" s="17"/>
      <c r="R102" s="17"/>
      <c r="S102" s="17"/>
      <c r="T102" s="17"/>
      <c r="U102" s="17" t="s">
        <v>32</v>
      </c>
      <c r="V102" s="17"/>
      <c r="W102" s="17"/>
      <c r="X102" s="17"/>
      <c r="Y102" s="17"/>
      <c r="Z102" s="17"/>
      <c r="AA102" s="17" t="s">
        <v>38</v>
      </c>
      <c r="AB102" s="17"/>
      <c r="AC102" s="17" t="s">
        <v>40</v>
      </c>
      <c r="AD102" s="17"/>
      <c r="AE102" s="17"/>
    </row>
    <row r="103" spans="1:31" x14ac:dyDescent="0.3">
      <c r="A103" s="17"/>
      <c r="B103" s="17" t="s">
        <v>16</v>
      </c>
      <c r="C103" s="17" t="s">
        <v>270</v>
      </c>
      <c r="D103" s="17"/>
      <c r="E103" s="17"/>
      <c r="F103" s="17"/>
      <c r="G103" s="17"/>
      <c r="H103" s="17" t="s">
        <v>22</v>
      </c>
      <c r="I103" s="17"/>
      <c r="J103" s="17"/>
      <c r="K103" s="17" t="s">
        <v>16</v>
      </c>
      <c r="L103" s="17"/>
      <c r="M103" s="17" t="s">
        <v>25</v>
      </c>
      <c r="N103" s="17"/>
      <c r="O103" s="17"/>
      <c r="P103" s="17"/>
      <c r="Q103" s="17"/>
      <c r="R103" s="17"/>
      <c r="S103" s="17" t="s">
        <v>30</v>
      </c>
      <c r="T103" s="17"/>
      <c r="U103" s="17"/>
      <c r="V103" s="17"/>
      <c r="W103" s="17"/>
      <c r="X103" s="17"/>
      <c r="Y103" s="17"/>
      <c r="Z103" s="17"/>
      <c r="AA103" s="17" t="s">
        <v>38</v>
      </c>
      <c r="AB103" s="17"/>
      <c r="AC103" s="17" t="s">
        <v>40</v>
      </c>
      <c r="AD103" s="17"/>
      <c r="AE103" s="17"/>
    </row>
    <row r="104" spans="1:31" x14ac:dyDescent="0.3">
      <c r="A104" s="17"/>
      <c r="B104" s="17" t="s">
        <v>16</v>
      </c>
      <c r="C104" s="17" t="s">
        <v>276</v>
      </c>
      <c r="D104" s="17"/>
      <c r="E104" s="17"/>
      <c r="F104" s="17"/>
      <c r="G104" s="17"/>
      <c r="H104" s="17"/>
      <c r="I104" s="17" t="s">
        <v>23</v>
      </c>
      <c r="J104" s="17"/>
      <c r="K104" s="17" t="s">
        <v>16</v>
      </c>
      <c r="L104" s="17"/>
      <c r="M104" s="17" t="s">
        <v>25</v>
      </c>
      <c r="N104" s="17"/>
      <c r="O104" s="17"/>
      <c r="P104" s="17"/>
      <c r="Q104" s="17"/>
      <c r="R104" s="17"/>
      <c r="S104" s="17"/>
      <c r="T104" s="17" t="s">
        <v>31</v>
      </c>
      <c r="U104" s="17"/>
      <c r="V104" s="17"/>
      <c r="W104" s="17"/>
      <c r="X104" s="17"/>
      <c r="Y104" s="17"/>
      <c r="Z104" s="17"/>
      <c r="AA104" s="17" t="s">
        <v>38</v>
      </c>
      <c r="AB104" s="17" t="s">
        <v>39</v>
      </c>
      <c r="AC104" s="17"/>
      <c r="AD104" s="17"/>
      <c r="AE104" s="17"/>
    </row>
    <row r="105" spans="1:31" x14ac:dyDescent="0.3">
      <c r="A105" s="17"/>
      <c r="B105" s="17" t="s">
        <v>16</v>
      </c>
      <c r="C105" s="17" t="s">
        <v>291</v>
      </c>
      <c r="D105" s="17"/>
      <c r="E105" s="17"/>
      <c r="F105" s="17"/>
      <c r="G105" s="17"/>
      <c r="H105" s="17" t="s">
        <v>22</v>
      </c>
      <c r="I105" s="17"/>
      <c r="J105" s="17"/>
      <c r="K105" s="17" t="s">
        <v>16</v>
      </c>
      <c r="L105" s="17"/>
      <c r="M105" s="17" t="s">
        <v>25</v>
      </c>
      <c r="N105" s="17"/>
      <c r="O105" s="17"/>
      <c r="P105" s="17"/>
      <c r="Q105" s="17"/>
      <c r="R105" s="17"/>
      <c r="S105" s="17"/>
      <c r="T105" s="17" t="s">
        <v>31</v>
      </c>
      <c r="U105" s="17"/>
      <c r="V105" s="17"/>
      <c r="W105" s="17"/>
      <c r="X105" s="17"/>
      <c r="Y105" s="17"/>
      <c r="Z105" s="17" t="s">
        <v>37</v>
      </c>
      <c r="AA105" s="17" t="s">
        <v>38</v>
      </c>
      <c r="AB105" s="17" t="s">
        <v>39</v>
      </c>
      <c r="AC105" s="17"/>
      <c r="AD105" s="17"/>
      <c r="AE105" s="17"/>
    </row>
    <row r="106" spans="1:31" x14ac:dyDescent="0.3">
      <c r="A106" s="17"/>
      <c r="B106" s="17" t="s">
        <v>16</v>
      </c>
      <c r="C106" s="17" t="s">
        <v>294</v>
      </c>
      <c r="D106" s="17"/>
      <c r="E106" s="17"/>
      <c r="F106" s="17" t="s">
        <v>20</v>
      </c>
      <c r="G106" s="17"/>
      <c r="H106" s="17"/>
      <c r="I106" s="17"/>
      <c r="J106" s="17"/>
      <c r="K106" s="17" t="s">
        <v>16</v>
      </c>
      <c r="L106" s="17"/>
      <c r="M106" s="17"/>
      <c r="N106" s="17" t="s">
        <v>18</v>
      </c>
      <c r="O106" s="17"/>
      <c r="P106" s="17"/>
      <c r="Q106" s="17"/>
      <c r="R106" s="17"/>
      <c r="S106" s="17" t="s">
        <v>30</v>
      </c>
      <c r="T106" s="17"/>
      <c r="U106" s="17"/>
      <c r="V106" s="17"/>
      <c r="W106" s="17"/>
      <c r="X106" s="17"/>
      <c r="Y106" s="17"/>
      <c r="Z106" s="17" t="s">
        <v>37</v>
      </c>
      <c r="AA106" s="17"/>
      <c r="AB106" s="17"/>
      <c r="AC106" s="17" t="s">
        <v>40</v>
      </c>
      <c r="AD106" s="17"/>
      <c r="AE106" s="17"/>
    </row>
    <row r="107" spans="1:31" x14ac:dyDescent="0.3">
      <c r="A107" s="17"/>
      <c r="B107" s="17" t="s">
        <v>16</v>
      </c>
      <c r="C107" s="17" t="s">
        <v>297</v>
      </c>
      <c r="D107" s="17"/>
      <c r="E107" s="17"/>
      <c r="F107" s="17" t="s">
        <v>20</v>
      </c>
      <c r="G107" s="17"/>
      <c r="H107" s="17"/>
      <c r="I107" s="17"/>
      <c r="J107" s="17"/>
      <c r="K107" s="17" t="s">
        <v>16</v>
      </c>
      <c r="L107" s="17"/>
      <c r="M107" s="17" t="s">
        <v>25</v>
      </c>
      <c r="N107" s="17"/>
      <c r="O107" s="17"/>
      <c r="P107" s="17"/>
      <c r="Q107" s="17"/>
      <c r="R107" s="17" t="s">
        <v>29</v>
      </c>
      <c r="S107" s="17"/>
      <c r="T107" s="17"/>
      <c r="U107" s="17"/>
      <c r="V107" s="17"/>
      <c r="W107" s="17"/>
      <c r="X107" s="17"/>
      <c r="Y107" s="17" t="s">
        <v>36</v>
      </c>
      <c r="Z107" s="17"/>
      <c r="AA107" s="17" t="s">
        <v>38</v>
      </c>
      <c r="AB107" s="17" t="s">
        <v>39</v>
      </c>
      <c r="AC107" s="17"/>
      <c r="AD107" s="17"/>
      <c r="AE107" s="17"/>
    </row>
    <row r="108" spans="1:31" x14ac:dyDescent="0.3">
      <c r="A108" s="13"/>
      <c r="B108" s="13"/>
      <c r="C108" s="13" t="s">
        <v>303</v>
      </c>
      <c r="D108" s="13"/>
      <c r="E108" s="13" t="s">
        <v>19</v>
      </c>
      <c r="F108" s="13"/>
      <c r="G108" s="13"/>
      <c r="H108" s="13"/>
      <c r="I108" s="13"/>
      <c r="J108" s="13"/>
      <c r="K108" s="13" t="s">
        <v>16</v>
      </c>
      <c r="L108" s="13"/>
      <c r="M108" s="13" t="s">
        <v>25</v>
      </c>
      <c r="N108" s="13"/>
      <c r="O108" s="13"/>
      <c r="P108" s="13"/>
      <c r="Q108" s="13"/>
      <c r="R108" s="13"/>
      <c r="S108" s="13"/>
      <c r="T108" s="13"/>
      <c r="U108" s="13" t="s">
        <v>32</v>
      </c>
      <c r="V108" s="13"/>
      <c r="W108" s="13"/>
      <c r="X108" s="13"/>
      <c r="Y108" s="13" t="s">
        <v>36</v>
      </c>
      <c r="Z108" s="13" t="s">
        <v>37</v>
      </c>
      <c r="AA108" s="13" t="s">
        <v>38</v>
      </c>
      <c r="AB108" s="13"/>
      <c r="AC108" s="13" t="s">
        <v>40</v>
      </c>
      <c r="AD108" s="13"/>
      <c r="AE108" s="13"/>
    </row>
    <row r="109" spans="1:31" x14ac:dyDescent="0.3">
      <c r="A109" s="17"/>
      <c r="B109" s="17" t="s">
        <v>16</v>
      </c>
      <c r="C109" s="17" t="s">
        <v>312</v>
      </c>
      <c r="D109" s="17"/>
      <c r="E109" s="17"/>
      <c r="F109" s="17" t="s">
        <v>20</v>
      </c>
      <c r="G109" s="17"/>
      <c r="H109" s="17"/>
      <c r="I109" s="17"/>
      <c r="J109" s="17"/>
      <c r="K109" s="17" t="s">
        <v>16</v>
      </c>
      <c r="L109" s="17"/>
      <c r="M109" s="17" t="s">
        <v>25</v>
      </c>
      <c r="N109" s="17"/>
      <c r="O109" s="17"/>
      <c r="P109" s="17"/>
      <c r="Q109" s="17"/>
      <c r="R109" s="17" t="s">
        <v>29</v>
      </c>
      <c r="S109" s="17"/>
      <c r="T109" s="17"/>
      <c r="U109" s="17"/>
      <c r="V109" s="17"/>
      <c r="W109" s="17"/>
      <c r="X109" s="17"/>
      <c r="Y109" s="17" t="s">
        <v>36</v>
      </c>
      <c r="Z109" s="17" t="s">
        <v>37</v>
      </c>
      <c r="AA109" s="17" t="s">
        <v>38</v>
      </c>
      <c r="AB109" s="17"/>
      <c r="AC109" s="17" t="s">
        <v>40</v>
      </c>
      <c r="AD109" s="17"/>
      <c r="AE109" s="17"/>
    </row>
    <row r="110" spans="1:31" x14ac:dyDescent="0.3">
      <c r="A110" s="17"/>
      <c r="B110" s="17" t="s">
        <v>16</v>
      </c>
      <c r="C110" s="17" t="s">
        <v>315</v>
      </c>
      <c r="D110" s="17"/>
      <c r="E110" s="17"/>
      <c r="F110" s="17" t="s">
        <v>20</v>
      </c>
      <c r="G110" s="17"/>
      <c r="H110" s="17"/>
      <c r="I110" s="17"/>
      <c r="J110" s="17"/>
      <c r="K110" s="17" t="s">
        <v>16</v>
      </c>
      <c r="L110" s="17"/>
      <c r="M110" s="17" t="s">
        <v>25</v>
      </c>
      <c r="N110" s="17"/>
      <c r="O110" s="17"/>
      <c r="P110" s="17"/>
      <c r="Q110" s="17"/>
      <c r="R110" s="17"/>
      <c r="S110" s="17"/>
      <c r="T110" s="17"/>
      <c r="U110" s="17" t="s">
        <v>32</v>
      </c>
      <c r="V110" s="17"/>
      <c r="W110" s="17"/>
      <c r="X110" s="17"/>
      <c r="Y110" s="17"/>
      <c r="Z110" s="17"/>
      <c r="AA110" s="17" t="s">
        <v>38</v>
      </c>
      <c r="AB110" s="17"/>
      <c r="AC110" s="17" t="s">
        <v>40</v>
      </c>
      <c r="AD110" s="17"/>
      <c r="AE110" s="17"/>
    </row>
    <row r="111" spans="1:31" x14ac:dyDescent="0.3">
      <c r="A111" s="17"/>
      <c r="B111" s="17" t="s">
        <v>16</v>
      </c>
      <c r="C111" s="17" t="s">
        <v>317</v>
      </c>
      <c r="D111" s="17"/>
      <c r="E111" s="17"/>
      <c r="F111" s="17"/>
      <c r="G111" s="17"/>
      <c r="H111" s="17"/>
      <c r="I111" s="17" t="s">
        <v>23</v>
      </c>
      <c r="J111" s="17"/>
      <c r="K111" s="17" t="s">
        <v>16</v>
      </c>
      <c r="L111" s="17"/>
      <c r="M111" s="17" t="s">
        <v>25</v>
      </c>
      <c r="N111" s="17"/>
      <c r="O111" s="17"/>
      <c r="P111" s="17"/>
      <c r="Q111" s="17"/>
      <c r="R111" s="17" t="s">
        <v>29</v>
      </c>
      <c r="S111" s="17"/>
      <c r="T111" s="17"/>
      <c r="U111" s="17"/>
      <c r="V111" s="17"/>
      <c r="W111" s="17"/>
      <c r="X111" s="17"/>
      <c r="Y111" s="17" t="s">
        <v>36</v>
      </c>
      <c r="Z111" s="17" t="s">
        <v>37</v>
      </c>
      <c r="AA111" s="17" t="s">
        <v>38</v>
      </c>
      <c r="AB111" s="17" t="s">
        <v>39</v>
      </c>
      <c r="AC111" s="17"/>
      <c r="AD111" s="17"/>
      <c r="AE111" s="17"/>
    </row>
    <row r="112" spans="1:31" x14ac:dyDescent="0.3">
      <c r="A112" s="17"/>
      <c r="B112" s="17" t="s">
        <v>16</v>
      </c>
      <c r="C112" s="17" t="s">
        <v>326</v>
      </c>
      <c r="D112" s="17"/>
      <c r="E112" s="17"/>
      <c r="F112" s="17"/>
      <c r="G112" s="17"/>
      <c r="H112" s="17"/>
      <c r="I112" s="17" t="s">
        <v>23</v>
      </c>
      <c r="J112" s="17"/>
      <c r="K112" s="17" t="s">
        <v>16</v>
      </c>
      <c r="L112" s="17" t="s">
        <v>24</v>
      </c>
      <c r="M112" s="17"/>
      <c r="N112" s="17"/>
      <c r="O112" s="17"/>
      <c r="P112" s="17"/>
      <c r="Q112" s="17"/>
      <c r="R112" s="17"/>
      <c r="S112" s="17" t="s">
        <v>30</v>
      </c>
      <c r="T112" s="17"/>
      <c r="U112" s="17"/>
      <c r="V112" s="17"/>
      <c r="W112" s="17" t="s">
        <v>34</v>
      </c>
      <c r="X112" s="17"/>
      <c r="Y112" s="17"/>
      <c r="Z112" s="17"/>
      <c r="AA112" s="17" t="s">
        <v>38</v>
      </c>
      <c r="AB112" s="17"/>
      <c r="AC112" s="17" t="s">
        <v>40</v>
      </c>
      <c r="AD112" s="17"/>
      <c r="AE112" s="17"/>
    </row>
    <row r="113" spans="1:31" x14ac:dyDescent="0.3">
      <c r="A113" s="17"/>
      <c r="B113" s="17" t="s">
        <v>16</v>
      </c>
      <c r="C113" s="17" t="s">
        <v>338</v>
      </c>
      <c r="D113" s="17"/>
      <c r="E113" s="17"/>
      <c r="F113" s="17" t="s">
        <v>20</v>
      </c>
      <c r="G113" s="17"/>
      <c r="H113" s="17"/>
      <c r="I113" s="17"/>
      <c r="J113" s="17"/>
      <c r="K113" s="17" t="s">
        <v>16</v>
      </c>
      <c r="L113" s="17"/>
      <c r="M113" s="17" t="s">
        <v>25</v>
      </c>
      <c r="N113" s="17"/>
      <c r="O113" s="17"/>
      <c r="P113" s="17"/>
      <c r="Q113" s="17"/>
      <c r="R113" s="17"/>
      <c r="S113" s="17"/>
      <c r="T113" s="17"/>
      <c r="U113" s="17" t="s">
        <v>32</v>
      </c>
      <c r="V113" s="17"/>
      <c r="W113" s="17"/>
      <c r="X113" s="17"/>
      <c r="Y113" s="17" t="s">
        <v>36</v>
      </c>
      <c r="Z113" s="17"/>
      <c r="AA113" s="17" t="s">
        <v>38</v>
      </c>
      <c r="AB113" s="17"/>
      <c r="AC113" s="17" t="s">
        <v>40</v>
      </c>
      <c r="AD113" s="17"/>
      <c r="AE113" s="17"/>
    </row>
    <row r="114" spans="1:31" x14ac:dyDescent="0.3">
      <c r="A114" s="17"/>
      <c r="B114" s="17" t="s">
        <v>16</v>
      </c>
      <c r="C114" s="17" t="s">
        <v>341</v>
      </c>
      <c r="D114" s="17"/>
      <c r="E114" s="17"/>
      <c r="F114" s="17" t="s">
        <v>20</v>
      </c>
      <c r="G114" s="17"/>
      <c r="H114" s="17"/>
      <c r="I114" s="17"/>
      <c r="J114" s="17"/>
      <c r="K114" s="17" t="s">
        <v>16</v>
      </c>
      <c r="L114" s="17"/>
      <c r="M114" s="17"/>
      <c r="N114" s="17"/>
      <c r="O114" s="17" t="s">
        <v>26</v>
      </c>
      <c r="P114" s="17"/>
      <c r="Q114" s="17"/>
      <c r="R114" s="17"/>
      <c r="S114" s="17"/>
      <c r="T114" s="17"/>
      <c r="U114" s="17" t="s">
        <v>32</v>
      </c>
      <c r="V114" s="17"/>
      <c r="W114" s="17" t="s">
        <v>34</v>
      </c>
      <c r="X114" s="17"/>
      <c r="Y114" s="17"/>
      <c r="Z114" s="17"/>
      <c r="AA114" s="17"/>
      <c r="AB114" s="17"/>
      <c r="AC114" s="17" t="s">
        <v>40</v>
      </c>
      <c r="AD114" s="17"/>
      <c r="AE114" s="17"/>
    </row>
    <row r="115" spans="1:31" x14ac:dyDescent="0.3">
      <c r="A115" s="17"/>
      <c r="B115" s="17" t="s">
        <v>16</v>
      </c>
      <c r="C115" s="17" t="s">
        <v>365</v>
      </c>
      <c r="D115" s="17"/>
      <c r="E115" s="17"/>
      <c r="F115" s="17"/>
      <c r="G115" s="17"/>
      <c r="H115" s="17" t="s">
        <v>22</v>
      </c>
      <c r="I115" s="17"/>
      <c r="J115" s="17"/>
      <c r="K115" s="17" t="s">
        <v>16</v>
      </c>
      <c r="L115" s="17" t="s">
        <v>24</v>
      </c>
      <c r="M115" s="17"/>
      <c r="N115" s="17"/>
      <c r="O115" s="17"/>
      <c r="P115" s="17"/>
      <c r="Q115" s="17"/>
      <c r="R115" s="17"/>
      <c r="S115" s="17"/>
      <c r="T115" s="17"/>
      <c r="U115" s="17" t="s">
        <v>32</v>
      </c>
      <c r="V115" s="17"/>
      <c r="W115" s="17"/>
      <c r="X115" s="17"/>
      <c r="Y115" s="17" t="s">
        <v>36</v>
      </c>
      <c r="Z115" s="17"/>
      <c r="AA115" s="17" t="s">
        <v>38</v>
      </c>
      <c r="AB115" s="17" t="s">
        <v>39</v>
      </c>
      <c r="AC115" s="17"/>
      <c r="AD115" s="17"/>
      <c r="AE115" s="17"/>
    </row>
    <row r="116" spans="1:31" x14ac:dyDescent="0.3">
      <c r="A116" s="17"/>
      <c r="B116" s="17" t="s">
        <v>16</v>
      </c>
      <c r="C116" s="17" t="s">
        <v>371</v>
      </c>
      <c r="D116" s="17"/>
      <c r="E116" s="17"/>
      <c r="F116" s="17" t="s">
        <v>20</v>
      </c>
      <c r="G116" s="17"/>
      <c r="H116" s="17"/>
      <c r="I116" s="17"/>
      <c r="J116" s="17"/>
      <c r="K116" s="17" t="s">
        <v>16</v>
      </c>
      <c r="L116" s="17"/>
      <c r="M116" s="17" t="s">
        <v>25</v>
      </c>
      <c r="N116" s="17"/>
      <c r="O116" s="17"/>
      <c r="P116" s="17"/>
      <c r="Q116" s="17"/>
      <c r="R116" s="17"/>
      <c r="S116" s="17"/>
      <c r="T116" s="17" t="s">
        <v>31</v>
      </c>
      <c r="U116" s="17"/>
      <c r="V116" s="17"/>
      <c r="W116" s="17" t="s">
        <v>34</v>
      </c>
      <c r="X116" s="17"/>
      <c r="Y116" s="17"/>
      <c r="Z116" s="17" t="s">
        <v>37</v>
      </c>
      <c r="AA116" s="17" t="s">
        <v>38</v>
      </c>
      <c r="AB116" s="17"/>
      <c r="AC116" s="17" t="s">
        <v>40</v>
      </c>
      <c r="AD116" s="17"/>
      <c r="AE116" s="17"/>
    </row>
    <row r="117" spans="1:31" x14ac:dyDescent="0.3">
      <c r="B117" s="9"/>
    </row>
    <row r="118" spans="1:31" x14ac:dyDescent="0.3">
      <c r="B118" s="9"/>
      <c r="K118" s="14"/>
    </row>
    <row r="119" spans="1:31" x14ac:dyDescent="0.3">
      <c r="A119" s="15"/>
      <c r="B119" s="12"/>
      <c r="C119" s="12"/>
      <c r="D119" s="16"/>
      <c r="E119" s="16"/>
      <c r="F119" s="16"/>
      <c r="G119" s="16"/>
      <c r="H119" s="16"/>
      <c r="I119" s="16"/>
      <c r="J119" s="16"/>
      <c r="K119" s="14"/>
      <c r="L119" s="16"/>
      <c r="M119" s="16"/>
      <c r="N119" s="16"/>
      <c r="O119" s="16"/>
      <c r="P119" s="16"/>
      <c r="Q119" s="16"/>
      <c r="R119" s="16"/>
      <c r="S119" s="16"/>
      <c r="T119" s="16"/>
      <c r="U119" s="16"/>
      <c r="V119" s="16"/>
      <c r="W119" s="16"/>
      <c r="X119" s="16"/>
      <c r="Y119" s="16"/>
      <c r="Z119" s="16"/>
      <c r="AA119" s="16"/>
      <c r="AB119" s="16"/>
      <c r="AC119" s="16"/>
      <c r="AD119" s="16"/>
      <c r="AE119" s="16"/>
    </row>
    <row r="120" spans="1:31" x14ac:dyDescent="0.3">
      <c r="A120" s="20" t="s">
        <v>375</v>
      </c>
      <c r="B120" s="21">
        <f>COUNTA(B78:B99,B101:B107,B109:B116)</f>
        <v>37</v>
      </c>
      <c r="C120" s="21"/>
      <c r="D120" s="21">
        <f>COUNTA(D9,D26,D46,D55)</f>
        <v>4</v>
      </c>
      <c r="E120" s="21">
        <f>COUNTIF(E92,E92)</f>
        <v>0</v>
      </c>
      <c r="F120" s="21">
        <f>COUNTA(F9,F16,F17,F20,F23,F31,F43,F48,F50,F55,F58,F60,F70,F78,F80,F89,F90,F95,F96,F104,F105,F115)</f>
        <v>13</v>
      </c>
      <c r="G120" s="21">
        <v>1</v>
      </c>
      <c r="H120" s="21">
        <f>COUNTA(H115,H105,H103,H95,H88)</f>
        <v>5</v>
      </c>
      <c r="I120" s="21">
        <f>COUNTA(I112,I111,I104,I90,I87,I86,I79,I80)</f>
        <v>8</v>
      </c>
      <c r="J120" s="21">
        <f>COUNTA(J38)</f>
        <v>1</v>
      </c>
      <c r="K120" s="21">
        <f>COUNTA(K78:K86,K88:K99,K101:K107,K109:K116)</f>
        <v>36</v>
      </c>
      <c r="L120" s="21">
        <f>COUNTA(L115,L112,L97,L90,L87,L80)</f>
        <v>6</v>
      </c>
      <c r="M120" s="21">
        <f>COUNTA(M78:M79,M81:M86,M88:M89,M91:M95,M98:M99,M102:M105,M107,M109:M111,M113,M116)</f>
        <v>27</v>
      </c>
      <c r="N120" s="21">
        <f>COUNTA(N96,N106)</f>
        <v>2</v>
      </c>
      <c r="O120" s="21">
        <v>2</v>
      </c>
      <c r="P120" s="21">
        <f t="shared" ref="P120:Q120" si="0">COUNTA(P11,P38,P44,P67,P100,P113)</f>
        <v>0</v>
      </c>
      <c r="Q120" s="21">
        <f t="shared" si="0"/>
        <v>0</v>
      </c>
      <c r="R120" s="21">
        <f>COUNTA(R79,R90,R91,R93,R99,R107,R109,R111)</f>
        <v>8</v>
      </c>
      <c r="S120" s="21">
        <f>COUNTA(S82:S83,S92,S94,S103,S106,S112)</f>
        <v>7</v>
      </c>
      <c r="T120" s="21">
        <f>COUNTA(T80,T86,T104,T105,T116)</f>
        <v>5</v>
      </c>
      <c r="U120" s="21">
        <f>COUNTA(U84,U87:U89,U95,U101:U102,U110,U113,U114,U115)</f>
        <v>11</v>
      </c>
      <c r="V120" s="21">
        <f>COUNTA(V96:V98,V85,V81,V78)</f>
        <v>6</v>
      </c>
      <c r="W120" s="21">
        <f>COUNTA(W79,W83,W85,W86,W87,W92,W112,W114,W116)</f>
        <v>9</v>
      </c>
      <c r="X120" s="21">
        <f>COUNTA(X99,X87)</f>
        <v>2</v>
      </c>
      <c r="Y120" s="21">
        <f>COUNTA(Y115,Y113,Y111,Y109,Y107,Y99,Y97,Y95,Y93,Y89,Y85,Y84,Y82,Y78)</f>
        <v>14</v>
      </c>
      <c r="Z120" s="21">
        <f>COUNTA(Z78,Z82,Z85,Z87,Z89:Z92,Z97,Z99,Z105,Z106,Z109,Z111,Z116)</f>
        <v>15</v>
      </c>
      <c r="AA120" s="21">
        <f>COUNTA(AA116,AA115,AA109:AA113,AA107,AA101:AA105,AA97,AA98,AA99,AA89:AA95,AA78:AA87)</f>
        <v>33</v>
      </c>
      <c r="AB120" s="21">
        <f>COUNTA(AB78:AB79,AB81,AB86,AB87,AB92,AB97,AB99,AB104,AB105,AB107,AB111,AB115)</f>
        <v>13</v>
      </c>
      <c r="AC120" s="21">
        <f>COUNTA(AC80,AC82:AC85,AC88:AC91,AC93:AC96,AC98,AC101:AC103,AC106,AC109:AC110,AC112:AC114,AC116)</f>
        <v>24</v>
      </c>
      <c r="AD120" s="17"/>
      <c r="AE120" s="17"/>
    </row>
    <row r="121" spans="1:31" x14ac:dyDescent="0.3">
      <c r="A121" s="7" t="s">
        <v>15</v>
      </c>
      <c r="B121" s="7">
        <f>COUNTA(A4:A77)</f>
        <v>74</v>
      </c>
      <c r="C121" s="7"/>
      <c r="D121" s="7">
        <f>COUNTA(D12,D34,D65,D79)</f>
        <v>0</v>
      </c>
      <c r="E121" s="7">
        <f>COUNTA(E25,E32,E35,E40,E45,E61,E63,E85,E99,E101)</f>
        <v>1</v>
      </c>
      <c r="F121" s="7">
        <f>COUNTA(F110:F114,F107,F108,F86:F93,F82,F84,F76,F77,F72,F73,F66,F68,F64,F62,F49:F57,F46,F42,F41,F37,F33,F30,F29,F28,F27,F26,F13:F24,F7,F8,F4,F5)</f>
        <v>38</v>
      </c>
      <c r="G121" s="7">
        <v>0</v>
      </c>
      <c r="H121" s="7">
        <v>0</v>
      </c>
      <c r="I121" s="7">
        <f>COUNTA(I6,I34,I49,I52,I63,I64,I67,I68,I69,I72,I77)</f>
        <v>11</v>
      </c>
      <c r="J121" s="7">
        <f>COUNTA(J5,J26,J29,J38,J51,J54,J61)</f>
        <v>7</v>
      </c>
      <c r="K121" s="8">
        <f>COUNTA(K4,K6:K25,K27,K28,K30:K37,K39:K50,K52:K53,K55:K60,K62:K77)</f>
        <v>67</v>
      </c>
      <c r="L121" s="7">
        <f>COUNTA(L6,L10,L11,L13,L14,L16,L22,L24,L26,L30,L35,L49,L52,L56,L63,L64,L67,L69,L75)</f>
        <v>19</v>
      </c>
      <c r="M121" s="7">
        <f>COUNTA(M4:M5,M7:M8,M15,M21,M24:M28,M30,M33,M35:M37,M42:M47,M51:M57,M62:M68,M72:M73,M76:M79,M85,M84,M86:M93,M99,M101,M103,M107:M111,M114,M116)</f>
        <v>48</v>
      </c>
      <c r="N121" s="7">
        <v>3</v>
      </c>
      <c r="O121" s="7">
        <f t="shared" ref="O121" si="1">COUNTA(O6,O13:O14,O18:O19,O22,O29,O32,O34,O41,O49,O71,O74,O82,O94,O98,O102,O106,O112)</f>
        <v>0</v>
      </c>
      <c r="P121" s="7">
        <f>COUNTA(P28,P51,P58,P74)</f>
        <v>4</v>
      </c>
      <c r="Q121" s="7">
        <f>COUNTA(Q70,Q62,Q60,Q46,Q32,Q18)</f>
        <v>6</v>
      </c>
      <c r="R121" s="7">
        <f>COUNTA(R8,R12,R16,R20,R21,R26,R27,R29,R34,R43,R49,R53,R69,R71,R72,R73,R76)</f>
        <v>17</v>
      </c>
      <c r="S121" s="7">
        <f>COUNTA(S4:S7,S9:S11,S13:S15,S17,S19,S24,S25,S30,S35,S38:S40,S42,S44,S47,S50,S54:S57,S61,S65,S68)</f>
        <v>30</v>
      </c>
      <c r="T121" s="7">
        <f>COUNTA(T23,T31,T33,T36,T37,T41,T48,T59,T63,T64,T66,T67,T77)</f>
        <v>13</v>
      </c>
      <c r="U121" s="7">
        <f>COUNTA(U52)</f>
        <v>1</v>
      </c>
      <c r="V121" s="7">
        <f>COUNTA(V22,V45,V75)</f>
        <v>3</v>
      </c>
      <c r="W121" s="7">
        <f>COUNTA(W5,W10,W12,W15,W17,W20,W26,W28,W29,W36:W38,W43,W44,W46,W52,W54,W60,W61,W62,W66,W68,W74,W76)</f>
        <v>24</v>
      </c>
      <c r="X121" s="7">
        <f>COUNTA(X62,X56,X36,X7,X5)</f>
        <v>5</v>
      </c>
      <c r="Y121" s="7">
        <f>COUNTA(Y77,Y74,Y73,Y71,Y68,Y66,Y64,Y62,Y61,Y57:Y59,Y49:Y53,Y46:Y47,Y44,Y40,Y36:Y38,Y34,Y31,Y30,Y29,Y28,Y23,Y19:Y21,Y18,Y10:Y15,Y6:Y8,Y4)</f>
        <v>44</v>
      </c>
      <c r="Z121" s="7">
        <f>COUNTA(Z74,Z73,Z72,Z71,Z68,Z66,Z60,Z57,Z55,Z52,Z49,Z46,Z47,Z44,Z43,Z41,Z36,Z37,Z38,Z39,Z29,Z31,Z32,Z21:Z25,Z15:Z17,Z13,Z11)</f>
        <v>33</v>
      </c>
      <c r="AA121" s="7">
        <f>COUNTA(AA4,AA6:AA16,AA18,AA19,AA21,AA23:AA25,AA27:AA39,AA41:AA45,AA47:AA53,AA55:AA74,AA75:AA77)</f>
        <v>66</v>
      </c>
      <c r="AB121" s="7">
        <f>COUNTA(AB4:AB6,AB12,AB17:AB18,AB20:AB22,AB24,AB26:AB27,AB29,AB31,AB34:AB36,AB38:AB40,AB42,AB44:AB46,AB52,AB54,AB58,AB60:AB61,AB63:AB65,AB67,AB69,AB71,AB74:AB75)</f>
        <v>37</v>
      </c>
      <c r="AC121" s="7">
        <f>COUNTA(AC79:AC84,AC86,AC93,AC101,AC103,AC107,AC109,AC110,AC114,AC116,AC7:AC14,AC18:AC22,AC26,AC30,AC33,AC41,AC45:AC46,AC52,AC57,AC62,AC66:AC73,AC76)</f>
        <v>30</v>
      </c>
      <c r="AD121" s="7"/>
      <c r="AE121" s="7"/>
    </row>
    <row r="122" spans="1:31" x14ac:dyDescent="0.3">
      <c r="A122" s="13" t="s">
        <v>376</v>
      </c>
      <c r="B122" s="19">
        <v>2</v>
      </c>
      <c r="C122" s="13"/>
      <c r="D122" s="13">
        <v>1</v>
      </c>
      <c r="E122" s="13"/>
      <c r="F122" s="13"/>
      <c r="G122" s="13"/>
      <c r="H122" s="13"/>
      <c r="I122" s="13"/>
      <c r="J122" s="13"/>
      <c r="K122" s="13">
        <v>1</v>
      </c>
      <c r="L122" s="13">
        <v>0</v>
      </c>
      <c r="M122" s="13">
        <v>1</v>
      </c>
      <c r="N122" s="13">
        <v>0</v>
      </c>
      <c r="O122" s="13"/>
      <c r="P122" s="13">
        <v>0</v>
      </c>
      <c r="Q122" s="13">
        <v>0</v>
      </c>
      <c r="R122" s="13">
        <v>0</v>
      </c>
      <c r="S122" s="13">
        <v>0</v>
      </c>
      <c r="T122" s="13"/>
      <c r="U122" s="13">
        <v>1</v>
      </c>
      <c r="V122" s="13">
        <v>0</v>
      </c>
      <c r="W122" s="13"/>
      <c r="X122" s="13"/>
      <c r="Y122" s="13">
        <v>1</v>
      </c>
      <c r="Z122" s="13">
        <v>1</v>
      </c>
      <c r="AA122" s="13">
        <v>1</v>
      </c>
      <c r="AB122" s="13"/>
      <c r="AC122" s="13">
        <v>2</v>
      </c>
      <c r="AD122" s="13"/>
      <c r="AE122" s="13"/>
    </row>
    <row r="123" spans="1:31" x14ac:dyDescent="0.3">
      <c r="A123" s="16"/>
      <c r="B123" s="16">
        <f>SUM(B120:B122)</f>
        <v>113</v>
      </c>
      <c r="C123" s="16">
        <f t="shared" ref="C123:AC123" si="2">SUM(C120:C122)</f>
        <v>0</v>
      </c>
      <c r="D123" s="16">
        <f t="shared" si="2"/>
        <v>5</v>
      </c>
      <c r="E123" s="16">
        <f t="shared" si="2"/>
        <v>1</v>
      </c>
      <c r="F123" s="16">
        <f t="shared" si="2"/>
        <v>51</v>
      </c>
      <c r="G123" s="16">
        <f t="shared" si="2"/>
        <v>1</v>
      </c>
      <c r="H123" s="16">
        <f t="shared" si="2"/>
        <v>5</v>
      </c>
      <c r="I123" s="16">
        <f t="shared" si="2"/>
        <v>19</v>
      </c>
      <c r="J123" s="16">
        <f t="shared" si="2"/>
        <v>8</v>
      </c>
      <c r="K123" s="16">
        <f t="shared" si="2"/>
        <v>104</v>
      </c>
      <c r="L123" s="16">
        <f t="shared" si="2"/>
        <v>25</v>
      </c>
      <c r="M123" s="16">
        <f t="shared" si="2"/>
        <v>76</v>
      </c>
      <c r="N123" s="16">
        <f t="shared" si="2"/>
        <v>5</v>
      </c>
      <c r="O123" s="16">
        <f t="shared" si="2"/>
        <v>2</v>
      </c>
      <c r="P123" s="16">
        <f t="shared" si="2"/>
        <v>4</v>
      </c>
      <c r="Q123" s="16">
        <f t="shared" si="2"/>
        <v>6</v>
      </c>
      <c r="R123" s="16">
        <f t="shared" si="2"/>
        <v>25</v>
      </c>
      <c r="S123" s="16">
        <f t="shared" si="2"/>
        <v>37</v>
      </c>
      <c r="T123" s="16">
        <f t="shared" si="2"/>
        <v>18</v>
      </c>
      <c r="U123" s="16">
        <f t="shared" si="2"/>
        <v>13</v>
      </c>
      <c r="V123" s="16">
        <f t="shared" si="2"/>
        <v>9</v>
      </c>
      <c r="W123" s="16">
        <f t="shared" si="2"/>
        <v>33</v>
      </c>
      <c r="X123" s="16">
        <f t="shared" si="2"/>
        <v>7</v>
      </c>
      <c r="Y123" s="16">
        <f t="shared" si="2"/>
        <v>59</v>
      </c>
      <c r="Z123" s="16">
        <f t="shared" si="2"/>
        <v>49</v>
      </c>
      <c r="AA123" s="16">
        <f t="shared" si="2"/>
        <v>100</v>
      </c>
      <c r="AB123" s="16">
        <f t="shared" si="2"/>
        <v>50</v>
      </c>
      <c r="AC123" s="16">
        <f t="shared" si="2"/>
        <v>56</v>
      </c>
      <c r="AD123" s="16"/>
      <c r="AE123" s="16"/>
    </row>
    <row r="124" spans="1:31" x14ac:dyDescent="0.3">
      <c r="A124" s="16"/>
      <c r="B124" s="16"/>
      <c r="C124" s="16"/>
      <c r="D124" s="16"/>
      <c r="E124" s="16"/>
      <c r="F124" s="16"/>
      <c r="G124" s="16"/>
      <c r="H124" s="16"/>
      <c r="I124" s="16"/>
      <c r="J124" s="16"/>
      <c r="K124" s="14"/>
      <c r="L124" s="16"/>
      <c r="M124" s="16"/>
      <c r="N124" s="16"/>
      <c r="O124" s="16"/>
      <c r="P124" s="16"/>
      <c r="Q124" s="16"/>
      <c r="R124" s="16"/>
      <c r="S124" s="16"/>
      <c r="T124" s="16"/>
      <c r="U124" s="16"/>
      <c r="V124" s="16"/>
      <c r="W124" s="16"/>
      <c r="X124" s="16"/>
      <c r="Y124" s="16"/>
      <c r="Z124" s="16"/>
      <c r="AA124" s="16"/>
      <c r="AB124" s="16"/>
      <c r="AC124" s="16"/>
      <c r="AD124" s="16"/>
      <c r="AE124" s="16"/>
    </row>
    <row r="125" spans="1:31" x14ac:dyDescent="0.3">
      <c r="A125" s="16"/>
      <c r="B125" s="16"/>
      <c r="C125" s="16"/>
      <c r="D125" s="16"/>
      <c r="E125" s="16"/>
      <c r="F125" s="16"/>
      <c r="G125" s="16"/>
      <c r="H125" s="16"/>
      <c r="I125" s="16"/>
      <c r="J125" s="16"/>
      <c r="K125" s="14"/>
      <c r="L125" s="16"/>
      <c r="M125" s="16"/>
      <c r="N125" s="16"/>
      <c r="O125" s="16"/>
      <c r="P125" s="16"/>
      <c r="Q125" s="16"/>
      <c r="R125" s="16"/>
      <c r="S125" s="16"/>
      <c r="T125" s="16"/>
      <c r="U125" s="16"/>
      <c r="V125" s="16"/>
      <c r="W125" s="16"/>
      <c r="X125" s="16"/>
      <c r="Y125" s="16"/>
      <c r="Z125" s="16"/>
      <c r="AA125" s="16"/>
      <c r="AB125" s="16"/>
      <c r="AC125" s="16"/>
      <c r="AD125" s="16"/>
      <c r="AE125" s="16"/>
    </row>
    <row r="126" spans="1:31" x14ac:dyDescent="0.3">
      <c r="B126" s="9"/>
      <c r="K126" s="14"/>
    </row>
    <row r="127" spans="1:31" x14ac:dyDescent="0.3">
      <c r="B127" s="9"/>
      <c r="K127" s="14"/>
    </row>
    <row r="128" spans="1:31" x14ac:dyDescent="0.3">
      <c r="B128" s="9"/>
      <c r="K128" s="14"/>
    </row>
    <row r="129" spans="1:2" x14ac:dyDescent="0.3">
      <c r="B129" s="9"/>
    </row>
    <row r="130" spans="1:2" x14ac:dyDescent="0.3">
      <c r="B130" s="9"/>
    </row>
    <row r="131" spans="1:2" x14ac:dyDescent="0.3">
      <c r="B131" s="9"/>
    </row>
    <row r="132" spans="1:2" x14ac:dyDescent="0.3">
      <c r="A132" s="9">
        <f>COUNT(B120,B121)</f>
        <v>2</v>
      </c>
      <c r="B132" s="9"/>
    </row>
    <row r="133" spans="1:2" x14ac:dyDescent="0.3">
      <c r="B133" s="9"/>
    </row>
    <row r="134" spans="1:2" x14ac:dyDescent="0.3">
      <c r="B134" s="9"/>
    </row>
    <row r="135" spans="1:2" x14ac:dyDescent="0.3">
      <c r="B135" s="9"/>
    </row>
    <row r="136" spans="1:2" x14ac:dyDescent="0.3">
      <c r="B136" s="9"/>
    </row>
    <row r="137" spans="1:2" x14ac:dyDescent="0.3">
      <c r="B137" s="9"/>
    </row>
    <row r="138" spans="1:2" x14ac:dyDescent="0.3">
      <c r="B138" s="9"/>
    </row>
    <row r="139" spans="1:2" x14ac:dyDescent="0.3">
      <c r="B139" s="9"/>
    </row>
    <row r="140" spans="1:2" x14ac:dyDescent="0.3">
      <c r="B140" s="9"/>
    </row>
    <row r="141" spans="1:2" x14ac:dyDescent="0.3">
      <c r="B141" s="9"/>
    </row>
    <row r="142" spans="1:2" x14ac:dyDescent="0.3">
      <c r="B142" s="9"/>
    </row>
    <row r="143" spans="1:2" x14ac:dyDescent="0.3">
      <c r="B143" s="9"/>
    </row>
    <row r="144" spans="1:2" x14ac:dyDescent="0.3">
      <c r="B144" s="9"/>
    </row>
    <row r="145" spans="2:2" x14ac:dyDescent="0.3">
      <c r="B145" s="9"/>
    </row>
    <row r="146" spans="2:2" x14ac:dyDescent="0.3">
      <c r="B146" s="9"/>
    </row>
    <row r="147" spans="2:2" x14ac:dyDescent="0.3">
      <c r="B147" s="9"/>
    </row>
    <row r="148" spans="2:2" x14ac:dyDescent="0.3">
      <c r="B148" s="9"/>
    </row>
    <row r="149" spans="2:2" x14ac:dyDescent="0.3">
      <c r="B149" s="9"/>
    </row>
    <row r="150" spans="2:2" x14ac:dyDescent="0.3">
      <c r="B150" s="9"/>
    </row>
    <row r="151" spans="2:2" x14ac:dyDescent="0.3">
      <c r="B151" s="9"/>
    </row>
    <row r="152" spans="2:2" x14ac:dyDescent="0.3">
      <c r="B152" s="9"/>
    </row>
    <row r="153" spans="2:2" x14ac:dyDescent="0.3">
      <c r="B153" s="9"/>
    </row>
    <row r="154" spans="2:2" x14ac:dyDescent="0.3">
      <c r="B154" s="9"/>
    </row>
    <row r="155" spans="2:2" x14ac:dyDescent="0.3">
      <c r="B155" s="9"/>
    </row>
    <row r="156" spans="2:2" x14ac:dyDescent="0.3">
      <c r="B156" s="9"/>
    </row>
    <row r="157" spans="2:2" x14ac:dyDescent="0.3">
      <c r="B157" s="9"/>
    </row>
    <row r="158" spans="2:2" x14ac:dyDescent="0.3">
      <c r="B158" s="9"/>
    </row>
    <row r="159" spans="2:2" x14ac:dyDescent="0.3">
      <c r="B159" s="9"/>
    </row>
    <row r="160" spans="2:2" x14ac:dyDescent="0.3">
      <c r="B160" s="9"/>
    </row>
    <row r="161" spans="2:2" x14ac:dyDescent="0.3">
      <c r="B161" s="9"/>
    </row>
    <row r="162" spans="2:2" x14ac:dyDescent="0.3">
      <c r="B162" s="9"/>
    </row>
    <row r="163" spans="2:2" x14ac:dyDescent="0.3">
      <c r="B163" s="9"/>
    </row>
    <row r="164" spans="2:2" x14ac:dyDescent="0.3">
      <c r="B164" s="9"/>
    </row>
    <row r="165" spans="2:2" x14ac:dyDescent="0.3">
      <c r="B165" s="9"/>
    </row>
    <row r="166" spans="2:2" x14ac:dyDescent="0.3">
      <c r="B166" s="9"/>
    </row>
    <row r="167" spans="2:2" x14ac:dyDescent="0.3">
      <c r="B167" s="9"/>
    </row>
    <row r="168" spans="2:2" x14ac:dyDescent="0.3">
      <c r="B168" s="9"/>
    </row>
    <row r="169" spans="2:2" x14ac:dyDescent="0.3">
      <c r="B169" s="9"/>
    </row>
    <row r="170" spans="2:2" x14ac:dyDescent="0.3">
      <c r="B170" s="9"/>
    </row>
    <row r="171" spans="2:2" x14ac:dyDescent="0.3">
      <c r="B171" s="9"/>
    </row>
    <row r="172" spans="2:2" x14ac:dyDescent="0.3">
      <c r="B172" s="9"/>
    </row>
    <row r="173" spans="2:2" x14ac:dyDescent="0.3">
      <c r="B173" s="9"/>
    </row>
    <row r="174" spans="2:2" x14ac:dyDescent="0.3">
      <c r="B174" s="9"/>
    </row>
    <row r="175" spans="2:2" x14ac:dyDescent="0.3">
      <c r="B175" s="9"/>
    </row>
    <row r="176" spans="2:2" x14ac:dyDescent="0.3">
      <c r="B176" s="9"/>
    </row>
    <row r="177" spans="2:2" x14ac:dyDescent="0.3">
      <c r="B177" s="9"/>
    </row>
    <row r="178" spans="2:2" x14ac:dyDescent="0.3">
      <c r="B178" s="9"/>
    </row>
    <row r="179" spans="2:2" x14ac:dyDescent="0.3">
      <c r="B179" s="9"/>
    </row>
    <row r="180" spans="2:2" x14ac:dyDescent="0.3">
      <c r="B180" s="9"/>
    </row>
    <row r="181" spans="2:2" x14ac:dyDescent="0.3">
      <c r="B181" s="9"/>
    </row>
    <row r="182" spans="2:2" x14ac:dyDescent="0.3">
      <c r="B182" s="9"/>
    </row>
    <row r="183" spans="2:2" x14ac:dyDescent="0.3">
      <c r="B183" s="9"/>
    </row>
    <row r="184" spans="2:2" x14ac:dyDescent="0.3">
      <c r="B184" s="9"/>
    </row>
    <row r="185" spans="2:2" x14ac:dyDescent="0.3">
      <c r="B185" s="9"/>
    </row>
    <row r="186" spans="2:2" x14ac:dyDescent="0.3">
      <c r="B186" s="9"/>
    </row>
    <row r="187" spans="2:2" x14ac:dyDescent="0.3">
      <c r="B187" s="9"/>
    </row>
    <row r="188" spans="2:2" x14ac:dyDescent="0.3">
      <c r="B188" s="9"/>
    </row>
    <row r="189" spans="2:2" x14ac:dyDescent="0.3">
      <c r="B189" s="9"/>
    </row>
    <row r="190" spans="2:2" x14ac:dyDescent="0.3">
      <c r="B190" s="9"/>
    </row>
    <row r="191" spans="2:2" x14ac:dyDescent="0.3">
      <c r="B191" s="9"/>
    </row>
    <row r="192" spans="2:2" x14ac:dyDescent="0.3">
      <c r="B192" s="9"/>
    </row>
    <row r="193" spans="2:2" x14ac:dyDescent="0.3">
      <c r="B193" s="9"/>
    </row>
    <row r="194" spans="2:2" x14ac:dyDescent="0.3">
      <c r="B194" s="9"/>
    </row>
    <row r="195" spans="2:2" x14ac:dyDescent="0.3">
      <c r="B195" s="9"/>
    </row>
    <row r="196" spans="2:2" x14ac:dyDescent="0.3">
      <c r="B196" s="9"/>
    </row>
    <row r="197" spans="2:2" x14ac:dyDescent="0.3">
      <c r="B197" s="9"/>
    </row>
    <row r="198" spans="2:2" x14ac:dyDescent="0.3">
      <c r="B198" s="9"/>
    </row>
    <row r="199" spans="2:2" x14ac:dyDescent="0.3">
      <c r="B199" s="9"/>
    </row>
    <row r="200" spans="2:2" x14ac:dyDescent="0.3">
      <c r="B200" s="9"/>
    </row>
    <row r="201" spans="2:2" x14ac:dyDescent="0.3">
      <c r="B201" s="9"/>
    </row>
    <row r="202" spans="2:2" x14ac:dyDescent="0.3">
      <c r="B202" s="9"/>
    </row>
    <row r="203" spans="2:2" x14ac:dyDescent="0.3">
      <c r="B203" s="9"/>
    </row>
    <row r="204" spans="2:2" x14ac:dyDescent="0.3">
      <c r="B204" s="9"/>
    </row>
    <row r="205" spans="2:2" x14ac:dyDescent="0.3">
      <c r="B205" s="9"/>
    </row>
    <row r="206" spans="2:2" x14ac:dyDescent="0.3">
      <c r="B206" s="9"/>
    </row>
    <row r="207" spans="2:2" x14ac:dyDescent="0.3">
      <c r="B207" s="9"/>
    </row>
    <row r="208" spans="2:2" x14ac:dyDescent="0.3">
      <c r="B208" s="9"/>
    </row>
    <row r="209" spans="2:2" x14ac:dyDescent="0.3">
      <c r="B209" s="9"/>
    </row>
    <row r="210" spans="2:2" x14ac:dyDescent="0.3">
      <c r="B210" s="9"/>
    </row>
    <row r="211" spans="2:2" x14ac:dyDescent="0.3">
      <c r="B211" s="9"/>
    </row>
    <row r="212" spans="2:2" x14ac:dyDescent="0.3">
      <c r="B212" s="9"/>
    </row>
    <row r="213" spans="2:2" x14ac:dyDescent="0.3">
      <c r="B213" s="9"/>
    </row>
    <row r="214" spans="2:2" x14ac:dyDescent="0.3">
      <c r="B214" s="9"/>
    </row>
    <row r="215" spans="2:2" x14ac:dyDescent="0.3">
      <c r="B215" s="9"/>
    </row>
    <row r="216" spans="2:2" x14ac:dyDescent="0.3">
      <c r="B216" s="9"/>
    </row>
    <row r="217" spans="2:2" x14ac:dyDescent="0.3">
      <c r="B217" s="9"/>
    </row>
    <row r="218" spans="2:2" x14ac:dyDescent="0.3">
      <c r="B218" s="9"/>
    </row>
    <row r="219" spans="2:2" x14ac:dyDescent="0.3">
      <c r="B219" s="9"/>
    </row>
    <row r="220" spans="2:2" x14ac:dyDescent="0.3">
      <c r="B220" s="9"/>
    </row>
    <row r="221" spans="2:2" x14ac:dyDescent="0.3">
      <c r="B221" s="9"/>
    </row>
    <row r="222" spans="2:2" x14ac:dyDescent="0.3">
      <c r="B222" s="9"/>
    </row>
    <row r="223" spans="2:2" x14ac:dyDescent="0.3">
      <c r="B223" s="9"/>
    </row>
    <row r="224" spans="2:2"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row r="261" spans="2:2" x14ac:dyDescent="0.3">
      <c r="B261" s="9"/>
    </row>
    <row r="262" spans="2:2" x14ac:dyDescent="0.3">
      <c r="B262" s="9"/>
    </row>
    <row r="263" spans="2:2" x14ac:dyDescent="0.3">
      <c r="B263" s="9"/>
    </row>
    <row r="264" spans="2:2" x14ac:dyDescent="0.3">
      <c r="B264" s="9"/>
    </row>
    <row r="265" spans="2:2" x14ac:dyDescent="0.3">
      <c r="B265" s="9"/>
    </row>
    <row r="266" spans="2:2" x14ac:dyDescent="0.3">
      <c r="B266" s="9"/>
    </row>
    <row r="267" spans="2:2" x14ac:dyDescent="0.3">
      <c r="B267" s="9"/>
    </row>
    <row r="268" spans="2:2" x14ac:dyDescent="0.3">
      <c r="B268" s="9"/>
    </row>
    <row r="269" spans="2:2" x14ac:dyDescent="0.3">
      <c r="B269" s="9"/>
    </row>
    <row r="270" spans="2:2" x14ac:dyDescent="0.3">
      <c r="B270" s="9"/>
    </row>
    <row r="271" spans="2:2" x14ac:dyDescent="0.3">
      <c r="B271" s="9"/>
    </row>
    <row r="272" spans="2:2" x14ac:dyDescent="0.3">
      <c r="B272" s="9"/>
    </row>
    <row r="273" spans="2:2" x14ac:dyDescent="0.3">
      <c r="B273" s="9"/>
    </row>
    <row r="274" spans="2:2" x14ac:dyDescent="0.3">
      <c r="B274" s="9"/>
    </row>
    <row r="275" spans="2:2" x14ac:dyDescent="0.3">
      <c r="B275" s="9"/>
    </row>
    <row r="276" spans="2:2" x14ac:dyDescent="0.3">
      <c r="B276" s="9"/>
    </row>
    <row r="277" spans="2:2" x14ac:dyDescent="0.3">
      <c r="B277" s="9"/>
    </row>
    <row r="278" spans="2:2" x14ac:dyDescent="0.3">
      <c r="B278" s="9"/>
    </row>
    <row r="279" spans="2:2" x14ac:dyDescent="0.3">
      <c r="B279" s="9"/>
    </row>
    <row r="280" spans="2:2" x14ac:dyDescent="0.3">
      <c r="B280" s="9"/>
    </row>
    <row r="281" spans="2:2" x14ac:dyDescent="0.3">
      <c r="B281" s="9"/>
    </row>
    <row r="282" spans="2:2" x14ac:dyDescent="0.3">
      <c r="B282" s="9"/>
    </row>
    <row r="283" spans="2:2" x14ac:dyDescent="0.3">
      <c r="B283" s="9"/>
    </row>
    <row r="284" spans="2:2" x14ac:dyDescent="0.3">
      <c r="B284" s="9"/>
    </row>
    <row r="285" spans="2:2" x14ac:dyDescent="0.3">
      <c r="B285" s="9"/>
    </row>
    <row r="286" spans="2:2" x14ac:dyDescent="0.3">
      <c r="B286" s="9"/>
    </row>
    <row r="287" spans="2:2" x14ac:dyDescent="0.3">
      <c r="B287" s="9"/>
    </row>
    <row r="288" spans="2:2" x14ac:dyDescent="0.3">
      <c r="B288" s="9"/>
    </row>
    <row r="289" spans="2:2" x14ac:dyDescent="0.3">
      <c r="B289" s="9"/>
    </row>
    <row r="290" spans="2:2" x14ac:dyDescent="0.3">
      <c r="B290" s="9"/>
    </row>
    <row r="291" spans="2:2" x14ac:dyDescent="0.3">
      <c r="B291" s="9"/>
    </row>
    <row r="292" spans="2:2" x14ac:dyDescent="0.3">
      <c r="B292" s="9"/>
    </row>
    <row r="293" spans="2:2" x14ac:dyDescent="0.3">
      <c r="B293" s="9"/>
    </row>
    <row r="294" spans="2:2" x14ac:dyDescent="0.3">
      <c r="B294" s="9"/>
    </row>
    <row r="295" spans="2:2" x14ac:dyDescent="0.3">
      <c r="B295" s="9"/>
    </row>
    <row r="296" spans="2:2" x14ac:dyDescent="0.3">
      <c r="B296" s="9"/>
    </row>
    <row r="297" spans="2:2" x14ac:dyDescent="0.3">
      <c r="B297" s="9"/>
    </row>
    <row r="298" spans="2:2" x14ac:dyDescent="0.3">
      <c r="B298" s="9"/>
    </row>
    <row r="299" spans="2:2" x14ac:dyDescent="0.3">
      <c r="B299" s="9"/>
    </row>
    <row r="300" spans="2:2" x14ac:dyDescent="0.3">
      <c r="B300" s="9"/>
    </row>
    <row r="301" spans="2:2" x14ac:dyDescent="0.3">
      <c r="B301" s="9"/>
    </row>
    <row r="302" spans="2:2" x14ac:dyDescent="0.3">
      <c r="B302" s="9"/>
    </row>
    <row r="303" spans="2:2" x14ac:dyDescent="0.3">
      <c r="B303" s="9"/>
    </row>
    <row r="304" spans="2:2" x14ac:dyDescent="0.3">
      <c r="B304" s="9"/>
    </row>
    <row r="305" spans="2:2" x14ac:dyDescent="0.3">
      <c r="B305" s="9"/>
    </row>
    <row r="306" spans="2:2" x14ac:dyDescent="0.3">
      <c r="B306" s="9"/>
    </row>
    <row r="307" spans="2:2" x14ac:dyDescent="0.3">
      <c r="B307" s="9"/>
    </row>
    <row r="308" spans="2:2" x14ac:dyDescent="0.3">
      <c r="B308" s="9"/>
    </row>
    <row r="309" spans="2:2" x14ac:dyDescent="0.3">
      <c r="B309" s="9"/>
    </row>
    <row r="310" spans="2:2" x14ac:dyDescent="0.3">
      <c r="B310" s="9"/>
    </row>
    <row r="311" spans="2:2" x14ac:dyDescent="0.3">
      <c r="B311" s="9"/>
    </row>
    <row r="312" spans="2:2" x14ac:dyDescent="0.3">
      <c r="B312" s="9"/>
    </row>
    <row r="313" spans="2:2" x14ac:dyDescent="0.3">
      <c r="B313" s="9"/>
    </row>
    <row r="314" spans="2:2" x14ac:dyDescent="0.3">
      <c r="B314" s="9"/>
    </row>
    <row r="315" spans="2:2" x14ac:dyDescent="0.3">
      <c r="B315" s="9"/>
    </row>
    <row r="316" spans="2:2" x14ac:dyDescent="0.3">
      <c r="B316" s="9"/>
    </row>
    <row r="317" spans="2:2" x14ac:dyDescent="0.3">
      <c r="B317" s="9"/>
    </row>
    <row r="318" spans="2:2" x14ac:dyDescent="0.3">
      <c r="B318" s="9"/>
    </row>
    <row r="319" spans="2:2" x14ac:dyDescent="0.3">
      <c r="B319" s="9"/>
    </row>
    <row r="320" spans="2:2" x14ac:dyDescent="0.3">
      <c r="B320" s="9"/>
    </row>
    <row r="321" spans="2:2" x14ac:dyDescent="0.3">
      <c r="B321" s="9"/>
    </row>
    <row r="322" spans="2:2" x14ac:dyDescent="0.3">
      <c r="B322" s="9"/>
    </row>
    <row r="323" spans="2:2" x14ac:dyDescent="0.3">
      <c r="B323" s="9"/>
    </row>
    <row r="324" spans="2:2" x14ac:dyDescent="0.3">
      <c r="B324" s="9"/>
    </row>
    <row r="325" spans="2:2" x14ac:dyDescent="0.3">
      <c r="B325" s="9"/>
    </row>
    <row r="326" spans="2:2" x14ac:dyDescent="0.3">
      <c r="B326" s="9"/>
    </row>
    <row r="327" spans="2:2" x14ac:dyDescent="0.3">
      <c r="B327" s="9"/>
    </row>
    <row r="328" spans="2:2" x14ac:dyDescent="0.3">
      <c r="B328" s="9"/>
    </row>
    <row r="329" spans="2:2" x14ac:dyDescent="0.3">
      <c r="B329" s="9"/>
    </row>
    <row r="330" spans="2:2" x14ac:dyDescent="0.3">
      <c r="B330" s="9"/>
    </row>
    <row r="331" spans="2:2" x14ac:dyDescent="0.3">
      <c r="B331" s="9"/>
    </row>
    <row r="332" spans="2:2" x14ac:dyDescent="0.3">
      <c r="B332" s="9"/>
    </row>
    <row r="333" spans="2:2" x14ac:dyDescent="0.3">
      <c r="B333" s="9"/>
    </row>
    <row r="334" spans="2:2" x14ac:dyDescent="0.3">
      <c r="B334" s="9"/>
    </row>
    <row r="335" spans="2:2" x14ac:dyDescent="0.3">
      <c r="B335" s="9"/>
    </row>
    <row r="336" spans="2:2" x14ac:dyDescent="0.3">
      <c r="B336" s="9"/>
    </row>
    <row r="337" spans="2:2" x14ac:dyDescent="0.3">
      <c r="B337" s="9"/>
    </row>
    <row r="338" spans="2:2" x14ac:dyDescent="0.3">
      <c r="B338" s="9"/>
    </row>
    <row r="339" spans="2:2" x14ac:dyDescent="0.3">
      <c r="B339" s="9"/>
    </row>
    <row r="340" spans="2:2" x14ac:dyDescent="0.3">
      <c r="B340" s="9"/>
    </row>
    <row r="341" spans="2:2" x14ac:dyDescent="0.3">
      <c r="B341" s="9"/>
    </row>
    <row r="342" spans="2:2" x14ac:dyDescent="0.3">
      <c r="B342" s="9"/>
    </row>
    <row r="343" spans="2:2" x14ac:dyDescent="0.3">
      <c r="B343" s="9"/>
    </row>
    <row r="344" spans="2:2" x14ac:dyDescent="0.3">
      <c r="B344" s="9"/>
    </row>
    <row r="345" spans="2:2" x14ac:dyDescent="0.3">
      <c r="B345" s="9"/>
    </row>
    <row r="346" spans="2:2" x14ac:dyDescent="0.3">
      <c r="B346" s="9"/>
    </row>
    <row r="347" spans="2:2" x14ac:dyDescent="0.3">
      <c r="B347" s="9"/>
    </row>
    <row r="348" spans="2:2" x14ac:dyDescent="0.3">
      <c r="B348" s="9"/>
    </row>
    <row r="349" spans="2:2" x14ac:dyDescent="0.3">
      <c r="B349" s="9"/>
    </row>
    <row r="350" spans="2:2" x14ac:dyDescent="0.3">
      <c r="B350" s="9"/>
    </row>
    <row r="351" spans="2:2" x14ac:dyDescent="0.3">
      <c r="B351" s="9"/>
    </row>
    <row r="352" spans="2:2" x14ac:dyDescent="0.3">
      <c r="B352" s="9"/>
    </row>
    <row r="353" spans="2:2" x14ac:dyDescent="0.3">
      <c r="B353" s="9"/>
    </row>
    <row r="354" spans="2:2" x14ac:dyDescent="0.3">
      <c r="B354" s="9"/>
    </row>
    <row r="355" spans="2:2" x14ac:dyDescent="0.3">
      <c r="B355" s="9"/>
    </row>
    <row r="356" spans="2:2" x14ac:dyDescent="0.3">
      <c r="B356" s="9"/>
    </row>
    <row r="357" spans="2:2" x14ac:dyDescent="0.3">
      <c r="B357" s="9"/>
    </row>
    <row r="358" spans="2:2" x14ac:dyDescent="0.3">
      <c r="B358" s="9"/>
    </row>
    <row r="359" spans="2:2" x14ac:dyDescent="0.3">
      <c r="B359" s="9"/>
    </row>
    <row r="360" spans="2:2" x14ac:dyDescent="0.3">
      <c r="B360" s="9"/>
    </row>
    <row r="361" spans="2:2" x14ac:dyDescent="0.3">
      <c r="B361" s="9"/>
    </row>
    <row r="362" spans="2:2" x14ac:dyDescent="0.3">
      <c r="B362" s="9"/>
    </row>
    <row r="363" spans="2:2" x14ac:dyDescent="0.3">
      <c r="B363" s="9"/>
    </row>
    <row r="364" spans="2:2" x14ac:dyDescent="0.3">
      <c r="B364" s="9"/>
    </row>
    <row r="365" spans="2:2" x14ac:dyDescent="0.3">
      <c r="B365" s="9"/>
    </row>
    <row r="366" spans="2:2" x14ac:dyDescent="0.3">
      <c r="B366" s="9"/>
    </row>
    <row r="367" spans="2:2" x14ac:dyDescent="0.3">
      <c r="B367" s="9"/>
    </row>
    <row r="368" spans="2:2" x14ac:dyDescent="0.3">
      <c r="B368" s="9"/>
    </row>
    <row r="369" spans="2:2" x14ac:dyDescent="0.3">
      <c r="B369" s="9"/>
    </row>
    <row r="370" spans="2:2" x14ac:dyDescent="0.3">
      <c r="B370" s="9"/>
    </row>
    <row r="371" spans="2:2" x14ac:dyDescent="0.3">
      <c r="B371" s="9"/>
    </row>
    <row r="372" spans="2:2" x14ac:dyDescent="0.3">
      <c r="B372" s="9"/>
    </row>
    <row r="373" spans="2:2" x14ac:dyDescent="0.3">
      <c r="B373" s="9"/>
    </row>
    <row r="374" spans="2:2" x14ac:dyDescent="0.3">
      <c r="B374" s="9"/>
    </row>
    <row r="375" spans="2:2" x14ac:dyDescent="0.3">
      <c r="B375" s="9"/>
    </row>
    <row r="376" spans="2:2" x14ac:dyDescent="0.3">
      <c r="B376" s="9"/>
    </row>
    <row r="377" spans="2:2" x14ac:dyDescent="0.3">
      <c r="B377" s="9"/>
    </row>
    <row r="378" spans="2:2" x14ac:dyDescent="0.3">
      <c r="B378" s="9"/>
    </row>
    <row r="379" spans="2:2" x14ac:dyDescent="0.3">
      <c r="B379" s="9"/>
    </row>
    <row r="380" spans="2:2" x14ac:dyDescent="0.3">
      <c r="B380" s="9"/>
    </row>
    <row r="381" spans="2:2" x14ac:dyDescent="0.3">
      <c r="B381" s="9"/>
    </row>
    <row r="382" spans="2:2" x14ac:dyDescent="0.3">
      <c r="B382" s="9"/>
    </row>
    <row r="383" spans="2:2" x14ac:dyDescent="0.3">
      <c r="B383" s="9"/>
    </row>
    <row r="384" spans="2:2" x14ac:dyDescent="0.3">
      <c r="B384" s="9"/>
    </row>
    <row r="385" spans="2:2" x14ac:dyDescent="0.3">
      <c r="B385" s="9"/>
    </row>
    <row r="386" spans="2:2" x14ac:dyDescent="0.3">
      <c r="B386" s="9"/>
    </row>
    <row r="387" spans="2:2" x14ac:dyDescent="0.3">
      <c r="B387" s="9"/>
    </row>
    <row r="388" spans="2:2" x14ac:dyDescent="0.3">
      <c r="B388" s="9"/>
    </row>
    <row r="389" spans="2:2" x14ac:dyDescent="0.3">
      <c r="B389" s="9"/>
    </row>
    <row r="390" spans="2:2" x14ac:dyDescent="0.3">
      <c r="B390" s="9"/>
    </row>
    <row r="391" spans="2:2" x14ac:dyDescent="0.3">
      <c r="B391" s="9"/>
    </row>
    <row r="392" spans="2:2" x14ac:dyDescent="0.3">
      <c r="B392" s="9"/>
    </row>
    <row r="393" spans="2:2" x14ac:dyDescent="0.3">
      <c r="B393" s="9"/>
    </row>
    <row r="394" spans="2:2" x14ac:dyDescent="0.3">
      <c r="B394" s="9"/>
    </row>
    <row r="395" spans="2:2" x14ac:dyDescent="0.3">
      <c r="B395" s="9"/>
    </row>
    <row r="396" spans="2:2" x14ac:dyDescent="0.3">
      <c r="B396" s="9"/>
    </row>
    <row r="397" spans="2:2" x14ac:dyDescent="0.3">
      <c r="B397" s="9"/>
    </row>
    <row r="398" spans="2:2" x14ac:dyDescent="0.3">
      <c r="B398" s="9"/>
    </row>
    <row r="399" spans="2:2" x14ac:dyDescent="0.3">
      <c r="B399" s="9"/>
    </row>
    <row r="400" spans="2:2" x14ac:dyDescent="0.3">
      <c r="B400" s="9"/>
    </row>
    <row r="401" spans="2:2" x14ac:dyDescent="0.3">
      <c r="B401" s="9"/>
    </row>
    <row r="402" spans="2:2" x14ac:dyDescent="0.3">
      <c r="B402" s="9"/>
    </row>
    <row r="403" spans="2:2" x14ac:dyDescent="0.3">
      <c r="B403" s="9"/>
    </row>
    <row r="404" spans="2:2" x14ac:dyDescent="0.3">
      <c r="B404" s="9"/>
    </row>
    <row r="405" spans="2:2" x14ac:dyDescent="0.3">
      <c r="B405" s="9"/>
    </row>
    <row r="406" spans="2:2" x14ac:dyDescent="0.3">
      <c r="B406" s="9"/>
    </row>
    <row r="407" spans="2:2" x14ac:dyDescent="0.3">
      <c r="B407" s="9"/>
    </row>
    <row r="408" spans="2:2" x14ac:dyDescent="0.3">
      <c r="B408" s="9"/>
    </row>
    <row r="409" spans="2:2" x14ac:dyDescent="0.3">
      <c r="B409" s="9"/>
    </row>
    <row r="410" spans="2:2" x14ac:dyDescent="0.3">
      <c r="B410" s="9"/>
    </row>
    <row r="411" spans="2:2" x14ac:dyDescent="0.3">
      <c r="B411" s="9"/>
    </row>
    <row r="412" spans="2:2" x14ac:dyDescent="0.3">
      <c r="B412" s="9"/>
    </row>
    <row r="413" spans="2:2" x14ac:dyDescent="0.3">
      <c r="B413" s="9"/>
    </row>
    <row r="414" spans="2:2" x14ac:dyDescent="0.3">
      <c r="B414" s="9"/>
    </row>
    <row r="415" spans="2:2" x14ac:dyDescent="0.3">
      <c r="B415" s="9"/>
    </row>
    <row r="416" spans="2:2" x14ac:dyDescent="0.3">
      <c r="B416" s="9"/>
    </row>
    <row r="417" spans="2:2" x14ac:dyDescent="0.3">
      <c r="B417" s="9"/>
    </row>
    <row r="418" spans="2:2" x14ac:dyDescent="0.3">
      <c r="B418" s="9"/>
    </row>
    <row r="419" spans="2:2" x14ac:dyDescent="0.3">
      <c r="B419" s="9"/>
    </row>
    <row r="420" spans="2:2" x14ac:dyDescent="0.3">
      <c r="B420" s="9"/>
    </row>
    <row r="421" spans="2:2" x14ac:dyDescent="0.3">
      <c r="B421" s="9"/>
    </row>
    <row r="422" spans="2:2" x14ac:dyDescent="0.3">
      <c r="B422" s="9"/>
    </row>
    <row r="423" spans="2:2" x14ac:dyDescent="0.3">
      <c r="B423" s="9"/>
    </row>
    <row r="424" spans="2:2" x14ac:dyDescent="0.3">
      <c r="B424" s="9"/>
    </row>
    <row r="425" spans="2:2" x14ac:dyDescent="0.3">
      <c r="B425" s="9"/>
    </row>
    <row r="426" spans="2:2" x14ac:dyDescent="0.3">
      <c r="B426" s="9"/>
    </row>
    <row r="427" spans="2:2" x14ac:dyDescent="0.3">
      <c r="B427" s="9"/>
    </row>
    <row r="428" spans="2:2" x14ac:dyDescent="0.3">
      <c r="B428" s="9"/>
    </row>
    <row r="429" spans="2:2" x14ac:dyDescent="0.3">
      <c r="B429" s="9"/>
    </row>
    <row r="430" spans="2:2" x14ac:dyDescent="0.3">
      <c r="B430" s="9"/>
    </row>
    <row r="431" spans="2:2" x14ac:dyDescent="0.3">
      <c r="B431" s="9"/>
    </row>
    <row r="432" spans="2:2" x14ac:dyDescent="0.3">
      <c r="B432" s="9"/>
    </row>
    <row r="433" spans="2:2" x14ac:dyDescent="0.3">
      <c r="B433" s="9"/>
    </row>
    <row r="434" spans="2:2" x14ac:dyDescent="0.3">
      <c r="B434" s="9"/>
    </row>
    <row r="435" spans="2:2" x14ac:dyDescent="0.3">
      <c r="B435" s="9"/>
    </row>
    <row r="436" spans="2:2" x14ac:dyDescent="0.3">
      <c r="B436" s="9"/>
    </row>
    <row r="437" spans="2:2" x14ac:dyDescent="0.3">
      <c r="B437" s="9"/>
    </row>
    <row r="438" spans="2:2" x14ac:dyDescent="0.3">
      <c r="B438" s="9"/>
    </row>
    <row r="439" spans="2:2" x14ac:dyDescent="0.3">
      <c r="B439" s="9"/>
    </row>
    <row r="440" spans="2:2" x14ac:dyDescent="0.3">
      <c r="B440" s="9"/>
    </row>
    <row r="441" spans="2:2" x14ac:dyDescent="0.3">
      <c r="B441" s="9"/>
    </row>
    <row r="442" spans="2:2" x14ac:dyDescent="0.3">
      <c r="B442" s="9"/>
    </row>
    <row r="443" spans="2:2" x14ac:dyDescent="0.3">
      <c r="B443" s="9"/>
    </row>
    <row r="444" spans="2:2" x14ac:dyDescent="0.3">
      <c r="B444" s="9"/>
    </row>
    <row r="445" spans="2:2" x14ac:dyDescent="0.3">
      <c r="B445" s="9"/>
    </row>
    <row r="446" spans="2:2" x14ac:dyDescent="0.3">
      <c r="B446" s="9"/>
    </row>
    <row r="447" spans="2:2" x14ac:dyDescent="0.3">
      <c r="B447" s="9"/>
    </row>
    <row r="448" spans="2:2" x14ac:dyDescent="0.3">
      <c r="B448" s="9"/>
    </row>
    <row r="449" spans="2:2" x14ac:dyDescent="0.3">
      <c r="B449" s="9"/>
    </row>
    <row r="450" spans="2:2" x14ac:dyDescent="0.3">
      <c r="B450" s="9"/>
    </row>
    <row r="451" spans="2:2" x14ac:dyDescent="0.3">
      <c r="B451" s="9"/>
    </row>
    <row r="452" spans="2:2" x14ac:dyDescent="0.3">
      <c r="B452" s="9"/>
    </row>
    <row r="453" spans="2:2" x14ac:dyDescent="0.3">
      <c r="B453" s="9"/>
    </row>
    <row r="454" spans="2:2" x14ac:dyDescent="0.3">
      <c r="B454" s="9"/>
    </row>
    <row r="455" spans="2:2" x14ac:dyDescent="0.3">
      <c r="B455" s="9"/>
    </row>
    <row r="456" spans="2:2" x14ac:dyDescent="0.3">
      <c r="B456" s="9"/>
    </row>
    <row r="457" spans="2:2" x14ac:dyDescent="0.3">
      <c r="B457" s="9"/>
    </row>
    <row r="458" spans="2:2" x14ac:dyDescent="0.3">
      <c r="B458" s="9"/>
    </row>
    <row r="459" spans="2:2" x14ac:dyDescent="0.3">
      <c r="B459" s="9"/>
    </row>
    <row r="460" spans="2:2" x14ac:dyDescent="0.3">
      <c r="B460" s="9"/>
    </row>
    <row r="461" spans="2:2" x14ac:dyDescent="0.3">
      <c r="B461" s="9"/>
    </row>
    <row r="462" spans="2:2" x14ac:dyDescent="0.3">
      <c r="B462" s="9"/>
    </row>
    <row r="463" spans="2:2" x14ac:dyDescent="0.3">
      <c r="B463" s="9"/>
    </row>
    <row r="464" spans="2:2" x14ac:dyDescent="0.3">
      <c r="B464" s="9"/>
    </row>
    <row r="465" spans="2:2" x14ac:dyDescent="0.3">
      <c r="B465" s="9"/>
    </row>
    <row r="466" spans="2:2" x14ac:dyDescent="0.3">
      <c r="B466" s="9"/>
    </row>
    <row r="467" spans="2:2" x14ac:dyDescent="0.3">
      <c r="B467" s="9"/>
    </row>
    <row r="468" spans="2:2" x14ac:dyDescent="0.3">
      <c r="B468" s="9"/>
    </row>
    <row r="469" spans="2:2" x14ac:dyDescent="0.3">
      <c r="B469" s="9"/>
    </row>
    <row r="470" spans="2:2" x14ac:dyDescent="0.3">
      <c r="B470" s="9"/>
    </row>
    <row r="471" spans="2:2" x14ac:dyDescent="0.3">
      <c r="B471" s="9"/>
    </row>
    <row r="472" spans="2:2" x14ac:dyDescent="0.3">
      <c r="B472" s="9"/>
    </row>
    <row r="473" spans="2:2" x14ac:dyDescent="0.3">
      <c r="B473" s="9"/>
    </row>
    <row r="474" spans="2:2" x14ac:dyDescent="0.3">
      <c r="B474" s="9"/>
    </row>
    <row r="475" spans="2:2" x14ac:dyDescent="0.3">
      <c r="B475" s="9"/>
    </row>
    <row r="476" spans="2:2" x14ac:dyDescent="0.3">
      <c r="B476" s="9"/>
    </row>
    <row r="477" spans="2:2" x14ac:dyDescent="0.3">
      <c r="B477" s="9"/>
    </row>
    <row r="478" spans="2:2" x14ac:dyDescent="0.3">
      <c r="B478" s="9"/>
    </row>
    <row r="479" spans="2:2" x14ac:dyDescent="0.3">
      <c r="B479" s="9"/>
    </row>
    <row r="480" spans="2:2" x14ac:dyDescent="0.3">
      <c r="B480" s="9"/>
    </row>
    <row r="481" spans="2:2" x14ac:dyDescent="0.3">
      <c r="B481" s="9"/>
    </row>
    <row r="482" spans="2:2" x14ac:dyDescent="0.3">
      <c r="B482" s="9"/>
    </row>
    <row r="483" spans="2:2" x14ac:dyDescent="0.3">
      <c r="B483" s="9"/>
    </row>
    <row r="484" spans="2:2" x14ac:dyDescent="0.3">
      <c r="B484" s="9"/>
    </row>
    <row r="485" spans="2:2" x14ac:dyDescent="0.3">
      <c r="B485" s="9"/>
    </row>
    <row r="486" spans="2:2" x14ac:dyDescent="0.3">
      <c r="B486" s="9"/>
    </row>
    <row r="487" spans="2:2" x14ac:dyDescent="0.3">
      <c r="B487" s="9"/>
    </row>
    <row r="488" spans="2:2" x14ac:dyDescent="0.3">
      <c r="B488" s="9"/>
    </row>
    <row r="489" spans="2:2" x14ac:dyDescent="0.3">
      <c r="B489" s="9"/>
    </row>
    <row r="490" spans="2:2" x14ac:dyDescent="0.3">
      <c r="B490" s="9"/>
    </row>
    <row r="491" spans="2:2" x14ac:dyDescent="0.3">
      <c r="B491" s="9"/>
    </row>
    <row r="492" spans="2:2" x14ac:dyDescent="0.3">
      <c r="B492" s="9"/>
    </row>
    <row r="493" spans="2:2" x14ac:dyDescent="0.3">
      <c r="B493" s="9"/>
    </row>
    <row r="494" spans="2:2" x14ac:dyDescent="0.3">
      <c r="B494" s="9"/>
    </row>
    <row r="495" spans="2:2" x14ac:dyDescent="0.3">
      <c r="B495" s="9"/>
    </row>
    <row r="496" spans="2:2" x14ac:dyDescent="0.3">
      <c r="B496" s="9"/>
    </row>
    <row r="497" spans="2:2" x14ac:dyDescent="0.3">
      <c r="B497" s="9"/>
    </row>
    <row r="498" spans="2:2" x14ac:dyDescent="0.3">
      <c r="B498" s="9"/>
    </row>
    <row r="499" spans="2:2" x14ac:dyDescent="0.3">
      <c r="B499" s="9"/>
    </row>
    <row r="500" spans="2:2" x14ac:dyDescent="0.3">
      <c r="B500" s="9"/>
    </row>
    <row r="501" spans="2:2" x14ac:dyDescent="0.3">
      <c r="B501" s="9"/>
    </row>
    <row r="502" spans="2:2" x14ac:dyDescent="0.3">
      <c r="B502" s="9"/>
    </row>
    <row r="503" spans="2:2" x14ac:dyDescent="0.3">
      <c r="B503" s="9"/>
    </row>
    <row r="504" spans="2:2" x14ac:dyDescent="0.3">
      <c r="B504" s="9"/>
    </row>
    <row r="505" spans="2:2" x14ac:dyDescent="0.3">
      <c r="B505" s="9"/>
    </row>
    <row r="506" spans="2:2" x14ac:dyDescent="0.3">
      <c r="B506" s="9"/>
    </row>
    <row r="507" spans="2:2" x14ac:dyDescent="0.3">
      <c r="B507" s="9"/>
    </row>
    <row r="508" spans="2:2" x14ac:dyDescent="0.3">
      <c r="B508" s="9"/>
    </row>
    <row r="509" spans="2:2" x14ac:dyDescent="0.3">
      <c r="B509" s="9"/>
    </row>
    <row r="510" spans="2:2" x14ac:dyDescent="0.3">
      <c r="B510" s="9"/>
    </row>
    <row r="511" spans="2:2" x14ac:dyDescent="0.3">
      <c r="B511" s="9"/>
    </row>
    <row r="512" spans="2:2" x14ac:dyDescent="0.3">
      <c r="B512" s="9"/>
    </row>
    <row r="513" spans="2:2" x14ac:dyDescent="0.3">
      <c r="B513" s="9"/>
    </row>
    <row r="514" spans="2:2" x14ac:dyDescent="0.3">
      <c r="B514" s="9"/>
    </row>
    <row r="515" spans="2:2" x14ac:dyDescent="0.3">
      <c r="B515" s="9"/>
    </row>
    <row r="516" spans="2:2" x14ac:dyDescent="0.3">
      <c r="B516" s="9"/>
    </row>
    <row r="517" spans="2:2" x14ac:dyDescent="0.3">
      <c r="B517" s="9"/>
    </row>
    <row r="518" spans="2:2" x14ac:dyDescent="0.3">
      <c r="B518" s="9"/>
    </row>
    <row r="519" spans="2:2" x14ac:dyDescent="0.3">
      <c r="B519" s="9"/>
    </row>
    <row r="520" spans="2:2" x14ac:dyDescent="0.3">
      <c r="B520" s="9"/>
    </row>
    <row r="521" spans="2:2" x14ac:dyDescent="0.3">
      <c r="B521" s="9"/>
    </row>
    <row r="522" spans="2:2" x14ac:dyDescent="0.3">
      <c r="B522" s="9"/>
    </row>
    <row r="523" spans="2:2" x14ac:dyDescent="0.3">
      <c r="B523" s="9"/>
    </row>
    <row r="524" spans="2:2" x14ac:dyDescent="0.3">
      <c r="B524" s="9"/>
    </row>
    <row r="525" spans="2:2" x14ac:dyDescent="0.3">
      <c r="B525" s="9"/>
    </row>
    <row r="526" spans="2:2" x14ac:dyDescent="0.3">
      <c r="B526" s="9"/>
    </row>
    <row r="527" spans="2:2" x14ac:dyDescent="0.3">
      <c r="B527" s="9"/>
    </row>
    <row r="528" spans="2:2" x14ac:dyDescent="0.3">
      <c r="B528" s="9"/>
    </row>
    <row r="529" spans="2:2" x14ac:dyDescent="0.3">
      <c r="B529" s="9"/>
    </row>
    <row r="530" spans="2:2" x14ac:dyDescent="0.3">
      <c r="B530" s="9"/>
    </row>
    <row r="531" spans="2:2" x14ac:dyDescent="0.3">
      <c r="B531" s="9"/>
    </row>
    <row r="532" spans="2:2" x14ac:dyDescent="0.3">
      <c r="B532" s="9"/>
    </row>
    <row r="533" spans="2:2" x14ac:dyDescent="0.3">
      <c r="B533" s="9"/>
    </row>
    <row r="534" spans="2:2" x14ac:dyDescent="0.3">
      <c r="B534" s="9"/>
    </row>
    <row r="535" spans="2:2" x14ac:dyDescent="0.3">
      <c r="B535" s="9"/>
    </row>
    <row r="536" spans="2:2" x14ac:dyDescent="0.3">
      <c r="B536" s="9"/>
    </row>
    <row r="537" spans="2:2" x14ac:dyDescent="0.3">
      <c r="B537" s="9"/>
    </row>
    <row r="538" spans="2:2" x14ac:dyDescent="0.3">
      <c r="B538" s="9"/>
    </row>
    <row r="539" spans="2:2" x14ac:dyDescent="0.3">
      <c r="B539" s="9"/>
    </row>
    <row r="540" spans="2:2" x14ac:dyDescent="0.3">
      <c r="B540" s="9"/>
    </row>
    <row r="541" spans="2:2" x14ac:dyDescent="0.3">
      <c r="B541" s="9"/>
    </row>
    <row r="542" spans="2:2" x14ac:dyDescent="0.3">
      <c r="B542" s="9"/>
    </row>
    <row r="543" spans="2:2" x14ac:dyDescent="0.3">
      <c r="B543" s="9"/>
    </row>
    <row r="544" spans="2:2" x14ac:dyDescent="0.3">
      <c r="B544" s="9"/>
    </row>
    <row r="545" spans="2:2" x14ac:dyDescent="0.3">
      <c r="B545" s="9"/>
    </row>
    <row r="546" spans="2:2" x14ac:dyDescent="0.3">
      <c r="B546" s="9"/>
    </row>
    <row r="547" spans="2:2" x14ac:dyDescent="0.3">
      <c r="B547" s="9"/>
    </row>
    <row r="548" spans="2:2" x14ac:dyDescent="0.3">
      <c r="B548" s="9"/>
    </row>
    <row r="549" spans="2:2" x14ac:dyDescent="0.3">
      <c r="B549" s="9"/>
    </row>
    <row r="550" spans="2:2" x14ac:dyDescent="0.3">
      <c r="B550" s="9"/>
    </row>
    <row r="551" spans="2:2" x14ac:dyDescent="0.3">
      <c r="B551" s="9"/>
    </row>
    <row r="552" spans="2:2" x14ac:dyDescent="0.3">
      <c r="B552" s="9"/>
    </row>
    <row r="553" spans="2:2" x14ac:dyDescent="0.3">
      <c r="B553" s="9"/>
    </row>
    <row r="554" spans="2:2" x14ac:dyDescent="0.3">
      <c r="B554" s="9"/>
    </row>
    <row r="555" spans="2:2" x14ac:dyDescent="0.3">
      <c r="B555" s="9"/>
    </row>
    <row r="556" spans="2:2" x14ac:dyDescent="0.3">
      <c r="B556" s="9"/>
    </row>
    <row r="557" spans="2:2" x14ac:dyDescent="0.3">
      <c r="B557" s="9"/>
    </row>
    <row r="558" spans="2:2" x14ac:dyDescent="0.3">
      <c r="B558" s="9"/>
    </row>
    <row r="559" spans="2:2" x14ac:dyDescent="0.3">
      <c r="B559" s="9"/>
    </row>
    <row r="560" spans="2:2" x14ac:dyDescent="0.3">
      <c r="B560" s="9"/>
    </row>
    <row r="561" spans="2:2" x14ac:dyDescent="0.3">
      <c r="B561" s="9"/>
    </row>
    <row r="562" spans="2:2" x14ac:dyDescent="0.3">
      <c r="B562" s="9"/>
    </row>
    <row r="563" spans="2:2" x14ac:dyDescent="0.3">
      <c r="B563" s="9"/>
    </row>
    <row r="564" spans="2:2" x14ac:dyDescent="0.3">
      <c r="B564" s="9"/>
    </row>
    <row r="565" spans="2:2" x14ac:dyDescent="0.3">
      <c r="B565" s="9"/>
    </row>
    <row r="566" spans="2:2" x14ac:dyDescent="0.3">
      <c r="B566" s="9"/>
    </row>
    <row r="567" spans="2:2" x14ac:dyDescent="0.3">
      <c r="B567" s="9"/>
    </row>
    <row r="568" spans="2:2" x14ac:dyDescent="0.3">
      <c r="B568" s="9"/>
    </row>
    <row r="569" spans="2:2" x14ac:dyDescent="0.3">
      <c r="B569" s="9"/>
    </row>
    <row r="570" spans="2:2" x14ac:dyDescent="0.3">
      <c r="B570" s="9"/>
    </row>
    <row r="571" spans="2:2" x14ac:dyDescent="0.3">
      <c r="B571" s="9"/>
    </row>
    <row r="572" spans="2:2" x14ac:dyDescent="0.3">
      <c r="B572" s="9"/>
    </row>
    <row r="573" spans="2:2" x14ac:dyDescent="0.3">
      <c r="B573" s="9"/>
    </row>
    <row r="574" spans="2:2" x14ac:dyDescent="0.3">
      <c r="B574" s="9"/>
    </row>
    <row r="575" spans="2:2" x14ac:dyDescent="0.3">
      <c r="B575" s="9"/>
    </row>
    <row r="576" spans="2:2" x14ac:dyDescent="0.3">
      <c r="B576" s="9"/>
    </row>
    <row r="577" spans="2:2" x14ac:dyDescent="0.3">
      <c r="B577" s="9"/>
    </row>
    <row r="578" spans="2:2" x14ac:dyDescent="0.3">
      <c r="B578" s="9"/>
    </row>
    <row r="579" spans="2:2" x14ac:dyDescent="0.3">
      <c r="B579" s="9"/>
    </row>
    <row r="580" spans="2:2" x14ac:dyDescent="0.3">
      <c r="B580" s="9"/>
    </row>
    <row r="581" spans="2:2" x14ac:dyDescent="0.3">
      <c r="B581" s="9"/>
    </row>
    <row r="582" spans="2:2" x14ac:dyDescent="0.3">
      <c r="B582" s="9"/>
    </row>
    <row r="583" spans="2:2" x14ac:dyDescent="0.3">
      <c r="B583" s="9"/>
    </row>
    <row r="584" spans="2:2" x14ac:dyDescent="0.3">
      <c r="B584" s="9"/>
    </row>
    <row r="585" spans="2:2" x14ac:dyDescent="0.3">
      <c r="B585" s="9"/>
    </row>
    <row r="586" spans="2:2" x14ac:dyDescent="0.3">
      <c r="B586" s="9"/>
    </row>
    <row r="587" spans="2:2" x14ac:dyDescent="0.3">
      <c r="B587" s="9"/>
    </row>
    <row r="588" spans="2:2" x14ac:dyDescent="0.3">
      <c r="B588" s="9"/>
    </row>
    <row r="589" spans="2:2" x14ac:dyDescent="0.3">
      <c r="B589" s="9"/>
    </row>
    <row r="590" spans="2:2" x14ac:dyDescent="0.3">
      <c r="B590" s="9"/>
    </row>
    <row r="591" spans="2:2" x14ac:dyDescent="0.3">
      <c r="B591" s="9"/>
    </row>
    <row r="592" spans="2:2" x14ac:dyDescent="0.3">
      <c r="B592" s="9"/>
    </row>
    <row r="593" spans="2:2" x14ac:dyDescent="0.3">
      <c r="B593" s="9"/>
    </row>
    <row r="594" spans="2:2" x14ac:dyDescent="0.3">
      <c r="B594" s="9"/>
    </row>
    <row r="595" spans="2:2" x14ac:dyDescent="0.3">
      <c r="B595" s="9"/>
    </row>
    <row r="596" spans="2:2" x14ac:dyDescent="0.3">
      <c r="B596" s="9"/>
    </row>
    <row r="597" spans="2:2" x14ac:dyDescent="0.3">
      <c r="B597" s="9"/>
    </row>
    <row r="598" spans="2:2" x14ac:dyDescent="0.3">
      <c r="B598" s="9"/>
    </row>
    <row r="599" spans="2:2" x14ac:dyDescent="0.3">
      <c r="B599" s="9"/>
    </row>
    <row r="600" spans="2:2" x14ac:dyDescent="0.3">
      <c r="B600" s="9"/>
    </row>
    <row r="601" spans="2:2" x14ac:dyDescent="0.3">
      <c r="B601" s="9"/>
    </row>
    <row r="602" spans="2:2" x14ac:dyDescent="0.3">
      <c r="B602" s="9"/>
    </row>
    <row r="603" spans="2:2" x14ac:dyDescent="0.3">
      <c r="B603" s="9"/>
    </row>
    <row r="604" spans="2:2" x14ac:dyDescent="0.3">
      <c r="B604" s="9"/>
    </row>
    <row r="605" spans="2:2" x14ac:dyDescent="0.3">
      <c r="B605" s="9"/>
    </row>
    <row r="606" spans="2:2" x14ac:dyDescent="0.3">
      <c r="B606" s="9"/>
    </row>
    <row r="607" spans="2:2" x14ac:dyDescent="0.3">
      <c r="B607" s="9"/>
    </row>
    <row r="608" spans="2:2" x14ac:dyDescent="0.3">
      <c r="B608" s="9"/>
    </row>
    <row r="609" spans="2:2" x14ac:dyDescent="0.3">
      <c r="B609" s="9"/>
    </row>
    <row r="610" spans="2:2" x14ac:dyDescent="0.3">
      <c r="B610" s="9"/>
    </row>
    <row r="611" spans="2:2" x14ac:dyDescent="0.3">
      <c r="B611" s="9"/>
    </row>
    <row r="612" spans="2:2" x14ac:dyDescent="0.3">
      <c r="B612" s="9"/>
    </row>
    <row r="613" spans="2:2" x14ac:dyDescent="0.3">
      <c r="B613" s="9"/>
    </row>
    <row r="614" spans="2:2" x14ac:dyDescent="0.3">
      <c r="B614" s="9"/>
    </row>
    <row r="615" spans="2:2" x14ac:dyDescent="0.3">
      <c r="B615" s="9"/>
    </row>
    <row r="616" spans="2:2" x14ac:dyDescent="0.3">
      <c r="B616" s="9"/>
    </row>
    <row r="617" spans="2:2" x14ac:dyDescent="0.3">
      <c r="B617" s="9"/>
    </row>
    <row r="618" spans="2:2" x14ac:dyDescent="0.3">
      <c r="B618" s="9"/>
    </row>
    <row r="619" spans="2:2" x14ac:dyDescent="0.3">
      <c r="B619" s="9"/>
    </row>
    <row r="620" spans="2:2" x14ac:dyDescent="0.3">
      <c r="B620" s="9"/>
    </row>
    <row r="621" spans="2:2" x14ac:dyDescent="0.3">
      <c r="B621" s="9"/>
    </row>
    <row r="622" spans="2:2" x14ac:dyDescent="0.3">
      <c r="B622" s="9"/>
    </row>
    <row r="623" spans="2:2" x14ac:dyDescent="0.3">
      <c r="B623" s="9"/>
    </row>
    <row r="624" spans="2:2" x14ac:dyDescent="0.3">
      <c r="B624" s="9"/>
    </row>
    <row r="625" spans="2:2" x14ac:dyDescent="0.3">
      <c r="B625" s="9"/>
    </row>
    <row r="626" spans="2:2" x14ac:dyDescent="0.3">
      <c r="B626" s="9"/>
    </row>
    <row r="627" spans="2:2" x14ac:dyDescent="0.3">
      <c r="B627" s="9"/>
    </row>
    <row r="628" spans="2:2" x14ac:dyDescent="0.3">
      <c r="B628" s="9"/>
    </row>
    <row r="629" spans="2:2" x14ac:dyDescent="0.3">
      <c r="B629" s="9"/>
    </row>
    <row r="630" spans="2:2" x14ac:dyDescent="0.3">
      <c r="B630" s="9"/>
    </row>
    <row r="631" spans="2:2" x14ac:dyDescent="0.3">
      <c r="B631" s="9"/>
    </row>
    <row r="632" spans="2:2" x14ac:dyDescent="0.3">
      <c r="B632" s="9"/>
    </row>
    <row r="633" spans="2:2" x14ac:dyDescent="0.3">
      <c r="B633" s="9"/>
    </row>
    <row r="634" spans="2:2" x14ac:dyDescent="0.3">
      <c r="B634" s="9"/>
    </row>
    <row r="635" spans="2:2" x14ac:dyDescent="0.3">
      <c r="B635" s="9"/>
    </row>
    <row r="636" spans="2:2" x14ac:dyDescent="0.3">
      <c r="B636" s="9"/>
    </row>
    <row r="637" spans="2:2" x14ac:dyDescent="0.3">
      <c r="B637" s="9"/>
    </row>
    <row r="638" spans="2:2" x14ac:dyDescent="0.3">
      <c r="B638" s="9"/>
    </row>
    <row r="639" spans="2:2" x14ac:dyDescent="0.3">
      <c r="B639" s="9"/>
    </row>
    <row r="640" spans="2:2" x14ac:dyDescent="0.3">
      <c r="B640" s="9"/>
    </row>
    <row r="641" spans="2:2" x14ac:dyDescent="0.3">
      <c r="B641" s="9"/>
    </row>
    <row r="642" spans="2:2" x14ac:dyDescent="0.3">
      <c r="B642" s="9"/>
    </row>
    <row r="643" spans="2:2" x14ac:dyDescent="0.3">
      <c r="B643" s="9"/>
    </row>
    <row r="644" spans="2:2" x14ac:dyDescent="0.3">
      <c r="B644" s="9"/>
    </row>
    <row r="645" spans="2:2" x14ac:dyDescent="0.3">
      <c r="B645" s="9"/>
    </row>
    <row r="646" spans="2:2" x14ac:dyDescent="0.3">
      <c r="B646" s="9"/>
    </row>
    <row r="647" spans="2:2" x14ac:dyDescent="0.3">
      <c r="B647" s="9"/>
    </row>
    <row r="648" spans="2:2" x14ac:dyDescent="0.3">
      <c r="B648" s="9"/>
    </row>
    <row r="649" spans="2:2" x14ac:dyDescent="0.3">
      <c r="B649" s="9"/>
    </row>
    <row r="650" spans="2:2" x14ac:dyDescent="0.3">
      <c r="B650" s="9"/>
    </row>
    <row r="651" spans="2:2" x14ac:dyDescent="0.3">
      <c r="B651" s="9"/>
    </row>
    <row r="652" spans="2:2" x14ac:dyDescent="0.3">
      <c r="B652" s="9"/>
    </row>
    <row r="653" spans="2:2" x14ac:dyDescent="0.3">
      <c r="B653" s="9"/>
    </row>
    <row r="654" spans="2:2" x14ac:dyDescent="0.3">
      <c r="B654" s="9"/>
    </row>
    <row r="655" spans="2:2" x14ac:dyDescent="0.3">
      <c r="B655" s="9"/>
    </row>
    <row r="656" spans="2:2" x14ac:dyDescent="0.3">
      <c r="B656" s="9"/>
    </row>
    <row r="657" spans="2:2" x14ac:dyDescent="0.3">
      <c r="B657" s="9"/>
    </row>
    <row r="658" spans="2:2" x14ac:dyDescent="0.3">
      <c r="B658" s="9"/>
    </row>
    <row r="659" spans="2:2" x14ac:dyDescent="0.3">
      <c r="B659" s="9"/>
    </row>
    <row r="660" spans="2:2" x14ac:dyDescent="0.3">
      <c r="B660" s="9"/>
    </row>
    <row r="661" spans="2:2" x14ac:dyDescent="0.3">
      <c r="B661" s="9"/>
    </row>
    <row r="662" spans="2:2" x14ac:dyDescent="0.3">
      <c r="B662" s="9"/>
    </row>
    <row r="663" spans="2:2" x14ac:dyDescent="0.3">
      <c r="B663" s="9"/>
    </row>
    <row r="664" spans="2:2" x14ac:dyDescent="0.3">
      <c r="B664" s="9"/>
    </row>
    <row r="665" spans="2:2" x14ac:dyDescent="0.3">
      <c r="B665" s="9"/>
    </row>
    <row r="666" spans="2:2" x14ac:dyDescent="0.3">
      <c r="B666" s="9"/>
    </row>
    <row r="667" spans="2:2" x14ac:dyDescent="0.3">
      <c r="B667" s="9"/>
    </row>
    <row r="668" spans="2:2" x14ac:dyDescent="0.3">
      <c r="B668" s="9"/>
    </row>
    <row r="669" spans="2:2" x14ac:dyDescent="0.3">
      <c r="B669" s="9"/>
    </row>
    <row r="670" spans="2:2" x14ac:dyDescent="0.3">
      <c r="B670" s="9"/>
    </row>
    <row r="671" spans="2:2" x14ac:dyDescent="0.3">
      <c r="B671" s="9"/>
    </row>
    <row r="672" spans="2:2" x14ac:dyDescent="0.3">
      <c r="B672" s="9"/>
    </row>
    <row r="673" spans="2:2" x14ac:dyDescent="0.3">
      <c r="B673" s="9"/>
    </row>
    <row r="674" spans="2:2" x14ac:dyDescent="0.3">
      <c r="B674" s="9"/>
    </row>
    <row r="675" spans="2:2" x14ac:dyDescent="0.3">
      <c r="B675" s="9"/>
    </row>
    <row r="676" spans="2:2" x14ac:dyDescent="0.3">
      <c r="B676" s="9"/>
    </row>
    <row r="677" spans="2:2" x14ac:dyDescent="0.3">
      <c r="B677" s="9"/>
    </row>
    <row r="678" spans="2:2" x14ac:dyDescent="0.3">
      <c r="B678" s="9"/>
    </row>
    <row r="679" spans="2:2" x14ac:dyDescent="0.3">
      <c r="B679" s="9"/>
    </row>
    <row r="680" spans="2:2" x14ac:dyDescent="0.3">
      <c r="B680" s="9"/>
    </row>
    <row r="681" spans="2:2" x14ac:dyDescent="0.3">
      <c r="B681" s="9"/>
    </row>
    <row r="682" spans="2:2" x14ac:dyDescent="0.3">
      <c r="B682" s="9"/>
    </row>
    <row r="683" spans="2:2" x14ac:dyDescent="0.3">
      <c r="B683" s="9"/>
    </row>
    <row r="684" spans="2:2" x14ac:dyDescent="0.3">
      <c r="B684" s="9"/>
    </row>
    <row r="685" spans="2:2" x14ac:dyDescent="0.3">
      <c r="B685" s="9"/>
    </row>
    <row r="686" spans="2:2" x14ac:dyDescent="0.3">
      <c r="B686" s="9"/>
    </row>
    <row r="687" spans="2:2" x14ac:dyDescent="0.3">
      <c r="B687" s="9"/>
    </row>
    <row r="688" spans="2:2" x14ac:dyDescent="0.3">
      <c r="B688" s="9"/>
    </row>
    <row r="689" spans="2:2" x14ac:dyDescent="0.3">
      <c r="B689" s="9"/>
    </row>
    <row r="690" spans="2:2" x14ac:dyDescent="0.3">
      <c r="B690" s="9"/>
    </row>
    <row r="691" spans="2:2" x14ac:dyDescent="0.3">
      <c r="B691" s="9"/>
    </row>
    <row r="692" spans="2:2" x14ac:dyDescent="0.3">
      <c r="B692" s="9"/>
    </row>
    <row r="693" spans="2:2" x14ac:dyDescent="0.3">
      <c r="B693" s="9"/>
    </row>
    <row r="694" spans="2:2" x14ac:dyDescent="0.3">
      <c r="B694" s="9"/>
    </row>
    <row r="695" spans="2:2" x14ac:dyDescent="0.3">
      <c r="B695" s="9"/>
    </row>
    <row r="696" spans="2:2" x14ac:dyDescent="0.3">
      <c r="B696" s="9"/>
    </row>
    <row r="697" spans="2:2" x14ac:dyDescent="0.3">
      <c r="B697" s="9"/>
    </row>
    <row r="698" spans="2:2" x14ac:dyDescent="0.3">
      <c r="B698" s="9"/>
    </row>
    <row r="699" spans="2:2" x14ac:dyDescent="0.3">
      <c r="B699" s="9"/>
    </row>
    <row r="700" spans="2:2" x14ac:dyDescent="0.3">
      <c r="B700" s="9"/>
    </row>
    <row r="701" spans="2:2" x14ac:dyDescent="0.3">
      <c r="B701" s="9"/>
    </row>
    <row r="702" spans="2:2" x14ac:dyDescent="0.3">
      <c r="B702" s="9"/>
    </row>
    <row r="703" spans="2:2" x14ac:dyDescent="0.3">
      <c r="B703" s="9"/>
    </row>
    <row r="704" spans="2:2" x14ac:dyDescent="0.3">
      <c r="B704" s="9"/>
    </row>
    <row r="705" spans="2:2" x14ac:dyDescent="0.3">
      <c r="B705" s="9"/>
    </row>
    <row r="706" spans="2:2" x14ac:dyDescent="0.3">
      <c r="B706" s="9"/>
    </row>
    <row r="707" spans="2:2" x14ac:dyDescent="0.3">
      <c r="B707" s="9"/>
    </row>
    <row r="708" spans="2:2" x14ac:dyDescent="0.3">
      <c r="B708" s="9"/>
    </row>
    <row r="709" spans="2:2" x14ac:dyDescent="0.3">
      <c r="B709" s="9"/>
    </row>
    <row r="710" spans="2:2" x14ac:dyDescent="0.3">
      <c r="B710" s="9"/>
    </row>
    <row r="711" spans="2:2" x14ac:dyDescent="0.3">
      <c r="B711" s="9"/>
    </row>
    <row r="712" spans="2:2" x14ac:dyDescent="0.3">
      <c r="B712" s="9"/>
    </row>
    <row r="713" spans="2:2" x14ac:dyDescent="0.3">
      <c r="B713" s="9"/>
    </row>
    <row r="714" spans="2:2" x14ac:dyDescent="0.3">
      <c r="B714" s="9"/>
    </row>
    <row r="715" spans="2:2" x14ac:dyDescent="0.3">
      <c r="B715" s="9"/>
    </row>
    <row r="716" spans="2:2" x14ac:dyDescent="0.3">
      <c r="B716" s="9"/>
    </row>
    <row r="717" spans="2:2" x14ac:dyDescent="0.3">
      <c r="B717" s="9"/>
    </row>
    <row r="718" spans="2:2" x14ac:dyDescent="0.3">
      <c r="B718" s="9"/>
    </row>
    <row r="719" spans="2:2" x14ac:dyDescent="0.3">
      <c r="B719" s="9"/>
    </row>
    <row r="720" spans="2:2" x14ac:dyDescent="0.3">
      <c r="B720" s="9"/>
    </row>
    <row r="721" spans="2:2" x14ac:dyDescent="0.3">
      <c r="B721" s="9"/>
    </row>
    <row r="722" spans="2:2" x14ac:dyDescent="0.3">
      <c r="B722" s="9"/>
    </row>
    <row r="723" spans="2:2" x14ac:dyDescent="0.3">
      <c r="B723" s="9"/>
    </row>
    <row r="724" spans="2:2" x14ac:dyDescent="0.3">
      <c r="B724" s="9"/>
    </row>
    <row r="725" spans="2:2" x14ac:dyDescent="0.3">
      <c r="B725" s="9"/>
    </row>
    <row r="726" spans="2:2" x14ac:dyDescent="0.3">
      <c r="B726" s="9"/>
    </row>
    <row r="727" spans="2:2" x14ac:dyDescent="0.3">
      <c r="B727" s="9"/>
    </row>
    <row r="728" spans="2:2" x14ac:dyDescent="0.3">
      <c r="B728" s="9"/>
    </row>
    <row r="729" spans="2:2" x14ac:dyDescent="0.3">
      <c r="B729" s="9"/>
    </row>
    <row r="730" spans="2:2" x14ac:dyDescent="0.3">
      <c r="B730" s="9"/>
    </row>
    <row r="731" spans="2:2" x14ac:dyDescent="0.3">
      <c r="B731" s="9"/>
    </row>
    <row r="732" spans="2:2" x14ac:dyDescent="0.3">
      <c r="B732" s="9"/>
    </row>
    <row r="733" spans="2:2" x14ac:dyDescent="0.3">
      <c r="B733" s="9"/>
    </row>
    <row r="734" spans="2:2" x14ac:dyDescent="0.3">
      <c r="B734" s="9"/>
    </row>
    <row r="735" spans="2:2" x14ac:dyDescent="0.3">
      <c r="B735" s="9"/>
    </row>
    <row r="736" spans="2:2" x14ac:dyDescent="0.3">
      <c r="B736" s="9"/>
    </row>
    <row r="737" spans="2:2" x14ac:dyDescent="0.3">
      <c r="B737" s="9"/>
    </row>
    <row r="738" spans="2:2" x14ac:dyDescent="0.3">
      <c r="B738" s="9"/>
    </row>
    <row r="739" spans="2:2" x14ac:dyDescent="0.3">
      <c r="B739" s="9"/>
    </row>
    <row r="740" spans="2:2" x14ac:dyDescent="0.3">
      <c r="B740" s="9"/>
    </row>
    <row r="741" spans="2:2" x14ac:dyDescent="0.3">
      <c r="B741" s="9"/>
    </row>
    <row r="742" spans="2:2" x14ac:dyDescent="0.3">
      <c r="B742" s="9"/>
    </row>
    <row r="743" spans="2:2" x14ac:dyDescent="0.3">
      <c r="B743" s="9"/>
    </row>
    <row r="744" spans="2:2" x14ac:dyDescent="0.3">
      <c r="B744" s="9"/>
    </row>
    <row r="745" spans="2:2" x14ac:dyDescent="0.3">
      <c r="B745" s="9"/>
    </row>
    <row r="746" spans="2:2" x14ac:dyDescent="0.3">
      <c r="B746" s="9"/>
    </row>
    <row r="747" spans="2:2" x14ac:dyDescent="0.3">
      <c r="B747" s="9"/>
    </row>
    <row r="748" spans="2:2" x14ac:dyDescent="0.3">
      <c r="B748" s="9"/>
    </row>
    <row r="749" spans="2:2" x14ac:dyDescent="0.3">
      <c r="B749" s="9"/>
    </row>
    <row r="750" spans="2:2" x14ac:dyDescent="0.3">
      <c r="B750" s="9"/>
    </row>
    <row r="751" spans="2:2" x14ac:dyDescent="0.3">
      <c r="B751" s="9"/>
    </row>
    <row r="752" spans="2:2" x14ac:dyDescent="0.3">
      <c r="B752" s="9"/>
    </row>
    <row r="753" spans="2:2" x14ac:dyDescent="0.3">
      <c r="B753" s="9"/>
    </row>
    <row r="754" spans="2:2" x14ac:dyDescent="0.3">
      <c r="B754" s="9"/>
    </row>
    <row r="755" spans="2:2" x14ac:dyDescent="0.3">
      <c r="B755" s="9"/>
    </row>
    <row r="756" spans="2:2" x14ac:dyDescent="0.3">
      <c r="B756" s="9"/>
    </row>
    <row r="757" spans="2:2" x14ac:dyDescent="0.3">
      <c r="B757" s="9"/>
    </row>
    <row r="758" spans="2:2" x14ac:dyDescent="0.3">
      <c r="B758" s="9"/>
    </row>
    <row r="759" spans="2:2" x14ac:dyDescent="0.3">
      <c r="B759" s="9"/>
    </row>
    <row r="760" spans="2:2" x14ac:dyDescent="0.3">
      <c r="B760" s="9"/>
    </row>
    <row r="761" spans="2:2" x14ac:dyDescent="0.3">
      <c r="B761" s="9"/>
    </row>
    <row r="762" spans="2:2" x14ac:dyDescent="0.3">
      <c r="B762" s="9"/>
    </row>
    <row r="763" spans="2:2" x14ac:dyDescent="0.3">
      <c r="B763" s="9"/>
    </row>
    <row r="764" spans="2:2" x14ac:dyDescent="0.3">
      <c r="B764" s="9"/>
    </row>
    <row r="765" spans="2:2" x14ac:dyDescent="0.3">
      <c r="B765" s="9"/>
    </row>
    <row r="766" spans="2:2" x14ac:dyDescent="0.3">
      <c r="B766" s="9"/>
    </row>
    <row r="767" spans="2:2" x14ac:dyDescent="0.3">
      <c r="B767" s="9"/>
    </row>
    <row r="768" spans="2:2" x14ac:dyDescent="0.3">
      <c r="B768" s="9"/>
    </row>
    <row r="769" spans="2:2" x14ac:dyDescent="0.3">
      <c r="B769" s="9"/>
    </row>
    <row r="770" spans="2:2" x14ac:dyDescent="0.3">
      <c r="B770" s="9"/>
    </row>
    <row r="771" spans="2:2" x14ac:dyDescent="0.3">
      <c r="B771" s="9"/>
    </row>
    <row r="772" spans="2:2" x14ac:dyDescent="0.3">
      <c r="B772" s="9"/>
    </row>
    <row r="773" spans="2:2" x14ac:dyDescent="0.3">
      <c r="B773" s="9"/>
    </row>
    <row r="774" spans="2:2" x14ac:dyDescent="0.3">
      <c r="B774" s="9"/>
    </row>
    <row r="775" spans="2:2" x14ac:dyDescent="0.3">
      <c r="B775" s="9"/>
    </row>
    <row r="776" spans="2:2" x14ac:dyDescent="0.3">
      <c r="B776" s="9"/>
    </row>
    <row r="777" spans="2:2" x14ac:dyDescent="0.3">
      <c r="B777" s="9"/>
    </row>
    <row r="778" spans="2:2" x14ac:dyDescent="0.3">
      <c r="B778" s="9"/>
    </row>
    <row r="779" spans="2:2" x14ac:dyDescent="0.3">
      <c r="B779" s="9"/>
    </row>
    <row r="780" spans="2:2" x14ac:dyDescent="0.3">
      <c r="B780" s="9"/>
    </row>
    <row r="781" spans="2:2" x14ac:dyDescent="0.3">
      <c r="B781" s="9"/>
    </row>
    <row r="782" spans="2:2" x14ac:dyDescent="0.3">
      <c r="B782" s="9"/>
    </row>
    <row r="783" spans="2:2" x14ac:dyDescent="0.3">
      <c r="B783" s="9"/>
    </row>
    <row r="784" spans="2:2" x14ac:dyDescent="0.3">
      <c r="B784" s="9"/>
    </row>
    <row r="785" spans="2:2" x14ac:dyDescent="0.3">
      <c r="B785" s="9"/>
    </row>
    <row r="786" spans="2:2" x14ac:dyDescent="0.3">
      <c r="B786" s="9"/>
    </row>
    <row r="787" spans="2:2" x14ac:dyDescent="0.3">
      <c r="B787" s="9"/>
    </row>
    <row r="788" spans="2:2" x14ac:dyDescent="0.3">
      <c r="B788" s="9"/>
    </row>
    <row r="789" spans="2:2" x14ac:dyDescent="0.3">
      <c r="B789" s="9"/>
    </row>
    <row r="790" spans="2:2" x14ac:dyDescent="0.3">
      <c r="B790" s="9"/>
    </row>
    <row r="791" spans="2:2" x14ac:dyDescent="0.3">
      <c r="B791" s="9"/>
    </row>
    <row r="792" spans="2:2" x14ac:dyDescent="0.3">
      <c r="B792" s="9"/>
    </row>
    <row r="793" spans="2:2" x14ac:dyDescent="0.3">
      <c r="B793" s="9"/>
    </row>
    <row r="794" spans="2:2" x14ac:dyDescent="0.3">
      <c r="B794" s="9"/>
    </row>
    <row r="795" spans="2:2" x14ac:dyDescent="0.3">
      <c r="B795" s="9"/>
    </row>
    <row r="796" spans="2:2" x14ac:dyDescent="0.3">
      <c r="B796" s="9"/>
    </row>
    <row r="797" spans="2:2" x14ac:dyDescent="0.3">
      <c r="B797" s="9"/>
    </row>
    <row r="798" spans="2:2" x14ac:dyDescent="0.3">
      <c r="B798" s="9"/>
    </row>
    <row r="799" spans="2:2" x14ac:dyDescent="0.3">
      <c r="B799" s="9"/>
    </row>
    <row r="800" spans="2:2" x14ac:dyDescent="0.3">
      <c r="B800" s="9"/>
    </row>
    <row r="801" spans="2:2" x14ac:dyDescent="0.3">
      <c r="B801" s="9"/>
    </row>
    <row r="802" spans="2:2" x14ac:dyDescent="0.3">
      <c r="B802" s="9"/>
    </row>
    <row r="803" spans="2:2" x14ac:dyDescent="0.3">
      <c r="B803" s="9"/>
    </row>
    <row r="804" spans="2:2" x14ac:dyDescent="0.3">
      <c r="B804" s="9"/>
    </row>
    <row r="805" spans="2:2" x14ac:dyDescent="0.3">
      <c r="B805" s="9"/>
    </row>
    <row r="806" spans="2:2" x14ac:dyDescent="0.3">
      <c r="B806" s="9"/>
    </row>
    <row r="807" spans="2:2" x14ac:dyDescent="0.3">
      <c r="B807" s="9"/>
    </row>
    <row r="808" spans="2:2" x14ac:dyDescent="0.3">
      <c r="B808" s="9"/>
    </row>
    <row r="809" spans="2:2" x14ac:dyDescent="0.3">
      <c r="B809" s="9"/>
    </row>
    <row r="810" spans="2:2" x14ac:dyDescent="0.3">
      <c r="B810" s="9"/>
    </row>
    <row r="811" spans="2:2" x14ac:dyDescent="0.3">
      <c r="B811" s="9"/>
    </row>
    <row r="812" spans="2:2" x14ac:dyDescent="0.3">
      <c r="B812" s="9"/>
    </row>
    <row r="813" spans="2:2" x14ac:dyDescent="0.3">
      <c r="B813" s="9"/>
    </row>
    <row r="814" spans="2:2" x14ac:dyDescent="0.3">
      <c r="B814" s="9"/>
    </row>
    <row r="815" spans="2:2" x14ac:dyDescent="0.3">
      <c r="B815" s="9"/>
    </row>
    <row r="816" spans="2:2" x14ac:dyDescent="0.3">
      <c r="B816" s="9"/>
    </row>
    <row r="817" spans="2:2" x14ac:dyDescent="0.3">
      <c r="B817" s="9"/>
    </row>
    <row r="818" spans="2:2" x14ac:dyDescent="0.3">
      <c r="B818" s="9"/>
    </row>
    <row r="819" spans="2:2" x14ac:dyDescent="0.3">
      <c r="B819" s="9"/>
    </row>
    <row r="820" spans="2:2" x14ac:dyDescent="0.3">
      <c r="B820" s="9"/>
    </row>
    <row r="821" spans="2:2" x14ac:dyDescent="0.3">
      <c r="B821" s="9"/>
    </row>
    <row r="822" spans="2:2" x14ac:dyDescent="0.3">
      <c r="B822" s="9"/>
    </row>
    <row r="823" spans="2:2" x14ac:dyDescent="0.3">
      <c r="B823" s="9"/>
    </row>
    <row r="824" spans="2:2" x14ac:dyDescent="0.3">
      <c r="B824" s="9"/>
    </row>
    <row r="825" spans="2:2" x14ac:dyDescent="0.3">
      <c r="B825" s="9"/>
    </row>
    <row r="826" spans="2:2" x14ac:dyDescent="0.3">
      <c r="B826" s="9"/>
    </row>
    <row r="827" spans="2:2" x14ac:dyDescent="0.3">
      <c r="B827" s="9"/>
    </row>
    <row r="828" spans="2:2" x14ac:dyDescent="0.3">
      <c r="B828" s="9"/>
    </row>
    <row r="829" spans="2:2" x14ac:dyDescent="0.3">
      <c r="B829" s="9"/>
    </row>
    <row r="830" spans="2:2" x14ac:dyDescent="0.3">
      <c r="B830" s="9"/>
    </row>
    <row r="831" spans="2:2" x14ac:dyDescent="0.3">
      <c r="B831" s="9"/>
    </row>
    <row r="832" spans="2:2" x14ac:dyDescent="0.3">
      <c r="B832" s="9"/>
    </row>
    <row r="833" spans="2:2" x14ac:dyDescent="0.3">
      <c r="B833" s="9"/>
    </row>
    <row r="834" spans="2:2" x14ac:dyDescent="0.3">
      <c r="B834" s="9"/>
    </row>
    <row r="835" spans="2:2" x14ac:dyDescent="0.3">
      <c r="B835" s="9"/>
    </row>
    <row r="836" spans="2:2" x14ac:dyDescent="0.3">
      <c r="B836" s="9"/>
    </row>
    <row r="837" spans="2:2" x14ac:dyDescent="0.3">
      <c r="B837" s="9"/>
    </row>
    <row r="838" spans="2:2" x14ac:dyDescent="0.3">
      <c r="B838" s="9"/>
    </row>
    <row r="839" spans="2:2" x14ac:dyDescent="0.3">
      <c r="B839" s="9"/>
    </row>
    <row r="840" spans="2:2" x14ac:dyDescent="0.3">
      <c r="B840" s="9"/>
    </row>
    <row r="841" spans="2:2" x14ac:dyDescent="0.3">
      <c r="B841" s="9"/>
    </row>
    <row r="842" spans="2:2" x14ac:dyDescent="0.3">
      <c r="B842" s="9"/>
    </row>
    <row r="843" spans="2:2" x14ac:dyDescent="0.3">
      <c r="B843" s="9"/>
    </row>
    <row r="844" spans="2:2" x14ac:dyDescent="0.3">
      <c r="B844" s="9"/>
    </row>
    <row r="845" spans="2:2" x14ac:dyDescent="0.3">
      <c r="B845" s="9"/>
    </row>
    <row r="846" spans="2:2" x14ac:dyDescent="0.3">
      <c r="B846" s="9"/>
    </row>
    <row r="847" spans="2:2" x14ac:dyDescent="0.3">
      <c r="B847" s="9"/>
    </row>
    <row r="848" spans="2:2" x14ac:dyDescent="0.3">
      <c r="B848" s="9"/>
    </row>
    <row r="849" spans="2:2" x14ac:dyDescent="0.3">
      <c r="B849" s="9"/>
    </row>
    <row r="850" spans="2:2" x14ac:dyDescent="0.3">
      <c r="B850" s="9"/>
    </row>
    <row r="851" spans="2:2" x14ac:dyDescent="0.3">
      <c r="B851" s="9"/>
    </row>
    <row r="852" spans="2:2" x14ac:dyDescent="0.3">
      <c r="B852" s="9"/>
    </row>
    <row r="853" spans="2:2" x14ac:dyDescent="0.3">
      <c r="B853" s="9"/>
    </row>
    <row r="854" spans="2:2" x14ac:dyDescent="0.3">
      <c r="B854" s="9"/>
    </row>
    <row r="855" spans="2:2" x14ac:dyDescent="0.3">
      <c r="B855" s="9"/>
    </row>
    <row r="856" spans="2:2" x14ac:dyDescent="0.3">
      <c r="B856" s="9"/>
    </row>
    <row r="857" spans="2:2" x14ac:dyDescent="0.3">
      <c r="B857" s="9"/>
    </row>
    <row r="858" spans="2:2" x14ac:dyDescent="0.3">
      <c r="B858" s="9"/>
    </row>
    <row r="859" spans="2:2" x14ac:dyDescent="0.3">
      <c r="B859" s="9"/>
    </row>
    <row r="860" spans="2:2" x14ac:dyDescent="0.3">
      <c r="B860" s="9"/>
    </row>
    <row r="861" spans="2:2" x14ac:dyDescent="0.3">
      <c r="B861" s="9"/>
    </row>
    <row r="862" spans="2:2" x14ac:dyDescent="0.3">
      <c r="B862" s="9"/>
    </row>
    <row r="863" spans="2:2" x14ac:dyDescent="0.3">
      <c r="B863" s="9"/>
    </row>
    <row r="864" spans="2:2" x14ac:dyDescent="0.3">
      <c r="B864" s="9"/>
    </row>
    <row r="865" spans="2:2" x14ac:dyDescent="0.3">
      <c r="B865" s="9"/>
    </row>
    <row r="866" spans="2:2" x14ac:dyDescent="0.3">
      <c r="B866" s="9"/>
    </row>
    <row r="867" spans="2:2" x14ac:dyDescent="0.3">
      <c r="B867" s="9"/>
    </row>
    <row r="868" spans="2:2" x14ac:dyDescent="0.3">
      <c r="B868" s="9"/>
    </row>
    <row r="869" spans="2:2" x14ac:dyDescent="0.3">
      <c r="B869" s="9"/>
    </row>
    <row r="870" spans="2:2" x14ac:dyDescent="0.3">
      <c r="B870" s="9"/>
    </row>
    <row r="871" spans="2:2" x14ac:dyDescent="0.3">
      <c r="B871" s="9"/>
    </row>
    <row r="872" spans="2:2" x14ac:dyDescent="0.3">
      <c r="B872" s="9"/>
    </row>
    <row r="873" spans="2:2" x14ac:dyDescent="0.3">
      <c r="B873" s="9"/>
    </row>
    <row r="874" spans="2:2" x14ac:dyDescent="0.3">
      <c r="B874" s="9"/>
    </row>
    <row r="875" spans="2:2" x14ac:dyDescent="0.3">
      <c r="B875" s="9"/>
    </row>
    <row r="876" spans="2:2" x14ac:dyDescent="0.3">
      <c r="B876" s="9"/>
    </row>
    <row r="877" spans="2:2" x14ac:dyDescent="0.3">
      <c r="B877" s="9"/>
    </row>
    <row r="878" spans="2:2" x14ac:dyDescent="0.3">
      <c r="B878" s="9"/>
    </row>
    <row r="879" spans="2:2" x14ac:dyDescent="0.3">
      <c r="B879" s="9"/>
    </row>
    <row r="880" spans="2:2" x14ac:dyDescent="0.3">
      <c r="B880" s="9"/>
    </row>
    <row r="881" spans="2:2" x14ac:dyDescent="0.3">
      <c r="B881" s="9"/>
    </row>
    <row r="882" spans="2:2" x14ac:dyDescent="0.3">
      <c r="B882" s="9"/>
    </row>
    <row r="883" spans="2:2" x14ac:dyDescent="0.3">
      <c r="B883" s="9"/>
    </row>
    <row r="884" spans="2:2" x14ac:dyDescent="0.3">
      <c r="B884" s="9"/>
    </row>
    <row r="885" spans="2:2" x14ac:dyDescent="0.3">
      <c r="B885" s="9"/>
    </row>
    <row r="886" spans="2:2" x14ac:dyDescent="0.3">
      <c r="B886" s="9"/>
    </row>
    <row r="887" spans="2:2" x14ac:dyDescent="0.3">
      <c r="B887" s="9"/>
    </row>
    <row r="888" spans="2:2" x14ac:dyDescent="0.3">
      <c r="B888" s="9"/>
    </row>
    <row r="889" spans="2:2" x14ac:dyDescent="0.3">
      <c r="B889" s="9"/>
    </row>
    <row r="890" spans="2:2" x14ac:dyDescent="0.3">
      <c r="B890" s="9"/>
    </row>
    <row r="891" spans="2:2" x14ac:dyDescent="0.3">
      <c r="B891" s="9"/>
    </row>
    <row r="892" spans="2:2" x14ac:dyDescent="0.3">
      <c r="B892" s="9"/>
    </row>
    <row r="893" spans="2:2" x14ac:dyDescent="0.3">
      <c r="B893" s="9"/>
    </row>
    <row r="894" spans="2:2" x14ac:dyDescent="0.3">
      <c r="B894" s="9"/>
    </row>
    <row r="895" spans="2:2" x14ac:dyDescent="0.3">
      <c r="B895" s="9"/>
    </row>
    <row r="896" spans="2:2" x14ac:dyDescent="0.3">
      <c r="B896" s="9"/>
    </row>
    <row r="897" spans="2:2" x14ac:dyDescent="0.3">
      <c r="B897" s="9"/>
    </row>
    <row r="898" spans="2:2" x14ac:dyDescent="0.3">
      <c r="B898" s="9"/>
    </row>
    <row r="899" spans="2:2" x14ac:dyDescent="0.3">
      <c r="B899" s="9"/>
    </row>
    <row r="900" spans="2:2" x14ac:dyDescent="0.3">
      <c r="B900" s="9"/>
    </row>
    <row r="901" spans="2:2" x14ac:dyDescent="0.3">
      <c r="B901" s="9"/>
    </row>
    <row r="902" spans="2:2" x14ac:dyDescent="0.3">
      <c r="B902" s="9"/>
    </row>
    <row r="903" spans="2:2" x14ac:dyDescent="0.3">
      <c r="B903" s="9"/>
    </row>
    <row r="904" spans="2:2" x14ac:dyDescent="0.3">
      <c r="B90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Analytics</vt:lpstr>
      <vt:lpstr>Q2</vt:lpstr>
      <vt:lpstr>_temp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Joel Rodriguez</cp:lastModifiedBy>
  <dcterms:created xsi:type="dcterms:W3CDTF">2019-06-29T17:31:33Z</dcterms:created>
  <dcterms:modified xsi:type="dcterms:W3CDTF">2019-07-28T03:11:27Z</dcterms:modified>
</cp:coreProperties>
</file>