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JOEL\UNI\UQ\2020\SEM 1\MATH7039\Assignments\Assignment 3\"/>
    </mc:Choice>
  </mc:AlternateContent>
  <xr:revisionPtr revIDLastSave="0" documentId="13_ncr:1_{38B8C290-45C8-4C91-98DC-CABD1B46F09F}" xr6:coauthVersionLast="44" xr6:coauthVersionMax="44" xr10:uidLastSave="{00000000-0000-0000-0000-000000000000}"/>
  <bookViews>
    <workbookView xWindow="-120" yWindow="-120" windowWidth="29040" windowHeight="15840" xr2:uid="{981B78F4-EAB5-40E4-8F87-70E56F4F0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33" i="1" s="1"/>
  <c r="D13" i="1"/>
  <c r="D11" i="1"/>
  <c r="F12" i="1" s="1"/>
  <c r="B4" i="1"/>
  <c r="O23" i="1"/>
  <c r="L32" i="1"/>
  <c r="L24" i="1"/>
  <c r="O31" i="1"/>
  <c r="I31" i="1"/>
  <c r="O29" i="1"/>
  <c r="L22" i="1"/>
  <c r="I23" i="1"/>
  <c r="O21" i="1"/>
  <c r="O33" i="1"/>
  <c r="O25" i="1"/>
  <c r="L30" i="1"/>
  <c r="F23" i="1" l="1"/>
  <c r="F31" i="1"/>
  <c r="F25" i="1"/>
  <c r="F10" i="1"/>
  <c r="E16" i="1"/>
  <c r="E17" i="1" s="1"/>
  <c r="D32" i="1" s="1"/>
  <c r="F21" i="1" l="1"/>
  <c r="F29" i="1"/>
  <c r="D30" i="1" s="1"/>
  <c r="B31" i="1" s="1"/>
  <c r="C42" i="1" s="1"/>
  <c r="D22" i="1"/>
  <c r="B23" i="1" s="1"/>
  <c r="C39" i="1" s="1"/>
  <c r="D24" i="1"/>
</calcChain>
</file>

<file path=xl/sharedStrings.xml><?xml version="1.0" encoding="utf-8"?>
<sst xmlns="http://schemas.openxmlformats.org/spreadsheetml/2006/main" count="58" uniqueCount="42">
  <si>
    <t>r</t>
  </si>
  <si>
    <t>T</t>
  </si>
  <si>
    <t>u</t>
  </si>
  <si>
    <t>d</t>
  </si>
  <si>
    <t>S0</t>
  </si>
  <si>
    <t>K</t>
  </si>
  <si>
    <t>Δt</t>
  </si>
  <si>
    <t>Su</t>
  </si>
  <si>
    <t>Sd</t>
  </si>
  <si>
    <t>Suu</t>
  </si>
  <si>
    <t>Sud</t>
  </si>
  <si>
    <t>Sdd</t>
  </si>
  <si>
    <t>pu</t>
  </si>
  <si>
    <t>pd</t>
  </si>
  <si>
    <t>a)</t>
  </si>
  <si>
    <t>C0</t>
  </si>
  <si>
    <t>Cu</t>
  </si>
  <si>
    <t>Cd</t>
  </si>
  <si>
    <t>Cuu</t>
  </si>
  <si>
    <t>Cud</t>
  </si>
  <si>
    <t>Cdd</t>
  </si>
  <si>
    <t>b)</t>
  </si>
  <si>
    <t>P0</t>
  </si>
  <si>
    <t>Pu</t>
  </si>
  <si>
    <t>Pd</t>
  </si>
  <si>
    <t>Puu</t>
  </si>
  <si>
    <t>Pud</t>
  </si>
  <si>
    <t>Pdd</t>
  </si>
  <si>
    <t>c)</t>
  </si>
  <si>
    <t>Show</t>
  </si>
  <si>
    <t xml:space="preserve"> C0 + Kexp(-rT)</t>
  </si>
  <si>
    <t>=</t>
  </si>
  <si>
    <t>P0 + S0</t>
  </si>
  <si>
    <t>LHS</t>
  </si>
  <si>
    <t>RHS</t>
  </si>
  <si>
    <t>So LHS = RHS</t>
  </si>
  <si>
    <t>Q1.</t>
  </si>
  <si>
    <t>(S0e^(rT) - Sd)/(Su - Sd)</t>
  </si>
  <si>
    <t>1 - pu</t>
  </si>
  <si>
    <t>Solution:</t>
  </si>
  <si>
    <t>Formulas: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</si>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</sst>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quotePrefix="1"/>
    <xf numFmtId="0" fontId="0" fillId="2" borderId="4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D-75CF-4755-B33C-322FBFF86872}">
  <dimension ref="A1:O44"/>
  <sheetViews>
    <sheetView tabSelected="1" workbookViewId="0">
      <selection activeCell="H12" sqref="H12"/>
    </sheetView>
  </sheetViews>
  <sheetFormatPr defaultRowHeight="15" x14ac:dyDescent="0.25"/>
  <sheetData>
    <row r="1" spans="1:6" x14ac:dyDescent="0.25">
      <c r="A1" s="1" t="s">
        <v>36</v>
      </c>
    </row>
    <row r="2" spans="1:6" x14ac:dyDescent="0.25">
      <c r="A2" s="1" t="s">
        <v>0</v>
      </c>
      <c r="B2" s="1">
        <v>0.12</v>
      </c>
    </row>
    <row r="3" spans="1:6" x14ac:dyDescent="0.25">
      <c r="A3" s="1" t="s">
        <v>1</v>
      </c>
      <c r="B3" s="1">
        <v>0.25</v>
      </c>
    </row>
    <row r="4" spans="1:6" x14ac:dyDescent="0.25">
      <c r="A4" s="1" t="s">
        <v>6</v>
      </c>
      <c r="B4" s="1">
        <f>B3/2</f>
        <v>0.125</v>
      </c>
    </row>
    <row r="5" spans="1:6" x14ac:dyDescent="0.25">
      <c r="A5" s="1" t="s">
        <v>2</v>
      </c>
      <c r="B5" s="1">
        <v>1.1000000000000001</v>
      </c>
    </row>
    <row r="6" spans="1:6" x14ac:dyDescent="0.25">
      <c r="A6" s="1" t="s">
        <v>3</v>
      </c>
      <c r="B6" s="1">
        <v>0.9</v>
      </c>
    </row>
    <row r="7" spans="1:6" x14ac:dyDescent="0.25">
      <c r="A7" s="1" t="s">
        <v>4</v>
      </c>
      <c r="B7" s="1">
        <v>20</v>
      </c>
    </row>
    <row r="8" spans="1:6" x14ac:dyDescent="0.25">
      <c r="A8" s="1" t="s">
        <v>5</v>
      </c>
      <c r="B8" s="1">
        <v>21</v>
      </c>
    </row>
    <row r="10" spans="1:6" x14ac:dyDescent="0.25">
      <c r="A10" s="1"/>
      <c r="B10" s="1"/>
      <c r="C10" s="1"/>
      <c r="D10" s="1"/>
      <c r="E10" s="1" t="s">
        <v>9</v>
      </c>
      <c r="F10" s="1">
        <f>D11*B5</f>
        <v>24.200000000000003</v>
      </c>
    </row>
    <row r="11" spans="1:6" x14ac:dyDescent="0.25">
      <c r="A11" s="1"/>
      <c r="B11" s="1"/>
      <c r="C11" s="1" t="s">
        <v>7</v>
      </c>
      <c r="D11" s="1">
        <f>B12*B5</f>
        <v>22</v>
      </c>
      <c r="E11" s="1"/>
      <c r="F11" s="1"/>
    </row>
    <row r="12" spans="1:6" x14ac:dyDescent="0.25">
      <c r="A12" s="1" t="s">
        <v>4</v>
      </c>
      <c r="B12" s="1">
        <v>20</v>
      </c>
      <c r="C12" s="1"/>
      <c r="D12" s="1"/>
      <c r="E12" s="1" t="s">
        <v>10</v>
      </c>
      <c r="F12" s="1">
        <f>D11*0.9</f>
        <v>19.8</v>
      </c>
    </row>
    <row r="13" spans="1:6" x14ac:dyDescent="0.25">
      <c r="A13" s="1"/>
      <c r="B13" s="1"/>
      <c r="C13" s="1" t="s">
        <v>8</v>
      </c>
      <c r="D13" s="1">
        <f>B12*B6</f>
        <v>18</v>
      </c>
      <c r="E13" s="1"/>
      <c r="F13" s="1"/>
    </row>
    <row r="14" spans="1:6" x14ac:dyDescent="0.25">
      <c r="A14" s="1"/>
      <c r="B14" s="1"/>
      <c r="C14" s="1"/>
      <c r="D14" s="1"/>
      <c r="E14" s="1" t="s">
        <v>11</v>
      </c>
      <c r="F14" s="1">
        <f>D13*B6</f>
        <v>16.2</v>
      </c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 t="s">
        <v>12</v>
      </c>
      <c r="B16" s="1" t="s">
        <v>37</v>
      </c>
      <c r="C16" s="1"/>
      <c r="D16" s="1"/>
      <c r="E16" s="1">
        <f>(B12*EXP(B2*B3/2)-D13)/(D11-D13)</f>
        <v>0.5755653230785942</v>
      </c>
      <c r="F16" s="1"/>
    </row>
    <row r="17" spans="1:15" x14ac:dyDescent="0.25">
      <c r="A17" s="1" t="s">
        <v>13</v>
      </c>
      <c r="B17" s="1" t="s">
        <v>38</v>
      </c>
      <c r="C17" s="1"/>
  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 r="20" spans="1:15" x14ac:dyDescent="0.25">
      <c r="A20" t="s">
        <v>39</v>
      </c>
      <c r="H20" t="s">
        <v>40</v>
      </c>
    </row>
    <row r="21" spans="1:15" x14ac:dyDescent="0.25">
      <c r="E21" t="s">
        <v>18</v>
      </c>
      <c r="F21">
        <f>MAX(F10-$B$8, 0)</f>
        <v>3.2000000000000028</v>
      </c>
      <c r="N21" t="s">
        <v>18</v>
      </c>
      <c r="O21" t="str">
        <f ca="1">_xlfn.FORMULATEXT(F21)</f>
        <v>=MAX(F10-$B$8, 0)</v>
      </c>
    </row>
    <row r="22" spans="1:15" x14ac:dyDescent="0.25">
      <c r="A22" s="2"/>
      <c r="B22" s="2"/>
      <c r="C22" t="s">
        <v>16</v>
      </c>
      <c r="D22">
        <f>EXP(-$B$2*$B$4)*($E$16*F21+$E$17*F23)</f>
        <v>1.8143880697158972</v>
      </c>
      <c r="H22" s="7"/>
      <c r="I22" s="7"/>
      <c r="K22" t="s">
        <v>16</v>
      </c>
      <c r="L22" t="str">
        <f ca="1">_xlfn.FORMULATEXT(D22)</f>
        <v>=EXP(-$B$2*$B$4)*($E$16*F21+$E$17*F23)</v>
      </c>
    </row>
    <row r="23" spans="1:15" x14ac:dyDescent="0.25">
      <c r="A23" s="6" t="s">
        <v>15</v>
      </c>
      <c r="B23" s="4">
        <f>EXP(-$B$2*$B$4)*($E$16*D22+$E$17*D24)</f>
        <v>1.0287512711023052</v>
      </c>
      <c r="E23" t="s">
        <v>19</v>
      </c>
      <c r="F23">
        <f>MAX(F12-$B$8, 0)</f>
        <v>0</v>
      </c>
      <c r="H23" s="8" t="s">
        <v>15</v>
      </c>
      <c r="I23" s="8" t="str">
        <f ca="1">_xlfn.FORMULATEXT(B23)</f>
        <v>=EXP(-$B$2*$B$4)*($E$16*D22+$E$17*D24)</v>
      </c>
      <c r="N23" t="s">
        <v>19</v>
      </c>
      <c r="O23" t="str">
        <f ca="1">_xlfn.FORMULATEXT(F23)</f>
        <v>=MAX(F12-$B$8, 0)</v>
      </c>
    </row>
    <row r="24" spans="1:15" x14ac:dyDescent="0.25">
      <c r="C24" t="s">
        <v>17</v>
      </c>
      <c r="D24">
        <f>EXP(-$B$2*$B$4)*($E$16*F23+$E$17*F25)</f>
        <v>0</v>
      </c>
      <c r="K24" t="s">
        <v>17</v>
      </c>
      <c r="L24" t="str">
        <f ca="1">_xlfn.FORMULATEXT(D24)</f>
        <v>=EXP(-$B$2*$B$4)*($E$16*F23+$E$17*F25)</v>
      </c>
    </row>
    <row r="25" spans="1:15" x14ac:dyDescent="0.25">
      <c r="E25" t="s">
        <v>20</v>
      </c>
      <c r="F25">
        <f>MAX(F14-$B$8, 0)</f>
        <v>0</v>
      </c>
      <c r="N25" t="s">
        <v>20</v>
      </c>
      <c r="O25" t="str">
        <f ca="1">_xlfn.FORMULATEXT(F25)</f>
        <v>=MAX(F14-$B$8, 0)</v>
      </c>
    </row>
    <row r="27" spans="1:15" x14ac:dyDescent="0.25">
      <c r="A27" s="1" t="s">
        <v>21</v>
      </c>
    </row>
    <row r="28" spans="1:15" x14ac:dyDescent="0.25">
      <c r="A28" t="s">
        <v>41</v>
      </c>
      <c r="H28" t="s">
        <v>40</v>
      </c>
    </row>
    <row r="29" spans="1:15" x14ac:dyDescent="0.25">
      <c r="E29" t="s">
        <v>25</v>
      </c>
      <c r="F29">
        <f>MAX($B$8-F10, 0)</f>
        <v>0</v>
      </c>
      <c r="N29" t="s">
        <v>25</v>
      </c>
      <c r="O29" t="str">
        <f ca="1">_xlfn.FORMULATEXT(F29)</f>
        <v>=MAX($B$8-F10, 0)</v>
      </c>
    </row>
    <row r="30" spans="1:15" x14ac:dyDescent="0.25">
      <c r="C30" t="s">
        <v>23</v>
      </c>
      <c r="D30">
        <f>EXP(-$B$2*$B$4)*($E$16*F29+$E$17*F31)</f>
        <v>0.50173880138021409</v>
      </c>
      <c r="H30" s="7"/>
      <c r="I30" s="7"/>
      <c r="K30" t="s">
        <v>23</v>
      </c>
      <c r="L30" t="str">
        <f ca="1">_xlfn.FORMULATEXT(D30)</f>
        <v>=EXP(-$B$2*$B$4)*($E$16*F29+$E$17*F31)</v>
      </c>
    </row>
    <row r="31" spans="1:15" x14ac:dyDescent="0.25">
      <c r="A31" s="6" t="s">
        <v>22</v>
      </c>
      <c r="B31" s="4">
        <f>EXP(-$B$2*$B$4)*($E$16*D30+$E$17*D32)</f>
        <v>1.4081074756209813</v>
      </c>
      <c r="E31" t="s">
        <v>26</v>
      </c>
      <c r="F31">
        <f>MAX($B$8-F12, 0)</f>
        <v>1.1999999999999993</v>
      </c>
      <c r="H31" s="8" t="s">
        <v>22</v>
      </c>
      <c r="I31" s="8" t="str">
        <f ca="1">_xlfn.FORMULATEXT(B31)</f>
        <v>=EXP(-$B$2*$B$4)*($E$16*D30+$E$17*D32)</v>
      </c>
      <c r="N31" t="s">
        <v>26</v>
      </c>
      <c r="O31" t="str">
        <f ca="1">_xlfn.FORMULATEXT(F31)</f>
        <v>=MAX($B$8-F12, 0)</v>
      </c>
    </row>
    <row r="32" spans="1:15" x14ac:dyDescent="0.25">
      <c r="A32" s="7"/>
      <c r="C32" t="s">
        <v>24</v>
      </c>
      <c r="D32">
        <f>EXP(-$B$2*$B$4)*($E$16*F31+$E$17*F33)</f>
        <v>2.6873507316643184</v>
      </c>
      <c r="K32" t="s">
        <v>24</v>
      </c>
      <c r="L32" t="str">
        <f ca="1">_xlfn.FORMULATEXT(D32)</f>
        <v>=EXP(-$B$2*$B$4)*($E$16*F31+$E$17*F33)</v>
      </c>
    </row>
    <row r="33" spans="1:15" x14ac:dyDescent="0.25">
      <c r="E33" t="s">
        <v>27</v>
      </c>
      <c r="F33">
        <f>MAX($B$8-F14, 0)</f>
        <v>4.8000000000000007</v>
      </c>
      <c r="N33" t="s">
        <v>27</v>
      </c>
      <c r="O33" t="str">
        <f ca="1">_xlfn.FORMULATEXT(F33)</f>
        <v>=MAX($B$8-F14, 0)</v>
      </c>
    </row>
    <row r="35" spans="1:15" x14ac:dyDescent="0.25">
      <c r="A35" s="1" t="s">
        <v>28</v>
      </c>
    </row>
    <row r="36" spans="1:15" x14ac:dyDescent="0.25">
      <c r="A36" t="s">
        <v>29</v>
      </c>
      <c r="B36" t="s">
        <v>30</v>
      </c>
      <c r="D36" s="5" t="s">
        <v>31</v>
      </c>
      <c r="E36" t="s">
        <v>32</v>
      </c>
    </row>
    <row r="38" spans="1:15" x14ac:dyDescent="0.25">
      <c r="A38" t="s">
        <v>33</v>
      </c>
    </row>
    <row r="39" spans="1:15" x14ac:dyDescent="0.25">
      <c r="A39" s="3" t="s">
        <v>30</v>
      </c>
      <c r="B39" s="4"/>
      <c r="C39" s="4">
        <f>B23+B8*EXP(-B2*B3)</f>
        <v>21.408107475620977</v>
      </c>
    </row>
    <row r="41" spans="1:15" x14ac:dyDescent="0.25">
      <c r="A41" t="s">
        <v>34</v>
      </c>
    </row>
    <row r="42" spans="1:15" x14ac:dyDescent="0.25">
      <c r="A42" s="3" t="s">
        <v>32</v>
      </c>
      <c r="B42" s="4"/>
      <c r="C42" s="4">
        <f>B31+B7</f>
        <v>21.40810747562098</v>
      </c>
    </row>
    <row r="44" spans="1:15" x14ac:dyDescent="0.25">
      <c r="A44" t="s"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Thomas</dc:creator>
  <cp:lastModifiedBy>Joel Thomas</cp:lastModifiedBy>
  <dcterms:created xsi:type="dcterms:W3CDTF">2020-06-07T02:27:04Z</dcterms:created>
  <dcterms:modified xsi:type="dcterms:W3CDTF">2020-06-09T03:47:25Z</dcterms:modified>
</cp:coreProperties>
</file>