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JOEL\UNI\UQ\2020\SEM 1\MATH7039\Assignments\Assignment 3\"/>
    </mc:Choice>
  </mc:AlternateContent>
  <xr:revisionPtr revIDLastSave="0" documentId="13_ncr:1_{CFE0878A-254E-4DEF-BE09-3B9EB6DEE17C}" xr6:coauthVersionLast="44" xr6:coauthVersionMax="44" xr10:uidLastSave="{00000000-0000-0000-0000-000000000000}"/>
  <bookViews>
    <workbookView xWindow="-120" yWindow="-120" windowWidth="29040" windowHeight="15840" activeTab="1" xr2:uid="{5027286A-D129-49D3-8B28-D8B140C1FB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2" l="1"/>
  <c r="C54" i="2"/>
  <c r="C27" i="2"/>
  <c r="C24" i="2"/>
  <c r="H54" i="2"/>
  <c r="H51" i="2"/>
  <c r="H45" i="2"/>
  <c r="H44" i="2"/>
  <c r="H46" i="2"/>
  <c r="H40" i="2"/>
  <c r="H39" i="2"/>
  <c r="H38" i="2"/>
  <c r="H27" i="2"/>
  <c r="H24" i="2"/>
  <c r="H18" i="2"/>
  <c r="H14" i="2"/>
  <c r="H10" i="2"/>
  <c r="H9" i="2"/>
  <c r="B44" i="2" l="1"/>
  <c r="B45" i="2" s="1"/>
  <c r="B46" i="2" s="1"/>
  <c r="B38" i="2"/>
  <c r="B39" i="2" s="1"/>
  <c r="E18" i="2"/>
  <c r="E14" i="2"/>
  <c r="F10" i="2"/>
  <c r="F9" i="2"/>
  <c r="C26" i="1"/>
  <c r="C23" i="1"/>
  <c r="F8" i="1"/>
  <c r="F9" i="1" s="1"/>
  <c r="E13" i="1" s="1"/>
  <c r="B40" i="2" l="1"/>
  <c r="E17" i="1"/>
</calcChain>
</file>

<file path=xl/sharedStrings.xml><?xml version="1.0" encoding="utf-8"?>
<sst xmlns="http://schemas.openxmlformats.org/spreadsheetml/2006/main" count="95" uniqueCount="42">
  <si>
    <t>r</t>
  </si>
  <si>
    <t>T</t>
  </si>
  <si>
    <t>K</t>
  </si>
  <si>
    <t>σ</t>
  </si>
  <si>
    <t>d1</t>
  </si>
  <si>
    <t>d2</t>
  </si>
  <si>
    <t>(ln(S0/K) + (r + σ^2/2)T)/(σT^(1/2))</t>
  </si>
  <si>
    <t>d1 - σT^(1/2)</t>
  </si>
  <si>
    <t>a)</t>
  </si>
  <si>
    <t>S0</t>
  </si>
  <si>
    <t>Q3.</t>
  </si>
  <si>
    <t>C(S0, 0)</t>
  </si>
  <si>
    <t>b)</t>
  </si>
  <si>
    <t>P(S0, 0)</t>
  </si>
  <si>
    <t>S0N(d1) - Kexp(-rT)N(d2)</t>
  </si>
  <si>
    <t>Kexp(-rT)N(-d2) - S0N(-d1)</t>
  </si>
  <si>
    <t>c)</t>
  </si>
  <si>
    <t>Show</t>
  </si>
  <si>
    <t xml:space="preserve"> C0 + Kexp(-rT)</t>
  </si>
  <si>
    <t>=</t>
  </si>
  <si>
    <t>P0 + S0</t>
  </si>
  <si>
    <t>LHS</t>
  </si>
  <si>
    <t>RHS</t>
  </si>
  <si>
    <t>So LHS = RHS</t>
  </si>
  <si>
    <t>d)</t>
  </si>
  <si>
    <t>From Q1.</t>
  </si>
  <si>
    <t>Binomial</t>
  </si>
  <si>
    <t>C0</t>
  </si>
  <si>
    <t>P0</t>
  </si>
  <si>
    <t>For C0:</t>
  </si>
  <si>
    <t>B-S C0:</t>
  </si>
  <si>
    <t>B-S P0:</t>
  </si>
  <si>
    <t>C(S, 0)</t>
  </si>
  <si>
    <t>SN(d1) - Kexp(-rT)N(d2)</t>
  </si>
  <si>
    <t>P(S, 0)</t>
  </si>
  <si>
    <t>Kexp(-rT)N(-d2) - SN(-d1)</t>
  </si>
  <si>
    <t>Since t = 0:</t>
  </si>
  <si>
    <t>(ln(S/K) + (r + σ^2/2)T)/(σT^(1/2))</t>
  </si>
  <si>
    <t>S</t>
  </si>
  <si>
    <t>Formulas:</t>
  </si>
  <si>
    <t>Solution:</t>
  </si>
  <si>
    <t>Change this cell using Excel's 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</si>
</sst>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/>
    <xf numFmtId="0" fontId="0" fillId="0" borderId="1" xfId="0" applyBorder="1"/>
    <xf numFmtId="0" fontId="0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ont="1" applyFill="1" applyBorder="1"/>
    <xf numFmtId="0" fontId="0" fillId="0" borderId="0" xfId="0" applyFill="1" applyBorder="1"/>
    <xf numFmtId="0" fontId="5" fillId="0" borderId="0" xfId="0" applyFont="1"/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BBB7-9F7A-4217-92F9-7A6FCFA1098A}">
  <dimension ref="A1:F36"/>
  <sheetViews>
    <sheetView topLeftCell="A9" workbookViewId="0">
      <selection activeCell="D38" sqref="D38"/>
    </sheetView>
  </sheetViews>
  <sheetFormatPr defaultRowHeight="15" x14ac:dyDescent="0.25"/>
  <sheetData>
    <row r="1" spans="1:6" x14ac:dyDescent="0.25">
      <c r="A1" s="2" t="s">
        <v>10</v>
      </c>
    </row>
    <row r="2" spans="1:6" x14ac:dyDescent="0.25">
      <c r="A2" s="2" t="s">
        <v>0</v>
      </c>
      <c r="B2" s="2">
        <v>0.12</v>
      </c>
      <c r="C2" s="2"/>
      <c r="D2" s="2"/>
      <c r="E2" s="2"/>
      <c r="F2" s="2"/>
    </row>
    <row r="3" spans="1:6" x14ac:dyDescent="0.25">
      <c r="A3" s="2" t="s">
        <v>1</v>
      </c>
      <c r="B3" s="2">
        <v>0.25</v>
      </c>
      <c r="C3" s="2"/>
      <c r="D3" s="2"/>
      <c r="E3" s="2"/>
      <c r="F3" s="2"/>
    </row>
    <row r="4" spans="1:6" x14ac:dyDescent="0.25">
      <c r="A4" s="2" t="s">
        <v>9</v>
      </c>
      <c r="B4" s="2">
        <v>20</v>
      </c>
      <c r="C4" s="2"/>
      <c r="D4" s="2"/>
      <c r="E4" s="2"/>
      <c r="F4" s="2"/>
    </row>
    <row r="5" spans="1:6" x14ac:dyDescent="0.25">
      <c r="A5" s="2" t="s">
        <v>2</v>
      </c>
      <c r="B5" s="2">
        <v>21</v>
      </c>
      <c r="C5" s="2"/>
      <c r="D5" s="2"/>
      <c r="E5" s="2"/>
      <c r="F5" s="2"/>
    </row>
    <row r="6" spans="1:6" x14ac:dyDescent="0.25">
      <c r="A6" s="3" t="s">
        <v>3</v>
      </c>
      <c r="B6" s="2">
        <v>0.2</v>
      </c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 t="s">
        <v>4</v>
      </c>
      <c r="B8" s="2" t="s">
        <v>6</v>
      </c>
      <c r="C8" s="2"/>
      <c r="D8" s="2"/>
      <c r="E8" s="2"/>
      <c r="F8" s="2">
        <f>(LN(B4/B5)+(B2+(B6^2)/2)*B3)/(B6*B3^(1/2))</f>
        <v>-0.13790164169432051</v>
      </c>
    </row>
    <row r="9" spans="1:6" x14ac:dyDescent="0.25">
      <c r="A9" s="2" t="s">
        <v>5</v>
      </c>
      <c r="B9" s="2" t="s">
        <v>7</v>
      </c>
      <c r="C9" s="2"/>
      <c r="D9" s="2"/>
      <c r="E9" s="2"/>
      <c r="F9" s="2">
        <f>F8-B6*B3^(1/2)</f>
        <v>-0.23790164169432051</v>
      </c>
    </row>
    <row r="11" spans="1:6" x14ac:dyDescent="0.25">
      <c r="A11" s="2" t="s">
        <v>8</v>
      </c>
    </row>
    <row r="12" spans="1:6" x14ac:dyDescent="0.25">
      <c r="A12" s="6"/>
    </row>
    <row r="13" spans="1:6" x14ac:dyDescent="0.25">
      <c r="A13" s="7" t="s">
        <v>11</v>
      </c>
      <c r="B13" t="s">
        <v>14</v>
      </c>
      <c r="E13" s="8">
        <f>B4*_xlfn.NORM.S.DIST(F8, TRUE)-B5*EXP(-B2*B3)*_xlfn.NORM.S.DIST(F9, TRUE)</f>
        <v>0.6295971720650968</v>
      </c>
    </row>
    <row r="15" spans="1:6" x14ac:dyDescent="0.25">
      <c r="A15" s="2" t="s">
        <v>12</v>
      </c>
    </row>
    <row r="17" spans="1:5" x14ac:dyDescent="0.25">
      <c r="A17" s="8" t="s">
        <v>13</v>
      </c>
      <c r="B17" t="s">
        <v>15</v>
      </c>
      <c r="E17" s="8">
        <f>B5*EXP(-B2*B3)*_xlfn.NORM.S.DIST(-F9, TRUE)-B4*_xlfn.NORM.S.DIST(-F8, TRUE)</f>
        <v>1.0089533765837668</v>
      </c>
    </row>
    <row r="19" spans="1:5" x14ac:dyDescent="0.25">
      <c r="A19" s="2" t="s">
        <v>16</v>
      </c>
    </row>
    <row r="20" spans="1:5" x14ac:dyDescent="0.25">
      <c r="A20" t="s">
        <v>17</v>
      </c>
      <c r="B20" t="s">
        <v>18</v>
      </c>
      <c r="D20" s="5" t="s">
        <v>19</v>
      </c>
      <c r="E20" t="s">
        <v>20</v>
      </c>
    </row>
    <row r="22" spans="1:5" x14ac:dyDescent="0.25">
      <c r="A22" t="s">
        <v>21</v>
      </c>
    </row>
    <row r="23" spans="1:5" x14ac:dyDescent="0.25">
      <c r="A23" s="9" t="s">
        <v>18</v>
      </c>
      <c r="B23" s="10"/>
      <c r="C23" s="11">
        <f>E13+B5*EXP(-B2*B3)</f>
        <v>21.008953376583769</v>
      </c>
    </row>
    <row r="25" spans="1:5" x14ac:dyDescent="0.25">
      <c r="A25" t="s">
        <v>22</v>
      </c>
    </row>
    <row r="26" spans="1:5" x14ac:dyDescent="0.25">
      <c r="A26" s="9" t="s">
        <v>20</v>
      </c>
      <c r="B26" s="10"/>
      <c r="C26" s="11">
        <f>E17+B4</f>
        <v>21.008953376583769</v>
      </c>
    </row>
    <row r="28" spans="1:5" x14ac:dyDescent="0.25">
      <c r="A28" t="s">
        <v>23</v>
      </c>
    </row>
    <row r="30" spans="1:5" x14ac:dyDescent="0.25">
      <c r="A30" s="2" t="s">
        <v>24</v>
      </c>
    </row>
    <row r="31" spans="1:5" x14ac:dyDescent="0.25">
      <c r="A31" t="s">
        <v>25</v>
      </c>
    </row>
    <row r="32" spans="1:5" x14ac:dyDescent="0.25">
      <c r="A32" t="s">
        <v>26</v>
      </c>
      <c r="B32" t="s">
        <v>27</v>
      </c>
      <c r="C32">
        <v>0.77635642683880723</v>
      </c>
    </row>
    <row r="33" spans="1:3" x14ac:dyDescent="0.25">
      <c r="B33" t="s">
        <v>28</v>
      </c>
      <c r="C33">
        <v>1.7468019603873144</v>
      </c>
    </row>
    <row r="35" spans="1:3" x14ac:dyDescent="0.25">
      <c r="A35" t="s">
        <v>29</v>
      </c>
    </row>
    <row r="36" spans="1:3" x14ac:dyDescent="0.25">
      <c r="A36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7070-17C9-444F-98B7-18977AFAC636}">
  <dimension ref="A1:H56"/>
  <sheetViews>
    <sheetView tabSelected="1" topLeftCell="A17" workbookViewId="0">
      <selection activeCell="W60" sqref="W60"/>
    </sheetView>
  </sheetViews>
  <sheetFormatPr defaultRowHeight="15" x14ac:dyDescent="0.25"/>
  <sheetData>
    <row r="1" spans="1:8" x14ac:dyDescent="0.25">
      <c r="A1" s="2" t="s">
        <v>10</v>
      </c>
    </row>
    <row r="2" spans="1:8" x14ac:dyDescent="0.25">
      <c r="A2" s="2" t="s">
        <v>0</v>
      </c>
      <c r="B2" s="2">
        <v>0.12</v>
      </c>
      <c r="C2" s="2"/>
      <c r="D2" s="2"/>
      <c r="E2" s="2"/>
      <c r="F2" s="2"/>
    </row>
    <row r="3" spans="1:8" x14ac:dyDescent="0.25">
      <c r="A3" s="2" t="s">
        <v>1</v>
      </c>
      <c r="B3" s="2">
        <v>0.25</v>
      </c>
      <c r="C3" s="2"/>
      <c r="D3" s="2"/>
      <c r="E3" s="2"/>
      <c r="F3" s="2"/>
    </row>
    <row r="4" spans="1:8" x14ac:dyDescent="0.25">
      <c r="A4" s="2" t="s">
        <v>38</v>
      </c>
      <c r="B4" s="2">
        <v>20</v>
      </c>
      <c r="C4" s="2"/>
      <c r="D4" s="2"/>
      <c r="E4" s="2"/>
      <c r="F4" s="2"/>
    </row>
    <row r="5" spans="1:8" x14ac:dyDescent="0.25">
      <c r="A5" s="2" t="s">
        <v>2</v>
      </c>
      <c r="B5" s="2">
        <v>21</v>
      </c>
      <c r="C5" s="2"/>
      <c r="D5" s="2"/>
      <c r="E5" s="2"/>
      <c r="F5" s="2"/>
    </row>
    <row r="6" spans="1:8" x14ac:dyDescent="0.25">
      <c r="A6" s="14" t="s">
        <v>3</v>
      </c>
      <c r="B6" s="2">
        <v>0.2</v>
      </c>
      <c r="C6" s="2"/>
      <c r="D6" s="2"/>
      <c r="E6" s="2"/>
      <c r="F6" s="2"/>
    </row>
    <row r="7" spans="1:8" x14ac:dyDescent="0.25">
      <c r="A7" s="2"/>
      <c r="B7" s="2"/>
      <c r="C7" s="2"/>
      <c r="D7" s="2"/>
      <c r="E7" s="2"/>
      <c r="F7" s="2"/>
    </row>
    <row r="8" spans="1:8" x14ac:dyDescent="0.25">
      <c r="A8" s="2" t="s">
        <v>36</v>
      </c>
      <c r="B8" s="2"/>
      <c r="C8" s="2"/>
      <c r="D8" s="2"/>
      <c r="E8" s="2"/>
      <c r="F8" s="2"/>
      <c r="H8" s="2" t="s">
        <v>39</v>
      </c>
    </row>
    <row r="9" spans="1:8" x14ac:dyDescent="0.25">
      <c r="A9" s="2" t="s">
        <v>4</v>
      </c>
      <c r="B9" s="2" t="s">
        <v>37</v>
      </c>
      <c r="C9" s="2"/>
      <c r="D9" s="2"/>
      <c r="E9" s="2"/>
      <c r="F9" s="2">
        <f>(LN($B$4/$B$5)+($B$2+($B$6^2)/2)*$B$3)/($B$6*$B$3^(1/2))</f>
        <v>-0.13790164169432051</v>
      </c>
      <c r="H9" s="2" t="str">
        <f ca="1">_xlfn.FORMULATEXT(F9)</f>
        <v>=(LN($B$4/$B$5)+($B$2+($B$6^2)/2)*$B$3)/($B$6*$B$3^(1/2))</v>
      </c>
    </row>
    <row r="10" spans="1:8" x14ac:dyDescent="0.25">
      <c r="A10" s="2" t="s">
        <v>5</v>
      </c>
      <c r="B10" s="2" t="s">
        <v>7</v>
      </c>
      <c r="C10" s="2"/>
      <c r="D10" s="2"/>
      <c r="E10" s="2"/>
      <c r="F10" s="2">
        <f>F9-$B$6*$B$3^(1/2)</f>
        <v>-0.23790164169432051</v>
      </c>
      <c r="H10" s="2" t="str">
        <f ca="1">_xlfn.FORMULATEXT(F10)</f>
        <v>=F9-$B$6*$B$3^(1/2)</v>
      </c>
    </row>
    <row r="12" spans="1:8" x14ac:dyDescent="0.25">
      <c r="A12" s="2" t="s">
        <v>8</v>
      </c>
    </row>
    <row r="13" spans="1:8" x14ac:dyDescent="0.25">
      <c r="A13" s="6" t="s">
        <v>40</v>
      </c>
      <c r="H13" t="s">
        <v>39</v>
      </c>
    </row>
    <row r="14" spans="1:8" x14ac:dyDescent="0.25">
      <c r="A14" s="7" t="s">
        <v>32</v>
      </c>
      <c r="B14" t="s">
        <v>33</v>
      </c>
      <c r="E14" s="8">
        <f>$B$4*_xlfn.NORM.S.DIST(F9, TRUE)-$B$5*EXP(-$B$2*$B$3)*_xlfn.NORM.S.DIST(F10, TRUE)</f>
        <v>0.6295971720650968</v>
      </c>
      <c r="H14" t="str">
        <f ca="1">_xlfn.FORMULATEXT(E14)</f>
        <v>=$B$4*NORM.S.DIST(F9, TRUE)-$B$5*EXP(-$B$2*$B$3)*NORM.S.DIST(F10, TRUE)</v>
      </c>
    </row>
    <row r="16" spans="1:8" x14ac:dyDescent="0.25">
      <c r="A16" s="2" t="s">
        <v>12</v>
      </c>
    </row>
    <row r="17" spans="1:8" x14ac:dyDescent="0.25">
      <c r="A17" t="s">
        <v>40</v>
      </c>
      <c r="H17" t="s">
        <v>39</v>
      </c>
    </row>
    <row r="18" spans="1:8" x14ac:dyDescent="0.25">
      <c r="A18" s="8" t="s">
        <v>34</v>
      </c>
      <c r="B18" t="s">
        <v>35</v>
      </c>
      <c r="E18" s="8">
        <f>$B$5*EXP(-$B$2*$B$3)*_xlfn.NORM.S.DIST(-F10, TRUE)-$B$4*_xlfn.NORM.S.DIST(-F9, TRUE)</f>
        <v>1.0089533765837668</v>
      </c>
      <c r="H18" t="str">
        <f ca="1">_xlfn.FORMULATEXT(E18)</f>
        <v>=$B$5*EXP(-$B$2*$B$3)*NORM.S.DIST(-F10, TRUE)-$B$4*NORM.S.DIST(-F9, TRUE)</v>
      </c>
    </row>
    <row r="20" spans="1:8" x14ac:dyDescent="0.25">
      <c r="A20" s="2" t="s">
        <v>16</v>
      </c>
    </row>
    <row r="21" spans="1:8" x14ac:dyDescent="0.25">
      <c r="A21" t="s">
        <v>17</v>
      </c>
      <c r="B21" t="s">
        <v>18</v>
      </c>
      <c r="D21" s="5" t="s">
        <v>19</v>
      </c>
      <c r="E21" t="s">
        <v>20</v>
      </c>
    </row>
    <row r="23" spans="1:8" x14ac:dyDescent="0.25">
      <c r="A23" t="s">
        <v>21</v>
      </c>
      <c r="H23" t="s">
        <v>39</v>
      </c>
    </row>
    <row r="24" spans="1:8" x14ac:dyDescent="0.25">
      <c r="A24" s="9" t="s">
        <v>18</v>
      </c>
      <c r="B24" s="11"/>
      <c r="C24" s="11">
        <f>E14+$B$5*EXP(-$B$2*$B$3)</f>
        <v>21.008953376583769</v>
      </c>
      <c r="H24" t="str">
        <f ca="1">_xlfn.FORMULATEXT(C24)</f>
        <v>=E14+$B$5*EXP(-$B$2*$B$3)</v>
      </c>
    </row>
    <row r="26" spans="1:8" x14ac:dyDescent="0.25">
      <c r="A26" t="s">
        <v>22</v>
      </c>
    </row>
    <row r="27" spans="1:8" x14ac:dyDescent="0.25">
      <c r="A27" s="9" t="s">
        <v>20</v>
      </c>
      <c r="B27" s="11"/>
      <c r="C27" s="11">
        <f>E18+$B$4</f>
        <v>21.008953376583769</v>
      </c>
      <c r="H27" t="str">
        <f ca="1">_xlfn.FORMULATEXT(C27)</f>
        <v>=E18+$B$4</v>
      </c>
    </row>
    <row r="29" spans="1:8" x14ac:dyDescent="0.25">
      <c r="A29" t="s">
        <v>23</v>
      </c>
    </row>
    <row r="31" spans="1:8" x14ac:dyDescent="0.25">
      <c r="A31" s="2" t="s">
        <v>24</v>
      </c>
    </row>
    <row r="32" spans="1:8" x14ac:dyDescent="0.25">
      <c r="A32" t="s">
        <v>25</v>
      </c>
    </row>
    <row r="33" spans="1:8" x14ac:dyDescent="0.25">
      <c r="A33" t="s">
        <v>26</v>
      </c>
      <c r="B33" t="s">
        <v>27</v>
      </c>
      <c r="C33">
        <v>1.0287512711023052</v>
      </c>
    </row>
    <row r="34" spans="1:8" x14ac:dyDescent="0.25">
      <c r="B34" t="s">
        <v>28</v>
      </c>
      <c r="C34">
        <v>1.4081074756209813</v>
      </c>
    </row>
    <row r="36" spans="1:8" x14ac:dyDescent="0.25">
      <c r="A36" t="s">
        <v>30</v>
      </c>
    </row>
    <row r="37" spans="1:8" x14ac:dyDescent="0.25">
      <c r="A37" s="15" t="s">
        <v>3</v>
      </c>
      <c r="B37" s="11">
        <v>0.3005537121629408</v>
      </c>
      <c r="D37" t="s">
        <v>41</v>
      </c>
      <c r="H37" t="s">
        <v>39</v>
      </c>
    </row>
    <row r="38" spans="1:8" x14ac:dyDescent="0.25">
      <c r="A38" s="4" t="s">
        <v>4</v>
      </c>
      <c r="B38" s="4">
        <f>(LN($B$4/$B$5)+($B$2+($B$37^2)/2)*$B$3)/($B$37*$B$3^(1/2))</f>
        <v>-4.9898551434302836E-2</v>
      </c>
      <c r="H38" t="str">
        <f ca="1">_xlfn.FORMULATEXT(B38)</f>
        <v>=(LN($B$4/$B$5)+($B$2+($B$37^2)/2)*$B$3)/($B$37*$B$3^(1/2))</v>
      </c>
    </row>
    <row r="39" spans="1:8" x14ac:dyDescent="0.25">
      <c r="A39" s="4" t="s">
        <v>5</v>
      </c>
      <c r="B39" s="4">
        <f>B38-$B$37*$B$3^(1/2)</f>
        <v>-0.20017540751577323</v>
      </c>
      <c r="H39" t="str">
        <f ca="1">_xlfn.FORMULATEXT(B39)</f>
        <v>=B38-$B$37*$B$3^(1/2)</v>
      </c>
    </row>
    <row r="40" spans="1:8" x14ac:dyDescent="0.25">
      <c r="A40" s="12" t="s">
        <v>27</v>
      </c>
      <c r="B40" s="13">
        <f>$B$4*_xlfn.NORM.S.DIST(B38, TRUE)-$B$5*EXP(-$B$2*$B$3)*_xlfn.NORM.S.DIST(B39, TRUE)</f>
        <v>1.0290138983794588</v>
      </c>
      <c r="H40" t="str">
        <f ca="1">_xlfn.FORMULATEXT(B40)</f>
        <v>=$B$4*NORM.S.DIST(B38, TRUE)-$B$5*EXP(-$B$2*$B$3)*NORM.S.DIST(B39, TRUE)</v>
      </c>
    </row>
    <row r="42" spans="1:8" x14ac:dyDescent="0.25">
      <c r="A42" t="s">
        <v>31</v>
      </c>
    </row>
    <row r="43" spans="1:8" x14ac:dyDescent="0.25">
      <c r="A43" s="15" t="s">
        <v>3</v>
      </c>
      <c r="B43" s="11">
        <v>0.30051278961154226</v>
      </c>
      <c r="D43" t="s">
        <v>41</v>
      </c>
      <c r="H43" t="s">
        <v>39</v>
      </c>
    </row>
    <row r="44" spans="1:8" x14ac:dyDescent="0.25">
      <c r="A44" s="4" t="s">
        <v>4</v>
      </c>
      <c r="B44" s="4">
        <f>(LN($B$4/$B$5)+($B$2+($B$43^2)/2)*$B$3)/($B$43*$B$3^(1/2))</f>
        <v>-4.9925809075315616E-2</v>
      </c>
      <c r="H44" t="str">
        <f ca="1">_xlfn.FORMULATEXT(B44)</f>
        <v>=(LN($B$4/$B$5)+($B$2+($B$43^2)/2)*$B$3)/($B$43*$B$3^(1/2))</v>
      </c>
    </row>
    <row r="45" spans="1:8" x14ac:dyDescent="0.25">
      <c r="A45" s="4" t="s">
        <v>5</v>
      </c>
      <c r="B45" s="4">
        <f>B44-$B$43*$B$3^(1/2)</f>
        <v>-0.20018220388108676</v>
      </c>
      <c r="H45" t="str">
        <f ca="1">_xlfn.FORMULATEXT(B45)</f>
        <v>=B44-$B$43*$B$3^(1/2)</v>
      </c>
    </row>
    <row r="46" spans="1:8" x14ac:dyDescent="0.25">
      <c r="A46" s="12" t="s">
        <v>28</v>
      </c>
      <c r="B46" s="13">
        <f>$B$5*EXP(-$B$2*$B$3)*_xlfn.NORM.S.DIST(-B45, TRUE)-$B$4*_xlfn.NORM.S.DIST(-B44, TRUE)</f>
        <v>1.4082070487672542</v>
      </c>
      <c r="H46" t="str">
        <f ca="1">_xlfn.FORMULATEXT(B46)</f>
        <v>=$B$5*EXP(-$B$2*$B$3)*NORM.S.DIST(-B45, TRUE)-$B$4*NORM.S.DIST(-B44, TRUE)</v>
      </c>
    </row>
    <row r="48" spans="1:8" x14ac:dyDescent="0.25">
      <c r="A48" t="s">
        <v>17</v>
      </c>
      <c r="B48" t="s">
        <v>18</v>
      </c>
      <c r="D48" s="5" t="s">
        <v>19</v>
      </c>
      <c r="E48" t="s">
        <v>20</v>
      </c>
    </row>
    <row r="50" spans="1:8" x14ac:dyDescent="0.25">
      <c r="A50" t="s">
        <v>21</v>
      </c>
      <c r="H50" t="s">
        <v>39</v>
      </c>
    </row>
    <row r="51" spans="1:8" x14ac:dyDescent="0.25">
      <c r="A51" s="9" t="s">
        <v>18</v>
      </c>
      <c r="B51" s="11"/>
      <c r="C51" s="11">
        <f>B40+$B$5*EXP(-$B$2*$B$3)</f>
        <v>21.408370102898132</v>
      </c>
      <c r="H51" t="str">
        <f ca="1">_xlfn.FORMULATEXT(C51)</f>
        <v>=B40+$B$5*EXP(-$B$2*$B$3)</v>
      </c>
    </row>
    <row r="53" spans="1:8" x14ac:dyDescent="0.25">
      <c r="A53" t="s">
        <v>22</v>
      </c>
    </row>
    <row r="54" spans="1:8" x14ac:dyDescent="0.25">
      <c r="A54" s="9" t="s">
        <v>20</v>
      </c>
      <c r="B54" s="11"/>
      <c r="C54" s="11">
        <f>B46+$B$4</f>
        <v>21.408207048767252</v>
      </c>
      <c r="H54" t="str">
        <f ca="1">_xlfn.FORMULATEXT(C54)</f>
        <v>=B46+$B$4</v>
      </c>
    </row>
    <row r="56" spans="1:8" x14ac:dyDescent="0.25">
      <c r="A56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Thomas</dc:creator>
  <cp:lastModifiedBy>Joel Thomas</cp:lastModifiedBy>
  <dcterms:created xsi:type="dcterms:W3CDTF">2020-06-07T03:59:04Z</dcterms:created>
  <dcterms:modified xsi:type="dcterms:W3CDTF">2020-06-09T04:21:33Z</dcterms:modified>
</cp:coreProperties>
</file>