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oel\Documents\Curator\"/>
    </mc:Choice>
  </mc:AlternateContent>
  <xr:revisionPtr revIDLastSave="0" documentId="13_ncr:1_{56B779FD-0DE1-4D14-A978-85B296E32D63}" xr6:coauthVersionLast="47" xr6:coauthVersionMax="47" xr10:uidLastSave="{00000000-0000-0000-0000-000000000000}"/>
  <bookViews>
    <workbookView xWindow="-108" yWindow="-108" windowWidth="23256" windowHeight="12456" activeTab="1" xr2:uid="{CEA043F9-B9CC-4A62-BD5F-6FF44D9B0F3D}"/>
  </bookViews>
  <sheets>
    <sheet name="ForPy" sheetId="8" r:id="rId1"/>
    <sheet name="Info" sheetId="7" r:id="rId2"/>
    <sheet name="Text" sheetId="3" r:id="rId3"/>
  </sheets>
  <definedNames>
    <definedName name="CleanNumber">#REF!</definedName>
    <definedName name="Contains">Text!#REF!</definedName>
    <definedName name="Date_Input">#REF!</definedName>
    <definedName name="DatePlusDays">#REF!</definedName>
    <definedName name="DatePlusWorkingDays">#REF!</definedName>
    <definedName name="DateText">#REF!</definedName>
    <definedName name="Days">#REF!</definedName>
    <definedName name="FileExtension">#REF!</definedName>
    <definedName name="FileName">#REF!</definedName>
    <definedName name="FileNameNoExtension">#REF!</definedName>
    <definedName name="FirstName">Text!$B$21</definedName>
    <definedName name="Folder">#REF!</definedName>
    <definedName name="FullFileName_Input">#REF!</definedName>
    <definedName name="Int">#REF!</definedName>
    <definedName name="LastMonthEndDate">#REF!</definedName>
    <definedName name="LastMonthStartDate">#REF!</definedName>
    <definedName name="LastName">Text!$B$22</definedName>
    <definedName name="LastWeekFriday">#REF!</definedName>
    <definedName name="LastWeekMonday">#REF!</definedName>
    <definedName name="LastWeekSunday">#REF!</definedName>
    <definedName name="Length">Text!$B$6</definedName>
    <definedName name="LowerCase">Text!#REF!</definedName>
    <definedName name="Number_Input">#REF!</definedName>
    <definedName name="NumberText_Input">#REF!</definedName>
    <definedName name="ReformattedDate">#REF!</definedName>
    <definedName name="ReformattedFileName">#REF!</definedName>
    <definedName name="ReformattedNumber">#REF!</definedName>
    <definedName name="Replace">Text!#REF!</definedName>
    <definedName name="Result">Text!#REF!</definedName>
    <definedName name="Search">Text!#REF!</definedName>
    <definedName name="Text_Input">Text!$B$4</definedName>
    <definedName name="ThisMonthFirstWorkingDay">#REF!</definedName>
    <definedName name="ThisMonthLastWorkingDay">#REF!</definedName>
    <definedName name="Today">#REF!</definedName>
    <definedName name="Trimmed">Text!$B$5</definedName>
    <definedName name="TwoDecimals">#REF!</definedName>
    <definedName name="UpperCase">Text!#REF!</definedName>
    <definedName name="YYYYMMD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7" l="1"/>
  <c r="M2" i="7"/>
  <c r="K3" i="7"/>
  <c r="M3" i="7"/>
  <c r="M4" i="7"/>
  <c r="M5" i="7"/>
  <c r="M6" i="7"/>
  <c r="M7" i="7"/>
  <c r="M8" i="7"/>
  <c r="M9" i="7"/>
  <c r="M10" i="7"/>
  <c r="M11" i="7"/>
  <c r="M12" i="7"/>
  <c r="M13" i="7"/>
  <c r="M14" i="7"/>
  <c r="M15" i="7"/>
  <c r="M16" i="7"/>
  <c r="M17" i="7"/>
  <c r="M18" i="7"/>
  <c r="K4" i="7"/>
  <c r="K5" i="7"/>
  <c r="K6" i="7"/>
  <c r="K7" i="7"/>
  <c r="K8" i="7"/>
  <c r="K9" i="7"/>
  <c r="K10" i="7"/>
  <c r="K11" i="7"/>
  <c r="K12" i="7"/>
  <c r="K13" i="7"/>
  <c r="K14" i="7"/>
  <c r="K15" i="7"/>
  <c r="K16" i="7"/>
  <c r="K17" i="7"/>
  <c r="K18" i="7"/>
  <c r="B5" i="3"/>
  <c r="J9" i="3" s="1"/>
  <c r="A9" i="3" l="1"/>
  <c r="B9" i="3"/>
  <c r="C9" i="3"/>
  <c r="D9" i="3"/>
  <c r="E9" i="3"/>
  <c r="F9" i="3"/>
  <c r="G9" i="3"/>
  <c r="H9" i="3"/>
  <c r="I9" i="3"/>
  <c r="B6" i="3"/>
  <c r="B11" i="3" l="1" a="1"/>
  <c r="B11" i="3" s="1"/>
  <c r="A1" i="8" a="1"/>
  <c r="A1" i="8" s="1"/>
  <c r="B14" i="3" a="1"/>
  <c r="B1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<sst xmlns="http://schemas.openxmlformats.org/spreadsheetml/2006/main" count="226" uniqueCount="75">
  <si>
    <t>Trimmed</t>
  </si>
  <si>
    <t>Length</t>
  </si>
  <si>
    <t>Text Operations</t>
  </si>
  <si>
    <t>Text (input)</t>
  </si>
  <si>
    <t xml:space="preserve"> </t>
  </si>
  <si>
    <t>Formulas for working with text</t>
  </si>
  <si>
    <t>Client's Name:</t>
  </si>
  <si>
    <t>Description:</t>
  </si>
  <si>
    <t>Display Description (if any):</t>
  </si>
  <si>
    <t>Keywords:</t>
  </si>
  <si>
    <t>Date Available (DD/MM/YYYY):</t>
  </si>
  <si>
    <t>Category:</t>
  </si>
  <si>
    <t>Subcategory (optional):</t>
  </si>
  <si>
    <t>Motivation:</t>
  </si>
  <si>
    <t>(Estimated) year of creation:</t>
  </si>
  <si>
    <t>Exhibit Name:</t>
  </si>
  <si>
    <t>Date available:</t>
  </si>
  <si>
    <t>_x000D_</t>
  </si>
  <si>
    <t>ChatGPT Query:</t>
  </si>
  <si>
    <t>Anushri_x000D_</t>
  </si>
  <si>
    <t>Sreeja_x000D_</t>
  </si>
  <si>
    <t>Generated Description</t>
  </si>
  <si>
    <t>SimplifyNext Internship_x000D_</t>
  </si>
  <si>
    <t>Career_x000D_</t>
  </si>
  <si>
    <t>Internship_x000D_</t>
  </si>
  <si>
    <t>Money, Manifestations_x000D_</t>
  </si>
  <si>
    <t>Money, Winners, Most Creative_x000D_</t>
  </si>
  <si>
    <t>2023_x000D_</t>
  </si>
  <si>
    <t>1/3/2023_x000D_</t>
  </si>
  <si>
    <t>Boyfriend from NUS_x000D_</t>
  </si>
  <si>
    <t>Men_x000D_</t>
  </si>
  <si>
    <t>Boys_x000D_</t>
  </si>
  <si>
    <t>Local Boys_x000D_</t>
  </si>
  <si>
    <t>Romance_x000D_</t>
  </si>
  <si>
    <t>Fresh, New, Boy from NUS, Local_x000D_</t>
  </si>
  <si>
    <t xml:space="preserve">Hi, Anushri got a local boyfriend._x000D_
_x000D_
 _x000D_
_x000D_
Client's Name: Anushri_x000D_
_x000D_
Exhibit Name: Boyfriend from NUS_x000D_
_x000D_
Category: Men_x000D_
_x000D_
Subcategory (optional): Boys_x000D_
_x000D_
Description: Local Boys_x000D_
_x000D_
Display Description (if any):_x000D_
_x000D_
Motivation: Romance_x000D_
_x000D_
Keywords: Fresh, New, Boy from NUS, Local_x000D_
_x000D_
(Estimated) year of creation: 2023_x000D_
_x000D_
Date Available (DD/MM/YYYY): 1/3/2023_x000D_
</t>
  </si>
  <si>
    <t>Yuen_x000D_</t>
  </si>
  <si>
    <t>Hanif_x000D_</t>
  </si>
  <si>
    <t>Partner_x000D_</t>
  </si>
  <si>
    <t>Boyfriend_x000D_</t>
  </si>
  <si>
    <t>Relationship_x000D_</t>
  </si>
  <si>
    <t>Love_x000D_</t>
  </si>
  <si>
    <t>Love, Chicken, Rice_x000D_</t>
  </si>
  <si>
    <t xml:space="preserve">
Boyfriend from NUS is an exciting new exhibit featuring young local boys from the National University of Singapore. It is sure to provide a fresh and romantic experience for all visitors. Created in 2023, it promises to showcase the best of what NUS has to offer, with each boy demonstrating the unique qualities that make them a perfect boyfriend! Come explore what a unique local experience it will be to find true love with a Boyfriend from NUS!</t>
  </si>
  <si>
    <t>_x000D_
_x000D_This exhibition, titled "Hanif: A Partner and a Boyfriend," is about the essence of relationships and how love can bring two people together. Set within a bright and inviting atmosphere, the exhibit celebrates the couple Hanif and their journey of love and companionship. Visitors to the exhibit can explore the vibrant history of this relationship, illuminated by symbolic objects like love-inspired artwork, a pot of chicken and rice, and more that trace the development of their special bond. Additionally,</t>
  </si>
  <si>
    <t xml:space="preserve">
The SimplifyNext Internship is an amazing opportunity in 2023 to jumpstart a successful career. The Internship offers an immersive experience and incredible rewards, where you can get paid to do what you love! With generous money and rewards as motivation, winners will have access to many tools and resources to help support their most creative and innovative ideas. This is a great way to gain experience and get ahead in today's competitive job market. Apply now and join one of the most exciting career and</t>
  </si>
  <si>
    <t>_x000D_
_x000D_"Boyfriend from NUS" is an exhibit created in 2023 that revolves around the idea of romance and local boys. Capturing the feeling of a new and fresh experience for every viewer, the exhibit brings forth a unique perspective of NUS’ local boys. Through photographs, stories, and other interactive elements, viewers will gain deep insights into the culture, story, and lives of boys from NUS. Both men and boys will find something to take with them, learning the</t>
  </si>
  <si>
    <t>_x000D_
_x000D_
Hanif, an interactive exhibit created in 2023, explores the themes of love and relationships in a unique way. Through the exhibit, visitors are taken through the stages of what it is like to be in a loving relationship, represented by the characters of a partner and boyfriend. The exhibit envisions the ideal relationship between a partner and a boyfriend, including the small moments like eating chicken and rice, or having a date night. This exhibit is a celebration of love and offers a deeper</t>
  </si>
  <si>
    <t>_x000D_
_x000D_
Hanif is an interactive exhibit created in 2023 that explores the complexities of relationships and love. Through interactive displays, Hanif allows visitors to explore the dynamic between two partners such as a boyfriend and a girlfriend in a unique and revealing way. Visitors can explore how two people work to make decisions and compromises, how they communicate and how they use love to bring them closer together. As they explore the many different aspects that make up a relationship, visitors can also get a glimpse of the</t>
  </si>
  <si>
    <t>Missing Fields:</t>
  </si>
  <si>
    <t>_x000D_
_x000D_"Hanif" is an interactive exhibit about relationships and love, created in 2023. Focusing on the experiences of a partner and a boyfriend, it explores the emotions of a long-term relationship, from the highs and lows. Along the way, you can explore special moments and unique ways of showing love, like chicken and rice dinners cooked together. A humorous, thought-provoking, and heart-warming journey, Hanif invites you to explore what it means to commit to</t>
  </si>
  <si>
    <t xml:space="preserve">
The SimplifyNext Internship is the perfect opportunity to gain valuable career and internship experience while also earning money. Created in 2023, the program is focused on the manifestations of money - who will be the winners and most creative in their careers and internships. With this program, you get the chance to launch yourself ahead, create a brighter future, and have more money available to you. This is an incredible opportunity for anyone looking for to earn money, gain priceless experience, and build creative</t>
  </si>
  <si>
    <t xml:space="preserve">
Boyfriend from NUS is a special exhibit delving into the mysterious and exhilarating world of the local boys. Created in 2023, this exhibit provides a fresh and new perspective on the concept of romance, with a focus on the local boys.
The exhibit is filled with images of boys from NUS, and details the diverse range of experiences that come with being in a relationship. Insightful information and thoughtful commentaries allow visitors to better understand the local boys, as well as</t>
  </si>
  <si>
    <t>DALL-E Query</t>
  </si>
  <si>
    <t>Generated Image</t>
  </si>
  <si>
    <t>Hi_x000D_</t>
  </si>
  <si>
    <t>EFGHI_x000D_</t>
  </si>
  <si>
    <t>Batik _x000D_</t>
  </si>
  <si>
    <t>Batik pieces in flower motif_x000D_</t>
  </si>
  <si>
    <t>Yes_x000D_</t>
  </si>
  <si>
    <t>Batik, Flowers, Indonesian, Art, Cloth_x000D_</t>
  </si>
  <si>
    <t>2021_x000D_</t>
  </si>
  <si>
    <t>20th March 2023_x000D_</t>
  </si>
  <si>
    <t xml:space="preserve">
EFGHI is a Batik and art exhibit featuring exquisite Batik pieces in flower motifs. These Indonesian-made pieces of art are created with traditional techniques and feature dazzling displays of traditional cloth and intricate symbology. The exhibit is inspired by “Yes”, which is the answer to the challenges of life and its appreciation of the beauty of the flowers. The pieces embody the spirit of resilience, hope and strength to overcome obstacles and obstacles. The EFGHI exhibit celebrates the</t>
  </si>
  <si>
    <t>https://oaidalleapiprodscus.blob.core.windows.net/private/org-w9EMs9Fin4MosCmrGubbAnWD/user-3SdefgMR0I7a6eGw544rUGBT/img-nNzeNeQhhxNLhJxzDXpW7mbj.png?st=2023-03-18T03%3A21%3A21Z&amp;se=2023-03-18T05%3A21%3A21Z&amp;sp=r&amp;sv=2021-08-06&amp;sr=b&amp;rscd=inline&amp;rsct=image/png&amp;skoid=6aaadede-4fb3-4698-a8f6-684d7786b067&amp;sktid=a48cca56-e6da-484e-a814-9c849652bcb3&amp;skt=2023-03-18T00%3A38%3A34Z&amp;ske=2023-03-19T00%3A38%3A34Z&amp;sks=b&amp;skv=2021-08-06&amp;sig=phBB2tOdDX8yvYowdxUxEhNfXFklrRd2oFtnVhikkxA%3D</t>
  </si>
  <si>
    <t xml:space="preserve">
Boyfriend from NUS is an unforgettable exhibit celebrating the spirit of the boys, fresh and new. This local boy inspired exhibit was created in 2023 and brings the flavor of romance to each guest. At the exhibit, visitors can explore the unique and diverse personalities of the boys from NUS, feeling the same genuine connection between them and the locality. Through this special journey, guests can soak up the exuberant energy of the boys and truly appreciate the spirit and enthusiasm of the locals.</t>
  </si>
  <si>
    <t>https://oaidalleapiprodscus.blob.core.windows.net/private/org-w9EMs9Fin4MosCmrGubbAnWD/user-3SdefgMR0I7a6eGw544rUGBT/img-8PvLP2AswgKSFdUp4HhWq147.png?st=2023-03-18T03%3A21%3A36Z&amp;se=2023-03-18T05%3A21%3A36Z&amp;sp=r&amp;sv=2021-08-06&amp;sr=b&amp;rscd=inline&amp;rsct=image/png&amp;skoid=6aaadede-4fb3-4698-a8f6-684d7786b067&amp;sktid=a48cca56-e6da-484e-a814-9c849652bcb3&amp;skt=2023-03-18T00%3A39%3A45Z&amp;ske=2023-03-19T00%3A39%3A45Z&amp;sks=b&amp;skv=2021-08-06&amp;sig=tR5q6YcE/AOUevh0m1ZUPKw8cn6yOKNaVtFJZJLElf8%3D</t>
  </si>
  <si>
    <t>_x000D_
EFGHI is an exhibit of contemporary  Batik art that features ornate flower motifs. It was created to celebrate the beauty and significance of this traditional Indonesian art form. The vibrant cloths are made using traditional techniques to create pieces that are modern yet still evoke a sense of timelessness. On display is a mesmerizing array of Batik art, with each flower representing a different visual story. It is a testament to the dexterity and creativity of local artisans, further highlighting the</t>
  </si>
  <si>
    <t>https://oaidalleapiprodscus.blob.core.windows.net/private/org-w9EMs9Fin4MosCmrGubbAnWD/user-3SdefgMR0I7a6eGw544rUGBT/img-eCtdfJeUCxEzgRecj3XqznYZ.png?st=2023-03-18T07%3A14%3A20Z&amp;se=2023-03-18T09%3A14%3A20Z&amp;sp=r&amp;sv=2021-08-06&amp;sr=b&amp;rscd=inline&amp;rsct=image/png&amp;skoid=6aaadede-4fb3-4698-a8f6-684d7786b067&amp;sktid=a48cca56-e6da-484e-a814-9c849652bcb3&amp;skt=2023-03-18T00%3A39%3A45Z&amp;ske=2023-03-19T00%3A39%3A45Z&amp;sks=b&amp;skv=2021-08-06&amp;sig=TUsp96dAJ65rKymO%2BZi4O%2BZFfLTY8ZIzmWdzw7m/mZI%3D</t>
  </si>
  <si>
    <t xml:space="preserve">
Boyfriend from NUS is an exhibit for boys and men looking for a local date. The exhibit features fresh, new faces from around the NUS community, all looking for love, romance and a connection. Since its launch in 2023, Boyfriend from NUS has become a local favorite, offering a chance to explore new relationships, friendships and possibilities outside the usual. With the exhibition's romantic theme, visitors can find their next great love story just around the corner.</t>
  </si>
  <si>
    <t>https://oaidalleapiprodscus.blob.core.windows.net/private/org-w9EMs9Fin4MosCmrGubbAnWD/user-3SdefgMR0I7a6eGw544rUGBT/img-KZkIFS56cy7DHXqGsAJBJNmx.png?st=2023-03-18T07%3A14%3A37Z&amp;se=2023-03-18T09%3A14%3A37Z&amp;sp=r&amp;sv=2021-08-06&amp;sr=b&amp;rscd=inline&amp;rsct=image/png&amp;skoid=6aaadede-4fb3-4698-a8f6-684d7786b067&amp;sktid=a48cca56-e6da-484e-a814-9c849652bcb3&amp;skt=2023-03-18T00%3A40%3A32Z&amp;ske=2023-03-19T00%3A40%3A32Z&amp;sks=b&amp;skv=2021-08-06&amp;sig=QxnBFN31%2BVlDncJeBwyy/1HuWbeRsFnO5%2BXBRTEcbo8%3D</t>
  </si>
  <si>
    <t xml:space="preserve">
EFGHI is an exhibit that celebrates the stunning art of Batik. It explores the motifs of flowers in intricate Indonesian Batik designs. Created in 2021, the exhibit captures the vibrant colors of the cloth art that have been used in Indonesian culture for centuries. Visitors can explore the nuances of the artwork firsthand and appreciate the distinctive techniques and motifs used in the process. EFGHI inspires visitors to create their own interpretation of the motifs, while admiring the subtle beauty created in</t>
  </si>
  <si>
    <t>https://oaidalleapiprodscus.blob.core.windows.net/private/org-w9EMs9Fin4MosCmrGubbAnWD/user-3SdefgMR0I7a6eGw544rUGBT/img-mWpz8CiUc0hdiYoEGLia7nUv.png?st=2023-03-18T07%3A22%3A11Z&amp;se=2023-03-18T09%3A22%3A11Z&amp;sp=r&amp;sv=2021-08-06&amp;sr=b&amp;rscd=inline&amp;rsct=image/png&amp;skoid=6aaadede-4fb3-4698-a8f6-684d7786b067&amp;sktid=a48cca56-e6da-484e-a814-9c849652bcb3&amp;skt=2023-03-18T00%3A39%3A13Z&amp;ske=2023-03-19T00%3A39%3A13Z&amp;sks=b&amp;skv=2021-08-06&amp;sig=zwcvxP2QSRNKhdo44zCRC5D4tQZuJU7AKDfL/h4Vnuc%3D</t>
  </si>
  <si>
    <t xml:space="preserve">
Boyfriend from NUS is a fresh, new local exhibition debuting in 2023. It celebrates the relationships between boys and men, with a special focus on local NUS boys. Showcasing both the playful and romantic moments shared between them, the exhibition captures the rising trend of romance that has begun among NUS boys. Visitors will be able to view a selection of photographs and artwork depicting the stories of local NUS boys and their partners, each exploring a different facet of the vibrant</t>
  </si>
  <si>
    <t>https://oaidalleapiprodscus.blob.core.windows.net/private/org-w9EMs9Fin4MosCmrGubbAnWD/user-3SdefgMR0I7a6eGw544rUGBT/img-DE4QTUXCOlSJLlcgW1JIL5XM.png?st=2023-03-18T07%3A22%3A28Z&amp;se=2023-03-18T09%3A22%3A28Z&amp;sp=r&amp;sv=2021-08-06&amp;sr=b&amp;rscd=inline&amp;rsct=image/png&amp;skoid=6aaadede-4fb3-4698-a8f6-684d7786b067&amp;sktid=a48cca56-e6da-484e-a814-9c849652bcb3&amp;skt=2023-03-18T00%3A40%3A07Z&amp;ske=2023-03-19T00%3A40%3A07Z&amp;sks=b&amp;skv=2021-08-06&amp;sig=M155GGXVhTnNLv/CvFDyNi6fMRljNriGOquIjWsVEUQ%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</si>
</sst>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 #,##0.00_);_(* \(#,##0.00\);_(* &quot;-&quot;??_);_(@_)"/>
    <numFmt numFmtId="167" formatCode="yyyy;@"/>
    <numFmt numFmtId="168" formatCode="dd\-mmm"/>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b/>
      <sz val="14"/>
      <color theme="0"/>
      <name val="Calibri"/>
      <family val="2"/>
      <scheme val="minor"/>
    </font>
  </fonts>
  <fills count="8">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rgb="FF00819D"/>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s>
  <cellStyleXfs count="45">
    <xf numFmtId="0" fontId="0" fillId="0" borderId="0"/>
    <xf numFmtId="166" fontId="1" fillId="0" borderId="0" applyFont="0" applyFill="0" applyBorder="0" applyAlignment="0" applyProtection="0"/>
    <xf numFmtId="0" fontId="5" fillId="0" borderId="0" applyFill="0" applyBorder="0">
      <alignment wrapText="1"/>
    </xf>
    <xf numFmtId="0" fontId="1" fillId="0" borderId="0"/>
    <xf numFmtId="0" fontId="6" fillId="2" borderId="0" applyNumberFormat="0" applyBorder="0" applyProtection="0">
      <alignment horizontal="left" indent="1"/>
    </xf>
    <xf numFmtId="0" fontId="7" fillId="2" borderId="0" applyNumberFormat="0" applyProtection="0">
      <alignment horizontal="left" wrapText="1" indent="4"/>
    </xf>
    <xf numFmtId="0" fontId="5" fillId="2" borderId="0" applyNumberFormat="0" applyProtection="0">
      <alignment horizontal="left" wrapText="1" indent="4"/>
    </xf>
    <xf numFmtId="0" fontId="3" fillId="0" borderId="0"/>
    <xf numFmtId="0" fontId="6" fillId="2" borderId="0" applyNumberFormat="0" applyBorder="0" applyProtection="0">
      <alignment horizontal="left" indent="1"/>
    </xf>
    <xf numFmtId="0" fontId="9"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2" borderId="0" applyNumberFormat="0" applyProtection="0">
      <alignment horizontal="left" wrapText="1" indent="4"/>
    </xf>
    <xf numFmtId="0" fontId="5" fillId="2" borderId="0" applyNumberFormat="0" applyProtection="0">
      <alignment horizontal="left" wrapText="1" indent="4"/>
    </xf>
    <xf numFmtId="0" fontId="3" fillId="4" borderId="0" applyNumberFormat="0" applyBorder="0" applyProtection="0"/>
    <xf numFmtId="0" fontId="2" fillId="0" borderId="0" applyNumberFormat="0" applyFill="0" applyBorder="0" applyAlignment="0" applyProtection="0"/>
    <xf numFmtId="0" fontId="1" fillId="0" borderId="2" applyNumberFormat="0" applyFont="0" applyFill="0" applyAlignment="0"/>
    <xf numFmtId="0" fontId="1" fillId="0" borderId="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4"/>
    <xf numFmtId="0" fontId="1" fillId="0" borderId="5" applyNumberFormat="0" applyFont="0" applyFill="0"/>
    <xf numFmtId="0" fontId="1" fillId="0" borderId="6" applyNumberFormat="0" applyFont="0" applyFill="0" applyAlignment="0"/>
    <xf numFmtId="0" fontId="1" fillId="3" borderId="7"/>
    <xf numFmtId="0" fontId="1" fillId="0" borderId="8" applyNumberFormat="0" applyFont="0" applyFill="0" applyAlignment="0"/>
    <xf numFmtId="0" fontId="1" fillId="0" borderId="9" applyNumberFormat="0" applyFont="0" applyFill="0" applyAlignment="0"/>
    <xf numFmtId="167" fontId="1" fillId="0" borderId="0" applyFont="0" applyFill="0" applyBorder="0" applyAlignment="0"/>
    <xf numFmtId="0" fontId="1" fillId="6" borderId="1"/>
    <xf numFmtId="0" fontId="3" fillId="4" borderId="0" applyNumberFormat="0" applyBorder="0" applyProtection="0"/>
    <xf numFmtId="0" fontId="1" fillId="3" borderId="0"/>
    <xf numFmtId="0" fontId="1" fillId="6" borderId="1"/>
    <xf numFmtId="0" fontId="1" fillId="0" borderId="0"/>
    <xf numFmtId="0" fontId="4" fillId="0" borderId="0"/>
    <xf numFmtId="0" fontId="1" fillId="3" borderId="7"/>
    <xf numFmtId="0" fontId="4" fillId="0" borderId="0"/>
    <xf numFmtId="0" fontId="10" fillId="0" borderId="0" applyBorder="0" applyProtection="0">
      <alignment horizontal="left"/>
    </xf>
    <xf numFmtId="0" fontId="11" fillId="2" borderId="0" applyNumberFormat="0" applyBorder="0" applyProtection="0">
      <alignment horizontal="left" indent="1"/>
    </xf>
    <xf numFmtId="0" fontId="4" fillId="0" borderId="0"/>
    <xf numFmtId="168" fontId="12" fillId="0" borderId="0" applyFont="0" applyFill="0" applyBorder="0" applyAlignment="0">
      <alignment horizontal="left"/>
    </xf>
    <xf numFmtId="164" fontId="4" fillId="0" borderId="0" applyFont="0" applyFill="0" applyBorder="0" applyAlignment="0" applyProtection="0"/>
    <xf numFmtId="0" fontId="4" fillId="0" borderId="0"/>
    <xf numFmtId="164" fontId="4" fillId="0" borderId="0" applyFont="0" applyFill="0" applyBorder="0" applyAlignment="0" applyProtection="0"/>
    <xf numFmtId="0" fontId="4" fillId="0" borderId="0"/>
    <xf numFmtId="166" fontId="4" fillId="0" borderId="0" applyFont="0" applyFill="0" applyBorder="0" applyAlignment="0" applyProtection="0"/>
  </cellStyleXfs>
  <cellXfs count="16">
    <xf numFmtId="0" fontId="0" fillId="0" borderId="0" xfId="0"/>
    <xf numFmtId="0" fontId="2" fillId="0" borderId="0" xfId="0" applyFont="1"/>
    <xf numFmtId="0" fontId="0" fillId="0" borderId="0" xfId="1" applyNumberFormat="1" applyFont="1"/>
    <xf numFmtId="0" fontId="0" fillId="0" borderId="0" xfId="0" applyAlignment="1">
      <alignment wrapText="1"/>
    </xf>
    <xf numFmtId="0" fontId="2" fillId="0" borderId="0" xfId="0" applyFont="1" applyAlignment="1">
      <alignment wrapText="1"/>
    </xf>
    <xf numFmtId="0" fontId="0" fillId="0" borderId="0" xfId="1" applyNumberFormat="1" applyFont="1" applyAlignment="1">
      <alignment wrapText="1"/>
    </xf>
    <xf numFmtId="0" fontId="12" fillId="0" borderId="10" xfId="1" applyNumberFormat="1" applyFont="1" applyFill="1" applyBorder="1" applyAlignment="1">
      <alignment wrapText="1"/>
    </xf>
    <xf numFmtId="0" fontId="12" fillId="0" borderId="11" xfId="1" applyNumberFormat="1" applyFont="1" applyFill="1" applyBorder="1" applyAlignment="1">
      <alignment wrapText="1"/>
    </xf>
    <xf numFmtId="0" fontId="12" fillId="0" borderId="10" xfId="0" applyFont="1" applyBorder="1" applyAlignment="1">
      <alignment wrapText="1"/>
    </xf>
    <xf numFmtId="0" fontId="12" fillId="0" borderId="11" xfId="0" applyFont="1" applyBorder="1" applyAlignment="1">
      <alignment wrapText="1"/>
    </xf>
    <xf numFmtId="0" fontId="12" fillId="0" borderId="0" xfId="0" applyFont="1" applyAlignment="1">
      <alignment wrapText="1"/>
    </xf>
    <xf numFmtId="0" fontId="12" fillId="0" borderId="12" xfId="0" applyFont="1" applyBorder="1" applyAlignment="1">
      <alignment wrapText="1"/>
    </xf>
    <xf numFmtId="0" fontId="12" fillId="0" borderId="0" xfId="1" applyNumberFormat="1" applyFont="1" applyFill="1" applyBorder="1" applyAlignment="1">
      <alignment wrapText="1"/>
    </xf>
    <xf numFmtId="0" fontId="13" fillId="7" borderId="0" xfId="5" applyFont="1" applyFill="1" applyAlignment="1">
      <alignment horizontal="left" vertical="top" wrapText="1"/>
    </xf>
    <xf numFmtId="0" fontId="3" fillId="7" borderId="0" xfId="5" applyFont="1" applyFill="1" applyAlignment="1">
      <alignment horizontal="left" vertical="top" wrapText="1"/>
    </xf>
    <xf numFmtId="0" fontId="12" fillId="0" borderId="0" xfId="0" applyNumberFormat="1" applyFont="1" applyAlignment="1">
      <alignment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38">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border outline="0">
        <left style="thin">
          <color theme="4" tint="0.39997558519241921"/>
        </left>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bottom/>
      </border>
    </dxf>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37"/>
      <tableStyleElement type="firstRowStripe" dxfId="36"/>
    </tableStyle>
    <tableStyle name="ExcelTableStyle" pivot="0" count="7" xr9:uid="{1D1EB055-14F4-4341-8FDF-BB495A4C75BA}">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0FDFFD-DC4D-452C-A390-BDC8897C7928}" name="Table5" displayName="Table5" ref="A1:N18" totalsRowShown="0" headerRowDxfId="28" dataDxfId="27" tableBorderDxfId="26" dataCellStyle="Comma">
  <autoFilter ref="A1:N18" xr:uid="{240FDFFD-DC4D-452C-A390-BDC8897C7928}"/>
  <tableColumns count="14">
    <tableColumn id="1" xr3:uid="{2A30D017-0DCD-4627-BE8F-3C32455D93E8}" name="Client's Name:" dataDxfId="25" dataCellStyle="Comma"/>
    <tableColumn id="2" xr3:uid="{3A538463-1340-4D0B-9D84-D17B032029D2}" name="Exhibit Name:" dataDxfId="24" dataCellStyle="Comma"/>
    <tableColumn id="3" xr3:uid="{1B923004-3D77-4341-8059-DC02C49F3386}" name="Category:" dataDxfId="23" dataCellStyle="Comma"/>
    <tableColumn id="4" xr3:uid="{63014146-D87B-409D-A923-A39935B9D473}" name="Subcategory (optional):" dataDxfId="22" dataCellStyle="Comma"/>
    <tableColumn id="5" xr3:uid="{2FF5D246-129C-4FDF-A92F-07D18628A8F0}" name="Description:" dataDxfId="21" dataCellStyle="Comma"/>
    <tableColumn id="6" xr3:uid="{B050727C-80D7-4B6C-8B34-793AE9CCEBA3}" name="Display Description (if any):" dataDxfId="20" dataCellStyle="Comma"/>
    <tableColumn id="7" xr3:uid="{24480E37-E156-44EA-A25A-8DE973907BDD}" name="Motivation:" dataDxfId="19" dataCellStyle="Comma"/>
    <tableColumn id="8" xr3:uid="{92B6BD81-DB7B-477E-B5FB-4D780D39BECB}" name="Keywords:" dataDxfId="18" dataCellStyle="Comma"/>
    <tableColumn id="9" xr3:uid="{1FD6C870-5340-4198-9441-C8196B536FC0}" name="(Estimated) year of creation:" dataDxfId="17" dataCellStyle="Comma"/>
    <tableColumn id="10" xr3:uid="{101B152C-F493-46B7-B636-43CB0D57E6D2}" name="Date available:" dataDxfId="16" dataCellStyle="Comma"/>
    <tableColumn id="11" xr3:uid="{EA241B1E-D13E-42FB-8797-D1FD3E8FA85E}" name="ChatGPT Query:" dataDxfId="15">
      <calculatedColumnFormula>CONCATENATE("Generate a description of not more than 150 words for an exhibit called ",B2,", which is a ",C2," and a ",D2,". It is described as ",+E2,", and its motivation is ",+G2,". Other keywords include: ",+H2,". It was created in ",+I2,".")</calculatedColumnFormula>
    </tableColumn>
    <tableColumn id="12" xr3:uid="{92C54E3D-57D4-4B0F-8423-8F62D7C9DAB7}" name="Generated Description" dataDxfId="14" dataCellStyle="Comma"/>
    <tableColumn id="13" xr3:uid="{0BAECCBA-0674-48B3-9FA1-A4C7FFA31C4F}" name="DALL-E Query" dataDxfId="0" dataCellStyle="Comma">
      <calculatedColumnFormula>CONCATENATE("A cute, vibrant cartoon thumbnail picutre of a ",Table5[[#This Row],[Exhibit Name:]],", described as ",+Table5[[#This Row],[Description:]],", where its motivation is ",+Table5[[#This Row],[Motivation:]]," and is related to ",+Table5[[#This Row],[Keywords:]],".")</calculatedColumnFormula>
    </tableColumn>
    <tableColumn id="14" xr3:uid="{4E025DBD-F3E4-4E0B-B304-635696CB2371}" name="Generated Image" dataDxfId="13"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F68624-589B-4BBA-B316-F7D75B824553}" name="Table1" displayName="Table1" ref="A8:J9" totalsRowShown="0" headerRowDxfId="12" dataDxfId="11" dataCellStyle="Comma">
  <autoFilter ref="A8:J9" xr:uid="{EBF68624-589B-4BBA-B316-F7D75B824553}"/>
  <tableColumns count="10">
    <tableColumn id="1" xr3:uid="{24356DD0-C784-441C-A334-EB6DC0676F29}" name="Client's Name:" dataDxfId="10" dataCellStyle="Comma">
      <calculatedColumnFormula>IFERROR(SUBSTITUTE(TRIM(MID(Trimmed, FIND(A8,Trimmed)+LEN(A8), IFERROR(FIND(IF(A10="",CHAR(10),A10),Trimmed,FIND(A8,Trimmed)+LEN(A8)),LEN(Trimmed)+1)-FIND(A8,Trimmed)-LEN(A8))),CHAR(10), " "), CHAR(13))</calculatedColumnFormula>
    </tableColumn>
    <tableColumn id="2" xr3:uid="{D5EBAA4D-0149-4E9D-9ACF-B18339E93BB1}" name="Exhibit Name:" dataDxfId="9" dataCellStyle="Comma">
      <calculatedColumnFormula>IFERROR(SUBSTITUTE(TRIM(MID(Trimmed, FIND(B8,Trimmed)+LEN(B8), IFERROR(FIND(IF(B10="",CHAR(10),B10),Trimmed,FIND(B8,Trimmed)+LEN(B8)),LEN(Trimmed)+1)-FIND(B8,Trimmed)-LEN(B8))),CHAR(10), " "), CHAR(13))</calculatedColumnFormula>
    </tableColumn>
    <tableColumn id="3" xr3:uid="{B80813E0-A26A-4996-BF09-80A8E89CD4B9}" name="Category:" dataDxfId="8" dataCellStyle="Comma">
      <calculatedColumnFormula>IFERROR(SUBSTITUTE(TRIM(MID(Trimmed, FIND(C8,Trimmed)+LEN(C8), IFERROR(FIND(IF(C10="",CHAR(10),C10),Trimmed,FIND(C8,Trimmed)+LEN(C8)),LEN(Trimmed)+1)-FIND(C8,Trimmed)-LEN(C8))),CHAR(10), " "), CHAR(13))</calculatedColumnFormula>
    </tableColumn>
    <tableColumn id="4" xr3:uid="{5A1BB210-3402-4B4C-A664-F9171B6A0F11}" name="Subcategory (optional):" dataDxfId="7" dataCellStyle="Comma">
      <calculatedColumnFormula>IFERROR(SUBSTITUTE(TRIM(MID(Trimmed, FIND(D8,Trimmed)+LEN(D8), IFERROR(FIND(IF(D10="",CHAR(10),D10),Trimmed,FIND(D8,Trimmed)+LEN(D8)),LEN(Trimmed)+1)-FIND(D8,Trimmed)-LEN(D8))),CHAR(10), " "), CHAR(13))</calculatedColumnFormula>
    </tableColumn>
    <tableColumn id="5" xr3:uid="{C28B52E1-4B86-4FF5-8077-7443B5FE4F13}" name="Description:" dataDxfId="6" dataCellStyle="Comma">
      <calculatedColumnFormula>IFERROR(SUBSTITUTE(TRIM(MID(Trimmed, FIND(E8,Trimmed)+LEN(E8), IFERROR(FIND(IF(E10="",CHAR(10),E10),Trimmed,FIND(E8,Trimmed)+LEN(E8)),LEN(Trimmed)+1)-FIND(E8,Trimmed)-LEN(E8))),CHAR(10), " "), CHAR(13))</calculatedColumnFormula>
    </tableColumn>
    <tableColumn id="6" xr3:uid="{3CCC99B6-7C53-4467-A1EC-EC09A678386F}" name="Display Description (if any):" dataDxfId="5" dataCellStyle="Comma">
      <calculatedColumnFormula>IFERROR(SUBSTITUTE(TRIM(MID(Trimmed, FIND(F8,Trimmed)+LEN(F8), IFERROR(FIND(IF(F10="",CHAR(10),F10),Trimmed,FIND(F8,Trimmed)+LEN(F8)),LEN(Trimmed)+1)-FIND(F8,Trimmed)-LEN(F8))),CHAR(10), " "), CHAR(13))</calculatedColumnFormula>
    </tableColumn>
    <tableColumn id="7" xr3:uid="{0BCF6E88-F476-4867-A7C1-AF7EBABD8C80}" name="Motivation:" dataDxfId="4" dataCellStyle="Comma">
      <calculatedColumnFormula>IFERROR(SUBSTITUTE(TRIM(MID(Trimmed, FIND(G8,Trimmed)+LEN(G8), IFERROR(FIND(IF(G10="",CHAR(10),G10),Trimmed,FIND(G8,Trimmed)+LEN(G8)),LEN(Trimmed)+1)-FIND(G8,Trimmed)-LEN(G8))),CHAR(10), " "), CHAR(13))</calculatedColumnFormula>
    </tableColumn>
    <tableColumn id="8" xr3:uid="{6DD5EE0E-A8FF-4123-A469-E15AC317F1DB}" name="Keywords:" dataDxfId="3" dataCellStyle="Comma">
      <calculatedColumnFormula>IFERROR(SUBSTITUTE(TRIM(MID(Trimmed, FIND(H8,Trimmed)+LEN(H8), IFERROR(FIND(IF(H10="",CHAR(10),H10),Trimmed,FIND(H8,Trimmed)+LEN(H8)),LEN(Trimmed)+1)-FIND(H8,Trimmed)-LEN(H8))),CHAR(10), " "), CHAR(13))</calculatedColumnFormula>
    </tableColumn>
    <tableColumn id="9" xr3:uid="{19AFB8AE-B46C-4F5B-8152-7147ECA5ECAC}" name="(Estimated) year of creation:" dataDxfId="2" dataCellStyle="Comma">
      <calculatedColumnFormula>IFERROR(SUBSTITUTE(TRIM(MID(Trimmed, FIND(I8,Trimmed)+LEN(I8), IFERROR(FIND(IF(I10="",CHAR(10),I10),Trimmed,FIND(I8,Trimmed)+LEN(I8)),LEN(Trimmed)+1)-FIND(I8,Trimmed)-LEN(I8))),CHAR(10), " "), CHAR(13))</calculatedColumnFormula>
    </tableColumn>
    <tableColumn id="10" xr3:uid="{0FB5B595-898A-4DF8-B9C1-78A0AF54AE50}" name="Date Available (DD/MM/YYYY):" dataDxfId="1" dataCellStyle="Comma">
      <calculatedColumnFormula>IFERROR(SUBSTITUTE(TRIM(MID(Trimmed, FIND(J8,Trimmed)+LEN(J8), IFERROR(FIND(IF(J10="",CHAR(10),J10),Trimmed,FIND(J8,Trimmed)+LEN(J8)),LEN(Trimmed)+1)-FIND(J8,Trimmed)-LEN(J8))),CHAR(10), " "), CHAR(13))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8EA2-72DE-4814-9949-6CF63E6F72B8}">
  <dimension ref="A1:J2"/>
  <sheetViews>
    <sheetView workbookViewId="0">
      <selection activeCell="G2" sqref="G2"/>
    </sheetView>
  </sheetViews>
  <sheetFormatPr defaultRowHeight="14.4" x14ac:dyDescent="0.3"/>
  <sheetData>
    <row r="1" spans="1:10" x14ac:dyDescent="0.3">
      <c r="A1" t="str" cm="1">
        <f t="array" ref="A1:J2">Table1[#All]</f>
        <v>Client's Name:</v>
      </c>
      <c r="B1" t="str">
        <v>Exhibit Name:</v>
      </c>
      <c r="C1" t="str">
        <v>Category:</v>
      </c>
      <c r="D1" t="str">
        <v>Subcategory (optional):</v>
      </c>
      <c r="E1" t="str">
        <v>Description:</v>
      </c>
      <c r="F1" t="str">
        <v>Display Description (if any):</v>
      </c>
      <c r="G1" t="str">
        <v>Motivation:</v>
      </c>
      <c r="H1" t="str">
        <v>Keywords:</v>
      </c>
      <c r="I1" t="str">
        <v>(Estimated) year of creation:</v>
      </c>
      <c r="J1" t="str">
        <v>Date Available (DD/MM/YYYY):</v>
      </c>
    </row>
    <row r="2" spans="1:10" x14ac:dyDescent="0.3">
      <c r="A2" t="str">
        <v>Anushri_x000D_</v>
      </c>
      <c r="B2" t="str">
        <v>Boyfriend from NUS_x000D_</v>
      </c>
      <c r="C2" t="str">
        <v>Men_x000D_</v>
      </c>
      <c r="D2" t="str">
        <v>Boys_x000D_</v>
      </c>
      <c r="E2" t="str">
        <v>Local Boys_x000D_</v>
      </c>
      <c r="F2" t="str">
        <v>_x000D_</v>
      </c>
      <c r="G2" t="str">
        <v>Romance_x000D_</v>
      </c>
      <c r="H2" t="str">
        <v>Fresh, New, Boy from NUS, Local_x000D_</v>
      </c>
      <c r="I2" t="str">
        <v>2023_x000D_</v>
      </c>
      <c r="J2" t="str">
        <v>1/3/2023_x000D_</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DEEF-C862-4BB0-9DAC-E622A2D278F1}">
  <dimension ref="A1:N22"/>
  <sheetViews>
    <sheetView tabSelected="1" zoomScale="85" zoomScaleNormal="85" workbookViewId="0">
      <selection activeCell="A2" sqref="A2:J2"/>
    </sheetView>
  </sheetViews>
  <sheetFormatPr defaultRowHeight="14.4" x14ac:dyDescent="0.3"/>
  <cols>
    <col min="1" max="1" width="15.5546875" customWidth="1"/>
    <col min="2" max="2" width="15.33203125" customWidth="1"/>
    <col min="3" max="3" width="11.33203125" customWidth="1"/>
    <col min="4" max="4" width="12.21875" customWidth="1"/>
    <col min="5" max="5" width="13.5546875" customWidth="1"/>
    <col min="6" max="6" width="27.33203125" customWidth="1"/>
    <col min="7" max="7" width="13.44140625" customWidth="1"/>
    <col min="8" max="8" width="12.109375" customWidth="1"/>
    <col min="9" max="9" width="11.21875" customWidth="1"/>
    <col min="10" max="10" width="16.109375" customWidth="1"/>
    <col min="11" max="11" width="78.77734375" customWidth="1"/>
    <col min="12" max="12" width="51" customWidth="1"/>
    <col min="13" max="13" width="29.88671875" customWidth="1"/>
    <col min="14" max="14" width="47.109375" customWidth="1"/>
  </cols>
  <sheetData>
    <row r="1" spans="1:14" ht="43.2" x14ac:dyDescent="0.3">
      <c r="A1" s="8" t="s">
        <v>6</v>
      </c>
      <c r="B1" s="8" t="s">
        <v>15</v>
      </c>
      <c r="C1" s="8" t="s">
        <v>11</v>
      </c>
      <c r="D1" s="8" t="s">
        <v>12</v>
      </c>
      <c r="E1" s="8" t="s">
        <v>7</v>
      </c>
      <c r="F1" s="8" t="s">
        <v>8</v>
      </c>
      <c r="G1" s="8" t="s">
        <v>13</v>
      </c>
      <c r="H1" s="8" t="s">
        <v>9</v>
      </c>
      <c r="I1" s="8" t="s">
        <v>14</v>
      </c>
      <c r="J1" s="9" t="s">
        <v>16</v>
      </c>
      <c r="K1" s="10" t="s">
        <v>18</v>
      </c>
      <c r="L1" s="11" t="s">
        <v>21</v>
      </c>
      <c r="M1" s="11" t="s">
        <v>53</v>
      </c>
      <c r="N1" s="11" t="s">
        <v>54</v>
      </c>
    </row>
    <row r="2" spans="1:14" ht="187.2" x14ac:dyDescent="0.3">
      <c r="A2" s="6" t="s">
        <v>19</v>
      </c>
      <c r="B2" s="6" t="s">
        <v>29</v>
      </c>
      <c r="C2" s="6" t="s">
        <v>30</v>
      </c>
      <c r="D2" s="6" t="s">
        <v>31</v>
      </c>
      <c r="E2" s="6" t="s">
        <v>32</v>
      </c>
      <c r="F2" s="6" t="s">
        <v>17</v>
      </c>
      <c r="G2" s="6" t="s">
        <v>33</v>
      </c>
      <c r="H2" s="6" t="s">
        <v>34</v>
      </c>
      <c r="I2" s="6" t="s">
        <v>27</v>
      </c>
      <c r="J2" s="7" t="s">
        <v>28</v>
      </c>
      <c r="K2" s="15" t="str">
        <f>CONCATENATE("Generate a description of not more than 150 words for an exhibit called ",B2,", which is a ",C2," and a ",D2,". It is described as ",+E2,", and its motivation is ",+G2,". Other keywords include: ",+H2,". It was created in ",+I2,".")</f>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2" s="6" t="s">
        <v>73</v>
      </c>
      <c r="M2" s="6"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2" s="6" t="s">
        <v>74</v>
      </c>
    </row>
    <row r="3" spans="1:14" ht="187.2" x14ac:dyDescent="0.3">
      <c r="A3" s="6" t="s">
        <v>55</v>
      </c>
      <c r="B3" s="6" t="s">
        <v>56</v>
      </c>
      <c r="C3" s="6" t="s">
        <v>57</v>
      </c>
      <c r="D3" s="6" t="s">
        <v>17</v>
      </c>
      <c r="E3" s="6" t="s">
        <v>58</v>
      </c>
      <c r="F3" s="6" t="s">
        <v>17</v>
      </c>
      <c r="G3" s="6" t="s">
        <v>59</v>
      </c>
      <c r="H3" s="6" t="s">
        <v>60</v>
      </c>
      <c r="I3" s="6" t="s">
        <v>61</v>
      </c>
      <c r="J3" s="7" t="s">
        <v>62</v>
      </c>
      <c r="K3" s="15" t="str">
        <f>CONCATENATE("Generate a description of not more than 150 words for an exhibit called ",B3,", which is a ",C3," and a ",D3,". It is described as ",+E3,", and its motivation is ",+G3,". Other keywords include: ",+H3,". It was created in ",+I3,".")</f>
        <v>Generate a description of not more than 150 words for an exhibit called EFGHI_x000D_, which is a Batik _x000D_ and a _x000D_. It is described as Batik pieces in flower motif_x000D_, and its motivation is Yes_x000D_. Other keywords include: Batik, Flowers, Indonesian, Art, Cloth_x000D_. It was created in 2021_x000D_.</v>
      </c>
      <c r="L3" s="6" t="s">
        <v>71</v>
      </c>
      <c r="M3" s="6" t="str">
        <f>CONCATENATE("A cute, vibrant cartoon thumbnail picutre of a ",Table5[[#This Row],[Exhibit Name:]],", described as ",+Table5[[#This Row],[Description:]],", where its motivation is ",+Table5[[#This Row],[Motivation:]]," and is related to ",+Table5[[#This Row],[Keywords:]],".")</f>
        <v>A cute, vibrant cartoon thumbnail picutre of a EFGHI_x000D_, described as Batik pieces in flower motif_x000D_, where its motivation is Yes_x000D_ and is related to Batik, Flowers, Indonesian, Art, Cloth_x000D_.</v>
      </c>
      <c r="N3" s="6" t="s">
        <v>72</v>
      </c>
    </row>
    <row r="4" spans="1:14" ht="187.2" x14ac:dyDescent="0.3">
      <c r="A4" s="6" t="s">
        <v>19</v>
      </c>
      <c r="B4" s="6" t="s">
        <v>29</v>
      </c>
      <c r="C4" s="6" t="s">
        <v>30</v>
      </c>
      <c r="D4" s="6" t="s">
        <v>31</v>
      </c>
      <c r="E4" s="6" t="s">
        <v>32</v>
      </c>
      <c r="F4" s="6" t="s">
        <v>17</v>
      </c>
      <c r="G4" s="6" t="s">
        <v>33</v>
      </c>
      <c r="H4" s="6" t="s">
        <v>34</v>
      </c>
      <c r="I4" s="6" t="s">
        <v>27</v>
      </c>
      <c r="J4" s="7" t="s">
        <v>28</v>
      </c>
      <c r="K4" s="15" t="str">
        <f>CONCATENATE("Generate a description of not more than 150 words for an exhibit called ",B4,", which is a ",C4," and a ",D4,". It is described as ",+E4,", and its motivation is ",+G4,". Other keywords include: ",+H4,". It was created in ",+I4,".")</f>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4" s="6" t="s">
        <v>69</v>
      </c>
      <c r="M4" s="6"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4" s="6" t="s">
        <v>70</v>
      </c>
    </row>
    <row r="5" spans="1:14" ht="187.2" x14ac:dyDescent="0.3">
      <c r="A5" s="6" t="s">
        <v>55</v>
      </c>
      <c r="B5" s="6" t="s">
        <v>56</v>
      </c>
      <c r="C5" s="6" t="s">
        <v>57</v>
      </c>
      <c r="D5" s="6" t="s">
        <v>17</v>
      </c>
      <c r="E5" s="6" t="s">
        <v>58</v>
      </c>
      <c r="F5" s="6" t="s">
        <v>17</v>
      </c>
      <c r="G5" s="6" t="s">
        <v>59</v>
      </c>
      <c r="H5" s="6" t="s">
        <v>60</v>
      </c>
      <c r="I5" s="6" t="s">
        <v>61</v>
      </c>
      <c r="J5" s="7" t="s">
        <v>62</v>
      </c>
      <c r="K5" s="15" t="str">
        <f>CONCATENATE("Generate a description of not more than 150 words for an exhibit called ",B5,", which is a ",C5," and a ",D5,". It is described as ",+E5,", and its motivation is ",+G5,". Other keywords include: ",+H5,". It was created in ",+I5,".")</f>
        <v>Generate a description of not more than 150 words for an exhibit called EFGHI_x000D_, which is a Batik _x000D_ and a _x000D_. It is described as Batik pieces in flower motif_x000D_, and its motivation is Yes_x000D_. Other keywords include: Batik, Flowers, Indonesian, Art, Cloth_x000D_. It was created in 2021_x000D_.</v>
      </c>
      <c r="L5" s="6" t="s">
        <v>67</v>
      </c>
      <c r="M5" s="6" t="str">
        <f>CONCATENATE("A cute, vibrant cartoon thumbnail picutre of a ",Table5[[#This Row],[Exhibit Name:]],", described as ",+Table5[[#This Row],[Description:]],", where its motivation is ",+Table5[[#This Row],[Motivation:]]," and is related to ",+Table5[[#This Row],[Keywords:]],".")</f>
        <v>A cute, vibrant cartoon thumbnail picutre of a EFGHI_x000D_, described as Batik pieces in flower motif_x000D_, where its motivation is Yes_x000D_ and is related to Batik, Flowers, Indonesian, Art, Cloth_x000D_.</v>
      </c>
      <c r="N5" s="6" t="s">
        <v>68</v>
      </c>
    </row>
    <row r="6" spans="1:14" ht="86.4" x14ac:dyDescent="0.3">
      <c r="A6" s="6" t="s">
        <v>55</v>
      </c>
      <c r="B6" s="6" t="s">
        <v>56</v>
      </c>
      <c r="C6" s="6" t="s">
        <v>57</v>
      </c>
      <c r="D6" s="6" t="s">
        <v>17</v>
      </c>
      <c r="E6" s="6" t="s">
        <v>58</v>
      </c>
      <c r="F6" s="6" t="s">
        <v>17</v>
      </c>
      <c r="G6" s="6" t="s">
        <v>59</v>
      </c>
      <c r="H6" s="6" t="s">
        <v>60</v>
      </c>
      <c r="I6" s="6" t="s">
        <v>61</v>
      </c>
      <c r="J6" s="7" t="s">
        <v>62</v>
      </c>
      <c r="K6" s="15" t="str">
        <f>CONCATENATE("Generate a description of not more than 150 words for an exhibit called ",B6,", which is a ",C6," and a ",D6,". It is described as ",+E6,", and its motivation is ",+G6,". Other keywords include: ",+H6,". It was created in ",+I6,".")</f>
        <v>Generate a description of not more than 150 words for an exhibit called EFGHI_x000D_, which is a Batik _x000D_ and a _x000D_. It is described as Batik pieces in flower motif_x000D_, and its motivation is Yes_x000D_. Other keywords include: Batik, Flowers, Indonesian, Art, Cloth_x000D_. It was created in 2021_x000D_.</v>
      </c>
      <c r="L6" s="6"/>
      <c r="M6" s="6" t="str">
        <f>CONCATENATE("A cute, vibrant cartoon thumbnail picutre of a ",Table5[[#This Row],[Exhibit Name:]],", described as ",+Table5[[#This Row],[Description:]],", where its motivation is ",+Table5[[#This Row],[Motivation:]]," and is related to ",+Table5[[#This Row],[Keywords:]],".")</f>
        <v>A cute, vibrant cartoon thumbnail picutre of a EFGHI_x000D_, described as Batik pieces in flower motif_x000D_, where its motivation is Yes_x000D_ and is related to Batik, Flowers, Indonesian, Art, Cloth_x000D_.</v>
      </c>
      <c r="N6" s="6"/>
    </row>
    <row r="7" spans="1:14" ht="187.2" x14ac:dyDescent="0.3">
      <c r="A7" s="6" t="s">
        <v>19</v>
      </c>
      <c r="B7" s="6" t="s">
        <v>29</v>
      </c>
      <c r="C7" s="6" t="s">
        <v>30</v>
      </c>
      <c r="D7" s="6" t="s">
        <v>31</v>
      </c>
      <c r="E7" s="6" t="s">
        <v>32</v>
      </c>
      <c r="F7" s="6" t="s">
        <v>17</v>
      </c>
      <c r="G7" s="6" t="s">
        <v>33</v>
      </c>
      <c r="H7" s="6" t="s">
        <v>34</v>
      </c>
      <c r="I7" s="6" t="s">
        <v>27</v>
      </c>
      <c r="J7" s="7" t="s">
        <v>28</v>
      </c>
      <c r="K7" s="10" t="str">
        <f>CONCATENATE("Generate a description of not more than 150 words for an exhibit called ",B7,", which is a ",C7," and a ",D7,". It is described as ",+E7,", and its motivation is ",+G7,". Other keywords include: ",+H7,". It was created in ",+I7,".")</f>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7" s="6" t="s">
        <v>65</v>
      </c>
      <c r="M7" s="6"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7" s="6" t="s">
        <v>66</v>
      </c>
    </row>
    <row r="8" spans="1:14" ht="187.2" x14ac:dyDescent="0.3">
      <c r="A8" s="6" t="s">
        <v>55</v>
      </c>
      <c r="B8" s="6" t="s">
        <v>56</v>
      </c>
      <c r="C8" s="6" t="s">
        <v>57</v>
      </c>
      <c r="D8" s="6" t="s">
        <v>17</v>
      </c>
      <c r="E8" s="6" t="s">
        <v>58</v>
      </c>
      <c r="F8" s="6" t="s">
        <v>17</v>
      </c>
      <c r="G8" s="6" t="s">
        <v>59</v>
      </c>
      <c r="H8" s="6" t="s">
        <v>60</v>
      </c>
      <c r="I8" s="6" t="s">
        <v>61</v>
      </c>
      <c r="J8" s="7" t="s">
        <v>62</v>
      </c>
      <c r="K8" s="10" t="str">
        <f>CONCATENATE("Generate a description of not more than 150 words for an exhibit called ",B8,", which is a ",C8," and a ",D8,". It is described as ",+E8,", and its motivation is ",+G8,". Other keywords include: ",+H8,". It was created in ",+I8,".")</f>
        <v>Generate a description of not more than 150 words for an exhibit called EFGHI_x000D_, which is a Batik _x000D_ and a _x000D_. It is described as Batik pieces in flower motif_x000D_, and its motivation is Yes_x000D_. Other keywords include: Batik, Flowers, Indonesian, Art, Cloth_x000D_. It was created in 2021_x000D_.</v>
      </c>
      <c r="L8" s="6" t="s">
        <v>63</v>
      </c>
      <c r="M8" s="6" t="str">
        <f>CONCATENATE("A cute, vibrant cartoon thumbnail picutre of a ",Table5[[#This Row],[Exhibit Name:]],", described as ",+Table5[[#This Row],[Description:]],", where its motivation is ",+Table5[[#This Row],[Motivation:]]," and is related to ",+Table5[[#This Row],[Keywords:]],".")</f>
        <v>A cute, vibrant cartoon thumbnail picutre of a EFGHI_x000D_, described as Batik pieces in flower motif_x000D_, where its motivation is Yes_x000D_ and is related to Batik, Flowers, Indonesian, Art, Cloth_x000D_.</v>
      </c>
      <c r="N8" s="6" t="s">
        <v>64</v>
      </c>
    </row>
    <row r="9" spans="1:14" ht="172.8" x14ac:dyDescent="0.3">
      <c r="A9" s="6" t="s">
        <v>19</v>
      </c>
      <c r="B9" s="6" t="s">
        <v>29</v>
      </c>
      <c r="C9" s="6" t="s">
        <v>30</v>
      </c>
      <c r="D9" s="6" t="s">
        <v>31</v>
      </c>
      <c r="E9" s="6" t="s">
        <v>32</v>
      </c>
      <c r="F9" s="6" t="s">
        <v>17</v>
      </c>
      <c r="G9" s="6" t="s">
        <v>33</v>
      </c>
      <c r="H9" s="6" t="s">
        <v>34</v>
      </c>
      <c r="I9" s="6" t="s">
        <v>27</v>
      </c>
      <c r="J9" s="7" t="s">
        <v>28</v>
      </c>
      <c r="K9" s="10" t="str">
        <f>CONCATENATE("Generate a description of not more than 150 words for an exhibit called ",B9,", which is a ",C9," and a ",D9,". It is described as ",+E9,", and its motivation is ",+G9,". Other keywords include: ",+H9,". It was created in ",+I9,".")</f>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9" s="6" t="s">
        <v>52</v>
      </c>
      <c r="M9" s="10"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9" s="12"/>
    </row>
    <row r="10" spans="1:14" ht="158.4" x14ac:dyDescent="0.3">
      <c r="A10" s="6" t="s">
        <v>20</v>
      </c>
      <c r="B10" s="6" t="s">
        <v>22</v>
      </c>
      <c r="C10" s="6" t="s">
        <v>23</v>
      </c>
      <c r="D10" s="6" t="s">
        <v>24</v>
      </c>
      <c r="E10" s="6" t="s">
        <v>24</v>
      </c>
      <c r="F10" s="6" t="s">
        <v>17</v>
      </c>
      <c r="G10" s="6" t="s">
        <v>25</v>
      </c>
      <c r="H10" s="6" t="s">
        <v>26</v>
      </c>
      <c r="I10" s="6" t="s">
        <v>27</v>
      </c>
      <c r="J10" s="7" t="s">
        <v>28</v>
      </c>
      <c r="K10" s="10" t="str">
        <f t="shared" ref="K10:K18" si="0">CONCATENATE("Generate a description of not more than 150 words for an exhibit called ",B10,", which is a ",C10," and a ",D10,". It is described as ",+E10,", and its motivation is ",+G10,". Other keywords include: ",+H10,". It was created in ",+I10,".")</f>
        <v>Generate a description of not more than 150 words for an exhibit called SimplifyNext Internship_x000D_, which is a Career_x000D_ and a Internship_x000D_. It is described as Internship_x000D_, and its motivation is Money, Manifestations_x000D_. Other keywords include: Money, Winners, Most Creative_x000D_. It was created in 2023_x000D_.</v>
      </c>
      <c r="L10" s="6" t="s">
        <v>51</v>
      </c>
      <c r="M10" s="12" t="str">
        <f>CONCATENATE("A cute, vibrant cartoon thumbnail picutre of a ",Table5[[#This Row],[Exhibit Name:]],", described as ",+Table5[[#This Row],[Description:]],", where its motivation is ",+Table5[[#This Row],[Motivation:]]," and is related to ",+Table5[[#This Row],[Keywords:]],".")</f>
        <v>A cute, vibrant cartoon thumbnail picutre of a SimplifyNext Internship_x000D_, described as Internship_x000D_, where its motivation is Money, Manifestations_x000D_ and is related to Money, Winners, Most Creative_x000D_.</v>
      </c>
      <c r="N10" s="12"/>
    </row>
    <row r="11" spans="1:14" ht="129.6" x14ac:dyDescent="0.3">
      <c r="A11" s="6" t="s">
        <v>36</v>
      </c>
      <c r="B11" s="6" t="s">
        <v>37</v>
      </c>
      <c r="C11" s="6" t="s">
        <v>38</v>
      </c>
      <c r="D11" s="6" t="s">
        <v>39</v>
      </c>
      <c r="E11" s="6" t="s">
        <v>40</v>
      </c>
      <c r="F11" s="6" t="s">
        <v>17</v>
      </c>
      <c r="G11" s="6" t="s">
        <v>17</v>
      </c>
      <c r="H11" s="6" t="s">
        <v>42</v>
      </c>
      <c r="I11" s="6" t="s">
        <v>27</v>
      </c>
      <c r="J11" s="7" t="s">
        <v>28</v>
      </c>
      <c r="K11" s="10" t="str">
        <f t="shared" si="0"/>
        <v>Generate a description of not more than 150 words for an exhibit called Hanif_x000D_, which is a Partner_x000D_ and a Boyfriend_x000D_. It is described as Relationship_x000D_, and its motivation is _x000D_. Other keywords include: Love, Chicken, Rice_x000D_. It was created in 2023_x000D_.</v>
      </c>
      <c r="L11" s="6" t="s">
        <v>50</v>
      </c>
      <c r="M11" s="12" t="str">
        <f>CONCATENATE("A cute, vibrant cartoon thumbnail picutre of a ",Table5[[#This Row],[Exhibit Name:]],", described as ",+Table5[[#This Row],[Description:]],", where its motivation is ",+Table5[[#This Row],[Motivation:]]," and is related to ",+Table5[[#This Row],[Keywords:]],".")</f>
        <v>A cute, vibrant cartoon thumbnail picutre of a Hanif_x000D_, described as Relationship_x000D_, where its motivation is _x000D_ and is related to Love, Chicken, Rice_x000D_.</v>
      </c>
      <c r="N11" s="12"/>
    </row>
    <row r="12" spans="1:14" ht="72" x14ac:dyDescent="0.3">
      <c r="A12" s="6" t="s">
        <v>36</v>
      </c>
      <c r="B12" s="6" t="s">
        <v>37</v>
      </c>
      <c r="C12" s="6" t="s">
        <v>38</v>
      </c>
      <c r="D12" s="6" t="s">
        <v>39</v>
      </c>
      <c r="E12" s="6" t="s">
        <v>40</v>
      </c>
      <c r="F12" s="6" t="s">
        <v>17</v>
      </c>
      <c r="G12" s="6" t="s">
        <v>17</v>
      </c>
      <c r="H12" s="6" t="s">
        <v>42</v>
      </c>
      <c r="I12" s="6" t="s">
        <v>27</v>
      </c>
      <c r="J12" s="7" t="s">
        <v>28</v>
      </c>
      <c r="K12" s="10" t="str">
        <f t="shared" si="0"/>
        <v>Generate a description of not more than 150 words for an exhibit called Hanif_x000D_, which is a Partner_x000D_ and a Boyfriend_x000D_. It is described as Relationship_x000D_, and its motivation is _x000D_. Other keywords include: Love, Chicken, Rice_x000D_. It was created in 2023_x000D_.</v>
      </c>
      <c r="L12" s="6"/>
      <c r="M12" s="12" t="str">
        <f>CONCATENATE("A cute, vibrant cartoon thumbnail picutre of a ",Table5[[#This Row],[Exhibit Name:]],", described as ",+Table5[[#This Row],[Description:]],", where its motivation is ",+Table5[[#This Row],[Motivation:]]," and is related to ",+Table5[[#This Row],[Keywords:]],".")</f>
        <v>A cute, vibrant cartoon thumbnail picutre of a Hanif_x000D_, described as Relationship_x000D_, where its motivation is _x000D_ and is related to Love, Chicken, Rice_x000D_.</v>
      </c>
      <c r="N12" s="12"/>
    </row>
    <row r="13" spans="1:14" ht="172.8" x14ac:dyDescent="0.3">
      <c r="A13" s="6" t="s">
        <v>36</v>
      </c>
      <c r="B13" s="6" t="s">
        <v>37</v>
      </c>
      <c r="C13" s="6" t="s">
        <v>38</v>
      </c>
      <c r="D13" s="6" t="s">
        <v>39</v>
      </c>
      <c r="E13" s="6" t="s">
        <v>40</v>
      </c>
      <c r="F13" s="6" t="s">
        <v>17</v>
      </c>
      <c r="G13" s="6" t="s">
        <v>41</v>
      </c>
      <c r="H13" s="6" t="s">
        <v>42</v>
      </c>
      <c r="I13" s="6" t="s">
        <v>27</v>
      </c>
      <c r="J13" s="7" t="s">
        <v>28</v>
      </c>
      <c r="K13" s="10" t="str">
        <f t="shared" si="0"/>
        <v>Generate a description of not more than 150 words for an exhibit called Hanif_x000D_, which is a Partner_x000D_ and a Boyfriend_x000D_. It is described as Relationship_x000D_, and its motivation is Love_x000D_. Other keywords include: Love, Chicken, Rice_x000D_. It was created in 2023_x000D_.</v>
      </c>
      <c r="L13" s="6" t="s">
        <v>48</v>
      </c>
      <c r="M13" s="12" t="str">
        <f>CONCATENATE("A cute, vibrant cartoon thumbnail picutre of a ",Table5[[#This Row],[Exhibit Name:]],", described as ",+Table5[[#This Row],[Description:]],", where its motivation is ",+Table5[[#This Row],[Motivation:]]," and is related to ",+Table5[[#This Row],[Keywords:]],".")</f>
        <v>A cute, vibrant cartoon thumbnail picutre of a Hanif_x000D_, described as Relationship_x000D_, where its motivation is Love_x000D_ and is related to Love, Chicken, Rice_x000D_.</v>
      </c>
      <c r="N13" s="12"/>
    </row>
    <row r="14" spans="1:14" ht="158.4" x14ac:dyDescent="0.3">
      <c r="A14" s="6" t="s">
        <v>36</v>
      </c>
      <c r="B14" s="6" t="s">
        <v>37</v>
      </c>
      <c r="C14" s="6" t="s">
        <v>38</v>
      </c>
      <c r="D14" s="6" t="s">
        <v>39</v>
      </c>
      <c r="E14" s="6" t="s">
        <v>40</v>
      </c>
      <c r="F14" s="6" t="s">
        <v>17</v>
      </c>
      <c r="G14" s="6" t="s">
        <v>41</v>
      </c>
      <c r="H14" s="6" t="s">
        <v>42</v>
      </c>
      <c r="I14" s="6" t="s">
        <v>27</v>
      </c>
      <c r="J14" s="7" t="s">
        <v>28</v>
      </c>
      <c r="K14" s="10" t="str">
        <f t="shared" si="0"/>
        <v>Generate a description of not more than 150 words for an exhibit called Hanif_x000D_, which is a Partner_x000D_ and a Boyfriend_x000D_. It is described as Relationship_x000D_, and its motivation is Love_x000D_. Other keywords include: Love, Chicken, Rice_x000D_. It was created in 2023_x000D_.</v>
      </c>
      <c r="L14" s="6" t="s">
        <v>47</v>
      </c>
      <c r="M14" s="12" t="str">
        <f>CONCATENATE("A cute, vibrant cartoon thumbnail picutre of a ",Table5[[#This Row],[Exhibit Name:]],", described as ",+Table5[[#This Row],[Description:]],", where its motivation is ",+Table5[[#This Row],[Motivation:]]," and is related to ",+Table5[[#This Row],[Keywords:]],".")</f>
        <v>A cute, vibrant cartoon thumbnail picutre of a Hanif_x000D_, described as Relationship_x000D_, where its motivation is Love_x000D_ and is related to Love, Chicken, Rice_x000D_.</v>
      </c>
      <c r="N14" s="12"/>
    </row>
    <row r="15" spans="1:14" ht="129.6" x14ac:dyDescent="0.3">
      <c r="A15" s="6" t="s">
        <v>19</v>
      </c>
      <c r="B15" s="6" t="s">
        <v>29</v>
      </c>
      <c r="C15" s="6" t="s">
        <v>30</v>
      </c>
      <c r="D15" s="6" t="s">
        <v>31</v>
      </c>
      <c r="E15" s="6" t="s">
        <v>32</v>
      </c>
      <c r="F15" s="6" t="s">
        <v>17</v>
      </c>
      <c r="G15" s="6" t="s">
        <v>33</v>
      </c>
      <c r="H15" s="6" t="s">
        <v>34</v>
      </c>
      <c r="I15" s="6" t="s">
        <v>27</v>
      </c>
      <c r="J15" s="7" t="s">
        <v>28</v>
      </c>
      <c r="K15" s="10" t="str">
        <f t="shared" si="0"/>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15" s="6" t="s">
        <v>46</v>
      </c>
      <c r="M15" s="12"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15" s="12"/>
    </row>
    <row r="16" spans="1:14" ht="158.4" x14ac:dyDescent="0.3">
      <c r="A16" s="6" t="s">
        <v>20</v>
      </c>
      <c r="B16" s="6" t="s">
        <v>22</v>
      </c>
      <c r="C16" s="6" t="s">
        <v>23</v>
      </c>
      <c r="D16" s="6" t="s">
        <v>24</v>
      </c>
      <c r="E16" s="6" t="s">
        <v>24</v>
      </c>
      <c r="F16" s="6" t="s">
        <v>17</v>
      </c>
      <c r="G16" s="6" t="s">
        <v>25</v>
      </c>
      <c r="H16" s="6" t="s">
        <v>26</v>
      </c>
      <c r="I16" s="6" t="s">
        <v>27</v>
      </c>
      <c r="J16" s="7" t="s">
        <v>28</v>
      </c>
      <c r="K16" s="10" t="str">
        <f t="shared" si="0"/>
        <v>Generate a description of not more than 150 words for an exhibit called SimplifyNext Internship_x000D_, which is a Career_x000D_ and a Internship_x000D_. It is described as Internship_x000D_, and its motivation is Money, Manifestations_x000D_. Other keywords include: Money, Winners, Most Creative_x000D_. It was created in 2023_x000D_.</v>
      </c>
      <c r="L16" s="6" t="s">
        <v>45</v>
      </c>
      <c r="M16" s="12" t="str">
        <f>CONCATENATE("A cute, vibrant cartoon thumbnail picutre of a ",Table5[[#This Row],[Exhibit Name:]],", described as ",+Table5[[#This Row],[Description:]],", where its motivation is ",+Table5[[#This Row],[Motivation:]]," and is related to ",+Table5[[#This Row],[Keywords:]],".")</f>
        <v>A cute, vibrant cartoon thumbnail picutre of a SimplifyNext Internship_x000D_, described as Internship_x000D_, where its motivation is Money, Manifestations_x000D_ and is related to Money, Winners, Most Creative_x000D_.</v>
      </c>
      <c r="N16" s="12"/>
    </row>
    <row r="17" spans="1:14" ht="144" x14ac:dyDescent="0.3">
      <c r="A17" s="6" t="s">
        <v>36</v>
      </c>
      <c r="B17" s="6" t="s">
        <v>37</v>
      </c>
      <c r="C17" s="6" t="s">
        <v>38</v>
      </c>
      <c r="D17" s="6" t="s">
        <v>39</v>
      </c>
      <c r="E17" s="6" t="s">
        <v>40</v>
      </c>
      <c r="F17" s="6" t="s">
        <v>17</v>
      </c>
      <c r="G17" s="6" t="s">
        <v>41</v>
      </c>
      <c r="H17" s="6" t="s">
        <v>42</v>
      </c>
      <c r="I17" s="6" t="s">
        <v>27</v>
      </c>
      <c r="J17" s="7" t="s">
        <v>28</v>
      </c>
      <c r="K17" s="10" t="str">
        <f t="shared" si="0"/>
        <v>Generate a description of not more than 150 words for an exhibit called Hanif_x000D_, which is a Partner_x000D_ and a Boyfriend_x000D_. It is described as Relationship_x000D_, and its motivation is Love_x000D_. Other keywords include: Love, Chicken, Rice_x000D_. It was created in 2023_x000D_.</v>
      </c>
      <c r="L17" s="6" t="s">
        <v>44</v>
      </c>
      <c r="M17" s="12" t="str">
        <f>CONCATENATE("A cute, vibrant cartoon thumbnail picutre of a ",Table5[[#This Row],[Exhibit Name:]],", described as ",+Table5[[#This Row],[Description:]],", where its motivation is ",+Table5[[#This Row],[Motivation:]]," and is related to ",+Table5[[#This Row],[Keywords:]],".")</f>
        <v>A cute, vibrant cartoon thumbnail picutre of a Hanif_x000D_, described as Relationship_x000D_, where its motivation is Love_x000D_ and is related to Love, Chicken, Rice_x000D_.</v>
      </c>
      <c r="N17" s="12"/>
    </row>
    <row r="18" spans="1:14" ht="144" x14ac:dyDescent="0.3">
      <c r="A18" s="6" t="s">
        <v>19</v>
      </c>
      <c r="B18" s="6" t="s">
        <v>29</v>
      </c>
      <c r="C18" s="6" t="s">
        <v>30</v>
      </c>
      <c r="D18" s="6" t="s">
        <v>31</v>
      </c>
      <c r="E18" s="6" t="s">
        <v>32</v>
      </c>
      <c r="F18" s="6" t="s">
        <v>17</v>
      </c>
      <c r="G18" s="6" t="s">
        <v>33</v>
      </c>
      <c r="H18" s="6" t="s">
        <v>34</v>
      </c>
      <c r="I18" s="6" t="s">
        <v>27</v>
      </c>
      <c r="J18" s="7" t="s">
        <v>28</v>
      </c>
      <c r="K18" s="10" t="str">
        <f t="shared" si="0"/>
        <v>Generate a description of not more than 150 words for an exhibit called Boyfriend from NUS_x000D_, which is a Men_x000D_ and a Boys_x000D_. It is described as Local Boys_x000D_, and its motivation is Romance_x000D_. Other keywords include: Fresh, New, Boy from NUS, Local_x000D_. It was created in 2023_x000D_.</v>
      </c>
      <c r="L18" s="6" t="s">
        <v>43</v>
      </c>
      <c r="M18" s="12" t="str">
        <f>CONCATENATE("A cute, vibrant cartoon thumbnail picutre of a ",Table5[[#This Row],[Exhibit Name:]],", described as ",+Table5[[#This Row],[Description:]],", where its motivation is ",+Table5[[#This Row],[Motivation:]]," and is related to ",+Table5[[#This Row],[Keywords:]],".")</f>
        <v>A cute, vibrant cartoon thumbnail picutre of a Boyfriend from NUS_x000D_, described as Local Boys_x000D_, where its motivation is Romance_x000D_ and is related to Fresh, New, Boy from NUS, Local_x000D_.</v>
      </c>
      <c r="N18" s="12"/>
    </row>
    <row r="19" spans="1:14" x14ac:dyDescent="0.3">
      <c r="A19" s="2"/>
      <c r="B19" s="2"/>
      <c r="C19" s="2"/>
      <c r="D19" s="2"/>
      <c r="E19" s="2"/>
      <c r="F19" s="2"/>
      <c r="G19" s="2"/>
      <c r="H19" s="2"/>
      <c r="I19" s="2"/>
      <c r="J19" s="2"/>
    </row>
    <row r="20" spans="1:14" x14ac:dyDescent="0.3">
      <c r="A20" s="2"/>
      <c r="B20" s="2"/>
      <c r="C20" s="2"/>
      <c r="D20" s="2"/>
      <c r="E20" s="2"/>
      <c r="F20" s="2"/>
      <c r="G20" s="2"/>
      <c r="H20" s="2"/>
      <c r="I20" s="2"/>
      <c r="J20" s="2"/>
    </row>
    <row r="21" spans="1:14" x14ac:dyDescent="0.3">
      <c r="A21" s="5"/>
      <c r="B21" s="5"/>
      <c r="C21" s="5"/>
      <c r="D21" s="5"/>
      <c r="E21" s="5"/>
      <c r="F21" s="5"/>
      <c r="G21" s="5"/>
      <c r="H21" s="5"/>
      <c r="I21" s="5"/>
      <c r="J21" s="5"/>
    </row>
    <row r="22" spans="1:14" x14ac:dyDescent="0.3">
      <c r="A22" s="2"/>
      <c r="B22" s="2"/>
      <c r="C22" s="2"/>
      <c r="D22" s="2"/>
      <c r="E22" s="2"/>
      <c r="F22" s="2"/>
      <c r="G22" s="2"/>
      <c r="H22" s="2"/>
      <c r="I22" s="2"/>
      <c r="J22"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J34"/>
  <sheetViews>
    <sheetView workbookViewId="0">
      <selection activeCell="G11" sqref="G11"/>
    </sheetView>
  </sheetViews>
  <sheetFormatPr defaultRowHeight="14.4" x14ac:dyDescent="0.3"/>
  <cols>
    <col min="1" max="1" width="20.33203125" bestFit="1" customWidth="1"/>
    <col min="2" max="2" width="26.109375" customWidth="1"/>
    <col min="3" max="3" width="11" customWidth="1"/>
    <col min="4" max="4" width="22.77734375" customWidth="1"/>
    <col min="5" max="5" width="15.33203125" bestFit="1" customWidth="1"/>
    <col min="6" max="6" width="25.77734375" customWidth="1"/>
    <col min="7" max="7" width="13.44140625" bestFit="1" customWidth="1"/>
    <col min="8" max="8" width="11.6640625" customWidth="1"/>
    <col min="9" max="9" width="26.77734375" customWidth="1"/>
    <col min="10" max="10" width="29" customWidth="1"/>
  </cols>
  <sheetData>
    <row r="1" spans="1:10" ht="18" x14ac:dyDescent="0.3">
      <c r="A1" s="13" t="s">
        <v>2</v>
      </c>
      <c r="B1" s="13"/>
      <c r="C1" s="13"/>
      <c r="D1" s="13"/>
      <c r="E1" s="13"/>
      <c r="F1" s="13"/>
    </row>
    <row r="2" spans="1:10" s="1" customFormat="1" ht="15" customHeight="1" x14ac:dyDescent="0.3">
      <c r="A2" s="14" t="s">
        <v>5</v>
      </c>
      <c r="B2" s="14"/>
      <c r="C2" s="14"/>
      <c r="D2" s="14"/>
      <c r="E2" s="14"/>
      <c r="F2" s="14"/>
    </row>
    <row r="4" spans="1:10" ht="409.6" x14ac:dyDescent="0.3">
      <c r="A4" t="s">
        <v>3</v>
      </c>
      <c r="B4" s="3" t="s">
        <v>35</v>
      </c>
      <c r="C4" t="s">
        <v>4</v>
      </c>
    </row>
    <row r="5" spans="1:10" x14ac:dyDescent="0.3">
      <c r="A5" t="s">
        <v>0</v>
      </c>
      <c r="B5" t="str">
        <f>TRIM(B4)</f>
        <v xml:space="preserve">Hi, Anushri got a local boyfriend._x000D_
_x000D_
 _x000D_
_x000D_
Client's Name: Anushri_x000D_
_x000D_
Exhibit Name: Boyfriend from NUS_x000D_
_x000D_
Category: Men_x000D_
_x000D_
Subcategory (optional): Boys_x000D_
_x000D_
Description: Local Boys_x000D_
_x000D_
Display Description (if any):_x000D_
_x000D_
Motivation: Romance_x000D_
_x000D_
Keywords: Fresh, New, Boy from NUS, Local_x000D_
_x000D_
(Estimated) year of creation: 2023_x000D_
_x000D_
Date Available (DD/MM/YYYY): 1/3/2023_x000D_
</v>
      </c>
      <c r="C5" t="s">
        <v>4</v>
      </c>
    </row>
    <row r="6" spans="1:10" x14ac:dyDescent="0.3">
      <c r="A6" t="s">
        <v>1</v>
      </c>
      <c r="B6">
        <f>LEN(B4)</f>
        <v>359</v>
      </c>
      <c r="C6" t="s">
        <v>4</v>
      </c>
    </row>
    <row r="7" spans="1:10" x14ac:dyDescent="0.3">
      <c r="C7" t="s">
        <v>4</v>
      </c>
    </row>
    <row r="8" spans="1:10" x14ac:dyDescent="0.3">
      <c r="A8" s="4" t="s">
        <v>6</v>
      </c>
      <c r="B8" s="4" t="s">
        <v>15</v>
      </c>
      <c r="C8" s="4" t="s">
        <v>11</v>
      </c>
      <c r="D8" s="4" t="s">
        <v>12</v>
      </c>
      <c r="E8" s="4" t="s">
        <v>7</v>
      </c>
      <c r="F8" s="4" t="s">
        <v>8</v>
      </c>
      <c r="G8" s="4" t="s">
        <v>13</v>
      </c>
      <c r="H8" s="4" t="s">
        <v>9</v>
      </c>
      <c r="I8" s="4" t="s">
        <v>14</v>
      </c>
      <c r="J8" s="4" t="s">
        <v>10</v>
      </c>
    </row>
    <row r="9" spans="1:10" x14ac:dyDescent="0.3">
      <c r="A9" s="2" t="str">
        <f t="shared" ref="A9:J9" si="0">IFERROR(SUBSTITUTE(TRIM(MID(Trimmed, FIND(A8,Trimmed)+LEN(A8), IFERROR(FIND(IF(A10="",CHAR(10),A10),Trimmed,FIND(A8,Trimmed)+LEN(A8)),LEN(Trimmed)+1)-FIND(A8,Trimmed)-LEN(A8))),CHAR(10), " "), CHAR(13))</f>
        <v>Anushri_x000D_</v>
      </c>
      <c r="B9" s="2" t="str">
        <f t="shared" si="0"/>
        <v>Boyfriend from NUS_x000D_</v>
      </c>
      <c r="C9" s="2" t="str">
        <f t="shared" si="0"/>
        <v>Men_x000D_</v>
      </c>
      <c r="D9" s="2" t="str">
        <f t="shared" si="0"/>
        <v>Boys_x000D_</v>
      </c>
      <c r="E9" s="2" t="str">
        <f t="shared" si="0"/>
        <v>Local Boys_x000D_</v>
      </c>
      <c r="F9" s="2" t="str">
        <f t="shared" si="0"/>
        <v>_x000D_</v>
      </c>
      <c r="G9" s="2" t="str">
        <f t="shared" si="0"/>
        <v>Romance_x000D_</v>
      </c>
      <c r="H9" s="2" t="str">
        <f t="shared" si="0"/>
        <v>Fresh, New, Boy from NUS, Local_x000D_</v>
      </c>
      <c r="I9" s="2" t="str">
        <f t="shared" si="0"/>
        <v>2023_x000D_</v>
      </c>
      <c r="J9" s="2" t="str">
        <f t="shared" si="0"/>
        <v>1/3/2023_x000D_</v>
      </c>
    </row>
    <row r="11" spans="1:10" x14ac:dyDescent="0.3">
      <c r="A11" s="1" t="s">
        <v>49</v>
      </c>
      <c r="B11" t="str" cm="1">
        <f t="array" ref="B11">_xlfn.CONCAT(IF(Table1[Client''s Name:]=CHAR(13), "Client's Name, ", ""), IF(Table1[Exhibit Name:]=CHAR(13), "Exhibit Name, ", ""), IF(Table1[Category:]=CHAR(13), "Category, ", ""), IF(Table1[Description:]=CHAR(13), "Description, ", ""), IF(Table1[Motivation:]=CHAR(13), "Motivation, ", ""), IF(Table1[(Estimated) year of creation:]=CHAR(13), "Year of Creation, ", ""), IF(Table1[Date Available (DD/MM/YYYY):]=CHAR(13), "Date Available, ", ""))</f>
        <v/>
      </c>
    </row>
    <row r="14" spans="1:10" x14ac:dyDescent="0.3">
      <c r="B14" t="str" cm="1">
        <f t="array" ref="B14">_xlfn.CONCAT(IF(ISBLANK(Table1[Client''s Name:]), "Client's Name Missing.", ""), IF(ISBLANK(Table1[Exhibit Name:]), "Exhibit Name Missing.", ""), IF(ISBLANK(Table1[Category:]), "Category Missing.", ""), IF(ISBLANK(Table1[Description:]), "Description Missing.", ""), IF(ISBLANK(Table1[Motivation:]), "Motivation Missing.", ""), IF(ISBLANK(Table1[(Estimated) year of creation:]), "Year of Creation Missing.", ""), IF(ISBLANK(Table1[Date Available (DD/MM/YYYY):]), "Date Available Missing.", ""))</f>
        <v/>
      </c>
    </row>
    <row r="24" spans="1:3" x14ac:dyDescent="0.3">
      <c r="A24" s="1"/>
      <c r="B24" s="1"/>
      <c r="C24" s="1"/>
    </row>
    <row r="25" spans="1:3" x14ac:dyDescent="0.3">
      <c r="C25" s="2"/>
    </row>
    <row r="26" spans="1:3" x14ac:dyDescent="0.3">
      <c r="C26" s="2"/>
    </row>
    <row r="27" spans="1:3" x14ac:dyDescent="0.3">
      <c r="C27" s="2"/>
    </row>
    <row r="28" spans="1:3" x14ac:dyDescent="0.3">
      <c r="C28" s="2"/>
    </row>
    <row r="29" spans="1:3" x14ac:dyDescent="0.3">
      <c r="C29" s="2"/>
    </row>
    <row r="30" spans="1:3" x14ac:dyDescent="0.3">
      <c r="C30" s="2"/>
    </row>
    <row r="31" spans="1:3" x14ac:dyDescent="0.3">
      <c r="C31" s="2"/>
    </row>
    <row r="32" spans="1:3" x14ac:dyDescent="0.3">
      <c r="C32" s="2"/>
    </row>
    <row r="33" spans="3:3" x14ac:dyDescent="0.3">
      <c r="C33" s="2"/>
    </row>
    <row r="34" spans="3:3" x14ac:dyDescent="0.3">
      <c r="C34" s="2"/>
    </row>
  </sheetData>
  <mergeCells count="2">
    <mergeCell ref="A1:F1"/>
    <mergeCell ref="A2:F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ForPy</vt:lpstr>
      <vt:lpstr>Info</vt:lpstr>
      <vt:lpstr>Text</vt:lpstr>
      <vt:lpstr>FirstName</vt:lpstr>
      <vt:lpstr>LastName</vt:lpstr>
      <vt:lpstr>Length</vt:lpstr>
      <vt:lpstr>Text_Input</vt:lpstr>
      <vt:lpstr>Trimmed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Joel</cp:lastModifiedBy>
  <dcterms:created xsi:type="dcterms:W3CDTF">2019-08-19T13:07:58Z</dcterms:created>
  <dcterms:modified xsi:type="dcterms:W3CDTF">2023-03-18T08:22:29Z</dcterms:modified>
</cp:coreProperties>
</file>