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ents\JTConsultanting\Projects\JJRocket\Rockets\L3_Rocket\TWM\code\gcodeGenerator\"/>
    </mc:Choice>
  </mc:AlternateContent>
  <xr:revisionPtr revIDLastSave="0" documentId="8_{023C1E21-09ED-4C37-AC9B-9867031F98C7}" xr6:coauthVersionLast="45" xr6:coauthVersionMax="45" xr10:uidLastSave="{00000000-0000-0000-0000-000000000000}"/>
  <bookViews>
    <workbookView xWindow="28680" yWindow="-120" windowWidth="29040" windowHeight="16440" activeTab="1" xr2:uid="{C303229C-A2BA-4011-A1E8-655910C40023}"/>
  </bookViews>
  <sheets>
    <sheet name="contrived NoseCone" sheetId="1" r:id="rId1"/>
    <sheet name="NoseCone_forRock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4" i="2" l="1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12" i="2"/>
  <c r="AM13" i="2" s="1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B57" i="2"/>
  <c r="AC57" i="2"/>
  <c r="AD57" i="2"/>
  <c r="AB58" i="2"/>
  <c r="AC58" i="2"/>
  <c r="AD58" i="2"/>
  <c r="AB59" i="2"/>
  <c r="AC59" i="2"/>
  <c r="AD59" i="2"/>
  <c r="AB60" i="2"/>
  <c r="AC60" i="2"/>
  <c r="AD60" i="2"/>
  <c r="AB61" i="2"/>
  <c r="AC61" i="2"/>
  <c r="AD61" i="2"/>
  <c r="AB62" i="2"/>
  <c r="AC62" i="2"/>
  <c r="AD62" i="2"/>
  <c r="AB63" i="2"/>
  <c r="AC63" i="2"/>
  <c r="AD63" i="2"/>
  <c r="AB64" i="2"/>
  <c r="AC64" i="2"/>
  <c r="AD64" i="2"/>
  <c r="AB65" i="2"/>
  <c r="AC65" i="2"/>
  <c r="AD65" i="2"/>
  <c r="AB66" i="2"/>
  <c r="AC66" i="2"/>
  <c r="AD66" i="2"/>
  <c r="AB67" i="2"/>
  <c r="AC67" i="2"/>
  <c r="AD67" i="2"/>
  <c r="AB68" i="2"/>
  <c r="AC68" i="2"/>
  <c r="AD68" i="2"/>
  <c r="AB69" i="2"/>
  <c r="AC69" i="2"/>
  <c r="AD69" i="2"/>
  <c r="AB70" i="2"/>
  <c r="AC70" i="2"/>
  <c r="AD70" i="2"/>
  <c r="AB71" i="2"/>
  <c r="AC71" i="2"/>
  <c r="AD71" i="2"/>
  <c r="AB72" i="2"/>
  <c r="AC72" i="2"/>
  <c r="AD72" i="2"/>
  <c r="AB73" i="2"/>
  <c r="AC73" i="2"/>
  <c r="AD73" i="2"/>
  <c r="AB74" i="2"/>
  <c r="AC74" i="2"/>
  <c r="AD74" i="2"/>
  <c r="AB75" i="2"/>
  <c r="AC75" i="2"/>
  <c r="AD75" i="2"/>
  <c r="AB76" i="2"/>
  <c r="AC76" i="2"/>
  <c r="AD76" i="2"/>
  <c r="AB77" i="2"/>
  <c r="AC77" i="2"/>
  <c r="AD77" i="2"/>
  <c r="AB78" i="2"/>
  <c r="AC78" i="2"/>
  <c r="AD78" i="2"/>
  <c r="AB79" i="2"/>
  <c r="AC79" i="2"/>
  <c r="AD79" i="2"/>
  <c r="AB80" i="2"/>
  <c r="AC80" i="2"/>
  <c r="AD80" i="2"/>
  <c r="AB81" i="2"/>
  <c r="AC81" i="2"/>
  <c r="AD81" i="2"/>
  <c r="AB82" i="2"/>
  <c r="AC82" i="2"/>
  <c r="AD82" i="2"/>
  <c r="AB83" i="2"/>
  <c r="AC83" i="2"/>
  <c r="AD83" i="2"/>
  <c r="AB84" i="2"/>
  <c r="AC84" i="2"/>
  <c r="AD84" i="2"/>
  <c r="AB85" i="2"/>
  <c r="AC85" i="2"/>
  <c r="AD85" i="2"/>
  <c r="AB86" i="2"/>
  <c r="AC86" i="2"/>
  <c r="AD86" i="2"/>
  <c r="AB87" i="2"/>
  <c r="AC87" i="2"/>
  <c r="AD87" i="2"/>
  <c r="AB88" i="2"/>
  <c r="AC88" i="2"/>
  <c r="AD88" i="2"/>
  <c r="AB89" i="2"/>
  <c r="AC89" i="2"/>
  <c r="AD89" i="2"/>
  <c r="AB90" i="2"/>
  <c r="AC90" i="2"/>
  <c r="AD90" i="2"/>
  <c r="AB91" i="2"/>
  <c r="AC91" i="2"/>
  <c r="AD91" i="2"/>
  <c r="AB92" i="2"/>
  <c r="AC92" i="2"/>
  <c r="AD92" i="2"/>
  <c r="AB93" i="2"/>
  <c r="AC93" i="2"/>
  <c r="AD93" i="2"/>
  <c r="AB94" i="2"/>
  <c r="AC94" i="2"/>
  <c r="AD94" i="2"/>
  <c r="AB95" i="2"/>
  <c r="AC95" i="2"/>
  <c r="AD95" i="2"/>
  <c r="AB96" i="2"/>
  <c r="AC96" i="2"/>
  <c r="AD96" i="2"/>
  <c r="AB97" i="2"/>
  <c r="AC97" i="2"/>
  <c r="AD97" i="2"/>
  <c r="AB98" i="2"/>
  <c r="AC98" i="2"/>
  <c r="AD98" i="2"/>
  <c r="AB99" i="2"/>
  <c r="AC99" i="2"/>
  <c r="AD99" i="2"/>
  <c r="AB100" i="2"/>
  <c r="AC100" i="2"/>
  <c r="AD100" i="2"/>
  <c r="AB101" i="2"/>
  <c r="AC101" i="2"/>
  <c r="AD101" i="2"/>
  <c r="AB102" i="2"/>
  <c r="AC102" i="2"/>
  <c r="AD102" i="2"/>
  <c r="AB103" i="2"/>
  <c r="AC103" i="2"/>
  <c r="AD103" i="2"/>
  <c r="AB104" i="2"/>
  <c r="AC104" i="2"/>
  <c r="AD104" i="2"/>
  <c r="AB105" i="2"/>
  <c r="AC105" i="2"/>
  <c r="AD105" i="2"/>
  <c r="AB106" i="2"/>
  <c r="AC106" i="2"/>
  <c r="AD106" i="2"/>
  <c r="AB107" i="2"/>
  <c r="AC107" i="2"/>
  <c r="AD107" i="2"/>
  <c r="AB108" i="2"/>
  <c r="AC108" i="2"/>
  <c r="AD108" i="2"/>
  <c r="AB109" i="2"/>
  <c r="AC109" i="2"/>
  <c r="AD109" i="2"/>
  <c r="AB110" i="2"/>
  <c r="AC110" i="2"/>
  <c r="AD110" i="2"/>
  <c r="AB111" i="2"/>
  <c r="AC111" i="2"/>
  <c r="AD111" i="2"/>
  <c r="AB112" i="2"/>
  <c r="AC112" i="2"/>
  <c r="AD112" i="2"/>
  <c r="AB113" i="2"/>
  <c r="AC113" i="2"/>
  <c r="AD113" i="2"/>
  <c r="AB114" i="2"/>
  <c r="AC114" i="2"/>
  <c r="AD114" i="2"/>
  <c r="AB115" i="2"/>
  <c r="AC115" i="2"/>
  <c r="AD115" i="2"/>
  <c r="AB116" i="2"/>
  <c r="AC116" i="2"/>
  <c r="AD116" i="2"/>
  <c r="AB117" i="2"/>
  <c r="AC117" i="2"/>
  <c r="AD117" i="2"/>
  <c r="AB118" i="2"/>
  <c r="AC118" i="2"/>
  <c r="AD118" i="2"/>
  <c r="AB119" i="2"/>
  <c r="AC119" i="2"/>
  <c r="AD119" i="2"/>
  <c r="AB120" i="2"/>
  <c r="AC120" i="2"/>
  <c r="AD120" i="2"/>
  <c r="AB121" i="2"/>
  <c r="AC121" i="2"/>
  <c r="AD121" i="2"/>
  <c r="AB122" i="2"/>
  <c r="AC122" i="2"/>
  <c r="AD122" i="2"/>
  <c r="AB123" i="2"/>
  <c r="AC123" i="2"/>
  <c r="AD123" i="2"/>
  <c r="AB124" i="2"/>
  <c r="AC124" i="2"/>
  <c r="AD124" i="2"/>
  <c r="AB125" i="2"/>
  <c r="AC125" i="2"/>
  <c r="AD125" i="2"/>
  <c r="AB126" i="2"/>
  <c r="AC126" i="2"/>
  <c r="AD126" i="2"/>
  <c r="AB127" i="2"/>
  <c r="AC127" i="2"/>
  <c r="AD127" i="2"/>
  <c r="AB128" i="2"/>
  <c r="AC128" i="2"/>
  <c r="AD128" i="2"/>
  <c r="AB129" i="2"/>
  <c r="AC129" i="2"/>
  <c r="AD129" i="2"/>
  <c r="AB130" i="2"/>
  <c r="AC130" i="2"/>
  <c r="AD130" i="2"/>
  <c r="AB131" i="2"/>
  <c r="AC131" i="2"/>
  <c r="AD131" i="2"/>
  <c r="AB132" i="2"/>
  <c r="AC132" i="2"/>
  <c r="AD132" i="2"/>
  <c r="AB133" i="2"/>
  <c r="AC133" i="2"/>
  <c r="AD133" i="2"/>
  <c r="AB134" i="2"/>
  <c r="AC134" i="2"/>
  <c r="AD134" i="2"/>
  <c r="AB135" i="2"/>
  <c r="AC135" i="2"/>
  <c r="AD135" i="2"/>
  <c r="AB136" i="2"/>
  <c r="AC136" i="2"/>
  <c r="AD136" i="2"/>
  <c r="AB137" i="2"/>
  <c r="AC137" i="2"/>
  <c r="AD137" i="2"/>
  <c r="AB138" i="2"/>
  <c r="AC138" i="2"/>
  <c r="AD138" i="2"/>
  <c r="AB139" i="2"/>
  <c r="AC139" i="2"/>
  <c r="AD139" i="2"/>
  <c r="AB140" i="2"/>
  <c r="AC140" i="2"/>
  <c r="AD140" i="2"/>
  <c r="AB141" i="2"/>
  <c r="AC141" i="2"/>
  <c r="AD141" i="2"/>
  <c r="AB142" i="2"/>
  <c r="AC142" i="2"/>
  <c r="AD142" i="2"/>
  <c r="AB143" i="2"/>
  <c r="AC143" i="2"/>
  <c r="AD143" i="2"/>
  <c r="AB144" i="2"/>
  <c r="AC144" i="2"/>
  <c r="AD144" i="2"/>
  <c r="AB145" i="2"/>
  <c r="AC145" i="2"/>
  <c r="AD145" i="2"/>
  <c r="AB146" i="2"/>
  <c r="AC146" i="2"/>
  <c r="AD146" i="2"/>
  <c r="AB147" i="2"/>
  <c r="AC147" i="2"/>
  <c r="AD147" i="2"/>
  <c r="AB148" i="2"/>
  <c r="AC148" i="2"/>
  <c r="AD148" i="2"/>
  <c r="AB149" i="2"/>
  <c r="AC149" i="2"/>
  <c r="AD149" i="2"/>
  <c r="AB150" i="2"/>
  <c r="AC150" i="2"/>
  <c r="AD150" i="2"/>
  <c r="AB151" i="2"/>
  <c r="AC151" i="2"/>
  <c r="AD151" i="2"/>
  <c r="AB152" i="2"/>
  <c r="AC152" i="2"/>
  <c r="AD152" i="2"/>
  <c r="AB153" i="2"/>
  <c r="AC153" i="2"/>
  <c r="AD153" i="2"/>
  <c r="AB154" i="2"/>
  <c r="AC154" i="2"/>
  <c r="AD154" i="2"/>
  <c r="AB155" i="2"/>
  <c r="AC155" i="2"/>
  <c r="AD155" i="2"/>
  <c r="AB156" i="2"/>
  <c r="AC156" i="2"/>
  <c r="AD156" i="2"/>
  <c r="AB157" i="2"/>
  <c r="AC157" i="2"/>
  <c r="AD157" i="2"/>
  <c r="AB158" i="2"/>
  <c r="AC158" i="2"/>
  <c r="AD158" i="2"/>
  <c r="AB159" i="2"/>
  <c r="AC159" i="2"/>
  <c r="AD159" i="2"/>
  <c r="AB160" i="2"/>
  <c r="AC160" i="2"/>
  <c r="AD160" i="2"/>
  <c r="AB161" i="2"/>
  <c r="AC161" i="2"/>
  <c r="AD161" i="2"/>
  <c r="AB162" i="2"/>
  <c r="AC162" i="2"/>
  <c r="AD162" i="2"/>
  <c r="AB163" i="2"/>
  <c r="AC163" i="2"/>
  <c r="AD163" i="2"/>
  <c r="AB164" i="2"/>
  <c r="AC164" i="2"/>
  <c r="AD164" i="2"/>
  <c r="AB165" i="2"/>
  <c r="AC165" i="2"/>
  <c r="AD165" i="2"/>
  <c r="AB166" i="2"/>
  <c r="AC166" i="2"/>
  <c r="AD166" i="2"/>
  <c r="AB167" i="2"/>
  <c r="AC167" i="2"/>
  <c r="AD167" i="2"/>
  <c r="AB168" i="2"/>
  <c r="AC168" i="2"/>
  <c r="AD168" i="2"/>
  <c r="AB169" i="2"/>
  <c r="AC169" i="2"/>
  <c r="AD169" i="2"/>
  <c r="AB170" i="2"/>
  <c r="AC170" i="2"/>
  <c r="AD170" i="2"/>
  <c r="AB171" i="2"/>
  <c r="AC171" i="2"/>
  <c r="AD171" i="2"/>
  <c r="AB172" i="2"/>
  <c r="AC172" i="2"/>
  <c r="AD172" i="2"/>
  <c r="AB173" i="2"/>
  <c r="AC173" i="2"/>
  <c r="AD173" i="2"/>
  <c r="AB174" i="2"/>
  <c r="AC174" i="2"/>
  <c r="AD174" i="2"/>
  <c r="AB175" i="2"/>
  <c r="AC175" i="2"/>
  <c r="AD175" i="2"/>
  <c r="AB176" i="2"/>
  <c r="AC176" i="2"/>
  <c r="AD176" i="2"/>
  <c r="AB177" i="2"/>
  <c r="AC177" i="2"/>
  <c r="AD177" i="2"/>
  <c r="AB178" i="2"/>
  <c r="AC178" i="2"/>
  <c r="AD178" i="2"/>
  <c r="AB179" i="2"/>
  <c r="AC179" i="2"/>
  <c r="AD179" i="2"/>
  <c r="AB180" i="2"/>
  <c r="AC180" i="2"/>
  <c r="AD180" i="2"/>
  <c r="AB181" i="2"/>
  <c r="AC181" i="2"/>
  <c r="AD181" i="2"/>
  <c r="AB182" i="2"/>
  <c r="AC182" i="2"/>
  <c r="AD182" i="2"/>
  <c r="AB183" i="2"/>
  <c r="AC183" i="2"/>
  <c r="AD183" i="2"/>
  <c r="AB184" i="2"/>
  <c r="AC184" i="2"/>
  <c r="AD184" i="2"/>
  <c r="AB185" i="2"/>
  <c r="AC185" i="2"/>
  <c r="AD185" i="2"/>
  <c r="AB186" i="2"/>
  <c r="AC186" i="2"/>
  <c r="AD186" i="2"/>
  <c r="AB187" i="2"/>
  <c r="AC187" i="2"/>
  <c r="AD187" i="2"/>
  <c r="AB188" i="2"/>
  <c r="AC188" i="2"/>
  <c r="AD188" i="2"/>
  <c r="AB189" i="2"/>
  <c r="AC189" i="2"/>
  <c r="AD189" i="2"/>
  <c r="AB190" i="2"/>
  <c r="AC190" i="2"/>
  <c r="AD190" i="2"/>
  <c r="AB191" i="2"/>
  <c r="AC191" i="2"/>
  <c r="AD191" i="2"/>
  <c r="AB192" i="2"/>
  <c r="AC192" i="2"/>
  <c r="AD192" i="2"/>
  <c r="AB193" i="2"/>
  <c r="AC193" i="2"/>
  <c r="AD193" i="2"/>
  <c r="AB194" i="2"/>
  <c r="AC194" i="2"/>
  <c r="AD194" i="2"/>
  <c r="AB195" i="2"/>
  <c r="AC195" i="2"/>
  <c r="AD195" i="2"/>
  <c r="AB196" i="2"/>
  <c r="AC196" i="2"/>
  <c r="AD196" i="2"/>
  <c r="AB197" i="2"/>
  <c r="AC197" i="2"/>
  <c r="AD197" i="2"/>
  <c r="AB198" i="2"/>
  <c r="AC198" i="2"/>
  <c r="AD198" i="2"/>
  <c r="AB199" i="2"/>
  <c r="AC199" i="2"/>
  <c r="AD199" i="2"/>
  <c r="AB200" i="2"/>
  <c r="AC200" i="2"/>
  <c r="AD200" i="2"/>
  <c r="AB201" i="2"/>
  <c r="AC201" i="2"/>
  <c r="AD201" i="2"/>
  <c r="AB202" i="2"/>
  <c r="AC202" i="2"/>
  <c r="AD202" i="2"/>
  <c r="AB203" i="2"/>
  <c r="AC203" i="2"/>
  <c r="AD203" i="2"/>
  <c r="AB204" i="2"/>
  <c r="AC204" i="2"/>
  <c r="AD204" i="2"/>
  <c r="AB205" i="2"/>
  <c r="AC205" i="2"/>
  <c r="AD205" i="2"/>
  <c r="AB206" i="2"/>
  <c r="AC206" i="2"/>
  <c r="AD206" i="2"/>
  <c r="AB207" i="2"/>
  <c r="AC207" i="2"/>
  <c r="AD207" i="2"/>
  <c r="AB208" i="2"/>
  <c r="AC208" i="2"/>
  <c r="AD208" i="2"/>
  <c r="AB209" i="2"/>
  <c r="AC209" i="2"/>
  <c r="AD209" i="2"/>
  <c r="AB210" i="2"/>
  <c r="AC210" i="2"/>
  <c r="AD210" i="2"/>
  <c r="AB211" i="2"/>
  <c r="AC211" i="2"/>
  <c r="AD211" i="2"/>
  <c r="AB212" i="2"/>
  <c r="AC212" i="2"/>
  <c r="AD212" i="2"/>
  <c r="AD12" i="2"/>
  <c r="AC12" i="2"/>
  <c r="AB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Y111" i="2"/>
  <c r="Z111" i="2"/>
  <c r="Y112" i="2"/>
  <c r="Z112" i="2"/>
  <c r="Y113" i="2"/>
  <c r="Z113" i="2"/>
  <c r="Y114" i="2"/>
  <c r="Z114" i="2"/>
  <c r="Y115" i="2"/>
  <c r="Z115" i="2"/>
  <c r="Y116" i="2"/>
  <c r="Z116" i="2"/>
  <c r="Y117" i="2"/>
  <c r="Z117" i="2"/>
  <c r="Y118" i="2"/>
  <c r="Z118" i="2"/>
  <c r="Y119" i="2"/>
  <c r="Z119" i="2"/>
  <c r="Y120" i="2"/>
  <c r="Z120" i="2"/>
  <c r="Y121" i="2"/>
  <c r="Z121" i="2"/>
  <c r="Y122" i="2"/>
  <c r="Z122" i="2"/>
  <c r="Y123" i="2"/>
  <c r="Z123" i="2"/>
  <c r="Y124" i="2"/>
  <c r="Z124" i="2"/>
  <c r="Y125" i="2"/>
  <c r="Z125" i="2"/>
  <c r="Y126" i="2"/>
  <c r="Z126" i="2"/>
  <c r="Y127" i="2"/>
  <c r="Z127" i="2"/>
  <c r="Y128" i="2"/>
  <c r="Z128" i="2"/>
  <c r="Y129" i="2"/>
  <c r="Z129" i="2"/>
  <c r="Y130" i="2"/>
  <c r="Z130" i="2"/>
  <c r="Y131" i="2"/>
  <c r="Z131" i="2"/>
  <c r="Y132" i="2"/>
  <c r="Z132" i="2"/>
  <c r="Y133" i="2"/>
  <c r="Z133" i="2"/>
  <c r="Y134" i="2"/>
  <c r="Z134" i="2"/>
  <c r="Y135" i="2"/>
  <c r="Z135" i="2"/>
  <c r="Y136" i="2"/>
  <c r="Z136" i="2"/>
  <c r="Y137" i="2"/>
  <c r="Z137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146" i="2"/>
  <c r="Z146" i="2"/>
  <c r="Y147" i="2"/>
  <c r="Z147" i="2"/>
  <c r="Y148" i="2"/>
  <c r="Z148" i="2"/>
  <c r="Y149" i="2"/>
  <c r="Z149" i="2"/>
  <c r="Y150" i="2"/>
  <c r="Z150" i="2"/>
  <c r="Y151" i="2"/>
  <c r="Z151" i="2"/>
  <c r="Y152" i="2"/>
  <c r="Z152" i="2"/>
  <c r="Y153" i="2"/>
  <c r="Z153" i="2"/>
  <c r="Y154" i="2"/>
  <c r="Z154" i="2"/>
  <c r="Y155" i="2"/>
  <c r="Z155" i="2"/>
  <c r="Y156" i="2"/>
  <c r="Z156" i="2"/>
  <c r="Y157" i="2"/>
  <c r="Z157" i="2"/>
  <c r="Y158" i="2"/>
  <c r="Z158" i="2"/>
  <c r="Y159" i="2"/>
  <c r="Z159" i="2"/>
  <c r="Y160" i="2"/>
  <c r="Z160" i="2"/>
  <c r="Y161" i="2"/>
  <c r="Z161" i="2"/>
  <c r="Y162" i="2"/>
  <c r="Z162" i="2"/>
  <c r="Y163" i="2"/>
  <c r="Z163" i="2"/>
  <c r="Y164" i="2"/>
  <c r="Z164" i="2"/>
  <c r="Y165" i="2"/>
  <c r="Z165" i="2"/>
  <c r="Y166" i="2"/>
  <c r="Z166" i="2"/>
  <c r="Y167" i="2"/>
  <c r="Z167" i="2"/>
  <c r="Y168" i="2"/>
  <c r="Z168" i="2"/>
  <c r="Y169" i="2"/>
  <c r="Z169" i="2"/>
  <c r="Y170" i="2"/>
  <c r="Z170" i="2"/>
  <c r="Y171" i="2"/>
  <c r="Z171" i="2"/>
  <c r="Y172" i="2"/>
  <c r="Z172" i="2"/>
  <c r="Y173" i="2"/>
  <c r="Z173" i="2"/>
  <c r="Y174" i="2"/>
  <c r="Z174" i="2"/>
  <c r="Y175" i="2"/>
  <c r="Z175" i="2"/>
  <c r="Y176" i="2"/>
  <c r="Z176" i="2"/>
  <c r="Y177" i="2"/>
  <c r="Z177" i="2"/>
  <c r="Y178" i="2"/>
  <c r="Z178" i="2"/>
  <c r="Y179" i="2"/>
  <c r="Z179" i="2"/>
  <c r="Y180" i="2"/>
  <c r="Z180" i="2"/>
  <c r="Y181" i="2"/>
  <c r="Z181" i="2"/>
  <c r="Y182" i="2"/>
  <c r="Z182" i="2"/>
  <c r="Y183" i="2"/>
  <c r="Z183" i="2"/>
  <c r="Y184" i="2"/>
  <c r="Z184" i="2"/>
  <c r="Y185" i="2"/>
  <c r="Z185" i="2"/>
  <c r="Y186" i="2"/>
  <c r="Z186" i="2"/>
  <c r="Y187" i="2"/>
  <c r="Z187" i="2"/>
  <c r="Y188" i="2"/>
  <c r="Z188" i="2"/>
  <c r="Y189" i="2"/>
  <c r="Z189" i="2"/>
  <c r="Y190" i="2"/>
  <c r="Z190" i="2"/>
  <c r="Y191" i="2"/>
  <c r="Z191" i="2"/>
  <c r="Y192" i="2"/>
  <c r="Z192" i="2"/>
  <c r="Y193" i="2"/>
  <c r="Z193" i="2"/>
  <c r="Y194" i="2"/>
  <c r="Z194" i="2"/>
  <c r="Y195" i="2"/>
  <c r="Z195" i="2"/>
  <c r="Y196" i="2"/>
  <c r="Z196" i="2"/>
  <c r="Y197" i="2"/>
  <c r="Z197" i="2"/>
  <c r="Y198" i="2"/>
  <c r="Z198" i="2"/>
  <c r="Y199" i="2"/>
  <c r="Z199" i="2"/>
  <c r="Y200" i="2"/>
  <c r="Z200" i="2"/>
  <c r="Y201" i="2"/>
  <c r="Z201" i="2"/>
  <c r="Y202" i="2"/>
  <c r="Z202" i="2"/>
  <c r="Y203" i="2"/>
  <c r="Z203" i="2"/>
  <c r="Y204" i="2"/>
  <c r="Z204" i="2"/>
  <c r="Y205" i="2"/>
  <c r="Z205" i="2"/>
  <c r="Y206" i="2"/>
  <c r="Z206" i="2"/>
  <c r="Y207" i="2"/>
  <c r="Z207" i="2"/>
  <c r="Y208" i="2"/>
  <c r="Z208" i="2"/>
  <c r="Y209" i="2"/>
  <c r="Z209" i="2"/>
  <c r="Y210" i="2"/>
  <c r="Z210" i="2"/>
  <c r="Y211" i="2"/>
  <c r="Z211" i="2"/>
  <c r="Y212" i="2"/>
  <c r="Z212" i="2"/>
  <c r="Z12" i="2"/>
  <c r="Y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12" i="2"/>
  <c r="Q14" i="2"/>
  <c r="R14" i="2" s="1"/>
  <c r="Q15" i="2"/>
  <c r="R15" i="2"/>
  <c r="Q16" i="2"/>
  <c r="R16" i="2"/>
  <c r="Q17" i="2"/>
  <c r="R17" i="2"/>
  <c r="Q18" i="2"/>
  <c r="R18" i="2" s="1"/>
  <c r="Q19" i="2"/>
  <c r="R19" i="2"/>
  <c r="Q20" i="2"/>
  <c r="R20" i="2"/>
  <c r="Q21" i="2"/>
  <c r="R21" i="2"/>
  <c r="Q22" i="2"/>
  <c r="R22" i="2" s="1"/>
  <c r="Q23" i="2"/>
  <c r="R23" i="2"/>
  <c r="Q24" i="2"/>
  <c r="R24" i="2"/>
  <c r="Q25" i="2"/>
  <c r="R25" i="2"/>
  <c r="Q26" i="2"/>
  <c r="R26" i="2" s="1"/>
  <c r="Q27" i="2"/>
  <c r="R27" i="2"/>
  <c r="Q28" i="2"/>
  <c r="R28" i="2"/>
  <c r="Q29" i="2"/>
  <c r="R29" i="2"/>
  <c r="Q30" i="2"/>
  <c r="R30" i="2" s="1"/>
  <c r="Q31" i="2"/>
  <c r="R31" i="2"/>
  <c r="Q32" i="2"/>
  <c r="R32" i="2"/>
  <c r="Q33" i="2"/>
  <c r="R33" i="2"/>
  <c r="Q34" i="2"/>
  <c r="R34" i="2" s="1"/>
  <c r="Q35" i="2"/>
  <c r="R35" i="2"/>
  <c r="Q36" i="2"/>
  <c r="R36" i="2"/>
  <c r="Q37" i="2"/>
  <c r="R37" i="2"/>
  <c r="Q38" i="2"/>
  <c r="R38" i="2" s="1"/>
  <c r="Q39" i="2"/>
  <c r="R39" i="2"/>
  <c r="Q40" i="2"/>
  <c r="R40" i="2"/>
  <c r="Q41" i="2"/>
  <c r="R41" i="2"/>
  <c r="Q42" i="2"/>
  <c r="R42" i="2" s="1"/>
  <c r="Q43" i="2"/>
  <c r="R43" i="2"/>
  <c r="Q44" i="2"/>
  <c r="R44" i="2"/>
  <c r="Q45" i="2"/>
  <c r="R45" i="2"/>
  <c r="Q46" i="2"/>
  <c r="R46" i="2" s="1"/>
  <c r="Q47" i="2"/>
  <c r="R47" i="2"/>
  <c r="Q48" i="2"/>
  <c r="R48" i="2"/>
  <c r="Q49" i="2"/>
  <c r="R49" i="2"/>
  <c r="Q50" i="2"/>
  <c r="R50" i="2" s="1"/>
  <c r="Q51" i="2"/>
  <c r="R51" i="2"/>
  <c r="Q52" i="2"/>
  <c r="R52" i="2"/>
  <c r="Q53" i="2"/>
  <c r="R53" i="2"/>
  <c r="Q54" i="2"/>
  <c r="R54" i="2" s="1"/>
  <c r="Q55" i="2"/>
  <c r="R55" i="2"/>
  <c r="Q56" i="2"/>
  <c r="R56" i="2"/>
  <c r="Q57" i="2"/>
  <c r="R57" i="2"/>
  <c r="Q58" i="2"/>
  <c r="R58" i="2" s="1"/>
  <c r="Q59" i="2"/>
  <c r="R59" i="2"/>
  <c r="Q60" i="2"/>
  <c r="R60" i="2"/>
  <c r="Q61" i="2"/>
  <c r="R61" i="2"/>
  <c r="Q62" i="2"/>
  <c r="R62" i="2" s="1"/>
  <c r="Q63" i="2"/>
  <c r="R63" i="2"/>
  <c r="Q64" i="2"/>
  <c r="R64" i="2"/>
  <c r="Q65" i="2"/>
  <c r="R65" i="2"/>
  <c r="Q66" i="2"/>
  <c r="R66" i="2" s="1"/>
  <c r="Q67" i="2"/>
  <c r="R67" i="2"/>
  <c r="Q68" i="2"/>
  <c r="R68" i="2"/>
  <c r="Q69" i="2"/>
  <c r="R69" i="2"/>
  <c r="Q70" i="2"/>
  <c r="R70" i="2" s="1"/>
  <c r="Q71" i="2"/>
  <c r="R71" i="2"/>
  <c r="Q72" i="2"/>
  <c r="R72" i="2"/>
  <c r="Q73" i="2"/>
  <c r="R73" i="2"/>
  <c r="Q74" i="2"/>
  <c r="R74" i="2" s="1"/>
  <c r="Q75" i="2"/>
  <c r="R75" i="2"/>
  <c r="Q76" i="2"/>
  <c r="R76" i="2"/>
  <c r="Q77" i="2"/>
  <c r="R77" i="2"/>
  <c r="Q78" i="2"/>
  <c r="R78" i="2" s="1"/>
  <c r="Q79" i="2"/>
  <c r="R79" i="2"/>
  <c r="Q80" i="2"/>
  <c r="R80" i="2"/>
  <c r="Q81" i="2"/>
  <c r="R81" i="2"/>
  <c r="Q82" i="2"/>
  <c r="R82" i="2" s="1"/>
  <c r="Q83" i="2"/>
  <c r="R83" i="2"/>
  <c r="Q84" i="2"/>
  <c r="R84" i="2"/>
  <c r="Q85" i="2"/>
  <c r="R85" i="2"/>
  <c r="Q86" i="2"/>
  <c r="R86" i="2" s="1"/>
  <c r="Q87" i="2"/>
  <c r="R87" i="2"/>
  <c r="Q88" i="2"/>
  <c r="R88" i="2"/>
  <c r="Q89" i="2"/>
  <c r="R89" i="2"/>
  <c r="Q90" i="2"/>
  <c r="R90" i="2" s="1"/>
  <c r="Q91" i="2"/>
  <c r="R91" i="2"/>
  <c r="Q92" i="2"/>
  <c r="R92" i="2"/>
  <c r="Q93" i="2"/>
  <c r="R93" i="2"/>
  <c r="Q94" i="2"/>
  <c r="R94" i="2" s="1"/>
  <c r="Q95" i="2"/>
  <c r="R95" i="2"/>
  <c r="Q96" i="2"/>
  <c r="R96" i="2"/>
  <c r="Q97" i="2"/>
  <c r="R97" i="2"/>
  <c r="Q98" i="2"/>
  <c r="R98" i="2" s="1"/>
  <c r="Q99" i="2"/>
  <c r="R99" i="2"/>
  <c r="Q100" i="2"/>
  <c r="R100" i="2"/>
  <c r="Q101" i="2"/>
  <c r="R101" i="2"/>
  <c r="Q102" i="2"/>
  <c r="R102" i="2" s="1"/>
  <c r="Q103" i="2"/>
  <c r="R103" i="2"/>
  <c r="Q104" i="2"/>
  <c r="R104" i="2"/>
  <c r="Q105" i="2"/>
  <c r="R105" i="2"/>
  <c r="Q106" i="2"/>
  <c r="R106" i="2" s="1"/>
  <c r="Q107" i="2"/>
  <c r="R107" i="2"/>
  <c r="Q108" i="2"/>
  <c r="R108" i="2" s="1"/>
  <c r="Q109" i="2"/>
  <c r="R109" i="2"/>
  <c r="Q110" i="2"/>
  <c r="R110" i="2" s="1"/>
  <c r="Q111" i="2"/>
  <c r="R111" i="2"/>
  <c r="Q112" i="2"/>
  <c r="R112" i="2"/>
  <c r="Q113" i="2"/>
  <c r="R113" i="2"/>
  <c r="Q114" i="2"/>
  <c r="R114" i="2" s="1"/>
  <c r="Q115" i="2"/>
  <c r="R115" i="2"/>
  <c r="Q116" i="2"/>
  <c r="R116" i="2" s="1"/>
  <c r="Q117" i="2"/>
  <c r="R117" i="2"/>
  <c r="Q118" i="2"/>
  <c r="R118" i="2" s="1"/>
  <c r="Q119" i="2"/>
  <c r="R119" i="2"/>
  <c r="Q120" i="2"/>
  <c r="R120" i="2" s="1"/>
  <c r="Q121" i="2"/>
  <c r="R121" i="2"/>
  <c r="Q122" i="2"/>
  <c r="R122" i="2" s="1"/>
  <c r="Q123" i="2"/>
  <c r="R123" i="2"/>
  <c r="Q124" i="2"/>
  <c r="R124" i="2" s="1"/>
  <c r="Q125" i="2"/>
  <c r="R125" i="2"/>
  <c r="Q126" i="2"/>
  <c r="R126" i="2" s="1"/>
  <c r="Q127" i="2"/>
  <c r="R127" i="2"/>
  <c r="Q128" i="2"/>
  <c r="R128" i="2" s="1"/>
  <c r="Q129" i="2"/>
  <c r="R129" i="2"/>
  <c r="Q130" i="2"/>
  <c r="R130" i="2" s="1"/>
  <c r="Q131" i="2"/>
  <c r="R131" i="2"/>
  <c r="Q132" i="2"/>
  <c r="R132" i="2" s="1"/>
  <c r="Q133" i="2"/>
  <c r="R133" i="2"/>
  <c r="Q134" i="2"/>
  <c r="R134" i="2" s="1"/>
  <c r="Q135" i="2"/>
  <c r="R135" i="2"/>
  <c r="Q136" i="2"/>
  <c r="R136" i="2" s="1"/>
  <c r="Q137" i="2"/>
  <c r="R137" i="2"/>
  <c r="Q138" i="2"/>
  <c r="R138" i="2" s="1"/>
  <c r="Q139" i="2"/>
  <c r="R139" i="2"/>
  <c r="Q140" i="2"/>
  <c r="R140" i="2" s="1"/>
  <c r="Q141" i="2"/>
  <c r="R141" i="2"/>
  <c r="Q142" i="2"/>
  <c r="R142" i="2" s="1"/>
  <c r="Q143" i="2"/>
  <c r="R143" i="2"/>
  <c r="Q144" i="2"/>
  <c r="R144" i="2" s="1"/>
  <c r="Q145" i="2"/>
  <c r="R145" i="2"/>
  <c r="Q146" i="2"/>
  <c r="R146" i="2" s="1"/>
  <c r="Q147" i="2"/>
  <c r="R147" i="2"/>
  <c r="Q148" i="2"/>
  <c r="R148" i="2" s="1"/>
  <c r="Q149" i="2"/>
  <c r="R149" i="2"/>
  <c r="Q150" i="2"/>
  <c r="R150" i="2" s="1"/>
  <c r="Q151" i="2"/>
  <c r="R151" i="2"/>
  <c r="Q152" i="2"/>
  <c r="R152" i="2" s="1"/>
  <c r="Q153" i="2"/>
  <c r="R153" i="2"/>
  <c r="Q154" i="2"/>
  <c r="R154" i="2" s="1"/>
  <c r="Q155" i="2"/>
  <c r="R155" i="2"/>
  <c r="Q156" i="2"/>
  <c r="R156" i="2" s="1"/>
  <c r="Q157" i="2"/>
  <c r="R157" i="2"/>
  <c r="Q158" i="2"/>
  <c r="R158" i="2" s="1"/>
  <c r="Q159" i="2"/>
  <c r="R159" i="2"/>
  <c r="Q160" i="2"/>
  <c r="R160" i="2" s="1"/>
  <c r="Q161" i="2"/>
  <c r="R161" i="2"/>
  <c r="Q162" i="2"/>
  <c r="R162" i="2" s="1"/>
  <c r="Q163" i="2"/>
  <c r="R163" i="2"/>
  <c r="Q164" i="2"/>
  <c r="R164" i="2" s="1"/>
  <c r="Q165" i="2"/>
  <c r="R165" i="2"/>
  <c r="Q166" i="2"/>
  <c r="R166" i="2" s="1"/>
  <c r="Q167" i="2"/>
  <c r="R167" i="2"/>
  <c r="Q168" i="2"/>
  <c r="R168" i="2" s="1"/>
  <c r="Q169" i="2"/>
  <c r="R169" i="2"/>
  <c r="Q170" i="2"/>
  <c r="R170" i="2" s="1"/>
  <c r="Q171" i="2"/>
  <c r="R171" i="2"/>
  <c r="Q172" i="2"/>
  <c r="R172" i="2" s="1"/>
  <c r="Q173" i="2"/>
  <c r="R173" i="2"/>
  <c r="Q174" i="2"/>
  <c r="R174" i="2" s="1"/>
  <c r="Q175" i="2"/>
  <c r="R175" i="2"/>
  <c r="Q176" i="2"/>
  <c r="R176" i="2" s="1"/>
  <c r="Q177" i="2"/>
  <c r="R177" i="2"/>
  <c r="Q178" i="2"/>
  <c r="R178" i="2" s="1"/>
  <c r="Q179" i="2"/>
  <c r="R179" i="2"/>
  <c r="Q180" i="2"/>
  <c r="R180" i="2" s="1"/>
  <c r="Q181" i="2"/>
  <c r="R181" i="2"/>
  <c r="Q182" i="2"/>
  <c r="R182" i="2" s="1"/>
  <c r="Q183" i="2"/>
  <c r="R183" i="2"/>
  <c r="Q184" i="2"/>
  <c r="R184" i="2" s="1"/>
  <c r="Q185" i="2"/>
  <c r="R185" i="2"/>
  <c r="Q186" i="2"/>
  <c r="R186" i="2" s="1"/>
  <c r="Q187" i="2"/>
  <c r="R187" i="2"/>
  <c r="Q188" i="2"/>
  <c r="R188" i="2" s="1"/>
  <c r="Q189" i="2"/>
  <c r="R189" i="2"/>
  <c r="Q190" i="2"/>
  <c r="R190" i="2" s="1"/>
  <c r="Q191" i="2"/>
  <c r="R191" i="2"/>
  <c r="Q192" i="2"/>
  <c r="R192" i="2" s="1"/>
  <c r="Q193" i="2"/>
  <c r="R193" i="2"/>
  <c r="Q194" i="2"/>
  <c r="R194" i="2" s="1"/>
  <c r="Q195" i="2"/>
  <c r="R195" i="2"/>
  <c r="Q196" i="2"/>
  <c r="R196" i="2" s="1"/>
  <c r="Q197" i="2"/>
  <c r="R197" i="2"/>
  <c r="Q198" i="2"/>
  <c r="R198" i="2" s="1"/>
  <c r="Q199" i="2"/>
  <c r="R199" i="2"/>
  <c r="Q200" i="2"/>
  <c r="R200" i="2" s="1"/>
  <c r="Q201" i="2"/>
  <c r="R201" i="2"/>
  <c r="Q202" i="2"/>
  <c r="R202" i="2" s="1"/>
  <c r="Q203" i="2"/>
  <c r="R203" i="2"/>
  <c r="Q204" i="2"/>
  <c r="R204" i="2" s="1"/>
  <c r="Q205" i="2"/>
  <c r="R205" i="2"/>
  <c r="Q206" i="2"/>
  <c r="R206" i="2" s="1"/>
  <c r="Q207" i="2"/>
  <c r="R207" i="2"/>
  <c r="Q208" i="2"/>
  <c r="R208" i="2" s="1"/>
  <c r="Q209" i="2"/>
  <c r="R209" i="2"/>
  <c r="Q210" i="2"/>
  <c r="R210" i="2" s="1"/>
  <c r="Q211" i="2"/>
  <c r="R211" i="2"/>
  <c r="Q212" i="2"/>
  <c r="R212" i="2" s="1"/>
  <c r="Q13" i="2"/>
  <c r="R13" i="2"/>
  <c r="C7" i="2"/>
  <c r="B12" i="2" s="1"/>
  <c r="C2" i="2"/>
  <c r="C8" i="2"/>
  <c r="A13" i="2"/>
  <c r="A14" i="2" s="1"/>
  <c r="J5" i="2"/>
  <c r="C2" i="1"/>
  <c r="J10" i="1" s="1"/>
  <c r="J9" i="1"/>
  <c r="J16" i="1"/>
  <c r="J17" i="1"/>
  <c r="J19" i="1"/>
  <c r="J24" i="1"/>
  <c r="J25" i="1"/>
  <c r="J32" i="1"/>
  <c r="J33" i="1"/>
  <c r="J35" i="1"/>
  <c r="J40" i="1"/>
  <c r="J41" i="1"/>
  <c r="J43" i="1"/>
  <c r="J48" i="1"/>
  <c r="J49" i="1"/>
  <c r="J51" i="1"/>
  <c r="J56" i="1"/>
  <c r="J57" i="1"/>
  <c r="J59" i="1"/>
  <c r="J64" i="1"/>
  <c r="J65" i="1"/>
  <c r="J67" i="1"/>
  <c r="J72" i="1"/>
  <c r="J73" i="1"/>
  <c r="J75" i="1"/>
  <c r="J80" i="1"/>
  <c r="J81" i="1"/>
  <c r="J83" i="1"/>
  <c r="J85" i="1"/>
  <c r="J88" i="1"/>
  <c r="J89" i="1"/>
  <c r="J91" i="1"/>
  <c r="J93" i="1"/>
  <c r="J96" i="1"/>
  <c r="J97" i="1"/>
  <c r="J99" i="1"/>
  <c r="J101" i="1"/>
  <c r="J104" i="1"/>
  <c r="J105" i="1"/>
  <c r="J8" i="1"/>
  <c r="F3" i="1"/>
  <c r="B8" i="1"/>
  <c r="C8" i="1" s="1"/>
  <c r="E8" i="1" s="1"/>
  <c r="A9" i="1"/>
  <c r="B9" i="1" s="1"/>
  <c r="B13" i="2" l="1"/>
  <c r="L13" i="2" s="1"/>
  <c r="L12" i="2"/>
  <c r="K13" i="2" s="1"/>
  <c r="C12" i="2"/>
  <c r="G12" i="2" s="1"/>
  <c r="A15" i="2"/>
  <c r="B14" i="2"/>
  <c r="L14" i="2" s="1"/>
  <c r="D12" i="2"/>
  <c r="E12" i="2" s="1"/>
  <c r="F12" i="2" s="1"/>
  <c r="J103" i="1"/>
  <c r="J95" i="1"/>
  <c r="J87" i="1"/>
  <c r="J79" i="1"/>
  <c r="J71" i="1"/>
  <c r="J63" i="1"/>
  <c r="J55" i="1"/>
  <c r="J47" i="1"/>
  <c r="J39" i="1"/>
  <c r="J31" i="1"/>
  <c r="J23" i="1"/>
  <c r="J15" i="1"/>
  <c r="J102" i="1"/>
  <c r="J94" i="1"/>
  <c r="J86" i="1"/>
  <c r="J78" i="1"/>
  <c r="J70" i="1"/>
  <c r="J62" i="1"/>
  <c r="J54" i="1"/>
  <c r="J46" i="1"/>
  <c r="J38" i="1"/>
  <c r="J30" i="1"/>
  <c r="J22" i="1"/>
  <c r="J14" i="1"/>
  <c r="J77" i="1"/>
  <c r="J69" i="1"/>
  <c r="J61" i="1"/>
  <c r="J53" i="1"/>
  <c r="J45" i="1"/>
  <c r="J37" i="1"/>
  <c r="J29" i="1"/>
  <c r="J21" i="1"/>
  <c r="J13" i="1"/>
  <c r="J100" i="1"/>
  <c r="J92" i="1"/>
  <c r="J84" i="1"/>
  <c r="J76" i="1"/>
  <c r="J68" i="1"/>
  <c r="J60" i="1"/>
  <c r="J52" i="1"/>
  <c r="J44" i="1"/>
  <c r="J36" i="1"/>
  <c r="J28" i="1"/>
  <c r="J20" i="1"/>
  <c r="J12" i="1"/>
  <c r="J27" i="1"/>
  <c r="J11" i="1"/>
  <c r="J98" i="1"/>
  <c r="J90" i="1"/>
  <c r="J82" i="1"/>
  <c r="J74" i="1"/>
  <c r="J66" i="1"/>
  <c r="J58" i="1"/>
  <c r="J50" i="1"/>
  <c r="J42" i="1"/>
  <c r="J34" i="1"/>
  <c r="J26" i="1"/>
  <c r="J18" i="1"/>
  <c r="D9" i="1"/>
  <c r="C9" i="1"/>
  <c r="E9" i="1" s="1"/>
  <c r="I10" i="1" s="1"/>
  <c r="A10" i="1"/>
  <c r="I9" i="1"/>
  <c r="D8" i="1"/>
  <c r="D14" i="2" l="1"/>
  <c r="E14" i="2" s="1"/>
  <c r="F14" i="2" s="1"/>
  <c r="AL14" i="2" s="1"/>
  <c r="AK14" i="2"/>
  <c r="C13" i="2"/>
  <c r="G13" i="2" s="1"/>
  <c r="AK13" i="2"/>
  <c r="D13" i="2"/>
  <c r="C14" i="2"/>
  <c r="G14" i="2" s="1"/>
  <c r="A16" i="2"/>
  <c r="B15" i="2"/>
  <c r="A11" i="1"/>
  <c r="B10" i="1"/>
  <c r="G9" i="1"/>
  <c r="K9" i="1"/>
  <c r="L15" i="2" l="1"/>
  <c r="AK15" i="2" s="1"/>
  <c r="M13" i="2"/>
  <c r="N13" i="2" s="1"/>
  <c r="I14" i="2"/>
  <c r="J14" i="2" s="1"/>
  <c r="E13" i="2"/>
  <c r="F13" i="2" s="1"/>
  <c r="AL13" i="2" s="1"/>
  <c r="I13" i="2"/>
  <c r="J13" i="2" s="1"/>
  <c r="K14" i="2"/>
  <c r="C15" i="2"/>
  <c r="G15" i="2" s="1"/>
  <c r="D15" i="2"/>
  <c r="A17" i="2"/>
  <c r="B16" i="2"/>
  <c r="K15" i="2"/>
  <c r="M14" i="2"/>
  <c r="N14" i="2" s="1"/>
  <c r="D10" i="1"/>
  <c r="G10" i="1" s="1"/>
  <c r="C10" i="1"/>
  <c r="E10" i="1" s="1"/>
  <c r="A12" i="1"/>
  <c r="B11" i="1"/>
  <c r="L16" i="2" l="1"/>
  <c r="AK16" i="2" s="1"/>
  <c r="AJ13" i="2"/>
  <c r="O13" i="2"/>
  <c r="O14" i="2"/>
  <c r="AO14" i="2" s="1"/>
  <c r="AP14" i="2" s="1"/>
  <c r="AO13" i="2"/>
  <c r="AP13" i="2" s="1"/>
  <c r="AJ14" i="2"/>
  <c r="I15" i="2"/>
  <c r="J15" i="2" s="1"/>
  <c r="E15" i="2"/>
  <c r="F15" i="2" s="1"/>
  <c r="AL15" i="2" s="1"/>
  <c r="C16" i="2"/>
  <c r="G16" i="2" s="1"/>
  <c r="D16" i="2"/>
  <c r="A18" i="2"/>
  <c r="B17" i="2"/>
  <c r="M15" i="2"/>
  <c r="N15" i="2" s="1"/>
  <c r="I11" i="1"/>
  <c r="K10" i="1"/>
  <c r="C11" i="1"/>
  <c r="E11" i="1" s="1"/>
  <c r="D11" i="1"/>
  <c r="G11" i="1" s="1"/>
  <c r="A13" i="1"/>
  <c r="B12" i="1"/>
  <c r="L17" i="2" l="1"/>
  <c r="AK17" i="2" s="1"/>
  <c r="O15" i="2"/>
  <c r="AO15" i="2" s="1"/>
  <c r="AP15" i="2" s="1"/>
  <c r="AJ15" i="2"/>
  <c r="I16" i="2"/>
  <c r="J16" i="2" s="1"/>
  <c r="E16" i="2"/>
  <c r="F16" i="2" s="1"/>
  <c r="AL16" i="2" s="1"/>
  <c r="A19" i="2"/>
  <c r="B18" i="2"/>
  <c r="D17" i="2"/>
  <c r="C17" i="2"/>
  <c r="G17" i="2" s="1"/>
  <c r="K16" i="2"/>
  <c r="M16" i="2"/>
  <c r="N16" i="2" s="1"/>
  <c r="D12" i="1"/>
  <c r="G12" i="1" s="1"/>
  <c r="C12" i="1"/>
  <c r="E12" i="1" s="1"/>
  <c r="A14" i="1"/>
  <c r="B13" i="1"/>
  <c r="K11" i="1"/>
  <c r="I12" i="1"/>
  <c r="L18" i="2" l="1"/>
  <c r="AK18" i="2" s="1"/>
  <c r="O16" i="2"/>
  <c r="AO16" i="2" s="1"/>
  <c r="AP16" i="2" s="1"/>
  <c r="AJ16" i="2"/>
  <c r="I17" i="2"/>
  <c r="J17" i="2" s="1"/>
  <c r="E17" i="2"/>
  <c r="F17" i="2" s="1"/>
  <c r="AL17" i="2" s="1"/>
  <c r="C18" i="2"/>
  <c r="G18" i="2" s="1"/>
  <c r="D18" i="2"/>
  <c r="A20" i="2"/>
  <c r="B19" i="2"/>
  <c r="K17" i="2"/>
  <c r="M17" i="2"/>
  <c r="N17" i="2" s="1"/>
  <c r="D13" i="1"/>
  <c r="G13" i="1" s="1"/>
  <c r="C13" i="1"/>
  <c r="E13" i="1" s="1"/>
  <c r="A15" i="1"/>
  <c r="B14" i="1"/>
  <c r="I13" i="1"/>
  <c r="K12" i="1"/>
  <c r="L19" i="2" l="1"/>
  <c r="AK19" i="2" s="1"/>
  <c r="O17" i="2"/>
  <c r="AO17" i="2" s="1"/>
  <c r="AP17" i="2" s="1"/>
  <c r="AJ17" i="2"/>
  <c r="I18" i="2"/>
  <c r="J18" i="2" s="1"/>
  <c r="E18" i="2"/>
  <c r="F18" i="2" s="1"/>
  <c r="AL18" i="2" s="1"/>
  <c r="A21" i="2"/>
  <c r="B20" i="2"/>
  <c r="C19" i="2"/>
  <c r="G19" i="2" s="1"/>
  <c r="D19" i="2"/>
  <c r="E19" i="2" s="1"/>
  <c r="F19" i="2" s="1"/>
  <c r="AL19" i="2" s="1"/>
  <c r="K18" i="2"/>
  <c r="K19" i="2"/>
  <c r="C14" i="1"/>
  <c r="E14" i="1" s="1"/>
  <c r="D14" i="1"/>
  <c r="G14" i="1" s="1"/>
  <c r="A16" i="1"/>
  <c r="B15" i="1"/>
  <c r="K13" i="1"/>
  <c r="I14" i="1"/>
  <c r="L20" i="2" l="1"/>
  <c r="AK20" i="2" s="1"/>
  <c r="I19" i="2"/>
  <c r="J19" i="2" s="1"/>
  <c r="C20" i="2"/>
  <c r="G20" i="2" s="1"/>
  <c r="D20" i="2"/>
  <c r="A22" i="2"/>
  <c r="B21" i="2"/>
  <c r="M18" i="2"/>
  <c r="N18" i="2" s="1"/>
  <c r="K20" i="2"/>
  <c r="I15" i="1"/>
  <c r="K14" i="1"/>
  <c r="C15" i="1"/>
  <c r="E15" i="1" s="1"/>
  <c r="D15" i="1"/>
  <c r="G15" i="1" s="1"/>
  <c r="A17" i="1"/>
  <c r="B16" i="1"/>
  <c r="L21" i="2" l="1"/>
  <c r="AK21" i="2" s="1"/>
  <c r="AJ18" i="2"/>
  <c r="O18" i="2"/>
  <c r="AO18" i="2" s="1"/>
  <c r="AP18" i="2" s="1"/>
  <c r="I20" i="2"/>
  <c r="J20" i="2" s="1"/>
  <c r="E20" i="2"/>
  <c r="F20" i="2" s="1"/>
  <c r="AL20" i="2" s="1"/>
  <c r="C21" i="2"/>
  <c r="G21" i="2" s="1"/>
  <c r="D21" i="2"/>
  <c r="A23" i="2"/>
  <c r="B22" i="2"/>
  <c r="M20" i="2"/>
  <c r="N20" i="2" s="1"/>
  <c r="M19" i="2"/>
  <c r="N19" i="2" s="1"/>
  <c r="A18" i="1"/>
  <c r="B17" i="1"/>
  <c r="C16" i="1"/>
  <c r="E16" i="1" s="1"/>
  <c r="D16" i="1"/>
  <c r="G16" i="1" s="1"/>
  <c r="K15" i="1"/>
  <c r="I16" i="1"/>
  <c r="L22" i="2" l="1"/>
  <c r="AK22" i="2" s="1"/>
  <c r="O20" i="2"/>
  <c r="AJ19" i="2"/>
  <c r="AO20" i="2"/>
  <c r="AP20" i="2" s="1"/>
  <c r="O19" i="2"/>
  <c r="AO19" i="2" s="1"/>
  <c r="AP19" i="2" s="1"/>
  <c r="AJ20" i="2"/>
  <c r="I21" i="2"/>
  <c r="J21" i="2" s="1"/>
  <c r="O21" i="2" s="1"/>
  <c r="E21" i="2"/>
  <c r="F21" i="2" s="1"/>
  <c r="AL21" i="2" s="1"/>
  <c r="A24" i="2"/>
  <c r="B23" i="2"/>
  <c r="C22" i="2"/>
  <c r="G22" i="2" s="1"/>
  <c r="D22" i="2"/>
  <c r="E22" i="2" s="1"/>
  <c r="F22" i="2" s="1"/>
  <c r="AL22" i="2" s="1"/>
  <c r="K21" i="2"/>
  <c r="M21" i="2"/>
  <c r="N21" i="2" s="1"/>
  <c r="K22" i="2"/>
  <c r="K16" i="1"/>
  <c r="I17" i="1"/>
  <c r="D17" i="1"/>
  <c r="C17" i="1"/>
  <c r="E17" i="1" s="1"/>
  <c r="A19" i="1"/>
  <c r="B18" i="1"/>
  <c r="L23" i="2" l="1"/>
  <c r="AK23" i="2" s="1"/>
  <c r="AO21" i="2"/>
  <c r="AP21" i="2" s="1"/>
  <c r="AJ21" i="2"/>
  <c r="I22" i="2"/>
  <c r="J22" i="2" s="1"/>
  <c r="C23" i="2"/>
  <c r="G23" i="2" s="1"/>
  <c r="D23" i="2"/>
  <c r="A25" i="2"/>
  <c r="B24" i="2"/>
  <c r="K23" i="2"/>
  <c r="M22" i="2"/>
  <c r="N22" i="2" s="1"/>
  <c r="A20" i="1"/>
  <c r="B19" i="1"/>
  <c r="C18" i="1"/>
  <c r="E18" i="1" s="1"/>
  <c r="D18" i="1"/>
  <c r="I18" i="1"/>
  <c r="K17" i="1"/>
  <c r="G18" i="1"/>
  <c r="G17" i="1"/>
  <c r="L24" i="2" l="1"/>
  <c r="AK24" i="2" s="1"/>
  <c r="O22" i="2"/>
  <c r="AO22" i="2" s="1"/>
  <c r="AP22" i="2" s="1"/>
  <c r="AJ22" i="2"/>
  <c r="I23" i="2"/>
  <c r="J23" i="2" s="1"/>
  <c r="E23" i="2"/>
  <c r="F23" i="2" s="1"/>
  <c r="AL23" i="2" s="1"/>
  <c r="D24" i="2"/>
  <c r="C24" i="2"/>
  <c r="G24" i="2" s="1"/>
  <c r="A26" i="2"/>
  <c r="B25" i="2"/>
  <c r="M23" i="2"/>
  <c r="N23" i="2" s="1"/>
  <c r="I19" i="1"/>
  <c r="K18" i="1"/>
  <c r="D19" i="1"/>
  <c r="G19" i="1" s="1"/>
  <c r="C19" i="1"/>
  <c r="E19" i="1" s="1"/>
  <c r="A21" i="1"/>
  <c r="B20" i="1"/>
  <c r="L25" i="2" l="1"/>
  <c r="AK25" i="2" s="1"/>
  <c r="O23" i="2"/>
  <c r="AO23" i="2" s="1"/>
  <c r="AP23" i="2" s="1"/>
  <c r="AJ23" i="2"/>
  <c r="I24" i="2"/>
  <c r="J24" i="2" s="1"/>
  <c r="E24" i="2"/>
  <c r="F24" i="2" s="1"/>
  <c r="AL24" i="2" s="1"/>
  <c r="C25" i="2"/>
  <c r="G25" i="2" s="1"/>
  <c r="D25" i="2"/>
  <c r="E25" i="2" s="1"/>
  <c r="F25" i="2" s="1"/>
  <c r="AL25" i="2" s="1"/>
  <c r="A27" i="2"/>
  <c r="B26" i="2"/>
  <c r="K24" i="2"/>
  <c r="K25" i="2"/>
  <c r="A22" i="1"/>
  <c r="B21" i="1"/>
  <c r="D20" i="1"/>
  <c r="G20" i="1" s="1"/>
  <c r="C20" i="1"/>
  <c r="E20" i="1" s="1"/>
  <c r="K19" i="1"/>
  <c r="I20" i="1"/>
  <c r="L26" i="2" l="1"/>
  <c r="AK26" i="2" s="1"/>
  <c r="I25" i="2"/>
  <c r="J25" i="2" s="1"/>
  <c r="A28" i="2"/>
  <c r="B27" i="2"/>
  <c r="C26" i="2"/>
  <c r="G26" i="2" s="1"/>
  <c r="D26" i="2"/>
  <c r="M24" i="2"/>
  <c r="N24" i="2" s="1"/>
  <c r="O24" i="2" s="1"/>
  <c r="M25" i="2"/>
  <c r="N25" i="2" s="1"/>
  <c r="I21" i="1"/>
  <c r="K20" i="1"/>
  <c r="C21" i="1"/>
  <c r="E21" i="1" s="1"/>
  <c r="D21" i="1"/>
  <c r="G21" i="1" s="1"/>
  <c r="A23" i="1"/>
  <c r="B22" i="1"/>
  <c r="L27" i="2" l="1"/>
  <c r="AK27" i="2" s="1"/>
  <c r="AJ24" i="2"/>
  <c r="AO24" i="2"/>
  <c r="AP24" i="2" s="1"/>
  <c r="O25" i="2"/>
  <c r="AO25" i="2" s="1"/>
  <c r="AP25" i="2" s="1"/>
  <c r="AJ25" i="2"/>
  <c r="I26" i="2"/>
  <c r="J26" i="2" s="1"/>
  <c r="E26" i="2"/>
  <c r="F26" i="2" s="1"/>
  <c r="AL26" i="2" s="1"/>
  <c r="C27" i="2"/>
  <c r="G27" i="2" s="1"/>
  <c r="D27" i="2"/>
  <c r="E27" i="2" s="1"/>
  <c r="F27" i="2" s="1"/>
  <c r="AL27" i="2" s="1"/>
  <c r="A29" i="2"/>
  <c r="B28" i="2"/>
  <c r="K26" i="2"/>
  <c r="K27" i="2"/>
  <c r="A24" i="1"/>
  <c r="B23" i="1"/>
  <c r="C22" i="1"/>
  <c r="E22" i="1" s="1"/>
  <c r="D22" i="1"/>
  <c r="G22" i="1" s="1"/>
  <c r="I22" i="1"/>
  <c r="K21" i="1"/>
  <c r="L28" i="2" l="1"/>
  <c r="AK28" i="2" s="1"/>
  <c r="I27" i="2"/>
  <c r="J27" i="2" s="1"/>
  <c r="A30" i="2"/>
  <c r="B29" i="2"/>
  <c r="C28" i="2"/>
  <c r="G28" i="2" s="1"/>
  <c r="D28" i="2"/>
  <c r="E28" i="2" s="1"/>
  <c r="F28" i="2" s="1"/>
  <c r="AL28" i="2" s="1"/>
  <c r="M26" i="2"/>
  <c r="N26" i="2" s="1"/>
  <c r="O26" i="2" s="1"/>
  <c r="K28" i="2"/>
  <c r="I23" i="1"/>
  <c r="K22" i="1"/>
  <c r="C23" i="1"/>
  <c r="E23" i="1" s="1"/>
  <c r="D23" i="1"/>
  <c r="G23" i="1" s="1"/>
  <c r="A25" i="1"/>
  <c r="B24" i="1"/>
  <c r="L29" i="2" l="1"/>
  <c r="AK29" i="2" s="1"/>
  <c r="I28" i="2"/>
  <c r="J28" i="2" s="1"/>
  <c r="AJ26" i="2"/>
  <c r="AO26" i="2"/>
  <c r="AP26" i="2" s="1"/>
  <c r="C29" i="2"/>
  <c r="G29" i="2" s="1"/>
  <c r="D29" i="2"/>
  <c r="E29" i="2" s="1"/>
  <c r="F29" i="2" s="1"/>
  <c r="AL29" i="2" s="1"/>
  <c r="A31" i="2"/>
  <c r="B30" i="2"/>
  <c r="M27" i="2"/>
  <c r="N27" i="2" s="1"/>
  <c r="O27" i="2" s="1"/>
  <c r="M28" i="2"/>
  <c r="N28" i="2" s="1"/>
  <c r="O28" i="2" s="1"/>
  <c r="A26" i="1"/>
  <c r="B25" i="1"/>
  <c r="C24" i="1"/>
  <c r="E24" i="1" s="1"/>
  <c r="D24" i="1"/>
  <c r="G24" i="1" s="1"/>
  <c r="K23" i="1"/>
  <c r="I24" i="1"/>
  <c r="L30" i="2" l="1"/>
  <c r="AK30" i="2" s="1"/>
  <c r="AJ28" i="2"/>
  <c r="AO28" i="2"/>
  <c r="AP28" i="2" s="1"/>
  <c r="AJ27" i="2"/>
  <c r="AO27" i="2"/>
  <c r="AP27" i="2" s="1"/>
  <c r="I29" i="2"/>
  <c r="J29" i="2" s="1"/>
  <c r="O29" i="2" s="1"/>
  <c r="C30" i="2"/>
  <c r="G30" i="2" s="1"/>
  <c r="D30" i="2"/>
  <c r="A32" i="2"/>
  <c r="B31" i="2"/>
  <c r="K29" i="2"/>
  <c r="M29" i="2"/>
  <c r="N29" i="2" s="1"/>
  <c r="I25" i="1"/>
  <c r="K24" i="1"/>
  <c r="C25" i="1"/>
  <c r="E25" i="1" s="1"/>
  <c r="D25" i="1"/>
  <c r="A27" i="1"/>
  <c r="B26" i="1"/>
  <c r="AK31" i="2" l="1"/>
  <c r="L31" i="2"/>
  <c r="AO29" i="2"/>
  <c r="AP29" i="2" s="1"/>
  <c r="AJ29" i="2"/>
  <c r="I30" i="2"/>
  <c r="J30" i="2" s="1"/>
  <c r="E30" i="2"/>
  <c r="F30" i="2" s="1"/>
  <c r="AL30" i="2" s="1"/>
  <c r="C31" i="2"/>
  <c r="G31" i="2" s="1"/>
  <c r="D31" i="2"/>
  <c r="E31" i="2" s="1"/>
  <c r="F31" i="2" s="1"/>
  <c r="AL31" i="2" s="1"/>
  <c r="A33" i="2"/>
  <c r="B32" i="2"/>
  <c r="K31" i="2"/>
  <c r="K30" i="2"/>
  <c r="D26" i="1"/>
  <c r="C26" i="1"/>
  <c r="E26" i="1" s="1"/>
  <c r="A28" i="1"/>
  <c r="B27" i="1"/>
  <c r="G26" i="1"/>
  <c r="G25" i="1"/>
  <c r="I26" i="1"/>
  <c r="K25" i="1"/>
  <c r="L32" i="2" l="1"/>
  <c r="AK32" i="2" s="1"/>
  <c r="I31" i="2"/>
  <c r="J31" i="2" s="1"/>
  <c r="D32" i="2"/>
  <c r="C32" i="2"/>
  <c r="G32" i="2" s="1"/>
  <c r="A34" i="2"/>
  <c r="B33" i="2"/>
  <c r="M30" i="2"/>
  <c r="N30" i="2" s="1"/>
  <c r="K32" i="2"/>
  <c r="M31" i="2"/>
  <c r="N31" i="2" s="1"/>
  <c r="C27" i="1"/>
  <c r="E27" i="1" s="1"/>
  <c r="D27" i="1"/>
  <c r="G27" i="1" s="1"/>
  <c r="A29" i="1"/>
  <c r="B28" i="1"/>
  <c r="K26" i="1"/>
  <c r="I27" i="1"/>
  <c r="L33" i="2" l="1"/>
  <c r="AK33" i="2" s="1"/>
  <c r="O31" i="2"/>
  <c r="AJ30" i="2"/>
  <c r="AO31" i="2"/>
  <c r="AP31" i="2" s="1"/>
  <c r="O30" i="2"/>
  <c r="AO30" i="2" s="1"/>
  <c r="AP30" i="2" s="1"/>
  <c r="AJ31" i="2"/>
  <c r="I32" i="2"/>
  <c r="J32" i="2" s="1"/>
  <c r="E32" i="2"/>
  <c r="F32" i="2" s="1"/>
  <c r="AL32" i="2" s="1"/>
  <c r="D33" i="2"/>
  <c r="C33" i="2"/>
  <c r="G33" i="2" s="1"/>
  <c r="A35" i="2"/>
  <c r="B34" i="2"/>
  <c r="K33" i="2"/>
  <c r="A30" i="1"/>
  <c r="B29" i="1"/>
  <c r="C28" i="1"/>
  <c r="E28" i="1" s="1"/>
  <c r="D28" i="1"/>
  <c r="G28" i="1" s="1"/>
  <c r="K27" i="1"/>
  <c r="I28" i="1"/>
  <c r="AK34" i="2" l="1"/>
  <c r="L34" i="2"/>
  <c r="I33" i="2"/>
  <c r="J33" i="2" s="1"/>
  <c r="E33" i="2"/>
  <c r="F33" i="2" s="1"/>
  <c r="AL33" i="2" s="1"/>
  <c r="D34" i="2"/>
  <c r="C34" i="2"/>
  <c r="G34" i="2" s="1"/>
  <c r="A36" i="2"/>
  <c r="B35" i="2"/>
  <c r="M32" i="2"/>
  <c r="N32" i="2" s="1"/>
  <c r="K34" i="2"/>
  <c r="M33" i="2"/>
  <c r="N33" i="2" s="1"/>
  <c r="A31" i="1"/>
  <c r="B30" i="1"/>
  <c r="I29" i="1"/>
  <c r="K28" i="1"/>
  <c r="C29" i="1"/>
  <c r="E29" i="1" s="1"/>
  <c r="D29" i="1"/>
  <c r="G29" i="1" s="1"/>
  <c r="L35" i="2" l="1"/>
  <c r="AK35" i="2" s="1"/>
  <c r="O33" i="2"/>
  <c r="AJ32" i="2"/>
  <c r="AO33" i="2"/>
  <c r="AP33" i="2" s="1"/>
  <c r="O32" i="2"/>
  <c r="AO32" i="2" s="1"/>
  <c r="AP32" i="2" s="1"/>
  <c r="AJ33" i="2"/>
  <c r="I34" i="2"/>
  <c r="J34" i="2" s="1"/>
  <c r="E34" i="2"/>
  <c r="F34" i="2" s="1"/>
  <c r="AL34" i="2" s="1"/>
  <c r="C35" i="2"/>
  <c r="G35" i="2" s="1"/>
  <c r="D35" i="2"/>
  <c r="A37" i="2"/>
  <c r="B36" i="2"/>
  <c r="K35" i="2"/>
  <c r="I30" i="1"/>
  <c r="K29" i="1"/>
  <c r="D30" i="1"/>
  <c r="G30" i="1" s="1"/>
  <c r="C30" i="1"/>
  <c r="E30" i="1" s="1"/>
  <c r="A32" i="1"/>
  <c r="B31" i="1"/>
  <c r="L36" i="2" l="1"/>
  <c r="AK36" i="2" s="1"/>
  <c r="I35" i="2"/>
  <c r="J35" i="2" s="1"/>
  <c r="E35" i="2"/>
  <c r="F35" i="2" s="1"/>
  <c r="AL35" i="2" s="1"/>
  <c r="C36" i="2"/>
  <c r="G36" i="2" s="1"/>
  <c r="D36" i="2"/>
  <c r="A38" i="2"/>
  <c r="B37" i="2"/>
  <c r="M34" i="2"/>
  <c r="N34" i="2" s="1"/>
  <c r="M35" i="2"/>
  <c r="N35" i="2" s="1"/>
  <c r="A33" i="1"/>
  <c r="B32" i="1"/>
  <c r="C31" i="1"/>
  <c r="E31" i="1" s="1"/>
  <c r="D31" i="1"/>
  <c r="G31" i="1" s="1"/>
  <c r="K30" i="1"/>
  <c r="I31" i="1"/>
  <c r="L37" i="2" l="1"/>
  <c r="AK37" i="2" s="1"/>
  <c r="O35" i="2"/>
  <c r="AO35" i="2" s="1"/>
  <c r="AP35" i="2" s="1"/>
  <c r="AJ34" i="2"/>
  <c r="O34" i="2"/>
  <c r="AO34" i="2" s="1"/>
  <c r="AP34" i="2" s="1"/>
  <c r="AJ35" i="2"/>
  <c r="I36" i="2"/>
  <c r="J36" i="2" s="1"/>
  <c r="E36" i="2"/>
  <c r="F36" i="2" s="1"/>
  <c r="AL36" i="2" s="1"/>
  <c r="K36" i="2"/>
  <c r="C37" i="2"/>
  <c r="G37" i="2" s="1"/>
  <c r="D37" i="2"/>
  <c r="E37" i="2" s="1"/>
  <c r="F37" i="2" s="1"/>
  <c r="AL37" i="2" s="1"/>
  <c r="A39" i="2"/>
  <c r="B38" i="2"/>
  <c r="K37" i="2"/>
  <c r="C32" i="1"/>
  <c r="E32" i="1" s="1"/>
  <c r="D32" i="1"/>
  <c r="G32" i="1" s="1"/>
  <c r="K31" i="1"/>
  <c r="I32" i="1"/>
  <c r="A34" i="1"/>
  <c r="B33" i="1"/>
  <c r="L38" i="2" l="1"/>
  <c r="AK38" i="2" s="1"/>
  <c r="I37" i="2"/>
  <c r="J37" i="2" s="1"/>
  <c r="C38" i="2"/>
  <c r="G38" i="2" s="1"/>
  <c r="D38" i="2"/>
  <c r="A40" i="2"/>
  <c r="B39" i="2"/>
  <c r="M36" i="2"/>
  <c r="N36" i="2" s="1"/>
  <c r="M37" i="2"/>
  <c r="N37" i="2" s="1"/>
  <c r="C33" i="1"/>
  <c r="E33" i="1" s="1"/>
  <c r="D33" i="1"/>
  <c r="A35" i="1"/>
  <c r="B34" i="1"/>
  <c r="K32" i="1"/>
  <c r="I33" i="1"/>
  <c r="L39" i="2" l="1"/>
  <c r="AK39" i="2" s="1"/>
  <c r="AJ36" i="2"/>
  <c r="O37" i="2"/>
  <c r="AO37" i="2" s="1"/>
  <c r="AP37" i="2" s="1"/>
  <c r="O36" i="2"/>
  <c r="AO36" i="2" s="1"/>
  <c r="AP36" i="2" s="1"/>
  <c r="AJ37" i="2"/>
  <c r="I38" i="2"/>
  <c r="J38" i="2" s="1"/>
  <c r="E38" i="2"/>
  <c r="F38" i="2" s="1"/>
  <c r="AL38" i="2" s="1"/>
  <c r="C39" i="2"/>
  <c r="G39" i="2" s="1"/>
  <c r="D39" i="2"/>
  <c r="A41" i="2"/>
  <c r="B40" i="2"/>
  <c r="K38" i="2"/>
  <c r="M38" i="2"/>
  <c r="N38" i="2" s="1"/>
  <c r="C34" i="1"/>
  <c r="E34" i="1" s="1"/>
  <c r="D34" i="1"/>
  <c r="A36" i="1"/>
  <c r="B35" i="1"/>
  <c r="G34" i="1"/>
  <c r="G33" i="1"/>
  <c r="I34" i="1"/>
  <c r="K33" i="1"/>
  <c r="L40" i="2" l="1"/>
  <c r="AK40" i="2" s="1"/>
  <c r="O38" i="2"/>
  <c r="AO38" i="2"/>
  <c r="AP38" i="2" s="1"/>
  <c r="AJ38" i="2"/>
  <c r="I39" i="2"/>
  <c r="J39" i="2" s="1"/>
  <c r="E39" i="2"/>
  <c r="F39" i="2" s="1"/>
  <c r="AL39" i="2" s="1"/>
  <c r="C40" i="2"/>
  <c r="G40" i="2" s="1"/>
  <c r="D40" i="2"/>
  <c r="A42" i="2"/>
  <c r="B41" i="2"/>
  <c r="K39" i="2"/>
  <c r="M39" i="2"/>
  <c r="N39" i="2" s="1"/>
  <c r="C35" i="1"/>
  <c r="E35" i="1" s="1"/>
  <c r="D35" i="1"/>
  <c r="G35" i="1" s="1"/>
  <c r="A37" i="1"/>
  <c r="B36" i="1"/>
  <c r="K34" i="1"/>
  <c r="I35" i="1"/>
  <c r="L41" i="2" l="1"/>
  <c r="AK41" i="2" s="1"/>
  <c r="O39" i="2"/>
  <c r="AO39" i="2"/>
  <c r="AP39" i="2" s="1"/>
  <c r="AJ39" i="2"/>
  <c r="I40" i="2"/>
  <c r="J40" i="2" s="1"/>
  <c r="E40" i="2"/>
  <c r="F40" i="2" s="1"/>
  <c r="AL40" i="2" s="1"/>
  <c r="D41" i="2"/>
  <c r="C41" i="2"/>
  <c r="G41" i="2" s="1"/>
  <c r="A43" i="2"/>
  <c r="B42" i="2"/>
  <c r="K40" i="2"/>
  <c r="M40" i="2"/>
  <c r="N40" i="2" s="1"/>
  <c r="A38" i="1"/>
  <c r="B37" i="1"/>
  <c r="C36" i="1"/>
  <c r="E36" i="1" s="1"/>
  <c r="D36" i="1"/>
  <c r="G36" i="1" s="1"/>
  <c r="K35" i="1"/>
  <c r="I36" i="1"/>
  <c r="AK42" i="2" l="1"/>
  <c r="L42" i="2"/>
  <c r="O40" i="2"/>
  <c r="AO40" i="2" s="1"/>
  <c r="AP40" i="2" s="1"/>
  <c r="AJ40" i="2"/>
  <c r="I41" i="2"/>
  <c r="J41" i="2" s="1"/>
  <c r="E41" i="2"/>
  <c r="F41" i="2" s="1"/>
  <c r="AL41" i="2" s="1"/>
  <c r="D42" i="2"/>
  <c r="C42" i="2"/>
  <c r="G42" i="2" s="1"/>
  <c r="A44" i="2"/>
  <c r="B43" i="2"/>
  <c r="K41" i="2"/>
  <c r="K42" i="2"/>
  <c r="K36" i="1"/>
  <c r="I37" i="1"/>
  <c r="C37" i="1"/>
  <c r="E37" i="1" s="1"/>
  <c r="D37" i="1"/>
  <c r="G37" i="1" s="1"/>
  <c r="A39" i="1"/>
  <c r="B38" i="1"/>
  <c r="L43" i="2" l="1"/>
  <c r="AK43" i="2" s="1"/>
  <c r="I42" i="2"/>
  <c r="J42" i="2" s="1"/>
  <c r="E42" i="2"/>
  <c r="F42" i="2" s="1"/>
  <c r="AL42" i="2" s="1"/>
  <c r="C43" i="2"/>
  <c r="G43" i="2" s="1"/>
  <c r="D43" i="2"/>
  <c r="A45" i="2"/>
  <c r="B44" i="2"/>
  <c r="M41" i="2"/>
  <c r="N41" i="2" s="1"/>
  <c r="K43" i="2"/>
  <c r="M42" i="2"/>
  <c r="N42" i="2" s="1"/>
  <c r="C38" i="1"/>
  <c r="E38" i="1" s="1"/>
  <c r="D38" i="1"/>
  <c r="G38" i="1" s="1"/>
  <c r="A40" i="1"/>
  <c r="B39" i="1"/>
  <c r="I38" i="1"/>
  <c r="K37" i="1"/>
  <c r="L44" i="2" l="1"/>
  <c r="AK44" i="2" s="1"/>
  <c r="AJ41" i="2"/>
  <c r="O42" i="2"/>
  <c r="AO42" i="2" s="1"/>
  <c r="AP42" i="2" s="1"/>
  <c r="O41" i="2"/>
  <c r="AO41" i="2" s="1"/>
  <c r="AP41" i="2" s="1"/>
  <c r="AJ42" i="2"/>
  <c r="I43" i="2"/>
  <c r="J43" i="2" s="1"/>
  <c r="O43" i="2" s="1"/>
  <c r="E43" i="2"/>
  <c r="F43" i="2" s="1"/>
  <c r="AL43" i="2" s="1"/>
  <c r="A46" i="2"/>
  <c r="B45" i="2"/>
  <c r="C44" i="2"/>
  <c r="G44" i="2" s="1"/>
  <c r="D44" i="2"/>
  <c r="E44" i="2" s="1"/>
  <c r="F44" i="2" s="1"/>
  <c r="AL44" i="2" s="1"/>
  <c r="M43" i="2"/>
  <c r="N43" i="2" s="1"/>
  <c r="C39" i="1"/>
  <c r="E39" i="1" s="1"/>
  <c r="D39" i="1"/>
  <c r="G39" i="1" s="1"/>
  <c r="A41" i="1"/>
  <c r="B40" i="1"/>
  <c r="K38" i="1"/>
  <c r="I39" i="1"/>
  <c r="L45" i="2" l="1"/>
  <c r="AK45" i="2" s="1"/>
  <c r="AO43" i="2"/>
  <c r="AP43" i="2" s="1"/>
  <c r="AJ43" i="2"/>
  <c r="I44" i="2"/>
  <c r="J44" i="2" s="1"/>
  <c r="C45" i="2"/>
  <c r="G45" i="2" s="1"/>
  <c r="D45" i="2"/>
  <c r="E45" i="2" s="1"/>
  <c r="F45" i="2" s="1"/>
  <c r="AL45" i="2" s="1"/>
  <c r="A47" i="2"/>
  <c r="B46" i="2"/>
  <c r="K44" i="2"/>
  <c r="K45" i="2"/>
  <c r="C40" i="1"/>
  <c r="E40" i="1" s="1"/>
  <c r="D40" i="1"/>
  <c r="G40" i="1" s="1"/>
  <c r="A42" i="1"/>
  <c r="B41" i="1"/>
  <c r="I40" i="1"/>
  <c r="K39" i="1"/>
  <c r="L46" i="2" l="1"/>
  <c r="AK46" i="2" s="1"/>
  <c r="I45" i="2"/>
  <c r="J45" i="2" s="1"/>
  <c r="C46" i="2"/>
  <c r="G46" i="2" s="1"/>
  <c r="D46" i="2"/>
  <c r="E46" i="2" s="1"/>
  <c r="F46" i="2" s="1"/>
  <c r="AL46" i="2" s="1"/>
  <c r="A48" i="2"/>
  <c r="B47" i="2"/>
  <c r="M45" i="2"/>
  <c r="N45" i="2" s="1"/>
  <c r="M44" i="2"/>
  <c r="N44" i="2" s="1"/>
  <c r="A43" i="1"/>
  <c r="B42" i="1"/>
  <c r="D41" i="1"/>
  <c r="C41" i="1"/>
  <c r="E41" i="1" s="1"/>
  <c r="K40" i="1"/>
  <c r="I41" i="1"/>
  <c r="L47" i="2" l="1"/>
  <c r="AK47" i="2" s="1"/>
  <c r="AJ44" i="2"/>
  <c r="O44" i="2"/>
  <c r="AO44" i="2" s="1"/>
  <c r="AP44" i="2" s="1"/>
  <c r="O45" i="2"/>
  <c r="AO45" i="2" s="1"/>
  <c r="AP45" i="2" s="1"/>
  <c r="AJ45" i="2"/>
  <c r="I46" i="2"/>
  <c r="J46" i="2" s="1"/>
  <c r="O46" i="2" s="1"/>
  <c r="C47" i="2"/>
  <c r="G47" i="2" s="1"/>
  <c r="D47" i="2"/>
  <c r="E47" i="2" s="1"/>
  <c r="F47" i="2" s="1"/>
  <c r="AL47" i="2" s="1"/>
  <c r="A49" i="2"/>
  <c r="B48" i="2"/>
  <c r="M46" i="2"/>
  <c r="N46" i="2" s="1"/>
  <c r="K46" i="2"/>
  <c r="I42" i="1"/>
  <c r="K41" i="1"/>
  <c r="G41" i="1"/>
  <c r="D42" i="1"/>
  <c r="G42" i="1" s="1"/>
  <c r="C42" i="1"/>
  <c r="E42" i="1" s="1"/>
  <c r="A44" i="1"/>
  <c r="B43" i="1"/>
  <c r="L48" i="2" l="1"/>
  <c r="AK48" i="2" s="1"/>
  <c r="AO46" i="2"/>
  <c r="AP46" i="2" s="1"/>
  <c r="AJ46" i="2"/>
  <c r="I47" i="2"/>
  <c r="J47" i="2" s="1"/>
  <c r="A50" i="2"/>
  <c r="B49" i="2"/>
  <c r="D48" i="2"/>
  <c r="C48" i="2"/>
  <c r="G48" i="2" s="1"/>
  <c r="M47" i="2"/>
  <c r="N47" i="2" s="1"/>
  <c r="K47" i="2"/>
  <c r="C43" i="1"/>
  <c r="E43" i="1" s="1"/>
  <c r="D43" i="1"/>
  <c r="G43" i="1" s="1"/>
  <c r="A45" i="1"/>
  <c r="B44" i="1"/>
  <c r="K42" i="1"/>
  <c r="I43" i="1"/>
  <c r="L49" i="2" l="1"/>
  <c r="AK49" i="2" s="1"/>
  <c r="O47" i="2"/>
  <c r="AO47" i="2" s="1"/>
  <c r="AP47" i="2" s="1"/>
  <c r="AJ47" i="2"/>
  <c r="I48" i="2"/>
  <c r="J48" i="2" s="1"/>
  <c r="O48" i="2" s="1"/>
  <c r="E48" i="2"/>
  <c r="F48" i="2" s="1"/>
  <c r="AL48" i="2" s="1"/>
  <c r="D49" i="2"/>
  <c r="C49" i="2"/>
  <c r="G49" i="2" s="1"/>
  <c r="A51" i="2"/>
  <c r="B50" i="2"/>
  <c r="K48" i="2"/>
  <c r="M48" i="2"/>
  <c r="N48" i="2" s="1"/>
  <c r="C44" i="1"/>
  <c r="E44" i="1" s="1"/>
  <c r="D44" i="1"/>
  <c r="G44" i="1" s="1"/>
  <c r="A46" i="1"/>
  <c r="B45" i="1"/>
  <c r="K43" i="1"/>
  <c r="I44" i="1"/>
  <c r="L50" i="2" l="1"/>
  <c r="AK50" i="2" s="1"/>
  <c r="AO48" i="2"/>
  <c r="AP48" i="2" s="1"/>
  <c r="AJ48" i="2"/>
  <c r="I49" i="2"/>
  <c r="J49" i="2" s="1"/>
  <c r="E49" i="2"/>
  <c r="F49" i="2" s="1"/>
  <c r="AL49" i="2" s="1"/>
  <c r="D50" i="2"/>
  <c r="C50" i="2"/>
  <c r="G50" i="2" s="1"/>
  <c r="A52" i="2"/>
  <c r="B51" i="2"/>
  <c r="K49" i="2"/>
  <c r="M49" i="2"/>
  <c r="N49" i="2" s="1"/>
  <c r="C45" i="1"/>
  <c r="E45" i="1" s="1"/>
  <c r="D45" i="1"/>
  <c r="G45" i="1" s="1"/>
  <c r="A47" i="1"/>
  <c r="B46" i="1"/>
  <c r="I45" i="1"/>
  <c r="K44" i="1"/>
  <c r="L51" i="2" l="1"/>
  <c r="AK51" i="2" s="1"/>
  <c r="O49" i="2"/>
  <c r="AO49" i="2" s="1"/>
  <c r="AP49" i="2" s="1"/>
  <c r="AJ49" i="2"/>
  <c r="I50" i="2"/>
  <c r="J50" i="2" s="1"/>
  <c r="E50" i="2"/>
  <c r="F50" i="2" s="1"/>
  <c r="AL50" i="2" s="1"/>
  <c r="A53" i="2"/>
  <c r="B52" i="2"/>
  <c r="C51" i="2"/>
  <c r="G51" i="2" s="1"/>
  <c r="D51" i="2"/>
  <c r="E51" i="2" s="1"/>
  <c r="F51" i="2" s="1"/>
  <c r="AL51" i="2" s="1"/>
  <c r="M50" i="2"/>
  <c r="N50" i="2" s="1"/>
  <c r="K50" i="2"/>
  <c r="K51" i="2"/>
  <c r="C46" i="1"/>
  <c r="E46" i="1" s="1"/>
  <c r="D46" i="1"/>
  <c r="G46" i="1" s="1"/>
  <c r="A48" i="1"/>
  <c r="B47" i="1"/>
  <c r="I46" i="1"/>
  <c r="K45" i="1"/>
  <c r="L52" i="2" l="1"/>
  <c r="AK52" i="2" s="1"/>
  <c r="O50" i="2"/>
  <c r="AO50" i="2" s="1"/>
  <c r="AP50" i="2" s="1"/>
  <c r="AJ50" i="2"/>
  <c r="I51" i="2"/>
  <c r="J51" i="2" s="1"/>
  <c r="C52" i="2"/>
  <c r="G52" i="2" s="1"/>
  <c r="D52" i="2"/>
  <c r="E52" i="2" s="1"/>
  <c r="F52" i="2" s="1"/>
  <c r="AL52" i="2" s="1"/>
  <c r="A54" i="2"/>
  <c r="B53" i="2"/>
  <c r="M51" i="2"/>
  <c r="N51" i="2" s="1"/>
  <c r="C47" i="1"/>
  <c r="E47" i="1" s="1"/>
  <c r="D47" i="1"/>
  <c r="G47" i="1" s="1"/>
  <c r="A49" i="1"/>
  <c r="B48" i="1"/>
  <c r="K46" i="1"/>
  <c r="I47" i="1"/>
  <c r="L53" i="2" l="1"/>
  <c r="AK53" i="2" s="1"/>
  <c r="O51" i="2"/>
  <c r="AO51" i="2" s="1"/>
  <c r="AP51" i="2" s="1"/>
  <c r="AJ51" i="2"/>
  <c r="I52" i="2"/>
  <c r="J52" i="2" s="1"/>
  <c r="C53" i="2"/>
  <c r="G53" i="2" s="1"/>
  <c r="D53" i="2"/>
  <c r="E53" i="2" s="1"/>
  <c r="F53" i="2" s="1"/>
  <c r="AL53" i="2" s="1"/>
  <c r="A55" i="2"/>
  <c r="B54" i="2"/>
  <c r="K52" i="2"/>
  <c r="K53" i="2"/>
  <c r="C48" i="1"/>
  <c r="E48" i="1" s="1"/>
  <c r="D48" i="1"/>
  <c r="G48" i="1" s="1"/>
  <c r="A50" i="1"/>
  <c r="B49" i="1"/>
  <c r="K47" i="1"/>
  <c r="I48" i="1"/>
  <c r="L54" i="2" l="1"/>
  <c r="AK54" i="2" s="1"/>
  <c r="I53" i="2"/>
  <c r="J53" i="2" s="1"/>
  <c r="C54" i="2"/>
  <c r="G54" i="2" s="1"/>
  <c r="D54" i="2"/>
  <c r="A56" i="2"/>
  <c r="B55" i="2"/>
  <c r="M52" i="2"/>
  <c r="N52" i="2" s="1"/>
  <c r="K54" i="2"/>
  <c r="D49" i="1"/>
  <c r="C49" i="1"/>
  <c r="E49" i="1" s="1"/>
  <c r="A51" i="1"/>
  <c r="B50" i="1"/>
  <c r="I49" i="1"/>
  <c r="K48" i="1"/>
  <c r="L55" i="2" l="1"/>
  <c r="AK55" i="2" s="1"/>
  <c r="AJ52" i="2"/>
  <c r="O52" i="2"/>
  <c r="AO52" i="2" s="1"/>
  <c r="AP52" i="2" s="1"/>
  <c r="I54" i="2"/>
  <c r="J54" i="2" s="1"/>
  <c r="E54" i="2"/>
  <c r="F54" i="2" s="1"/>
  <c r="AL54" i="2" s="1"/>
  <c r="C55" i="2"/>
  <c r="G55" i="2" s="1"/>
  <c r="D55" i="2"/>
  <c r="A57" i="2"/>
  <c r="B56" i="2"/>
  <c r="M54" i="2"/>
  <c r="N54" i="2" s="1"/>
  <c r="M53" i="2"/>
  <c r="N53" i="2" s="1"/>
  <c r="D50" i="1"/>
  <c r="C50" i="1"/>
  <c r="E50" i="1" s="1"/>
  <c r="A52" i="1"/>
  <c r="B51" i="1"/>
  <c r="I50" i="1"/>
  <c r="K49" i="1"/>
  <c r="G50" i="1"/>
  <c r="G49" i="1"/>
  <c r="L56" i="2" l="1"/>
  <c r="AK56" i="2" s="1"/>
  <c r="O54" i="2"/>
  <c r="AJ53" i="2"/>
  <c r="AO54" i="2"/>
  <c r="AP54" i="2" s="1"/>
  <c r="O53" i="2"/>
  <c r="AO53" i="2" s="1"/>
  <c r="AP53" i="2" s="1"/>
  <c r="AJ54" i="2"/>
  <c r="I55" i="2"/>
  <c r="J55" i="2" s="1"/>
  <c r="E55" i="2"/>
  <c r="F55" i="2" s="1"/>
  <c r="AL55" i="2" s="1"/>
  <c r="D56" i="2"/>
  <c r="C56" i="2"/>
  <c r="G56" i="2" s="1"/>
  <c r="A58" i="2"/>
  <c r="B57" i="2"/>
  <c r="K56" i="2"/>
  <c r="K55" i="2"/>
  <c r="D51" i="1"/>
  <c r="G51" i="1" s="1"/>
  <c r="C51" i="1"/>
  <c r="E51" i="1" s="1"/>
  <c r="A53" i="1"/>
  <c r="B52" i="1"/>
  <c r="I51" i="1"/>
  <c r="K50" i="1"/>
  <c r="L57" i="2" l="1"/>
  <c r="AK57" i="2" s="1"/>
  <c r="I56" i="2"/>
  <c r="J56" i="2" s="1"/>
  <c r="E56" i="2"/>
  <c r="F56" i="2" s="1"/>
  <c r="AL56" i="2" s="1"/>
  <c r="A59" i="2"/>
  <c r="B58" i="2"/>
  <c r="C57" i="2"/>
  <c r="G57" i="2" s="1"/>
  <c r="D57" i="2"/>
  <c r="E57" i="2" s="1"/>
  <c r="F57" i="2" s="1"/>
  <c r="AL57" i="2" s="1"/>
  <c r="M55" i="2"/>
  <c r="N55" i="2" s="1"/>
  <c r="AJ55" i="2" s="1"/>
  <c r="M56" i="2"/>
  <c r="N56" i="2" s="1"/>
  <c r="D52" i="1"/>
  <c r="G52" i="1" s="1"/>
  <c r="C52" i="1"/>
  <c r="E52" i="1" s="1"/>
  <c r="A54" i="1"/>
  <c r="B53" i="1"/>
  <c r="I52" i="1"/>
  <c r="K51" i="1"/>
  <c r="L58" i="2" l="1"/>
  <c r="AK58" i="2" s="1"/>
  <c r="O56" i="2"/>
  <c r="AO56" i="2"/>
  <c r="AP56" i="2" s="1"/>
  <c r="O55" i="2"/>
  <c r="AO55" i="2" s="1"/>
  <c r="AP55" i="2" s="1"/>
  <c r="I57" i="2"/>
  <c r="J57" i="2" s="1"/>
  <c r="O57" i="2" s="1"/>
  <c r="AJ56" i="2"/>
  <c r="D58" i="2"/>
  <c r="C58" i="2"/>
  <c r="G58" i="2" s="1"/>
  <c r="A60" i="2"/>
  <c r="B59" i="2"/>
  <c r="K57" i="2"/>
  <c r="M57" i="2"/>
  <c r="N57" i="2" s="1"/>
  <c r="K58" i="2"/>
  <c r="K52" i="1"/>
  <c r="I53" i="1"/>
  <c r="C53" i="1"/>
  <c r="E53" i="1" s="1"/>
  <c r="D53" i="1"/>
  <c r="G53" i="1" s="1"/>
  <c r="A55" i="1"/>
  <c r="B54" i="1"/>
  <c r="L59" i="2" l="1"/>
  <c r="AK59" i="2" s="1"/>
  <c r="AO57" i="2"/>
  <c r="AP57" i="2" s="1"/>
  <c r="AJ57" i="2"/>
  <c r="I58" i="2"/>
  <c r="J58" i="2" s="1"/>
  <c r="E58" i="2"/>
  <c r="F58" i="2" s="1"/>
  <c r="AL58" i="2" s="1"/>
  <c r="C59" i="2"/>
  <c r="G59" i="2" s="1"/>
  <c r="D59" i="2"/>
  <c r="E59" i="2" s="1"/>
  <c r="F59" i="2" s="1"/>
  <c r="AL59" i="2" s="1"/>
  <c r="A61" i="2"/>
  <c r="B60" i="2"/>
  <c r="M58" i="2"/>
  <c r="N58" i="2" s="1"/>
  <c r="A56" i="1"/>
  <c r="B55" i="1"/>
  <c r="C54" i="1"/>
  <c r="E54" i="1" s="1"/>
  <c r="D54" i="1"/>
  <c r="G54" i="1" s="1"/>
  <c r="I54" i="1"/>
  <c r="K53" i="1"/>
  <c r="L60" i="2" l="1"/>
  <c r="AK60" i="2" s="1"/>
  <c r="O58" i="2"/>
  <c r="AO58" i="2" s="1"/>
  <c r="AP58" i="2" s="1"/>
  <c r="I59" i="2"/>
  <c r="J59" i="2" s="1"/>
  <c r="AJ58" i="2"/>
  <c r="C60" i="2"/>
  <c r="G60" i="2" s="1"/>
  <c r="D60" i="2"/>
  <c r="E60" i="2" s="1"/>
  <c r="F60" i="2" s="1"/>
  <c r="AL60" i="2" s="1"/>
  <c r="A62" i="2"/>
  <c r="B61" i="2"/>
  <c r="K60" i="2"/>
  <c r="K59" i="2"/>
  <c r="I55" i="1"/>
  <c r="K54" i="1"/>
  <c r="C55" i="1"/>
  <c r="E55" i="1" s="1"/>
  <c r="D55" i="1"/>
  <c r="G55" i="1" s="1"/>
  <c r="A57" i="1"/>
  <c r="B56" i="1"/>
  <c r="L61" i="2" l="1"/>
  <c r="AK61" i="2" s="1"/>
  <c r="I60" i="2"/>
  <c r="J60" i="2" s="1"/>
  <c r="C61" i="2"/>
  <c r="G61" i="2" s="1"/>
  <c r="D61" i="2"/>
  <c r="A63" i="2"/>
  <c r="B62" i="2"/>
  <c r="M59" i="2"/>
  <c r="N59" i="2" s="1"/>
  <c r="M60" i="2"/>
  <c r="N60" i="2" s="1"/>
  <c r="K61" i="2"/>
  <c r="I56" i="1"/>
  <c r="K55" i="1"/>
  <c r="C56" i="1"/>
  <c r="E56" i="1" s="1"/>
  <c r="D56" i="1"/>
  <c r="G56" i="1" s="1"/>
  <c r="A58" i="1"/>
  <c r="B57" i="1"/>
  <c r="L62" i="2" l="1"/>
  <c r="AK62" i="2" s="1"/>
  <c r="AJ59" i="2"/>
  <c r="O59" i="2"/>
  <c r="AO59" i="2" s="1"/>
  <c r="AP59" i="2" s="1"/>
  <c r="AJ60" i="2"/>
  <c r="O60" i="2"/>
  <c r="AO60" i="2" s="1"/>
  <c r="AP60" i="2" s="1"/>
  <c r="I61" i="2"/>
  <c r="J61" i="2" s="1"/>
  <c r="E61" i="2"/>
  <c r="F61" i="2" s="1"/>
  <c r="AL61" i="2" s="1"/>
  <c r="C62" i="2"/>
  <c r="G62" i="2" s="1"/>
  <c r="D62" i="2"/>
  <c r="A64" i="2"/>
  <c r="B63" i="2"/>
  <c r="K62" i="2"/>
  <c r="D57" i="1"/>
  <c r="C57" i="1"/>
  <c r="E57" i="1" s="1"/>
  <c r="A59" i="1"/>
  <c r="B58" i="1"/>
  <c r="K56" i="1"/>
  <c r="I57" i="1"/>
  <c r="L63" i="2" l="1"/>
  <c r="AK63" i="2" s="1"/>
  <c r="I62" i="2"/>
  <c r="J62" i="2" s="1"/>
  <c r="E62" i="2"/>
  <c r="F62" i="2" s="1"/>
  <c r="AL62" i="2" s="1"/>
  <c r="C63" i="2"/>
  <c r="G63" i="2" s="1"/>
  <c r="D63" i="2"/>
  <c r="E63" i="2" s="1"/>
  <c r="F63" i="2" s="1"/>
  <c r="AL63" i="2" s="1"/>
  <c r="A65" i="2"/>
  <c r="B64" i="2"/>
  <c r="K63" i="2"/>
  <c r="M61" i="2"/>
  <c r="N61" i="2" s="1"/>
  <c r="A60" i="1"/>
  <c r="B59" i="1"/>
  <c r="D58" i="1"/>
  <c r="C58" i="1"/>
  <c r="E58" i="1" s="1"/>
  <c r="I58" i="1"/>
  <c r="K57" i="1"/>
  <c r="G58" i="1"/>
  <c r="G57" i="1"/>
  <c r="L64" i="2" l="1"/>
  <c r="AK64" i="2" s="1"/>
  <c r="AJ61" i="2"/>
  <c r="O61" i="2"/>
  <c r="AO61" i="2" s="1"/>
  <c r="AP61" i="2" s="1"/>
  <c r="I63" i="2"/>
  <c r="J63" i="2" s="1"/>
  <c r="D64" i="2"/>
  <c r="C64" i="2"/>
  <c r="G64" i="2" s="1"/>
  <c r="A66" i="2"/>
  <c r="B65" i="2"/>
  <c r="M62" i="2"/>
  <c r="N62" i="2" s="1"/>
  <c r="O62" i="2" s="1"/>
  <c r="M63" i="2"/>
  <c r="N63" i="2" s="1"/>
  <c r="K64" i="2"/>
  <c r="I59" i="1"/>
  <c r="K58" i="1"/>
  <c r="D59" i="1"/>
  <c r="G59" i="1" s="1"/>
  <c r="C59" i="1"/>
  <c r="E59" i="1" s="1"/>
  <c r="A61" i="1"/>
  <c r="B60" i="1"/>
  <c r="L65" i="2" l="1"/>
  <c r="AK65" i="2" s="1"/>
  <c r="O63" i="2"/>
  <c r="AO63" i="2" s="1"/>
  <c r="AP63" i="2" s="1"/>
  <c r="AJ62" i="2"/>
  <c r="AO62" i="2"/>
  <c r="AP62" i="2" s="1"/>
  <c r="AJ63" i="2"/>
  <c r="I64" i="2"/>
  <c r="J64" i="2" s="1"/>
  <c r="O64" i="2" s="1"/>
  <c r="E64" i="2"/>
  <c r="F64" i="2" s="1"/>
  <c r="AL64" i="2" s="1"/>
  <c r="A67" i="2"/>
  <c r="B66" i="2"/>
  <c r="D65" i="2"/>
  <c r="E65" i="2" s="1"/>
  <c r="F65" i="2" s="1"/>
  <c r="AL65" i="2" s="1"/>
  <c r="C65" i="2"/>
  <c r="G65" i="2" s="1"/>
  <c r="K65" i="2"/>
  <c r="M64" i="2"/>
  <c r="N64" i="2" s="1"/>
  <c r="K59" i="1"/>
  <c r="I60" i="1"/>
  <c r="C60" i="1"/>
  <c r="E60" i="1" s="1"/>
  <c r="D60" i="1"/>
  <c r="G60" i="1" s="1"/>
  <c r="A62" i="1"/>
  <c r="B61" i="1"/>
  <c r="L66" i="2" l="1"/>
  <c r="AK66" i="2" s="1"/>
  <c r="AO64" i="2"/>
  <c r="AP64" i="2" s="1"/>
  <c r="I65" i="2"/>
  <c r="J65" i="2" s="1"/>
  <c r="AJ64" i="2"/>
  <c r="C66" i="2"/>
  <c r="G66" i="2" s="1"/>
  <c r="D66" i="2"/>
  <c r="E66" i="2" s="1"/>
  <c r="F66" i="2" s="1"/>
  <c r="AL66" i="2" s="1"/>
  <c r="A68" i="2"/>
  <c r="B67" i="2"/>
  <c r="K66" i="2"/>
  <c r="M65" i="2"/>
  <c r="N65" i="2" s="1"/>
  <c r="C61" i="1"/>
  <c r="E61" i="1" s="1"/>
  <c r="D61" i="1"/>
  <c r="G61" i="1" s="1"/>
  <c r="A63" i="1"/>
  <c r="B62" i="1"/>
  <c r="I61" i="1"/>
  <c r="K60" i="1"/>
  <c r="L67" i="2" l="1"/>
  <c r="AK67" i="2" s="1"/>
  <c r="O65" i="2"/>
  <c r="AO65" i="2" s="1"/>
  <c r="AP65" i="2" s="1"/>
  <c r="AJ65" i="2"/>
  <c r="I66" i="2"/>
  <c r="J66" i="2" s="1"/>
  <c r="C67" i="2"/>
  <c r="G67" i="2" s="1"/>
  <c r="D67" i="2"/>
  <c r="E67" i="2" s="1"/>
  <c r="F67" i="2" s="1"/>
  <c r="AL67" i="2" s="1"/>
  <c r="A69" i="2"/>
  <c r="B68" i="2"/>
  <c r="M66" i="2"/>
  <c r="N66" i="2" s="1"/>
  <c r="D62" i="1"/>
  <c r="G62" i="1" s="1"/>
  <c r="C62" i="1"/>
  <c r="E62" i="1" s="1"/>
  <c r="A64" i="1"/>
  <c r="B63" i="1"/>
  <c r="K61" i="1"/>
  <c r="I62" i="1"/>
  <c r="L68" i="2" l="1"/>
  <c r="AK68" i="2" s="1"/>
  <c r="O66" i="2"/>
  <c r="AO66" i="2" s="1"/>
  <c r="AP66" i="2" s="1"/>
  <c r="AJ66" i="2"/>
  <c r="I67" i="2"/>
  <c r="J67" i="2" s="1"/>
  <c r="C68" i="2"/>
  <c r="G68" i="2" s="1"/>
  <c r="D68" i="2"/>
  <c r="A70" i="2"/>
  <c r="B69" i="2"/>
  <c r="K67" i="2"/>
  <c r="M67" i="2"/>
  <c r="N67" i="2" s="1"/>
  <c r="A65" i="1"/>
  <c r="B64" i="1"/>
  <c r="C63" i="1"/>
  <c r="E63" i="1" s="1"/>
  <c r="D63" i="1"/>
  <c r="G63" i="1" s="1"/>
  <c r="I63" i="1"/>
  <c r="K62" i="1"/>
  <c r="O67" i="2" l="1"/>
  <c r="L69" i="2"/>
  <c r="AK69" i="2" s="1"/>
  <c r="AO67" i="2"/>
  <c r="AP67" i="2" s="1"/>
  <c r="AJ67" i="2"/>
  <c r="I68" i="2"/>
  <c r="J68" i="2" s="1"/>
  <c r="E68" i="2"/>
  <c r="F68" i="2" s="1"/>
  <c r="AL68" i="2" s="1"/>
  <c r="K68" i="2"/>
  <c r="C69" i="2"/>
  <c r="G69" i="2" s="1"/>
  <c r="D69" i="2"/>
  <c r="E69" i="2" s="1"/>
  <c r="F69" i="2" s="1"/>
  <c r="AL69" i="2" s="1"/>
  <c r="A71" i="2"/>
  <c r="B70" i="2"/>
  <c r="K69" i="2"/>
  <c r="K63" i="1"/>
  <c r="I64" i="1"/>
  <c r="C64" i="1"/>
  <c r="E64" i="1" s="1"/>
  <c r="D64" i="1"/>
  <c r="G64" i="1" s="1"/>
  <c r="A66" i="1"/>
  <c r="B65" i="1"/>
  <c r="L70" i="2" l="1"/>
  <c r="AK70" i="2" s="1"/>
  <c r="I69" i="2"/>
  <c r="J69" i="2" s="1"/>
  <c r="C70" i="2"/>
  <c r="G70" i="2" s="1"/>
  <c r="D70" i="2"/>
  <c r="E70" i="2" s="1"/>
  <c r="F70" i="2" s="1"/>
  <c r="AL70" i="2" s="1"/>
  <c r="A72" i="2"/>
  <c r="B71" i="2"/>
  <c r="M69" i="2"/>
  <c r="N69" i="2" s="1"/>
  <c r="M68" i="2"/>
  <c r="N68" i="2" s="1"/>
  <c r="D65" i="1"/>
  <c r="C65" i="1"/>
  <c r="E65" i="1" s="1"/>
  <c r="A67" i="1"/>
  <c r="B66" i="1"/>
  <c r="K64" i="1"/>
  <c r="I65" i="1"/>
  <c r="L71" i="2" l="1"/>
  <c r="AK71" i="2" s="1"/>
  <c r="O69" i="2"/>
  <c r="AJ68" i="2"/>
  <c r="AO69" i="2"/>
  <c r="AP69" i="2" s="1"/>
  <c r="O68" i="2"/>
  <c r="AO68" i="2" s="1"/>
  <c r="AP68" i="2" s="1"/>
  <c r="AJ69" i="2"/>
  <c r="I70" i="2"/>
  <c r="J70" i="2" s="1"/>
  <c r="C71" i="2"/>
  <c r="G71" i="2" s="1"/>
  <c r="D71" i="2"/>
  <c r="E71" i="2" s="1"/>
  <c r="F71" i="2" s="1"/>
  <c r="AL71" i="2" s="1"/>
  <c r="A73" i="2"/>
  <c r="B72" i="2"/>
  <c r="K71" i="2"/>
  <c r="K70" i="2"/>
  <c r="C66" i="1"/>
  <c r="E66" i="1" s="1"/>
  <c r="D66" i="1"/>
  <c r="A68" i="1"/>
  <c r="B67" i="1"/>
  <c r="I66" i="1"/>
  <c r="K65" i="1"/>
  <c r="G66" i="1"/>
  <c r="G65" i="1"/>
  <c r="L72" i="2" l="1"/>
  <c r="AK72" i="2" s="1"/>
  <c r="I71" i="2"/>
  <c r="J71" i="2" s="1"/>
  <c r="O71" i="2" s="1"/>
  <c r="D72" i="2"/>
  <c r="C72" i="2"/>
  <c r="G72" i="2" s="1"/>
  <c r="A74" i="2"/>
  <c r="B73" i="2"/>
  <c r="M70" i="2"/>
  <c r="N70" i="2" s="1"/>
  <c r="M71" i="2"/>
  <c r="N71" i="2" s="1"/>
  <c r="K72" i="2"/>
  <c r="A69" i="1"/>
  <c r="B68" i="1"/>
  <c r="C67" i="1"/>
  <c r="E67" i="1" s="1"/>
  <c r="D67" i="1"/>
  <c r="G67" i="1" s="1"/>
  <c r="I67" i="1"/>
  <c r="K66" i="1"/>
  <c r="L73" i="2" l="1"/>
  <c r="AK73" i="2" s="1"/>
  <c r="AJ70" i="2"/>
  <c r="AO71" i="2"/>
  <c r="AP71" i="2" s="1"/>
  <c r="O70" i="2"/>
  <c r="AO70" i="2" s="1"/>
  <c r="AP70" i="2" s="1"/>
  <c r="AJ71" i="2"/>
  <c r="I72" i="2"/>
  <c r="J72" i="2" s="1"/>
  <c r="O72" i="2" s="1"/>
  <c r="E72" i="2"/>
  <c r="F72" i="2" s="1"/>
  <c r="AL72" i="2" s="1"/>
  <c r="C73" i="2"/>
  <c r="G73" i="2" s="1"/>
  <c r="D73" i="2"/>
  <c r="A75" i="2"/>
  <c r="B74" i="2"/>
  <c r="M72" i="2"/>
  <c r="N72" i="2" s="1"/>
  <c r="K67" i="1"/>
  <c r="I68" i="1"/>
  <c r="D68" i="1"/>
  <c r="G68" i="1" s="1"/>
  <c r="C68" i="1"/>
  <c r="E68" i="1" s="1"/>
  <c r="A70" i="1"/>
  <c r="B69" i="1"/>
  <c r="L74" i="2" l="1"/>
  <c r="AK74" i="2" s="1"/>
  <c r="AO72" i="2"/>
  <c r="AP72" i="2" s="1"/>
  <c r="AJ72" i="2"/>
  <c r="I73" i="2"/>
  <c r="J73" i="2" s="1"/>
  <c r="E73" i="2"/>
  <c r="F73" i="2" s="1"/>
  <c r="AL73" i="2" s="1"/>
  <c r="C74" i="2"/>
  <c r="G74" i="2" s="1"/>
  <c r="D74" i="2"/>
  <c r="E74" i="2" s="1"/>
  <c r="F74" i="2" s="1"/>
  <c r="AL74" i="2" s="1"/>
  <c r="A76" i="2"/>
  <c r="B75" i="2"/>
  <c r="K74" i="2"/>
  <c r="K73" i="2"/>
  <c r="K68" i="1"/>
  <c r="I69" i="1"/>
  <c r="D69" i="1"/>
  <c r="G69" i="1" s="1"/>
  <c r="C69" i="1"/>
  <c r="E69" i="1" s="1"/>
  <c r="A71" i="1"/>
  <c r="B70" i="1"/>
  <c r="L75" i="2" l="1"/>
  <c r="AK75" i="2" s="1"/>
  <c r="I74" i="2"/>
  <c r="J74" i="2" s="1"/>
  <c r="M73" i="2"/>
  <c r="N73" i="2" s="1"/>
  <c r="C75" i="2"/>
  <c r="G75" i="2" s="1"/>
  <c r="D75" i="2"/>
  <c r="E75" i="2" s="1"/>
  <c r="F75" i="2" s="1"/>
  <c r="AL75" i="2" s="1"/>
  <c r="A77" i="2"/>
  <c r="B76" i="2"/>
  <c r="M74" i="2"/>
  <c r="N74" i="2" s="1"/>
  <c r="K75" i="2"/>
  <c r="A72" i="1"/>
  <c r="B71" i="1"/>
  <c r="C70" i="1"/>
  <c r="E70" i="1" s="1"/>
  <c r="D70" i="1"/>
  <c r="G70" i="1" s="1"/>
  <c r="I70" i="1"/>
  <c r="K69" i="1"/>
  <c r="L76" i="2" l="1"/>
  <c r="AK76" i="2" s="1"/>
  <c r="AJ73" i="2"/>
  <c r="O74" i="2"/>
  <c r="AO74" i="2" s="1"/>
  <c r="AP74" i="2" s="1"/>
  <c r="I75" i="2"/>
  <c r="J75" i="2" s="1"/>
  <c r="O73" i="2"/>
  <c r="AO73" i="2" s="1"/>
  <c r="AP73" i="2" s="1"/>
  <c r="AJ74" i="2"/>
  <c r="C76" i="2"/>
  <c r="G76" i="2" s="1"/>
  <c r="D76" i="2"/>
  <c r="E76" i="2" s="1"/>
  <c r="F76" i="2" s="1"/>
  <c r="AL76" i="2" s="1"/>
  <c r="A78" i="2"/>
  <c r="B77" i="2"/>
  <c r="M75" i="2"/>
  <c r="N75" i="2" s="1"/>
  <c r="K76" i="2"/>
  <c r="K70" i="1"/>
  <c r="I71" i="1"/>
  <c r="C71" i="1"/>
  <c r="E71" i="1" s="1"/>
  <c r="D71" i="1"/>
  <c r="G71" i="1" s="1"/>
  <c r="A73" i="1"/>
  <c r="B72" i="1"/>
  <c r="L77" i="2" l="1"/>
  <c r="AK77" i="2" s="1"/>
  <c r="O75" i="2"/>
  <c r="AO75" i="2" s="1"/>
  <c r="AP75" i="2" s="1"/>
  <c r="AJ75" i="2"/>
  <c r="I76" i="2"/>
  <c r="J76" i="2" s="1"/>
  <c r="O76" i="2" s="1"/>
  <c r="C77" i="2"/>
  <c r="G77" i="2" s="1"/>
  <c r="D77" i="2"/>
  <c r="E77" i="2" s="1"/>
  <c r="F77" i="2" s="1"/>
  <c r="AL77" i="2" s="1"/>
  <c r="A79" i="2"/>
  <c r="B78" i="2"/>
  <c r="K77" i="2"/>
  <c r="M76" i="2"/>
  <c r="N76" i="2" s="1"/>
  <c r="C72" i="1"/>
  <c r="E72" i="1" s="1"/>
  <c r="D72" i="1"/>
  <c r="G72" i="1" s="1"/>
  <c r="A74" i="1"/>
  <c r="B73" i="1"/>
  <c r="K71" i="1"/>
  <c r="I72" i="1"/>
  <c r="I77" i="2" l="1"/>
  <c r="J77" i="2" s="1"/>
  <c r="L78" i="2"/>
  <c r="AK78" i="2" s="1"/>
  <c r="AJ76" i="2"/>
  <c r="AO76" i="2"/>
  <c r="AP76" i="2" s="1"/>
  <c r="C78" i="2"/>
  <c r="G78" i="2" s="1"/>
  <c r="D78" i="2"/>
  <c r="E78" i="2" s="1"/>
  <c r="F78" i="2" s="1"/>
  <c r="AL78" i="2" s="1"/>
  <c r="A80" i="2"/>
  <c r="B79" i="2"/>
  <c r="K78" i="2"/>
  <c r="D73" i="1"/>
  <c r="C73" i="1"/>
  <c r="E73" i="1" s="1"/>
  <c r="A75" i="1"/>
  <c r="B74" i="1"/>
  <c r="I73" i="1"/>
  <c r="K72" i="1"/>
  <c r="L79" i="2" l="1"/>
  <c r="AK79" i="2" s="1"/>
  <c r="I78" i="2"/>
  <c r="J78" i="2" s="1"/>
  <c r="C79" i="2"/>
  <c r="G79" i="2" s="1"/>
  <c r="D79" i="2"/>
  <c r="E79" i="2" s="1"/>
  <c r="F79" i="2" s="1"/>
  <c r="AL79" i="2" s="1"/>
  <c r="A81" i="2"/>
  <c r="B80" i="2"/>
  <c r="M77" i="2"/>
  <c r="N77" i="2" s="1"/>
  <c r="K79" i="2"/>
  <c r="D74" i="1"/>
  <c r="C74" i="1"/>
  <c r="E74" i="1" s="1"/>
  <c r="A76" i="1"/>
  <c r="B75" i="1"/>
  <c r="I74" i="1"/>
  <c r="K73" i="1"/>
  <c r="G74" i="1"/>
  <c r="G73" i="1"/>
  <c r="L80" i="2" l="1"/>
  <c r="AK80" i="2" s="1"/>
  <c r="AJ77" i="2"/>
  <c r="O77" i="2"/>
  <c r="AO77" i="2" s="1"/>
  <c r="AP77" i="2" s="1"/>
  <c r="I79" i="2"/>
  <c r="J79" i="2" s="1"/>
  <c r="C80" i="2"/>
  <c r="G80" i="2" s="1"/>
  <c r="D80" i="2"/>
  <c r="E80" i="2" s="1"/>
  <c r="F80" i="2" s="1"/>
  <c r="AL80" i="2" s="1"/>
  <c r="A82" i="2"/>
  <c r="B81" i="2"/>
  <c r="M78" i="2"/>
  <c r="N78" i="2" s="1"/>
  <c r="O78" i="2" s="1"/>
  <c r="K80" i="2"/>
  <c r="M79" i="2"/>
  <c r="N79" i="2" s="1"/>
  <c r="A77" i="1"/>
  <c r="B76" i="1"/>
  <c r="C75" i="1"/>
  <c r="E75" i="1" s="1"/>
  <c r="D75" i="1"/>
  <c r="G75" i="1" s="1"/>
  <c r="I75" i="1"/>
  <c r="K74" i="1"/>
  <c r="L81" i="2" l="1"/>
  <c r="AK81" i="2" s="1"/>
  <c r="O79" i="2"/>
  <c r="AO79" i="2" s="1"/>
  <c r="AP79" i="2" s="1"/>
  <c r="I80" i="2"/>
  <c r="J80" i="2" s="1"/>
  <c r="AJ78" i="2"/>
  <c r="AO78" i="2"/>
  <c r="AP78" i="2" s="1"/>
  <c r="AJ79" i="2"/>
  <c r="D81" i="2"/>
  <c r="E81" i="2" s="1"/>
  <c r="F81" i="2" s="1"/>
  <c r="AL81" i="2" s="1"/>
  <c r="C81" i="2"/>
  <c r="G81" i="2" s="1"/>
  <c r="A83" i="2"/>
  <c r="B82" i="2"/>
  <c r="K81" i="2"/>
  <c r="M80" i="2"/>
  <c r="N80" i="2" s="1"/>
  <c r="K75" i="1"/>
  <c r="I76" i="1"/>
  <c r="C76" i="1"/>
  <c r="E76" i="1" s="1"/>
  <c r="D76" i="1"/>
  <c r="G76" i="1" s="1"/>
  <c r="A78" i="1"/>
  <c r="B77" i="1"/>
  <c r="L82" i="2" l="1"/>
  <c r="AK82" i="2" s="1"/>
  <c r="AJ80" i="2"/>
  <c r="O80" i="2"/>
  <c r="AO80" i="2" s="1"/>
  <c r="AP80" i="2" s="1"/>
  <c r="I81" i="2"/>
  <c r="J81" i="2" s="1"/>
  <c r="C82" i="2"/>
  <c r="G82" i="2" s="1"/>
  <c r="D82" i="2"/>
  <c r="E82" i="2" s="1"/>
  <c r="F82" i="2" s="1"/>
  <c r="AL82" i="2" s="1"/>
  <c r="A84" i="2"/>
  <c r="B83" i="2"/>
  <c r="K82" i="2"/>
  <c r="M81" i="2"/>
  <c r="N81" i="2" s="1"/>
  <c r="C77" i="1"/>
  <c r="E77" i="1" s="1"/>
  <c r="D77" i="1"/>
  <c r="G77" i="1" s="1"/>
  <c r="A79" i="1"/>
  <c r="B78" i="1"/>
  <c r="I77" i="1"/>
  <c r="K76" i="1"/>
  <c r="AK83" i="2" l="1"/>
  <c r="L83" i="2"/>
  <c r="O81" i="2"/>
  <c r="AO81" i="2" s="1"/>
  <c r="AP81" i="2" s="1"/>
  <c r="AJ81" i="2"/>
  <c r="I82" i="2"/>
  <c r="J82" i="2" s="1"/>
  <c r="C83" i="2"/>
  <c r="G83" i="2" s="1"/>
  <c r="D83" i="2"/>
  <c r="E83" i="2" s="1"/>
  <c r="F83" i="2" s="1"/>
  <c r="AL83" i="2" s="1"/>
  <c r="A85" i="2"/>
  <c r="B84" i="2"/>
  <c r="K83" i="2"/>
  <c r="C78" i="1"/>
  <c r="E78" i="1" s="1"/>
  <c r="D78" i="1"/>
  <c r="G78" i="1" s="1"/>
  <c r="A80" i="1"/>
  <c r="B79" i="1"/>
  <c r="I78" i="1"/>
  <c r="K77" i="1"/>
  <c r="I83" i="2" l="1"/>
  <c r="J83" i="2" s="1"/>
  <c r="L84" i="2"/>
  <c r="AK84" i="2" s="1"/>
  <c r="C84" i="2"/>
  <c r="G84" i="2" s="1"/>
  <c r="D84" i="2"/>
  <c r="E84" i="2" s="1"/>
  <c r="F84" i="2" s="1"/>
  <c r="AL84" i="2" s="1"/>
  <c r="A86" i="2"/>
  <c r="B85" i="2"/>
  <c r="M82" i="2"/>
  <c r="N82" i="2" s="1"/>
  <c r="M83" i="2"/>
  <c r="N83" i="2" s="1"/>
  <c r="C79" i="1"/>
  <c r="E79" i="1" s="1"/>
  <c r="D79" i="1"/>
  <c r="G79" i="1" s="1"/>
  <c r="A81" i="1"/>
  <c r="B80" i="1"/>
  <c r="I79" i="1"/>
  <c r="K78" i="1"/>
  <c r="L85" i="2" l="1"/>
  <c r="AK85" i="2" s="1"/>
  <c r="AJ83" i="2"/>
  <c r="AJ82" i="2"/>
  <c r="O83" i="2"/>
  <c r="AO83" i="2" s="1"/>
  <c r="AP83" i="2" s="1"/>
  <c r="O82" i="2"/>
  <c r="AO82" i="2" s="1"/>
  <c r="AP82" i="2" s="1"/>
  <c r="I84" i="2"/>
  <c r="J84" i="2" s="1"/>
  <c r="C85" i="2"/>
  <c r="G85" i="2" s="1"/>
  <c r="D85" i="2"/>
  <c r="A87" i="2"/>
  <c r="B86" i="2"/>
  <c r="K84" i="2"/>
  <c r="K85" i="2"/>
  <c r="M84" i="2"/>
  <c r="N84" i="2" s="1"/>
  <c r="C80" i="1"/>
  <c r="E80" i="1" s="1"/>
  <c r="D80" i="1"/>
  <c r="G80" i="1" s="1"/>
  <c r="A82" i="1"/>
  <c r="B81" i="1"/>
  <c r="K79" i="1"/>
  <c r="I80" i="1"/>
  <c r="L86" i="2" l="1"/>
  <c r="AK86" i="2" s="1"/>
  <c r="O84" i="2"/>
  <c r="AO84" i="2" s="1"/>
  <c r="AP84" i="2" s="1"/>
  <c r="I85" i="2"/>
  <c r="J85" i="2" s="1"/>
  <c r="E85" i="2"/>
  <c r="F85" i="2" s="1"/>
  <c r="AL85" i="2" s="1"/>
  <c r="AJ84" i="2"/>
  <c r="C86" i="2"/>
  <c r="G86" i="2" s="1"/>
  <c r="D86" i="2"/>
  <c r="E86" i="2" s="1"/>
  <c r="F86" i="2" s="1"/>
  <c r="AL86" i="2" s="1"/>
  <c r="A88" i="2"/>
  <c r="B87" i="2"/>
  <c r="K86" i="2"/>
  <c r="M85" i="2"/>
  <c r="N85" i="2" s="1"/>
  <c r="D81" i="1"/>
  <c r="C81" i="1"/>
  <c r="E81" i="1" s="1"/>
  <c r="A83" i="1"/>
  <c r="B82" i="1"/>
  <c r="K80" i="1"/>
  <c r="I81" i="1"/>
  <c r="L87" i="2" l="1"/>
  <c r="AK87" i="2" s="1"/>
  <c r="O85" i="2"/>
  <c r="AO85" i="2" s="1"/>
  <c r="AP85" i="2" s="1"/>
  <c r="I86" i="2"/>
  <c r="J86" i="2" s="1"/>
  <c r="O86" i="2" s="1"/>
  <c r="AJ85" i="2"/>
  <c r="C87" i="2"/>
  <c r="G87" i="2" s="1"/>
  <c r="D87" i="2"/>
  <c r="E87" i="2" s="1"/>
  <c r="F87" i="2" s="1"/>
  <c r="AL87" i="2" s="1"/>
  <c r="A89" i="2"/>
  <c r="B88" i="2"/>
  <c r="K87" i="2"/>
  <c r="M86" i="2"/>
  <c r="N86" i="2" s="1"/>
  <c r="C82" i="1"/>
  <c r="E82" i="1" s="1"/>
  <c r="D82" i="1"/>
  <c r="A84" i="1"/>
  <c r="B83" i="1"/>
  <c r="I82" i="1"/>
  <c r="K81" i="1"/>
  <c r="G82" i="1"/>
  <c r="G81" i="1"/>
  <c r="L88" i="2" l="1"/>
  <c r="AK88" i="2" s="1"/>
  <c r="AO86" i="2"/>
  <c r="AP86" i="2" s="1"/>
  <c r="I87" i="2"/>
  <c r="J87" i="2" s="1"/>
  <c r="AJ86" i="2"/>
  <c r="D88" i="2"/>
  <c r="C88" i="2"/>
  <c r="G88" i="2" s="1"/>
  <c r="A90" i="2"/>
  <c r="B89" i="2"/>
  <c r="M87" i="2"/>
  <c r="N87" i="2" s="1"/>
  <c r="A85" i="1"/>
  <c r="B84" i="1"/>
  <c r="D83" i="1"/>
  <c r="G83" i="1" s="1"/>
  <c r="C83" i="1"/>
  <c r="E83" i="1" s="1"/>
  <c r="I83" i="1"/>
  <c r="K82" i="1"/>
  <c r="L89" i="2" l="1"/>
  <c r="AK89" i="2" s="1"/>
  <c r="O87" i="2"/>
  <c r="AO87" i="2" s="1"/>
  <c r="AP87" i="2" s="1"/>
  <c r="I88" i="2"/>
  <c r="J88" i="2" s="1"/>
  <c r="E88" i="2"/>
  <c r="F88" i="2" s="1"/>
  <c r="AL88" i="2" s="1"/>
  <c r="AJ87" i="2"/>
  <c r="D89" i="2"/>
  <c r="C89" i="2"/>
  <c r="G89" i="2" s="1"/>
  <c r="A91" i="2"/>
  <c r="B90" i="2"/>
  <c r="K88" i="2"/>
  <c r="K89" i="2"/>
  <c r="I84" i="1"/>
  <c r="K83" i="1"/>
  <c r="D84" i="1"/>
  <c r="G84" i="1" s="1"/>
  <c r="C84" i="1"/>
  <c r="E84" i="1" s="1"/>
  <c r="A86" i="1"/>
  <c r="B85" i="1"/>
  <c r="L90" i="2" l="1"/>
  <c r="AK90" i="2" s="1"/>
  <c r="I89" i="2"/>
  <c r="J89" i="2" s="1"/>
  <c r="E89" i="2"/>
  <c r="F89" i="2" s="1"/>
  <c r="AL89" i="2" s="1"/>
  <c r="D90" i="2"/>
  <c r="C90" i="2"/>
  <c r="G90" i="2" s="1"/>
  <c r="A92" i="2"/>
  <c r="B91" i="2"/>
  <c r="K90" i="2"/>
  <c r="M88" i="2"/>
  <c r="N88" i="2" s="1"/>
  <c r="I85" i="1"/>
  <c r="K84" i="1"/>
  <c r="C85" i="1"/>
  <c r="E85" i="1" s="1"/>
  <c r="D85" i="1"/>
  <c r="G85" i="1" s="1"/>
  <c r="A87" i="1"/>
  <c r="B86" i="1"/>
  <c r="L91" i="2" l="1"/>
  <c r="AK91" i="2" s="1"/>
  <c r="AJ88" i="2"/>
  <c r="O88" i="2"/>
  <c r="AO88" i="2" s="1"/>
  <c r="AP88" i="2" s="1"/>
  <c r="I90" i="2"/>
  <c r="J90" i="2" s="1"/>
  <c r="E90" i="2"/>
  <c r="F90" i="2" s="1"/>
  <c r="AL90" i="2" s="1"/>
  <c r="M89" i="2"/>
  <c r="N89" i="2" s="1"/>
  <c r="C91" i="2"/>
  <c r="G91" i="2" s="1"/>
  <c r="D91" i="2"/>
  <c r="A93" i="2"/>
  <c r="B92" i="2"/>
  <c r="K91" i="2"/>
  <c r="I86" i="1"/>
  <c r="K85" i="1"/>
  <c r="C86" i="1"/>
  <c r="E86" i="1" s="1"/>
  <c r="D86" i="1"/>
  <c r="G86" i="1" s="1"/>
  <c r="A88" i="1"/>
  <c r="B87" i="1"/>
  <c r="L92" i="2" l="1"/>
  <c r="AK92" i="2" s="1"/>
  <c r="AJ89" i="2"/>
  <c r="O89" i="2"/>
  <c r="AO89" i="2" s="1"/>
  <c r="AP89" i="2" s="1"/>
  <c r="I91" i="2"/>
  <c r="J91" i="2" s="1"/>
  <c r="E91" i="2"/>
  <c r="F91" i="2" s="1"/>
  <c r="AL91" i="2" s="1"/>
  <c r="A94" i="2"/>
  <c r="B93" i="2"/>
  <c r="M90" i="2"/>
  <c r="N90" i="2" s="1"/>
  <c r="O90" i="2" s="1"/>
  <c r="C92" i="2"/>
  <c r="G92" i="2" s="1"/>
  <c r="D92" i="2"/>
  <c r="E92" i="2" s="1"/>
  <c r="F92" i="2" s="1"/>
  <c r="AL92" i="2" s="1"/>
  <c r="K92" i="2"/>
  <c r="I92" i="2"/>
  <c r="J92" i="2" s="1"/>
  <c r="M91" i="2"/>
  <c r="N91" i="2" s="1"/>
  <c r="K86" i="1"/>
  <c r="I87" i="1"/>
  <c r="C87" i="1"/>
  <c r="E87" i="1" s="1"/>
  <c r="D87" i="1"/>
  <c r="G87" i="1" s="1"/>
  <c r="A89" i="1"/>
  <c r="B88" i="1"/>
  <c r="L93" i="2" l="1"/>
  <c r="AK93" i="2" s="1"/>
  <c r="O91" i="2"/>
  <c r="AO91" i="2" s="1"/>
  <c r="AP91" i="2" s="1"/>
  <c r="AJ90" i="2"/>
  <c r="AO90" i="2"/>
  <c r="AP90" i="2" s="1"/>
  <c r="AJ91" i="2"/>
  <c r="C93" i="2"/>
  <c r="G93" i="2" s="1"/>
  <c r="D93" i="2"/>
  <c r="A95" i="2"/>
  <c r="B94" i="2"/>
  <c r="K93" i="2"/>
  <c r="M92" i="2"/>
  <c r="N92" i="2" s="1"/>
  <c r="O92" i="2" s="1"/>
  <c r="C88" i="1"/>
  <c r="E88" i="1" s="1"/>
  <c r="D88" i="1"/>
  <c r="G88" i="1" s="1"/>
  <c r="A90" i="1"/>
  <c r="B89" i="1"/>
  <c r="I88" i="1"/>
  <c r="K87" i="1"/>
  <c r="L94" i="2" l="1"/>
  <c r="AK94" i="2" s="1"/>
  <c r="AJ92" i="2"/>
  <c r="AO92" i="2"/>
  <c r="AP92" i="2" s="1"/>
  <c r="I93" i="2"/>
  <c r="J93" i="2" s="1"/>
  <c r="E93" i="2"/>
  <c r="F93" i="2" s="1"/>
  <c r="AL93" i="2" s="1"/>
  <c r="A96" i="2"/>
  <c r="B95" i="2"/>
  <c r="C94" i="2"/>
  <c r="G94" i="2" s="1"/>
  <c r="D94" i="2"/>
  <c r="E94" i="2" s="1"/>
  <c r="F94" i="2" s="1"/>
  <c r="AL94" i="2" s="1"/>
  <c r="K94" i="2"/>
  <c r="M93" i="2"/>
  <c r="N93" i="2" s="1"/>
  <c r="A91" i="1"/>
  <c r="B90" i="1"/>
  <c r="C89" i="1"/>
  <c r="E89" i="1" s="1"/>
  <c r="D89" i="1"/>
  <c r="K88" i="1"/>
  <c r="I89" i="1"/>
  <c r="L95" i="2" l="1"/>
  <c r="AK95" i="2" s="1"/>
  <c r="O93" i="2"/>
  <c r="AO93" i="2"/>
  <c r="AP93" i="2" s="1"/>
  <c r="I94" i="2"/>
  <c r="J94" i="2" s="1"/>
  <c r="O94" i="2" s="1"/>
  <c r="AJ93" i="2"/>
  <c r="C95" i="2"/>
  <c r="G95" i="2" s="1"/>
  <c r="D95" i="2"/>
  <c r="E95" i="2" s="1"/>
  <c r="F95" i="2" s="1"/>
  <c r="AL95" i="2" s="1"/>
  <c r="A97" i="2"/>
  <c r="B96" i="2"/>
  <c r="M94" i="2"/>
  <c r="N94" i="2" s="1"/>
  <c r="K95" i="2"/>
  <c r="I90" i="1"/>
  <c r="K89" i="1"/>
  <c r="G89" i="1"/>
  <c r="D90" i="1"/>
  <c r="G90" i="1" s="1"/>
  <c r="C90" i="1"/>
  <c r="E90" i="1" s="1"/>
  <c r="A92" i="1"/>
  <c r="B91" i="1"/>
  <c r="L96" i="2" l="1"/>
  <c r="AK96" i="2" s="1"/>
  <c r="I95" i="2"/>
  <c r="J95" i="2" s="1"/>
  <c r="AO94" i="2"/>
  <c r="AP94" i="2" s="1"/>
  <c r="AJ94" i="2"/>
  <c r="D96" i="2"/>
  <c r="C96" i="2"/>
  <c r="G96" i="2" s="1"/>
  <c r="A98" i="2"/>
  <c r="B97" i="2"/>
  <c r="M95" i="2"/>
  <c r="N95" i="2" s="1"/>
  <c r="I91" i="1"/>
  <c r="K90" i="1"/>
  <c r="C91" i="1"/>
  <c r="E91" i="1" s="1"/>
  <c r="D91" i="1"/>
  <c r="G91" i="1" s="1"/>
  <c r="A93" i="1"/>
  <c r="B92" i="1"/>
  <c r="L97" i="2" l="1"/>
  <c r="AK97" i="2" s="1"/>
  <c r="AJ95" i="2"/>
  <c r="O95" i="2"/>
  <c r="AO95" i="2" s="1"/>
  <c r="AP95" i="2" s="1"/>
  <c r="I96" i="2"/>
  <c r="J96" i="2" s="1"/>
  <c r="E96" i="2"/>
  <c r="F96" i="2" s="1"/>
  <c r="AL96" i="2" s="1"/>
  <c r="A99" i="2"/>
  <c r="B98" i="2"/>
  <c r="D97" i="2"/>
  <c r="E97" i="2" s="1"/>
  <c r="F97" i="2" s="1"/>
  <c r="AL97" i="2" s="1"/>
  <c r="C97" i="2"/>
  <c r="G97" i="2" s="1"/>
  <c r="K96" i="2"/>
  <c r="M96" i="2"/>
  <c r="N96" i="2" s="1"/>
  <c r="K97" i="2"/>
  <c r="C92" i="1"/>
  <c r="E92" i="1" s="1"/>
  <c r="D92" i="1"/>
  <c r="G92" i="1" s="1"/>
  <c r="A94" i="1"/>
  <c r="B93" i="1"/>
  <c r="K91" i="1"/>
  <c r="I92" i="1"/>
  <c r="L98" i="2" l="1"/>
  <c r="AK98" i="2" s="1"/>
  <c r="O96" i="2"/>
  <c r="AO96" i="2" s="1"/>
  <c r="AP96" i="2" s="1"/>
  <c r="I97" i="2"/>
  <c r="J97" i="2" s="1"/>
  <c r="AJ96" i="2"/>
  <c r="D98" i="2"/>
  <c r="E98" i="2" s="1"/>
  <c r="F98" i="2" s="1"/>
  <c r="AL98" i="2" s="1"/>
  <c r="C98" i="2"/>
  <c r="G98" i="2" s="1"/>
  <c r="A100" i="2"/>
  <c r="B99" i="2"/>
  <c r="M97" i="2"/>
  <c r="N97" i="2" s="1"/>
  <c r="D93" i="1"/>
  <c r="G93" i="1" s="1"/>
  <c r="C93" i="1"/>
  <c r="E93" i="1" s="1"/>
  <c r="A95" i="1"/>
  <c r="B94" i="1"/>
  <c r="I93" i="1"/>
  <c r="K92" i="1"/>
  <c r="L99" i="2" l="1"/>
  <c r="AK99" i="2" s="1"/>
  <c r="O97" i="2"/>
  <c r="AO97" i="2" s="1"/>
  <c r="AP97" i="2" s="1"/>
  <c r="I98" i="2"/>
  <c r="J98" i="2" s="1"/>
  <c r="O98" i="2" s="1"/>
  <c r="AJ97" i="2"/>
  <c r="C99" i="2"/>
  <c r="G99" i="2" s="1"/>
  <c r="D99" i="2"/>
  <c r="E99" i="2" s="1"/>
  <c r="F99" i="2" s="1"/>
  <c r="AL99" i="2" s="1"/>
  <c r="A101" i="2"/>
  <c r="B100" i="2"/>
  <c r="K98" i="2"/>
  <c r="M98" i="2"/>
  <c r="N98" i="2" s="1"/>
  <c r="K99" i="2"/>
  <c r="I94" i="1"/>
  <c r="K93" i="1"/>
  <c r="D94" i="1"/>
  <c r="G94" i="1" s="1"/>
  <c r="C94" i="1"/>
  <c r="E94" i="1" s="1"/>
  <c r="A96" i="1"/>
  <c r="B95" i="1"/>
  <c r="L100" i="2" l="1"/>
  <c r="AK100" i="2" s="1"/>
  <c r="AO98" i="2"/>
  <c r="AP98" i="2" s="1"/>
  <c r="I99" i="2"/>
  <c r="J99" i="2" s="1"/>
  <c r="AJ98" i="2"/>
  <c r="C100" i="2"/>
  <c r="G100" i="2" s="1"/>
  <c r="D100" i="2"/>
  <c r="E100" i="2" s="1"/>
  <c r="F100" i="2" s="1"/>
  <c r="AL100" i="2" s="1"/>
  <c r="A102" i="2"/>
  <c r="B101" i="2"/>
  <c r="M99" i="2"/>
  <c r="N99" i="2" s="1"/>
  <c r="K100" i="2"/>
  <c r="C95" i="1"/>
  <c r="E95" i="1" s="1"/>
  <c r="D95" i="1"/>
  <c r="G95" i="1" s="1"/>
  <c r="A97" i="1"/>
  <c r="B96" i="1"/>
  <c r="K94" i="1"/>
  <c r="I95" i="1"/>
  <c r="L101" i="2" l="1"/>
  <c r="AK101" i="2" s="1"/>
  <c r="O99" i="2"/>
  <c r="AO99" i="2" s="1"/>
  <c r="AP99" i="2" s="1"/>
  <c r="I100" i="2"/>
  <c r="J100" i="2" s="1"/>
  <c r="O100" i="2" s="1"/>
  <c r="AJ99" i="2"/>
  <c r="C101" i="2"/>
  <c r="G101" i="2" s="1"/>
  <c r="D101" i="2"/>
  <c r="E101" i="2" s="1"/>
  <c r="F101" i="2" s="1"/>
  <c r="AL101" i="2" s="1"/>
  <c r="A103" i="2"/>
  <c r="B102" i="2"/>
  <c r="K101" i="2"/>
  <c r="M100" i="2"/>
  <c r="N100" i="2" s="1"/>
  <c r="C96" i="1"/>
  <c r="E96" i="1" s="1"/>
  <c r="D96" i="1"/>
  <c r="G96" i="1" s="1"/>
  <c r="A98" i="1"/>
  <c r="B97" i="1"/>
  <c r="K95" i="1"/>
  <c r="I96" i="1"/>
  <c r="L102" i="2" l="1"/>
  <c r="AK102" i="2" s="1"/>
  <c r="AO100" i="2"/>
  <c r="AP100" i="2" s="1"/>
  <c r="I101" i="2"/>
  <c r="J101" i="2" s="1"/>
  <c r="AJ100" i="2"/>
  <c r="C102" i="2"/>
  <c r="G102" i="2" s="1"/>
  <c r="D102" i="2"/>
  <c r="E102" i="2" s="1"/>
  <c r="F102" i="2" s="1"/>
  <c r="AL102" i="2" s="1"/>
  <c r="A104" i="2"/>
  <c r="B103" i="2"/>
  <c r="M101" i="2"/>
  <c r="N101" i="2" s="1"/>
  <c r="K102" i="2"/>
  <c r="D97" i="1"/>
  <c r="C97" i="1"/>
  <c r="E97" i="1" s="1"/>
  <c r="A99" i="1"/>
  <c r="B98" i="1"/>
  <c r="K96" i="1"/>
  <c r="I97" i="1"/>
  <c r="I102" i="2" l="1"/>
  <c r="J102" i="2" s="1"/>
  <c r="L103" i="2"/>
  <c r="AK103" i="2" s="1"/>
  <c r="O101" i="2"/>
  <c r="AJ101" i="2"/>
  <c r="AO101" i="2"/>
  <c r="AP101" i="2" s="1"/>
  <c r="C103" i="2"/>
  <c r="G103" i="2" s="1"/>
  <c r="D103" i="2"/>
  <c r="A105" i="2"/>
  <c r="B104" i="2"/>
  <c r="K103" i="2"/>
  <c r="M102" i="2"/>
  <c r="N102" i="2" s="1"/>
  <c r="O102" i="2" s="1"/>
  <c r="C98" i="1"/>
  <c r="E98" i="1" s="1"/>
  <c r="D98" i="1"/>
  <c r="A100" i="1"/>
  <c r="B99" i="1"/>
  <c r="I98" i="1"/>
  <c r="K97" i="1"/>
  <c r="G98" i="1"/>
  <c r="G97" i="1"/>
  <c r="L104" i="2" l="1"/>
  <c r="AK104" i="2" s="1"/>
  <c r="AJ102" i="2"/>
  <c r="AO102" i="2"/>
  <c r="AP102" i="2" s="1"/>
  <c r="I103" i="2"/>
  <c r="J103" i="2" s="1"/>
  <c r="E103" i="2"/>
  <c r="F103" i="2" s="1"/>
  <c r="AL103" i="2" s="1"/>
  <c r="C104" i="2"/>
  <c r="G104" i="2" s="1"/>
  <c r="D104" i="2"/>
  <c r="E104" i="2" s="1"/>
  <c r="F104" i="2" s="1"/>
  <c r="AL104" i="2" s="1"/>
  <c r="A106" i="2"/>
  <c r="B105" i="2"/>
  <c r="M103" i="2"/>
  <c r="N103" i="2" s="1"/>
  <c r="K104" i="2"/>
  <c r="A101" i="1"/>
  <c r="B100" i="1"/>
  <c r="C99" i="1"/>
  <c r="E99" i="1" s="1"/>
  <c r="D99" i="1"/>
  <c r="G99" i="1" s="1"/>
  <c r="I99" i="1"/>
  <c r="K98" i="1"/>
  <c r="L105" i="2" l="1"/>
  <c r="AK105" i="2" s="1"/>
  <c r="O103" i="2"/>
  <c r="AO103" i="2"/>
  <c r="AP103" i="2" s="1"/>
  <c r="I104" i="2"/>
  <c r="J104" i="2" s="1"/>
  <c r="O104" i="2" s="1"/>
  <c r="AJ103" i="2"/>
  <c r="D105" i="2"/>
  <c r="E105" i="2" s="1"/>
  <c r="F105" i="2" s="1"/>
  <c r="AL105" i="2" s="1"/>
  <c r="C105" i="2"/>
  <c r="G105" i="2" s="1"/>
  <c r="A107" i="2"/>
  <c r="B106" i="2"/>
  <c r="M104" i="2"/>
  <c r="N104" i="2" s="1"/>
  <c r="K105" i="2"/>
  <c r="K99" i="1"/>
  <c r="I100" i="1"/>
  <c r="D100" i="1"/>
  <c r="G100" i="1" s="1"/>
  <c r="C100" i="1"/>
  <c r="E100" i="1" s="1"/>
  <c r="A102" i="1"/>
  <c r="B101" i="1"/>
  <c r="L106" i="2" l="1"/>
  <c r="AK106" i="2" s="1"/>
  <c r="AO104" i="2"/>
  <c r="AP104" i="2" s="1"/>
  <c r="I105" i="2"/>
  <c r="J105" i="2" s="1"/>
  <c r="AJ104" i="2"/>
  <c r="D106" i="2"/>
  <c r="E106" i="2" s="1"/>
  <c r="F106" i="2" s="1"/>
  <c r="AL106" i="2" s="1"/>
  <c r="C106" i="2"/>
  <c r="G106" i="2" s="1"/>
  <c r="A108" i="2"/>
  <c r="B107" i="2"/>
  <c r="K106" i="2"/>
  <c r="M105" i="2"/>
  <c r="N105" i="2" s="1"/>
  <c r="I101" i="1"/>
  <c r="K100" i="1"/>
  <c r="D101" i="1"/>
  <c r="G101" i="1" s="1"/>
  <c r="C101" i="1"/>
  <c r="E101" i="1" s="1"/>
  <c r="A103" i="1"/>
  <c r="B102" i="1"/>
  <c r="L107" i="2" l="1"/>
  <c r="AK107" i="2" s="1"/>
  <c r="O105" i="2"/>
  <c r="AJ105" i="2"/>
  <c r="AO105" i="2"/>
  <c r="AP105" i="2" s="1"/>
  <c r="I106" i="2"/>
  <c r="J106" i="2" s="1"/>
  <c r="A109" i="2"/>
  <c r="B108" i="2"/>
  <c r="C107" i="2"/>
  <c r="G107" i="2" s="1"/>
  <c r="D107" i="2"/>
  <c r="E107" i="2" s="1"/>
  <c r="F107" i="2" s="1"/>
  <c r="AL107" i="2" s="1"/>
  <c r="K107" i="2"/>
  <c r="C102" i="1"/>
  <c r="E102" i="1" s="1"/>
  <c r="D102" i="1"/>
  <c r="G102" i="1" s="1"/>
  <c r="A104" i="1"/>
  <c r="B103" i="1"/>
  <c r="I102" i="1"/>
  <c r="K101" i="1"/>
  <c r="L108" i="2" l="1"/>
  <c r="AK108" i="2" s="1"/>
  <c r="I107" i="2"/>
  <c r="J107" i="2" s="1"/>
  <c r="C108" i="2"/>
  <c r="G108" i="2" s="1"/>
  <c r="D108" i="2"/>
  <c r="E108" i="2" s="1"/>
  <c r="F108" i="2" s="1"/>
  <c r="AL108" i="2" s="1"/>
  <c r="A110" i="2"/>
  <c r="B109" i="2"/>
  <c r="M106" i="2"/>
  <c r="N106" i="2" s="1"/>
  <c r="M107" i="2"/>
  <c r="N107" i="2" s="1"/>
  <c r="C103" i="1"/>
  <c r="E103" i="1" s="1"/>
  <c r="D103" i="1"/>
  <c r="G103" i="1" s="1"/>
  <c r="A105" i="1"/>
  <c r="B104" i="1"/>
  <c r="I103" i="1"/>
  <c r="K102" i="1"/>
  <c r="L109" i="2" l="1"/>
  <c r="AK109" i="2" s="1"/>
  <c r="AJ107" i="2"/>
  <c r="AJ106" i="2"/>
  <c r="O107" i="2"/>
  <c r="AO107" i="2" s="1"/>
  <c r="AP107" i="2" s="1"/>
  <c r="O106" i="2"/>
  <c r="AO106" i="2" s="1"/>
  <c r="AP106" i="2" s="1"/>
  <c r="I108" i="2"/>
  <c r="J108" i="2" s="1"/>
  <c r="C109" i="2"/>
  <c r="G109" i="2" s="1"/>
  <c r="D109" i="2"/>
  <c r="E109" i="2" s="1"/>
  <c r="F109" i="2" s="1"/>
  <c r="AL109" i="2" s="1"/>
  <c r="A111" i="2"/>
  <c r="B110" i="2"/>
  <c r="K108" i="2"/>
  <c r="I109" i="2"/>
  <c r="J109" i="2" s="1"/>
  <c r="K109" i="2"/>
  <c r="M108" i="2"/>
  <c r="N108" i="2" s="1"/>
  <c r="C104" i="1"/>
  <c r="E104" i="1" s="1"/>
  <c r="D104" i="1"/>
  <c r="G104" i="1" s="1"/>
  <c r="B105" i="1"/>
  <c r="A106" i="1"/>
  <c r="K103" i="1"/>
  <c r="I104" i="1"/>
  <c r="L110" i="2" l="1"/>
  <c r="AK110" i="2" s="1"/>
  <c r="O108" i="2"/>
  <c r="AO108" i="2"/>
  <c r="AP108" i="2" s="1"/>
  <c r="AJ108" i="2"/>
  <c r="C110" i="2"/>
  <c r="G110" i="2" s="1"/>
  <c r="D110" i="2"/>
  <c r="E110" i="2" s="1"/>
  <c r="F110" i="2" s="1"/>
  <c r="AL110" i="2" s="1"/>
  <c r="A112" i="2"/>
  <c r="B111" i="2"/>
  <c r="M109" i="2"/>
  <c r="N109" i="2" s="1"/>
  <c r="K110" i="2"/>
  <c r="D105" i="1"/>
  <c r="G105" i="1" s="1"/>
  <c r="C105" i="1"/>
  <c r="E105" i="1" s="1"/>
  <c r="B106" i="1"/>
  <c r="A107" i="1"/>
  <c r="K104" i="1"/>
  <c r="I105" i="1"/>
  <c r="L111" i="2" l="1"/>
  <c r="AK111" i="2" s="1"/>
  <c r="AJ109" i="2"/>
  <c r="I110" i="2"/>
  <c r="J110" i="2" s="1"/>
  <c r="O109" i="2"/>
  <c r="AO109" i="2" s="1"/>
  <c r="AP109" i="2" s="1"/>
  <c r="B112" i="2"/>
  <c r="L112" i="2" s="1"/>
  <c r="A113" i="2"/>
  <c r="C111" i="2"/>
  <c r="G111" i="2" s="1"/>
  <c r="D111" i="2"/>
  <c r="E111" i="2" s="1"/>
  <c r="F111" i="2" s="1"/>
  <c r="AL111" i="2" s="1"/>
  <c r="M110" i="2"/>
  <c r="N110" i="2" s="1"/>
  <c r="K111" i="2"/>
  <c r="I111" i="2"/>
  <c r="J111" i="2" s="1"/>
  <c r="I106" i="1"/>
  <c r="K105" i="1"/>
  <c r="B107" i="1"/>
  <c r="A108" i="1"/>
  <c r="B108" i="1" s="1"/>
  <c r="C106" i="1"/>
  <c r="E106" i="1" s="1"/>
  <c r="J106" i="1" s="1"/>
  <c r="D106" i="1"/>
  <c r="G106" i="1" s="1"/>
  <c r="C112" i="2" l="1"/>
  <c r="G112" i="2" s="1"/>
  <c r="D112" i="2"/>
  <c r="E112" i="2" s="1"/>
  <c r="F112" i="2" s="1"/>
  <c r="AL112" i="2" s="1"/>
  <c r="AJ110" i="2"/>
  <c r="O110" i="2"/>
  <c r="AO110" i="2" s="1"/>
  <c r="AP110" i="2" s="1"/>
  <c r="B113" i="2"/>
  <c r="L113" i="2" s="1"/>
  <c r="A114" i="2"/>
  <c r="I112" i="2"/>
  <c r="J112" i="2" s="1"/>
  <c r="AK112" i="2"/>
  <c r="K113" i="2"/>
  <c r="M112" i="2"/>
  <c r="N112" i="2" s="1"/>
  <c r="K112" i="2"/>
  <c r="M111" i="2"/>
  <c r="N111" i="2" s="1"/>
  <c r="O111" i="2" s="1"/>
  <c r="C107" i="1"/>
  <c r="E107" i="1" s="1"/>
  <c r="J107" i="1" s="1"/>
  <c r="D107" i="1"/>
  <c r="G107" i="1" s="1"/>
  <c r="K106" i="1"/>
  <c r="I107" i="1"/>
  <c r="D108" i="1"/>
  <c r="G108" i="1" s="1"/>
  <c r="C108" i="1"/>
  <c r="E108" i="1" s="1"/>
  <c r="AJ111" i="2" l="1"/>
  <c r="AO111" i="2"/>
  <c r="AP111" i="2" s="1"/>
  <c r="O112" i="2"/>
  <c r="AO112" i="2" s="1"/>
  <c r="AP112" i="2" s="1"/>
  <c r="AJ112" i="2"/>
  <c r="B114" i="2"/>
  <c r="L114" i="2" s="1"/>
  <c r="A115" i="2"/>
  <c r="D113" i="2"/>
  <c r="C113" i="2"/>
  <c r="G113" i="2" s="1"/>
  <c r="J108" i="1"/>
  <c r="K108" i="1" s="1"/>
  <c r="K107" i="1"/>
  <c r="I108" i="1"/>
  <c r="I113" i="2" l="1"/>
  <c r="J113" i="2" s="1"/>
  <c r="E113" i="2"/>
  <c r="F113" i="2" s="1"/>
  <c r="AL113" i="2" s="1"/>
  <c r="AK113" i="2"/>
  <c r="M113" i="2"/>
  <c r="N113" i="2" s="1"/>
  <c r="K114" i="2"/>
  <c r="A116" i="2"/>
  <c r="B115" i="2"/>
  <c r="L115" i="2" s="1"/>
  <c r="D114" i="2"/>
  <c r="C114" i="2"/>
  <c r="G114" i="2" s="1"/>
  <c r="O113" i="2" l="1"/>
  <c r="AO113" i="2" s="1"/>
  <c r="AP113" i="2" s="1"/>
  <c r="AK114" i="2"/>
  <c r="M114" i="2"/>
  <c r="N114" i="2" s="1"/>
  <c r="K115" i="2"/>
  <c r="C115" i="2"/>
  <c r="G115" i="2" s="1"/>
  <c r="D115" i="2"/>
  <c r="B116" i="2"/>
  <c r="L116" i="2" s="1"/>
  <c r="A117" i="2"/>
  <c r="I114" i="2"/>
  <c r="J114" i="2" s="1"/>
  <c r="E114" i="2"/>
  <c r="F114" i="2" s="1"/>
  <c r="AL114" i="2" s="1"/>
  <c r="AJ113" i="2"/>
  <c r="AJ114" i="2" l="1"/>
  <c r="O114" i="2"/>
  <c r="AO114" i="2" s="1"/>
  <c r="AP114" i="2" s="1"/>
  <c r="B117" i="2"/>
  <c r="L117" i="2" s="1"/>
  <c r="A118" i="2"/>
  <c r="D116" i="2"/>
  <c r="C116" i="2"/>
  <c r="G116" i="2" s="1"/>
  <c r="AK115" i="2"/>
  <c r="M115" i="2"/>
  <c r="N115" i="2" s="1"/>
  <c r="K116" i="2"/>
  <c r="E115" i="2"/>
  <c r="F115" i="2" s="1"/>
  <c r="AL115" i="2" s="1"/>
  <c r="I115" i="2"/>
  <c r="J115" i="2" s="1"/>
  <c r="O115" i="2" l="1"/>
  <c r="AO115" i="2" s="1"/>
  <c r="AP115" i="2" s="1"/>
  <c r="I116" i="2"/>
  <c r="J116" i="2" s="1"/>
  <c r="E116" i="2"/>
  <c r="F116" i="2" s="1"/>
  <c r="AL116" i="2" s="1"/>
  <c r="AK116" i="2"/>
  <c r="M116" i="2"/>
  <c r="N116" i="2" s="1"/>
  <c r="K117" i="2"/>
  <c r="AJ115" i="2"/>
  <c r="B118" i="2"/>
  <c r="L118" i="2" s="1"/>
  <c r="A119" i="2"/>
  <c r="C117" i="2"/>
  <c r="G117" i="2" s="1"/>
  <c r="D117" i="2"/>
  <c r="O116" i="2" l="1"/>
  <c r="AO116" i="2" s="1"/>
  <c r="AP116" i="2" s="1"/>
  <c r="B119" i="2"/>
  <c r="L119" i="2" s="1"/>
  <c r="A120" i="2"/>
  <c r="I117" i="2"/>
  <c r="J117" i="2" s="1"/>
  <c r="E117" i="2"/>
  <c r="F117" i="2" s="1"/>
  <c r="AL117" i="2" s="1"/>
  <c r="C118" i="2"/>
  <c r="G118" i="2" s="1"/>
  <c r="D118" i="2"/>
  <c r="AK117" i="2"/>
  <c r="M117" i="2"/>
  <c r="N117" i="2" s="1"/>
  <c r="K118" i="2"/>
  <c r="AJ116" i="2"/>
  <c r="AJ117" i="2" l="1"/>
  <c r="O117" i="2"/>
  <c r="AO117" i="2" s="1"/>
  <c r="AP117" i="2" s="1"/>
  <c r="I118" i="2"/>
  <c r="J118" i="2" s="1"/>
  <c r="E118" i="2"/>
  <c r="F118" i="2" s="1"/>
  <c r="AL118" i="2" s="1"/>
  <c r="AK118" i="2"/>
  <c r="M118" i="2"/>
  <c r="N118" i="2" s="1"/>
  <c r="K119" i="2"/>
  <c r="A121" i="2"/>
  <c r="B120" i="2"/>
  <c r="L120" i="2" s="1"/>
  <c r="D119" i="2"/>
  <c r="C119" i="2"/>
  <c r="G119" i="2" s="1"/>
  <c r="O118" i="2" l="1"/>
  <c r="AO118" i="2" s="1"/>
  <c r="AP118" i="2" s="1"/>
  <c r="D120" i="2"/>
  <c r="C120" i="2"/>
  <c r="G120" i="2" s="1"/>
  <c r="A122" i="2"/>
  <c r="B121" i="2"/>
  <c r="L121" i="2" s="1"/>
  <c r="I119" i="2"/>
  <c r="J119" i="2" s="1"/>
  <c r="E119" i="2"/>
  <c r="F119" i="2" s="1"/>
  <c r="AL119" i="2" s="1"/>
  <c r="AK119" i="2"/>
  <c r="K120" i="2"/>
  <c r="M119" i="2"/>
  <c r="N119" i="2" s="1"/>
  <c r="AJ118" i="2"/>
  <c r="AJ119" i="2" l="1"/>
  <c r="O119" i="2"/>
  <c r="AO119" i="2" s="1"/>
  <c r="AP119" i="2" s="1"/>
  <c r="C121" i="2"/>
  <c r="G121" i="2" s="1"/>
  <c r="D121" i="2"/>
  <c r="B122" i="2"/>
  <c r="L122" i="2" s="1"/>
  <c r="A123" i="2"/>
  <c r="I120" i="2"/>
  <c r="J120" i="2" s="1"/>
  <c r="E120" i="2"/>
  <c r="F120" i="2" s="1"/>
  <c r="AL120" i="2" s="1"/>
  <c r="AK120" i="2"/>
  <c r="M120" i="2"/>
  <c r="N120" i="2" s="1"/>
  <c r="K121" i="2"/>
  <c r="AJ120" i="2" l="1"/>
  <c r="O120" i="2"/>
  <c r="AO120" i="2" s="1"/>
  <c r="AP120" i="2" s="1"/>
  <c r="A124" i="2"/>
  <c r="B123" i="2"/>
  <c r="L123" i="2" s="1"/>
  <c r="D122" i="2"/>
  <c r="C122" i="2"/>
  <c r="G122" i="2" s="1"/>
  <c r="I121" i="2"/>
  <c r="J121" i="2" s="1"/>
  <c r="E121" i="2"/>
  <c r="F121" i="2" s="1"/>
  <c r="AL121" i="2" s="1"/>
  <c r="AK121" i="2"/>
  <c r="M121" i="2"/>
  <c r="N121" i="2" s="1"/>
  <c r="K122" i="2"/>
  <c r="AJ121" i="2" l="1"/>
  <c r="O121" i="2"/>
  <c r="AO121" i="2" s="1"/>
  <c r="AP121" i="2" s="1"/>
  <c r="I122" i="2"/>
  <c r="J122" i="2" s="1"/>
  <c r="E122" i="2"/>
  <c r="F122" i="2" s="1"/>
  <c r="AL122" i="2" s="1"/>
  <c r="AK122" i="2"/>
  <c r="M122" i="2"/>
  <c r="N122" i="2" s="1"/>
  <c r="K123" i="2"/>
  <c r="C123" i="2"/>
  <c r="G123" i="2" s="1"/>
  <c r="D123" i="2"/>
  <c r="A125" i="2"/>
  <c r="B124" i="2"/>
  <c r="L124" i="2" s="1"/>
  <c r="O122" i="2" l="1"/>
  <c r="AO122" i="2" s="1"/>
  <c r="AP122" i="2" s="1"/>
  <c r="I123" i="2"/>
  <c r="J123" i="2" s="1"/>
  <c r="E123" i="2"/>
  <c r="F123" i="2" s="1"/>
  <c r="AL123" i="2" s="1"/>
  <c r="AK123" i="2"/>
  <c r="M123" i="2"/>
  <c r="N123" i="2" s="1"/>
  <c r="K124" i="2"/>
  <c r="C124" i="2"/>
  <c r="G124" i="2" s="1"/>
  <c r="D124" i="2"/>
  <c r="A126" i="2"/>
  <c r="B125" i="2"/>
  <c r="L125" i="2" s="1"/>
  <c r="AJ122" i="2"/>
  <c r="O123" i="2" l="1"/>
  <c r="AO123" i="2" s="1"/>
  <c r="AP123" i="2" s="1"/>
  <c r="I124" i="2"/>
  <c r="J124" i="2" s="1"/>
  <c r="E124" i="2"/>
  <c r="F124" i="2" s="1"/>
  <c r="AL124" i="2" s="1"/>
  <c r="AK124" i="2"/>
  <c r="M124" i="2"/>
  <c r="N124" i="2" s="1"/>
  <c r="K125" i="2"/>
  <c r="D125" i="2"/>
  <c r="C125" i="2"/>
  <c r="G125" i="2" s="1"/>
  <c r="B126" i="2"/>
  <c r="L126" i="2" s="1"/>
  <c r="A127" i="2"/>
  <c r="AJ123" i="2"/>
  <c r="O124" i="2" l="1"/>
  <c r="AO124" i="2" s="1"/>
  <c r="AP124" i="2" s="1"/>
  <c r="I125" i="2"/>
  <c r="J125" i="2" s="1"/>
  <c r="E125" i="2"/>
  <c r="F125" i="2" s="1"/>
  <c r="AL125" i="2" s="1"/>
  <c r="AK125" i="2"/>
  <c r="M125" i="2"/>
  <c r="N125" i="2" s="1"/>
  <c r="K126" i="2"/>
  <c r="B127" i="2"/>
  <c r="L127" i="2" s="1"/>
  <c r="A128" i="2"/>
  <c r="D126" i="2"/>
  <c r="C126" i="2"/>
  <c r="G126" i="2" s="1"/>
  <c r="AJ124" i="2"/>
  <c r="O125" i="2" l="1"/>
  <c r="AO125" i="2" s="1"/>
  <c r="AP125" i="2" s="1"/>
  <c r="AK126" i="2"/>
  <c r="K127" i="2"/>
  <c r="M126" i="2"/>
  <c r="N126" i="2" s="1"/>
  <c r="B128" i="2"/>
  <c r="L128" i="2" s="1"/>
  <c r="A129" i="2"/>
  <c r="D127" i="2"/>
  <c r="C127" i="2"/>
  <c r="G127" i="2" s="1"/>
  <c r="I126" i="2"/>
  <c r="J126" i="2" s="1"/>
  <c r="E126" i="2"/>
  <c r="F126" i="2" s="1"/>
  <c r="AL126" i="2" s="1"/>
  <c r="AJ125" i="2"/>
  <c r="AJ126" i="2" l="1"/>
  <c r="O126" i="2"/>
  <c r="AO126" i="2" s="1"/>
  <c r="AP126" i="2" s="1"/>
  <c r="I127" i="2"/>
  <c r="J127" i="2" s="1"/>
  <c r="E127" i="2"/>
  <c r="F127" i="2" s="1"/>
  <c r="AL127" i="2" s="1"/>
  <c r="AK127" i="2"/>
  <c r="K128" i="2"/>
  <c r="M127" i="2"/>
  <c r="N127" i="2" s="1"/>
  <c r="B129" i="2"/>
  <c r="L129" i="2" s="1"/>
  <c r="A130" i="2"/>
  <c r="D128" i="2"/>
  <c r="C128" i="2"/>
  <c r="G128" i="2" s="1"/>
  <c r="O127" i="2" l="1"/>
  <c r="AO127" i="2"/>
  <c r="AP127" i="2" s="1"/>
  <c r="B130" i="2"/>
  <c r="L130" i="2" s="1"/>
  <c r="A131" i="2"/>
  <c r="AK128" i="2"/>
  <c r="K129" i="2"/>
  <c r="M128" i="2"/>
  <c r="N128" i="2" s="1"/>
  <c r="C129" i="2"/>
  <c r="G129" i="2" s="1"/>
  <c r="D129" i="2"/>
  <c r="I128" i="2"/>
  <c r="J128" i="2" s="1"/>
  <c r="E128" i="2"/>
  <c r="F128" i="2" s="1"/>
  <c r="AL128" i="2" s="1"/>
  <c r="AJ127" i="2"/>
  <c r="O128" i="2" l="1"/>
  <c r="AO128" i="2" s="1"/>
  <c r="AP128" i="2" s="1"/>
  <c r="I129" i="2"/>
  <c r="J129" i="2" s="1"/>
  <c r="E129" i="2"/>
  <c r="F129" i="2" s="1"/>
  <c r="AL129" i="2" s="1"/>
  <c r="AK129" i="2"/>
  <c r="M129" i="2"/>
  <c r="N129" i="2" s="1"/>
  <c r="K130" i="2"/>
  <c r="A132" i="2"/>
  <c r="B131" i="2"/>
  <c r="L131" i="2" s="1"/>
  <c r="AJ128" i="2"/>
  <c r="C130" i="2"/>
  <c r="G130" i="2" s="1"/>
  <c r="D130" i="2"/>
  <c r="O129" i="2" l="1"/>
  <c r="AO129" i="2" s="1"/>
  <c r="AP129" i="2" s="1"/>
  <c r="C131" i="2"/>
  <c r="G131" i="2" s="1"/>
  <c r="D131" i="2"/>
  <c r="A133" i="2"/>
  <c r="B132" i="2"/>
  <c r="L132" i="2" s="1"/>
  <c r="I130" i="2"/>
  <c r="J130" i="2" s="1"/>
  <c r="E130" i="2"/>
  <c r="F130" i="2" s="1"/>
  <c r="AL130" i="2" s="1"/>
  <c r="AK130" i="2"/>
  <c r="M130" i="2"/>
  <c r="N130" i="2" s="1"/>
  <c r="K131" i="2"/>
  <c r="AJ129" i="2"/>
  <c r="AJ130" i="2" l="1"/>
  <c r="O130" i="2"/>
  <c r="AO130" i="2" s="1"/>
  <c r="AP130" i="2" s="1"/>
  <c r="C132" i="2"/>
  <c r="G132" i="2" s="1"/>
  <c r="D132" i="2"/>
  <c r="A134" i="2"/>
  <c r="B133" i="2"/>
  <c r="L133" i="2" s="1"/>
  <c r="I131" i="2"/>
  <c r="J131" i="2" s="1"/>
  <c r="E131" i="2"/>
  <c r="F131" i="2" s="1"/>
  <c r="AL131" i="2" s="1"/>
  <c r="AK131" i="2"/>
  <c r="M131" i="2"/>
  <c r="N131" i="2" s="1"/>
  <c r="K132" i="2"/>
  <c r="AJ131" i="2" l="1"/>
  <c r="O131" i="2"/>
  <c r="AO131" i="2" s="1"/>
  <c r="AP131" i="2" s="1"/>
  <c r="B134" i="2"/>
  <c r="L134" i="2" s="1"/>
  <c r="A135" i="2"/>
  <c r="I132" i="2"/>
  <c r="J132" i="2" s="1"/>
  <c r="E132" i="2"/>
  <c r="F132" i="2" s="1"/>
  <c r="AL132" i="2" s="1"/>
  <c r="C133" i="2"/>
  <c r="G133" i="2" s="1"/>
  <c r="D133" i="2"/>
  <c r="AK132" i="2"/>
  <c r="K133" i="2"/>
  <c r="M132" i="2"/>
  <c r="N132" i="2" s="1"/>
  <c r="O132" i="2" l="1"/>
  <c r="AO132" i="2"/>
  <c r="AP132" i="2" s="1"/>
  <c r="I133" i="2"/>
  <c r="J133" i="2" s="1"/>
  <c r="O133" i="2" s="1"/>
  <c r="E133" i="2"/>
  <c r="F133" i="2" s="1"/>
  <c r="AL133" i="2" s="1"/>
  <c r="AJ132" i="2"/>
  <c r="B135" i="2"/>
  <c r="L135" i="2" s="1"/>
  <c r="A136" i="2"/>
  <c r="AK133" i="2"/>
  <c r="K134" i="2"/>
  <c r="M133" i="2"/>
  <c r="N133" i="2" s="1"/>
  <c r="C134" i="2"/>
  <c r="G134" i="2" s="1"/>
  <c r="D134" i="2"/>
  <c r="AO133" i="2" l="1"/>
  <c r="AP133" i="2" s="1"/>
  <c r="B136" i="2"/>
  <c r="L136" i="2" s="1"/>
  <c r="A137" i="2"/>
  <c r="D135" i="2"/>
  <c r="C135" i="2"/>
  <c r="G135" i="2" s="1"/>
  <c r="I134" i="2"/>
  <c r="J134" i="2" s="1"/>
  <c r="E134" i="2"/>
  <c r="F134" i="2" s="1"/>
  <c r="AL134" i="2" s="1"/>
  <c r="AK134" i="2"/>
  <c r="K135" i="2"/>
  <c r="M134" i="2"/>
  <c r="N134" i="2" s="1"/>
  <c r="AJ133" i="2"/>
  <c r="AJ134" i="2" l="1"/>
  <c r="O134" i="2"/>
  <c r="AO134" i="2" s="1"/>
  <c r="AP134" i="2" s="1"/>
  <c r="I135" i="2"/>
  <c r="J135" i="2" s="1"/>
  <c r="E135" i="2"/>
  <c r="F135" i="2" s="1"/>
  <c r="AL135" i="2" s="1"/>
  <c r="AK135" i="2"/>
  <c r="M135" i="2"/>
  <c r="N135" i="2" s="1"/>
  <c r="K136" i="2"/>
  <c r="A138" i="2"/>
  <c r="B137" i="2"/>
  <c r="L137" i="2" s="1"/>
  <c r="D136" i="2"/>
  <c r="C136" i="2"/>
  <c r="G136" i="2" s="1"/>
  <c r="O135" i="2" l="1"/>
  <c r="AO135" i="2" s="1"/>
  <c r="AP135" i="2" s="1"/>
  <c r="D137" i="2"/>
  <c r="C137" i="2"/>
  <c r="G137" i="2" s="1"/>
  <c r="B138" i="2"/>
  <c r="L138" i="2" s="1"/>
  <c r="A139" i="2"/>
  <c r="AK136" i="2"/>
  <c r="K137" i="2"/>
  <c r="M136" i="2"/>
  <c r="N136" i="2" s="1"/>
  <c r="I136" i="2"/>
  <c r="J136" i="2" s="1"/>
  <c r="E136" i="2"/>
  <c r="F136" i="2" s="1"/>
  <c r="AL136" i="2" s="1"/>
  <c r="AJ135" i="2"/>
  <c r="O136" i="2" l="1"/>
  <c r="AO136" i="2" s="1"/>
  <c r="AP136" i="2" s="1"/>
  <c r="A140" i="2"/>
  <c r="B139" i="2"/>
  <c r="L139" i="2" s="1"/>
  <c r="I137" i="2"/>
  <c r="J137" i="2" s="1"/>
  <c r="E137" i="2"/>
  <c r="F137" i="2" s="1"/>
  <c r="AL137" i="2" s="1"/>
  <c r="D138" i="2"/>
  <c r="C138" i="2"/>
  <c r="G138" i="2" s="1"/>
  <c r="AJ136" i="2"/>
  <c r="AK137" i="2"/>
  <c r="M137" i="2"/>
  <c r="N137" i="2" s="1"/>
  <c r="K138" i="2"/>
  <c r="AJ137" i="2" l="1"/>
  <c r="O137" i="2"/>
  <c r="AO137" i="2" s="1"/>
  <c r="AP137" i="2" s="1"/>
  <c r="I138" i="2"/>
  <c r="J138" i="2" s="1"/>
  <c r="E138" i="2"/>
  <c r="F138" i="2" s="1"/>
  <c r="AL138" i="2" s="1"/>
  <c r="AK138" i="2"/>
  <c r="K139" i="2"/>
  <c r="M138" i="2"/>
  <c r="N138" i="2" s="1"/>
  <c r="D139" i="2"/>
  <c r="C139" i="2"/>
  <c r="G139" i="2" s="1"/>
  <c r="A141" i="2"/>
  <c r="B140" i="2"/>
  <c r="L140" i="2" s="1"/>
  <c r="O138" i="2" l="1"/>
  <c r="AO138" i="2"/>
  <c r="AP138" i="2" s="1"/>
  <c r="I139" i="2"/>
  <c r="J139" i="2" s="1"/>
  <c r="E139" i="2"/>
  <c r="F139" i="2" s="1"/>
  <c r="AL139" i="2" s="1"/>
  <c r="AK139" i="2"/>
  <c r="M139" i="2"/>
  <c r="N139" i="2" s="1"/>
  <c r="K140" i="2"/>
  <c r="C140" i="2"/>
  <c r="G140" i="2" s="1"/>
  <c r="D140" i="2"/>
  <c r="B141" i="2"/>
  <c r="L141" i="2" s="1"/>
  <c r="A142" i="2"/>
  <c r="AJ138" i="2"/>
  <c r="O139" i="2" l="1"/>
  <c r="AO139" i="2" s="1"/>
  <c r="AP139" i="2" s="1"/>
  <c r="I140" i="2"/>
  <c r="J140" i="2" s="1"/>
  <c r="E140" i="2"/>
  <c r="F140" i="2" s="1"/>
  <c r="AL140" i="2" s="1"/>
  <c r="AK140" i="2"/>
  <c r="K141" i="2"/>
  <c r="M140" i="2"/>
  <c r="N140" i="2" s="1"/>
  <c r="B142" i="2"/>
  <c r="L142" i="2" s="1"/>
  <c r="A143" i="2"/>
  <c r="C141" i="2"/>
  <c r="G141" i="2" s="1"/>
  <c r="D141" i="2"/>
  <c r="AJ139" i="2"/>
  <c r="O140" i="2" l="1"/>
  <c r="AO140" i="2" s="1"/>
  <c r="AP140" i="2" s="1"/>
  <c r="B143" i="2"/>
  <c r="L143" i="2" s="1"/>
  <c r="A144" i="2"/>
  <c r="D142" i="2"/>
  <c r="C142" i="2"/>
  <c r="G142" i="2" s="1"/>
  <c r="AK141" i="2"/>
  <c r="K142" i="2"/>
  <c r="M141" i="2"/>
  <c r="N141" i="2" s="1"/>
  <c r="I141" i="2"/>
  <c r="J141" i="2" s="1"/>
  <c r="E141" i="2"/>
  <c r="F141" i="2" s="1"/>
  <c r="AL141" i="2" s="1"/>
  <c r="AJ140" i="2"/>
  <c r="O141" i="2" l="1"/>
  <c r="AO141" i="2" s="1"/>
  <c r="AP141" i="2" s="1"/>
  <c r="I142" i="2"/>
  <c r="J142" i="2" s="1"/>
  <c r="E142" i="2"/>
  <c r="F142" i="2" s="1"/>
  <c r="AL142" i="2" s="1"/>
  <c r="B144" i="2"/>
  <c r="L144" i="2" s="1"/>
  <c r="A145" i="2"/>
  <c r="AK142" i="2"/>
  <c r="M142" i="2"/>
  <c r="N142" i="2" s="1"/>
  <c r="K143" i="2"/>
  <c r="AJ141" i="2"/>
  <c r="D143" i="2"/>
  <c r="C143" i="2"/>
  <c r="G143" i="2" s="1"/>
  <c r="O142" i="2" l="1"/>
  <c r="AO142" i="2" s="1"/>
  <c r="AP142" i="2" s="1"/>
  <c r="B145" i="2"/>
  <c r="L145" i="2" s="1"/>
  <c r="A146" i="2"/>
  <c r="D144" i="2"/>
  <c r="C144" i="2"/>
  <c r="G144" i="2" s="1"/>
  <c r="I143" i="2"/>
  <c r="J143" i="2" s="1"/>
  <c r="E143" i="2"/>
  <c r="F143" i="2" s="1"/>
  <c r="AL143" i="2" s="1"/>
  <c r="AK143" i="2"/>
  <c r="K144" i="2"/>
  <c r="M143" i="2"/>
  <c r="N143" i="2" s="1"/>
  <c r="AJ142" i="2"/>
  <c r="AJ143" i="2" l="1"/>
  <c r="O143" i="2"/>
  <c r="AO143" i="2"/>
  <c r="AP143" i="2" s="1"/>
  <c r="AK144" i="2"/>
  <c r="K145" i="2"/>
  <c r="M144" i="2"/>
  <c r="N144" i="2" s="1"/>
  <c r="I144" i="2"/>
  <c r="J144" i="2" s="1"/>
  <c r="E144" i="2"/>
  <c r="F144" i="2" s="1"/>
  <c r="AL144" i="2" s="1"/>
  <c r="A147" i="2"/>
  <c r="B146" i="2"/>
  <c r="L146" i="2" s="1"/>
  <c r="C145" i="2"/>
  <c r="G145" i="2" s="1"/>
  <c r="D145" i="2"/>
  <c r="AJ144" i="2" l="1"/>
  <c r="O144" i="2"/>
  <c r="AO144" i="2" s="1"/>
  <c r="AP144" i="2" s="1"/>
  <c r="AK145" i="2"/>
  <c r="M145" i="2"/>
  <c r="N145" i="2" s="1"/>
  <c r="K146" i="2"/>
  <c r="A148" i="2"/>
  <c r="B147" i="2"/>
  <c r="L147" i="2" s="1"/>
  <c r="I145" i="2"/>
  <c r="J145" i="2" s="1"/>
  <c r="E145" i="2"/>
  <c r="F145" i="2" s="1"/>
  <c r="AL145" i="2" s="1"/>
  <c r="D146" i="2"/>
  <c r="C146" i="2"/>
  <c r="G146" i="2" s="1"/>
  <c r="AJ145" i="2" l="1"/>
  <c r="O145" i="2"/>
  <c r="AO145" i="2"/>
  <c r="AP145" i="2" s="1"/>
  <c r="I146" i="2"/>
  <c r="J146" i="2" s="1"/>
  <c r="E146" i="2"/>
  <c r="F146" i="2" s="1"/>
  <c r="AL146" i="2" s="1"/>
  <c r="AK146" i="2"/>
  <c r="K147" i="2"/>
  <c r="M146" i="2"/>
  <c r="N146" i="2" s="1"/>
  <c r="B148" i="2"/>
  <c r="L148" i="2" s="1"/>
  <c r="A149" i="2"/>
  <c r="C147" i="2"/>
  <c r="G147" i="2" s="1"/>
  <c r="D147" i="2"/>
  <c r="O146" i="2" l="1"/>
  <c r="AO146" i="2" s="1"/>
  <c r="AP146" i="2" s="1"/>
  <c r="AK147" i="2"/>
  <c r="M147" i="2"/>
  <c r="N147" i="2" s="1"/>
  <c r="K148" i="2"/>
  <c r="B149" i="2"/>
  <c r="L149" i="2" s="1"/>
  <c r="A150" i="2"/>
  <c r="D148" i="2"/>
  <c r="C148" i="2"/>
  <c r="G148" i="2" s="1"/>
  <c r="I147" i="2"/>
  <c r="J147" i="2" s="1"/>
  <c r="E147" i="2"/>
  <c r="F147" i="2" s="1"/>
  <c r="AL147" i="2" s="1"/>
  <c r="AJ146" i="2"/>
  <c r="AJ147" i="2" l="1"/>
  <c r="O147" i="2"/>
  <c r="AO147" i="2" s="1"/>
  <c r="AP147" i="2" s="1"/>
  <c r="AK148" i="2"/>
  <c r="M148" i="2"/>
  <c r="N148" i="2" s="1"/>
  <c r="K149" i="2"/>
  <c r="B150" i="2"/>
  <c r="L150" i="2" s="1"/>
  <c r="A151" i="2"/>
  <c r="D149" i="2"/>
  <c r="C149" i="2"/>
  <c r="G149" i="2" s="1"/>
  <c r="I148" i="2"/>
  <c r="J148" i="2" s="1"/>
  <c r="E148" i="2"/>
  <c r="F148" i="2" s="1"/>
  <c r="AL148" i="2" s="1"/>
  <c r="AJ148" i="2" l="1"/>
  <c r="O148" i="2"/>
  <c r="AO148" i="2" s="1"/>
  <c r="AP148" i="2" s="1"/>
  <c r="AK149" i="2"/>
  <c r="K150" i="2"/>
  <c r="M149" i="2"/>
  <c r="N149" i="2" s="1"/>
  <c r="I149" i="2"/>
  <c r="J149" i="2" s="1"/>
  <c r="E149" i="2"/>
  <c r="F149" i="2" s="1"/>
  <c r="AL149" i="2" s="1"/>
  <c r="B151" i="2"/>
  <c r="L151" i="2" s="1"/>
  <c r="A152" i="2"/>
  <c r="C150" i="2"/>
  <c r="G150" i="2" s="1"/>
  <c r="D150" i="2"/>
  <c r="AJ149" i="2" l="1"/>
  <c r="O149" i="2"/>
  <c r="AO149" i="2" s="1"/>
  <c r="AP149" i="2" s="1"/>
  <c r="AK150" i="2"/>
  <c r="K151" i="2"/>
  <c r="M150" i="2"/>
  <c r="N150" i="2" s="1"/>
  <c r="D151" i="2"/>
  <c r="C151" i="2"/>
  <c r="G151" i="2" s="1"/>
  <c r="A153" i="2"/>
  <c r="B152" i="2"/>
  <c r="L152" i="2" s="1"/>
  <c r="I150" i="2"/>
  <c r="J150" i="2" s="1"/>
  <c r="E150" i="2"/>
  <c r="F150" i="2" s="1"/>
  <c r="AL150" i="2" s="1"/>
  <c r="AJ150" i="2" l="1"/>
  <c r="O150" i="2"/>
  <c r="AO150" i="2" s="1"/>
  <c r="AP150" i="2" s="1"/>
  <c r="I151" i="2"/>
  <c r="J151" i="2" s="1"/>
  <c r="E151" i="2"/>
  <c r="F151" i="2" s="1"/>
  <c r="AL151" i="2" s="1"/>
  <c r="D152" i="2"/>
  <c r="C152" i="2"/>
  <c r="G152" i="2" s="1"/>
  <c r="A154" i="2"/>
  <c r="B153" i="2"/>
  <c r="L153" i="2" s="1"/>
  <c r="AK151" i="2"/>
  <c r="M151" i="2"/>
  <c r="N151" i="2" s="1"/>
  <c r="K152" i="2"/>
  <c r="O151" i="2" l="1"/>
  <c r="AO151" i="2"/>
  <c r="AP151" i="2" s="1"/>
  <c r="A155" i="2"/>
  <c r="B154" i="2"/>
  <c r="L154" i="2" s="1"/>
  <c r="I152" i="2"/>
  <c r="J152" i="2" s="1"/>
  <c r="E152" i="2"/>
  <c r="F152" i="2" s="1"/>
  <c r="AL152" i="2" s="1"/>
  <c r="C153" i="2"/>
  <c r="G153" i="2" s="1"/>
  <c r="D153" i="2"/>
  <c r="AK152" i="2"/>
  <c r="K153" i="2"/>
  <c r="M152" i="2"/>
  <c r="N152" i="2" s="1"/>
  <c r="AJ151" i="2"/>
  <c r="AJ152" i="2" l="1"/>
  <c r="O152" i="2"/>
  <c r="AO152" i="2"/>
  <c r="AP152" i="2" s="1"/>
  <c r="AK153" i="2"/>
  <c r="K154" i="2"/>
  <c r="M153" i="2"/>
  <c r="N153" i="2" s="1"/>
  <c r="I153" i="2"/>
  <c r="J153" i="2" s="1"/>
  <c r="E153" i="2"/>
  <c r="F153" i="2" s="1"/>
  <c r="AL153" i="2" s="1"/>
  <c r="C154" i="2"/>
  <c r="G154" i="2" s="1"/>
  <c r="D154" i="2"/>
  <c r="A156" i="2"/>
  <c r="B155" i="2"/>
  <c r="L155" i="2" s="1"/>
  <c r="AJ153" i="2" l="1"/>
  <c r="O153" i="2"/>
  <c r="AO153" i="2" s="1"/>
  <c r="AP153" i="2" s="1"/>
  <c r="AK154" i="2"/>
  <c r="M154" i="2"/>
  <c r="N154" i="2" s="1"/>
  <c r="K155" i="2"/>
  <c r="A157" i="2"/>
  <c r="B156" i="2"/>
  <c r="L156" i="2" s="1"/>
  <c r="D155" i="2"/>
  <c r="C155" i="2"/>
  <c r="G155" i="2" s="1"/>
  <c r="I154" i="2"/>
  <c r="J154" i="2" s="1"/>
  <c r="E154" i="2"/>
  <c r="F154" i="2" s="1"/>
  <c r="AL154" i="2" s="1"/>
  <c r="AJ154" i="2" l="1"/>
  <c r="O154" i="2"/>
  <c r="AO154" i="2" s="1"/>
  <c r="AP154" i="2" s="1"/>
  <c r="AK155" i="2"/>
  <c r="K156" i="2"/>
  <c r="M155" i="2"/>
  <c r="N155" i="2" s="1"/>
  <c r="B157" i="2"/>
  <c r="L157" i="2" s="1"/>
  <c r="A158" i="2"/>
  <c r="I155" i="2"/>
  <c r="J155" i="2" s="1"/>
  <c r="E155" i="2"/>
  <c r="F155" i="2" s="1"/>
  <c r="AL155" i="2" s="1"/>
  <c r="C156" i="2"/>
  <c r="G156" i="2" s="1"/>
  <c r="D156" i="2"/>
  <c r="AJ155" i="2" l="1"/>
  <c r="O155" i="2"/>
  <c r="AO155" i="2" s="1"/>
  <c r="AP155" i="2" s="1"/>
  <c r="AK156" i="2"/>
  <c r="K157" i="2"/>
  <c r="M156" i="2"/>
  <c r="N156" i="2" s="1"/>
  <c r="B158" i="2"/>
  <c r="L158" i="2" s="1"/>
  <c r="A159" i="2"/>
  <c r="D157" i="2"/>
  <c r="C157" i="2"/>
  <c r="G157" i="2" s="1"/>
  <c r="I156" i="2"/>
  <c r="J156" i="2" s="1"/>
  <c r="E156" i="2"/>
  <c r="F156" i="2" s="1"/>
  <c r="AL156" i="2" s="1"/>
  <c r="AJ156" i="2" l="1"/>
  <c r="O156" i="2"/>
  <c r="AO156" i="2" s="1"/>
  <c r="AP156" i="2" s="1"/>
  <c r="B159" i="2"/>
  <c r="L159" i="2" s="1"/>
  <c r="A160" i="2"/>
  <c r="AK157" i="2"/>
  <c r="M157" i="2"/>
  <c r="N157" i="2" s="1"/>
  <c r="K158" i="2"/>
  <c r="D158" i="2"/>
  <c r="C158" i="2"/>
  <c r="G158" i="2" s="1"/>
  <c r="I157" i="2"/>
  <c r="J157" i="2" s="1"/>
  <c r="E157" i="2"/>
  <c r="F157" i="2" s="1"/>
  <c r="AL157" i="2" s="1"/>
  <c r="O157" i="2" l="1"/>
  <c r="AO157" i="2" s="1"/>
  <c r="AP157" i="2" s="1"/>
  <c r="I158" i="2"/>
  <c r="J158" i="2" s="1"/>
  <c r="E158" i="2"/>
  <c r="F158" i="2" s="1"/>
  <c r="AL158" i="2" s="1"/>
  <c r="AK158" i="2"/>
  <c r="M158" i="2"/>
  <c r="N158" i="2" s="1"/>
  <c r="K159" i="2"/>
  <c r="A161" i="2"/>
  <c r="B160" i="2"/>
  <c r="L160" i="2" s="1"/>
  <c r="AJ157" i="2"/>
  <c r="C159" i="2"/>
  <c r="G159" i="2" s="1"/>
  <c r="D159" i="2"/>
  <c r="O158" i="2" l="1"/>
  <c r="AO158" i="2" s="1"/>
  <c r="AP158" i="2" s="1"/>
  <c r="D160" i="2"/>
  <c r="C160" i="2"/>
  <c r="G160" i="2" s="1"/>
  <c r="B161" i="2"/>
  <c r="L161" i="2" s="1"/>
  <c r="A162" i="2"/>
  <c r="I159" i="2"/>
  <c r="J159" i="2" s="1"/>
  <c r="E159" i="2"/>
  <c r="F159" i="2" s="1"/>
  <c r="AL159" i="2" s="1"/>
  <c r="AK159" i="2"/>
  <c r="M159" i="2"/>
  <c r="N159" i="2" s="1"/>
  <c r="K160" i="2"/>
  <c r="AJ158" i="2"/>
  <c r="AJ159" i="2" l="1"/>
  <c r="O159" i="2"/>
  <c r="AO159" i="2" s="1"/>
  <c r="AP159" i="2" s="1"/>
  <c r="D161" i="2"/>
  <c r="C161" i="2"/>
  <c r="G161" i="2" s="1"/>
  <c r="B162" i="2"/>
  <c r="L162" i="2" s="1"/>
  <c r="A163" i="2"/>
  <c r="I160" i="2"/>
  <c r="J160" i="2" s="1"/>
  <c r="E160" i="2"/>
  <c r="F160" i="2" s="1"/>
  <c r="AL160" i="2" s="1"/>
  <c r="AK160" i="2"/>
  <c r="M160" i="2"/>
  <c r="N160" i="2" s="1"/>
  <c r="K161" i="2"/>
  <c r="AJ160" i="2" l="1"/>
  <c r="O160" i="2"/>
  <c r="AO160" i="2" s="1"/>
  <c r="AP160" i="2" s="1"/>
  <c r="C162" i="2"/>
  <c r="G162" i="2" s="1"/>
  <c r="D162" i="2"/>
  <c r="A164" i="2"/>
  <c r="B163" i="2"/>
  <c r="L163" i="2" s="1"/>
  <c r="I161" i="2"/>
  <c r="J161" i="2" s="1"/>
  <c r="E161" i="2"/>
  <c r="F161" i="2" s="1"/>
  <c r="AL161" i="2" s="1"/>
  <c r="AK161" i="2"/>
  <c r="M161" i="2"/>
  <c r="N161" i="2" s="1"/>
  <c r="K162" i="2"/>
  <c r="AJ161" i="2" l="1"/>
  <c r="O161" i="2"/>
  <c r="AO161" i="2" s="1"/>
  <c r="AP161" i="2" s="1"/>
  <c r="I162" i="2"/>
  <c r="J162" i="2" s="1"/>
  <c r="E162" i="2"/>
  <c r="F162" i="2" s="1"/>
  <c r="AL162" i="2" s="1"/>
  <c r="C163" i="2"/>
  <c r="G163" i="2" s="1"/>
  <c r="D163" i="2"/>
  <c r="B164" i="2"/>
  <c r="L164" i="2" s="1"/>
  <c r="A165" i="2"/>
  <c r="AK162" i="2"/>
  <c r="M162" i="2"/>
  <c r="N162" i="2" s="1"/>
  <c r="K163" i="2"/>
  <c r="O162" i="2" l="1"/>
  <c r="AO162" i="2" s="1"/>
  <c r="AP162" i="2" s="1"/>
  <c r="C164" i="2"/>
  <c r="G164" i="2" s="1"/>
  <c r="D164" i="2"/>
  <c r="I163" i="2"/>
  <c r="J163" i="2" s="1"/>
  <c r="E163" i="2"/>
  <c r="F163" i="2" s="1"/>
  <c r="AL163" i="2" s="1"/>
  <c r="B165" i="2"/>
  <c r="L165" i="2" s="1"/>
  <c r="A166" i="2"/>
  <c r="AK163" i="2"/>
  <c r="M163" i="2"/>
  <c r="N163" i="2" s="1"/>
  <c r="K164" i="2"/>
  <c r="AJ162" i="2"/>
  <c r="AJ163" i="2" l="1"/>
  <c r="O163" i="2"/>
  <c r="AO163" i="2" s="1"/>
  <c r="AP163" i="2" s="1"/>
  <c r="B166" i="2"/>
  <c r="L166" i="2" s="1"/>
  <c r="A167" i="2"/>
  <c r="I164" i="2"/>
  <c r="J164" i="2" s="1"/>
  <c r="E164" i="2"/>
  <c r="F164" i="2" s="1"/>
  <c r="AL164" i="2" s="1"/>
  <c r="C165" i="2"/>
  <c r="G165" i="2" s="1"/>
  <c r="D165" i="2"/>
  <c r="AK164" i="2"/>
  <c r="K165" i="2"/>
  <c r="M164" i="2"/>
  <c r="N164" i="2" s="1"/>
  <c r="AJ164" i="2" l="1"/>
  <c r="O164" i="2"/>
  <c r="AO164" i="2"/>
  <c r="AP164" i="2" s="1"/>
  <c r="I165" i="2"/>
  <c r="J165" i="2" s="1"/>
  <c r="E165" i="2"/>
  <c r="F165" i="2" s="1"/>
  <c r="AL165" i="2" s="1"/>
  <c r="AK165" i="2"/>
  <c r="M165" i="2"/>
  <c r="N165" i="2" s="1"/>
  <c r="K166" i="2"/>
  <c r="B167" i="2"/>
  <c r="L167" i="2" s="1"/>
  <c r="A168" i="2"/>
  <c r="C166" i="2"/>
  <c r="G166" i="2" s="1"/>
  <c r="D166" i="2"/>
  <c r="O165" i="2" l="1"/>
  <c r="AO165" i="2" s="1"/>
  <c r="AP165" i="2" s="1"/>
  <c r="AK166" i="2"/>
  <c r="M166" i="2"/>
  <c r="N166" i="2" s="1"/>
  <c r="K167" i="2"/>
  <c r="A169" i="2"/>
  <c r="B168" i="2"/>
  <c r="L168" i="2" s="1"/>
  <c r="D167" i="2"/>
  <c r="C167" i="2"/>
  <c r="G167" i="2" s="1"/>
  <c r="I166" i="2"/>
  <c r="J166" i="2" s="1"/>
  <c r="E166" i="2"/>
  <c r="F166" i="2" s="1"/>
  <c r="AL166" i="2" s="1"/>
  <c r="AJ165" i="2"/>
  <c r="AJ166" i="2" l="1"/>
  <c r="O166" i="2"/>
  <c r="AO166" i="2" s="1"/>
  <c r="AP166" i="2" s="1"/>
  <c r="D168" i="2"/>
  <c r="C168" i="2"/>
  <c r="G168" i="2" s="1"/>
  <c r="I167" i="2"/>
  <c r="J167" i="2" s="1"/>
  <c r="E167" i="2"/>
  <c r="F167" i="2" s="1"/>
  <c r="AL167" i="2" s="1"/>
  <c r="A170" i="2"/>
  <c r="B169" i="2"/>
  <c r="L169" i="2" s="1"/>
  <c r="AK167" i="2"/>
  <c r="M167" i="2"/>
  <c r="N167" i="2" s="1"/>
  <c r="K168" i="2"/>
  <c r="AJ167" i="2" l="1"/>
  <c r="O167" i="2"/>
  <c r="AO167" i="2" s="1"/>
  <c r="AP167" i="2" s="1"/>
  <c r="D169" i="2"/>
  <c r="C169" i="2"/>
  <c r="G169" i="2" s="1"/>
  <c r="B170" i="2"/>
  <c r="L170" i="2" s="1"/>
  <c r="A171" i="2"/>
  <c r="I168" i="2"/>
  <c r="J168" i="2" s="1"/>
  <c r="E168" i="2"/>
  <c r="F168" i="2" s="1"/>
  <c r="AL168" i="2" s="1"/>
  <c r="AK168" i="2"/>
  <c r="M168" i="2"/>
  <c r="N168" i="2" s="1"/>
  <c r="K169" i="2"/>
  <c r="AJ168" i="2" l="1"/>
  <c r="O168" i="2"/>
  <c r="AO168" i="2" s="1"/>
  <c r="AP168" i="2" s="1"/>
  <c r="C170" i="2"/>
  <c r="G170" i="2" s="1"/>
  <c r="D170" i="2"/>
  <c r="I169" i="2"/>
  <c r="J169" i="2" s="1"/>
  <c r="E169" i="2"/>
  <c r="F169" i="2" s="1"/>
  <c r="AL169" i="2" s="1"/>
  <c r="B171" i="2"/>
  <c r="L171" i="2" s="1"/>
  <c r="A172" i="2"/>
  <c r="AK169" i="2"/>
  <c r="K170" i="2"/>
  <c r="M169" i="2"/>
  <c r="N169" i="2" s="1"/>
  <c r="AJ169" i="2" l="1"/>
  <c r="O169" i="2"/>
  <c r="AO169" i="2" s="1"/>
  <c r="AP169" i="2" s="1"/>
  <c r="B172" i="2"/>
  <c r="L172" i="2" s="1"/>
  <c r="A173" i="2"/>
  <c r="C171" i="2"/>
  <c r="G171" i="2" s="1"/>
  <c r="D171" i="2"/>
  <c r="I170" i="2"/>
  <c r="J170" i="2" s="1"/>
  <c r="E170" i="2"/>
  <c r="F170" i="2" s="1"/>
  <c r="AL170" i="2" s="1"/>
  <c r="AK170" i="2"/>
  <c r="M170" i="2"/>
  <c r="N170" i="2" s="1"/>
  <c r="K171" i="2"/>
  <c r="AJ170" i="2" l="1"/>
  <c r="O170" i="2"/>
  <c r="AO170" i="2" s="1"/>
  <c r="AP170" i="2" s="1"/>
  <c r="I171" i="2"/>
  <c r="J171" i="2" s="1"/>
  <c r="E171" i="2"/>
  <c r="F171" i="2" s="1"/>
  <c r="AL171" i="2" s="1"/>
  <c r="B173" i="2"/>
  <c r="L173" i="2" s="1"/>
  <c r="A174" i="2"/>
  <c r="AK171" i="2"/>
  <c r="K172" i="2"/>
  <c r="M171" i="2"/>
  <c r="N171" i="2" s="1"/>
  <c r="C172" i="2"/>
  <c r="G172" i="2" s="1"/>
  <c r="D172" i="2"/>
  <c r="O171" i="2" l="1"/>
  <c r="AO171" i="2" s="1"/>
  <c r="AP171" i="2" s="1"/>
  <c r="I172" i="2"/>
  <c r="J172" i="2" s="1"/>
  <c r="E172" i="2"/>
  <c r="F172" i="2" s="1"/>
  <c r="AL172" i="2" s="1"/>
  <c r="B174" i="2"/>
  <c r="L174" i="2" s="1"/>
  <c r="A175" i="2"/>
  <c r="D173" i="2"/>
  <c r="C173" i="2"/>
  <c r="G173" i="2" s="1"/>
  <c r="AK172" i="2"/>
  <c r="M172" i="2"/>
  <c r="N172" i="2" s="1"/>
  <c r="K173" i="2"/>
  <c r="AJ171" i="2"/>
  <c r="O172" i="2" l="1"/>
  <c r="AO172" i="2" s="1"/>
  <c r="AP172" i="2" s="1"/>
  <c r="B175" i="2"/>
  <c r="L175" i="2" s="1"/>
  <c r="A176" i="2"/>
  <c r="I173" i="2"/>
  <c r="J173" i="2" s="1"/>
  <c r="E173" i="2"/>
  <c r="F173" i="2" s="1"/>
  <c r="AL173" i="2" s="1"/>
  <c r="AK173" i="2"/>
  <c r="M173" i="2"/>
  <c r="N173" i="2" s="1"/>
  <c r="K174" i="2"/>
  <c r="C174" i="2"/>
  <c r="G174" i="2" s="1"/>
  <c r="D174" i="2"/>
  <c r="AJ172" i="2"/>
  <c r="O173" i="2" l="1"/>
  <c r="AO173" i="2" s="1"/>
  <c r="AP173" i="2" s="1"/>
  <c r="AK174" i="2"/>
  <c r="M174" i="2"/>
  <c r="N174" i="2" s="1"/>
  <c r="K175" i="2"/>
  <c r="AJ173" i="2"/>
  <c r="I174" i="2"/>
  <c r="J174" i="2" s="1"/>
  <c r="E174" i="2"/>
  <c r="F174" i="2" s="1"/>
  <c r="AL174" i="2" s="1"/>
  <c r="B176" i="2"/>
  <c r="L176" i="2" s="1"/>
  <c r="A177" i="2"/>
  <c r="D175" i="2"/>
  <c r="C175" i="2"/>
  <c r="G175" i="2" s="1"/>
  <c r="AJ174" i="2" l="1"/>
  <c r="O174" i="2"/>
  <c r="AO174" i="2" s="1"/>
  <c r="AP174" i="2" s="1"/>
  <c r="A178" i="2"/>
  <c r="B177" i="2"/>
  <c r="L177" i="2" s="1"/>
  <c r="D176" i="2"/>
  <c r="C176" i="2"/>
  <c r="G176" i="2" s="1"/>
  <c r="I175" i="2"/>
  <c r="J175" i="2" s="1"/>
  <c r="E175" i="2"/>
  <c r="F175" i="2" s="1"/>
  <c r="AL175" i="2" s="1"/>
  <c r="AK175" i="2"/>
  <c r="M175" i="2"/>
  <c r="N175" i="2" s="1"/>
  <c r="K176" i="2"/>
  <c r="AJ175" i="2" l="1"/>
  <c r="O175" i="2"/>
  <c r="AO175" i="2" s="1"/>
  <c r="AP175" i="2" s="1"/>
  <c r="I176" i="2"/>
  <c r="J176" i="2" s="1"/>
  <c r="E176" i="2"/>
  <c r="F176" i="2" s="1"/>
  <c r="AL176" i="2" s="1"/>
  <c r="AK176" i="2"/>
  <c r="M176" i="2"/>
  <c r="N176" i="2" s="1"/>
  <c r="K177" i="2"/>
  <c r="C177" i="2"/>
  <c r="G177" i="2" s="1"/>
  <c r="D177" i="2"/>
  <c r="A179" i="2"/>
  <c r="B178" i="2"/>
  <c r="L178" i="2" s="1"/>
  <c r="O176" i="2" l="1"/>
  <c r="AO176" i="2" s="1"/>
  <c r="AP176" i="2" s="1"/>
  <c r="C178" i="2"/>
  <c r="G178" i="2" s="1"/>
  <c r="D178" i="2"/>
  <c r="AJ176" i="2"/>
  <c r="AK177" i="2"/>
  <c r="M177" i="2"/>
  <c r="N177" i="2" s="1"/>
  <c r="K178" i="2"/>
  <c r="A180" i="2"/>
  <c r="B179" i="2"/>
  <c r="L179" i="2" s="1"/>
  <c r="I177" i="2"/>
  <c r="J177" i="2" s="1"/>
  <c r="E177" i="2"/>
  <c r="F177" i="2" s="1"/>
  <c r="AL177" i="2" s="1"/>
  <c r="O177" i="2" l="1"/>
  <c r="AO177" i="2" s="1"/>
  <c r="AP177" i="2" s="1"/>
  <c r="I178" i="2"/>
  <c r="J178" i="2" s="1"/>
  <c r="E178" i="2"/>
  <c r="F178" i="2" s="1"/>
  <c r="AL178" i="2" s="1"/>
  <c r="B180" i="2"/>
  <c r="L180" i="2" s="1"/>
  <c r="A181" i="2"/>
  <c r="AJ177" i="2"/>
  <c r="C179" i="2"/>
  <c r="G179" i="2" s="1"/>
  <c r="D179" i="2"/>
  <c r="AK178" i="2"/>
  <c r="M178" i="2"/>
  <c r="N178" i="2" s="1"/>
  <c r="K179" i="2"/>
  <c r="O178" i="2" l="1"/>
  <c r="AO178" i="2" s="1"/>
  <c r="AP178" i="2" s="1"/>
  <c r="B181" i="2"/>
  <c r="L181" i="2" s="1"/>
  <c r="A182" i="2"/>
  <c r="AK179" i="2"/>
  <c r="M179" i="2"/>
  <c r="N179" i="2" s="1"/>
  <c r="K180" i="2"/>
  <c r="C180" i="2"/>
  <c r="G180" i="2" s="1"/>
  <c r="D180" i="2"/>
  <c r="I179" i="2"/>
  <c r="J179" i="2" s="1"/>
  <c r="E179" i="2"/>
  <c r="F179" i="2" s="1"/>
  <c r="AL179" i="2" s="1"/>
  <c r="AJ178" i="2"/>
  <c r="O179" i="2" l="1"/>
  <c r="AO179" i="2" s="1"/>
  <c r="AP179" i="2" s="1"/>
  <c r="AK180" i="2"/>
  <c r="K181" i="2"/>
  <c r="M180" i="2"/>
  <c r="N180" i="2" s="1"/>
  <c r="I180" i="2"/>
  <c r="J180" i="2" s="1"/>
  <c r="E180" i="2"/>
  <c r="F180" i="2" s="1"/>
  <c r="AL180" i="2" s="1"/>
  <c r="B182" i="2"/>
  <c r="L182" i="2" s="1"/>
  <c r="A183" i="2"/>
  <c r="AJ179" i="2"/>
  <c r="C181" i="2"/>
  <c r="G181" i="2" s="1"/>
  <c r="D181" i="2"/>
  <c r="AJ180" i="2" l="1"/>
  <c r="O180" i="2"/>
  <c r="AO180" i="2" s="1"/>
  <c r="AP180" i="2" s="1"/>
  <c r="B183" i="2"/>
  <c r="L183" i="2" s="1"/>
  <c r="A184" i="2"/>
  <c r="C182" i="2"/>
  <c r="G182" i="2" s="1"/>
  <c r="D182" i="2"/>
  <c r="I181" i="2"/>
  <c r="J181" i="2" s="1"/>
  <c r="E181" i="2"/>
  <c r="F181" i="2" s="1"/>
  <c r="AL181" i="2" s="1"/>
  <c r="AK181" i="2"/>
  <c r="M181" i="2"/>
  <c r="N181" i="2" s="1"/>
  <c r="K182" i="2"/>
  <c r="AJ181" i="2" l="1"/>
  <c r="O181" i="2"/>
  <c r="AO181" i="2" s="1"/>
  <c r="AP181" i="2" s="1"/>
  <c r="AK182" i="2"/>
  <c r="K183" i="2"/>
  <c r="M182" i="2"/>
  <c r="N182" i="2" s="1"/>
  <c r="A185" i="2"/>
  <c r="B184" i="2"/>
  <c r="L184" i="2" s="1"/>
  <c r="E182" i="2"/>
  <c r="F182" i="2" s="1"/>
  <c r="AL182" i="2" s="1"/>
  <c r="I182" i="2"/>
  <c r="J182" i="2" s="1"/>
  <c r="C183" i="2"/>
  <c r="G183" i="2" s="1"/>
  <c r="D183" i="2"/>
  <c r="AJ182" i="2" l="1"/>
  <c r="O182" i="2"/>
  <c r="AO182" i="2" s="1"/>
  <c r="AP182" i="2" s="1"/>
  <c r="AK183" i="2"/>
  <c r="K184" i="2"/>
  <c r="M183" i="2"/>
  <c r="N183" i="2" s="1"/>
  <c r="C184" i="2"/>
  <c r="G184" i="2" s="1"/>
  <c r="D184" i="2"/>
  <c r="A186" i="2"/>
  <c r="B185" i="2"/>
  <c r="L185" i="2" s="1"/>
  <c r="I183" i="2"/>
  <c r="J183" i="2" s="1"/>
  <c r="E183" i="2"/>
  <c r="F183" i="2" s="1"/>
  <c r="AL183" i="2" s="1"/>
  <c r="O183" i="2" l="1"/>
  <c r="AO183" i="2" s="1"/>
  <c r="AP183" i="2" s="1"/>
  <c r="AJ183" i="2"/>
  <c r="D185" i="2"/>
  <c r="C185" i="2"/>
  <c r="G185" i="2" s="1"/>
  <c r="AK184" i="2"/>
  <c r="M184" i="2"/>
  <c r="N184" i="2" s="1"/>
  <c r="K185" i="2"/>
  <c r="B186" i="2"/>
  <c r="L186" i="2" s="1"/>
  <c r="A187" i="2"/>
  <c r="I184" i="2"/>
  <c r="J184" i="2" s="1"/>
  <c r="E184" i="2"/>
  <c r="F184" i="2" s="1"/>
  <c r="AL184" i="2" s="1"/>
  <c r="O184" i="2" l="1"/>
  <c r="AO184" i="2" s="1"/>
  <c r="AP184" i="2" s="1"/>
  <c r="C186" i="2"/>
  <c r="G186" i="2" s="1"/>
  <c r="D186" i="2"/>
  <c r="B187" i="2"/>
  <c r="L187" i="2" s="1"/>
  <c r="A188" i="2"/>
  <c r="I185" i="2"/>
  <c r="J185" i="2" s="1"/>
  <c r="E185" i="2"/>
  <c r="F185" i="2" s="1"/>
  <c r="AL185" i="2" s="1"/>
  <c r="AJ184" i="2"/>
  <c r="AK185" i="2"/>
  <c r="M185" i="2"/>
  <c r="N185" i="2" s="1"/>
  <c r="K186" i="2"/>
  <c r="O185" i="2" l="1"/>
  <c r="AO185" i="2" s="1"/>
  <c r="AP185" i="2" s="1"/>
  <c r="AJ185" i="2"/>
  <c r="C187" i="2"/>
  <c r="G187" i="2" s="1"/>
  <c r="D187" i="2"/>
  <c r="I186" i="2"/>
  <c r="J186" i="2" s="1"/>
  <c r="E186" i="2"/>
  <c r="F186" i="2" s="1"/>
  <c r="AL186" i="2" s="1"/>
  <c r="A189" i="2"/>
  <c r="B188" i="2"/>
  <c r="L188" i="2" s="1"/>
  <c r="AK186" i="2"/>
  <c r="K187" i="2"/>
  <c r="M186" i="2"/>
  <c r="N186" i="2" s="1"/>
  <c r="AJ186" i="2" l="1"/>
  <c r="O186" i="2"/>
  <c r="AO186" i="2" s="1"/>
  <c r="AP186" i="2" s="1"/>
  <c r="C188" i="2"/>
  <c r="G188" i="2" s="1"/>
  <c r="D188" i="2"/>
  <c r="B189" i="2"/>
  <c r="L189" i="2" s="1"/>
  <c r="A190" i="2"/>
  <c r="E187" i="2"/>
  <c r="F187" i="2" s="1"/>
  <c r="AL187" i="2" s="1"/>
  <c r="I187" i="2"/>
  <c r="J187" i="2" s="1"/>
  <c r="AK187" i="2"/>
  <c r="M187" i="2"/>
  <c r="N187" i="2" s="1"/>
  <c r="K188" i="2"/>
  <c r="AJ187" i="2" l="1"/>
  <c r="O187" i="2"/>
  <c r="AO187" i="2" s="1"/>
  <c r="AP187" i="2" s="1"/>
  <c r="B190" i="2"/>
  <c r="L190" i="2" s="1"/>
  <c r="A191" i="2"/>
  <c r="C189" i="2"/>
  <c r="G189" i="2" s="1"/>
  <c r="D189" i="2"/>
  <c r="I188" i="2"/>
  <c r="J188" i="2" s="1"/>
  <c r="E188" i="2"/>
  <c r="F188" i="2" s="1"/>
  <c r="AL188" i="2" s="1"/>
  <c r="AK188" i="2"/>
  <c r="M188" i="2"/>
  <c r="N188" i="2" s="1"/>
  <c r="K189" i="2"/>
  <c r="AJ188" i="2" l="1"/>
  <c r="O188" i="2"/>
  <c r="AO188" i="2" s="1"/>
  <c r="AP188" i="2" s="1"/>
  <c r="A192" i="2"/>
  <c r="B191" i="2"/>
  <c r="L191" i="2" s="1"/>
  <c r="I189" i="2"/>
  <c r="J189" i="2" s="1"/>
  <c r="E189" i="2"/>
  <c r="F189" i="2" s="1"/>
  <c r="AL189" i="2" s="1"/>
  <c r="AK189" i="2"/>
  <c r="M189" i="2"/>
  <c r="N189" i="2" s="1"/>
  <c r="K190" i="2"/>
  <c r="C190" i="2"/>
  <c r="G190" i="2" s="1"/>
  <c r="D190" i="2"/>
  <c r="O189" i="2" l="1"/>
  <c r="AO189" i="2" s="1"/>
  <c r="AP189" i="2" s="1"/>
  <c r="AK190" i="2"/>
  <c r="M190" i="2"/>
  <c r="N190" i="2" s="1"/>
  <c r="K191" i="2"/>
  <c r="AJ189" i="2"/>
  <c r="I190" i="2"/>
  <c r="J190" i="2" s="1"/>
  <c r="E190" i="2"/>
  <c r="F190" i="2" s="1"/>
  <c r="AL190" i="2" s="1"/>
  <c r="C191" i="2"/>
  <c r="G191" i="2" s="1"/>
  <c r="D191" i="2"/>
  <c r="B192" i="2"/>
  <c r="L192" i="2" s="1"/>
  <c r="A193" i="2"/>
  <c r="AJ190" i="2" l="1"/>
  <c r="O190" i="2"/>
  <c r="AO190" i="2" s="1"/>
  <c r="AP190" i="2" s="1"/>
  <c r="AK191" i="2"/>
  <c r="K192" i="2"/>
  <c r="M191" i="2"/>
  <c r="N191" i="2" s="1"/>
  <c r="A194" i="2"/>
  <c r="B193" i="2"/>
  <c r="L193" i="2" s="1"/>
  <c r="C192" i="2"/>
  <c r="G192" i="2" s="1"/>
  <c r="D192" i="2"/>
  <c r="I191" i="2"/>
  <c r="J191" i="2" s="1"/>
  <c r="E191" i="2"/>
  <c r="F191" i="2" s="1"/>
  <c r="AL191" i="2" s="1"/>
  <c r="O191" i="2" l="1"/>
  <c r="AO191" i="2" s="1"/>
  <c r="AP191" i="2" s="1"/>
  <c r="I192" i="2"/>
  <c r="J192" i="2" s="1"/>
  <c r="E192" i="2"/>
  <c r="F192" i="2" s="1"/>
  <c r="AL192" i="2" s="1"/>
  <c r="D193" i="2"/>
  <c r="C193" i="2"/>
  <c r="G193" i="2" s="1"/>
  <c r="AJ191" i="2"/>
  <c r="AK192" i="2"/>
  <c r="K193" i="2"/>
  <c r="M192" i="2"/>
  <c r="N192" i="2" s="1"/>
  <c r="B194" i="2"/>
  <c r="L194" i="2" s="1"/>
  <c r="A195" i="2"/>
  <c r="O192" i="2" l="1"/>
  <c r="AO192" i="2" s="1"/>
  <c r="AP192" i="2" s="1"/>
  <c r="AK193" i="2"/>
  <c r="K194" i="2"/>
  <c r="M193" i="2"/>
  <c r="N193" i="2" s="1"/>
  <c r="E193" i="2"/>
  <c r="F193" i="2" s="1"/>
  <c r="AL193" i="2" s="1"/>
  <c r="I193" i="2"/>
  <c r="J193" i="2" s="1"/>
  <c r="A196" i="2"/>
  <c r="B195" i="2"/>
  <c r="L195" i="2" s="1"/>
  <c r="C194" i="2"/>
  <c r="G194" i="2" s="1"/>
  <c r="D194" i="2"/>
  <c r="AJ192" i="2"/>
  <c r="AJ193" i="2" l="1"/>
  <c r="O193" i="2"/>
  <c r="AO193" i="2" s="1"/>
  <c r="AP193" i="2" s="1"/>
  <c r="I194" i="2"/>
  <c r="J194" i="2" s="1"/>
  <c r="E194" i="2"/>
  <c r="F194" i="2" s="1"/>
  <c r="AL194" i="2" s="1"/>
  <c r="AK194" i="2"/>
  <c r="K195" i="2"/>
  <c r="M194" i="2"/>
  <c r="N194" i="2" s="1"/>
  <c r="D195" i="2"/>
  <c r="C195" i="2"/>
  <c r="G195" i="2" s="1"/>
  <c r="A197" i="2"/>
  <c r="B196" i="2"/>
  <c r="L196" i="2" s="1"/>
  <c r="O194" i="2" l="1"/>
  <c r="AO194" i="2" s="1"/>
  <c r="AP194" i="2" s="1"/>
  <c r="E195" i="2"/>
  <c r="F195" i="2" s="1"/>
  <c r="AL195" i="2" s="1"/>
  <c r="I195" i="2"/>
  <c r="J195" i="2" s="1"/>
  <c r="AK195" i="2"/>
  <c r="M195" i="2"/>
  <c r="N195" i="2" s="1"/>
  <c r="K196" i="2"/>
  <c r="D196" i="2"/>
  <c r="C196" i="2"/>
  <c r="G196" i="2" s="1"/>
  <c r="B197" i="2"/>
  <c r="L197" i="2" s="1"/>
  <c r="A198" i="2"/>
  <c r="AJ194" i="2"/>
  <c r="O195" i="2" l="1"/>
  <c r="AO195" i="2" s="1"/>
  <c r="AP195" i="2" s="1"/>
  <c r="AJ195" i="2"/>
  <c r="B198" i="2"/>
  <c r="L198" i="2" s="1"/>
  <c r="A199" i="2"/>
  <c r="AK196" i="2"/>
  <c r="K197" i="2"/>
  <c r="M196" i="2"/>
  <c r="N196" i="2" s="1"/>
  <c r="D197" i="2"/>
  <c r="C197" i="2"/>
  <c r="G197" i="2" s="1"/>
  <c r="E196" i="2"/>
  <c r="F196" i="2" s="1"/>
  <c r="AL196" i="2" s="1"/>
  <c r="I196" i="2"/>
  <c r="J196" i="2" s="1"/>
  <c r="O196" i="2" l="1"/>
  <c r="AO196" i="2" s="1"/>
  <c r="AP196" i="2" s="1"/>
  <c r="AJ196" i="2"/>
  <c r="AK197" i="2"/>
  <c r="M197" i="2"/>
  <c r="N197" i="2" s="1"/>
  <c r="K198" i="2"/>
  <c r="I197" i="2"/>
  <c r="J197" i="2" s="1"/>
  <c r="E197" i="2"/>
  <c r="F197" i="2" s="1"/>
  <c r="AL197" i="2" s="1"/>
  <c r="A200" i="2"/>
  <c r="B199" i="2"/>
  <c r="L199" i="2" s="1"/>
  <c r="C198" i="2"/>
  <c r="G198" i="2" s="1"/>
  <c r="D198" i="2"/>
  <c r="O197" i="2" l="1"/>
  <c r="AO197" i="2" s="1"/>
  <c r="AP197" i="2" s="1"/>
  <c r="AK198" i="2"/>
  <c r="M198" i="2"/>
  <c r="N198" i="2" s="1"/>
  <c r="K199" i="2"/>
  <c r="AJ197" i="2"/>
  <c r="C199" i="2"/>
  <c r="G199" i="2" s="1"/>
  <c r="D199" i="2"/>
  <c r="A201" i="2"/>
  <c r="B200" i="2"/>
  <c r="L200" i="2" s="1"/>
  <c r="I198" i="2"/>
  <c r="J198" i="2" s="1"/>
  <c r="E198" i="2"/>
  <c r="F198" i="2" s="1"/>
  <c r="AL198" i="2" s="1"/>
  <c r="AJ198" i="2" l="1"/>
  <c r="O198" i="2"/>
  <c r="AO198" i="2" s="1"/>
  <c r="AP198" i="2" s="1"/>
  <c r="I199" i="2"/>
  <c r="J199" i="2" s="1"/>
  <c r="E199" i="2"/>
  <c r="F199" i="2" s="1"/>
  <c r="AL199" i="2" s="1"/>
  <c r="A202" i="2"/>
  <c r="B201" i="2"/>
  <c r="L201" i="2" s="1"/>
  <c r="AK199" i="2"/>
  <c r="K200" i="2"/>
  <c r="M199" i="2"/>
  <c r="N199" i="2" s="1"/>
  <c r="C200" i="2"/>
  <c r="G200" i="2" s="1"/>
  <c r="D200" i="2"/>
  <c r="O199" i="2" l="1"/>
  <c r="AO199" i="2" s="1"/>
  <c r="AP199" i="2" s="1"/>
  <c r="AJ199" i="2"/>
  <c r="AK200" i="2"/>
  <c r="M200" i="2"/>
  <c r="N200" i="2" s="1"/>
  <c r="K201" i="2"/>
  <c r="D201" i="2"/>
  <c r="C201" i="2"/>
  <c r="G201" i="2" s="1"/>
  <c r="I200" i="2"/>
  <c r="J200" i="2" s="1"/>
  <c r="E200" i="2"/>
  <c r="F200" i="2" s="1"/>
  <c r="AL200" i="2" s="1"/>
  <c r="A203" i="2"/>
  <c r="B202" i="2"/>
  <c r="L202" i="2" s="1"/>
  <c r="O200" i="2" l="1"/>
  <c r="AO200" i="2" s="1"/>
  <c r="AP200" i="2" s="1"/>
  <c r="AJ200" i="2"/>
  <c r="B203" i="2"/>
  <c r="L203" i="2" s="1"/>
  <c r="A204" i="2"/>
  <c r="I201" i="2"/>
  <c r="J201" i="2" s="1"/>
  <c r="E201" i="2"/>
  <c r="F201" i="2" s="1"/>
  <c r="AL201" i="2" s="1"/>
  <c r="AK201" i="2"/>
  <c r="K202" i="2"/>
  <c r="M201" i="2"/>
  <c r="N201" i="2" s="1"/>
  <c r="D202" i="2"/>
  <c r="C202" i="2"/>
  <c r="G202" i="2" s="1"/>
  <c r="O201" i="2" l="1"/>
  <c r="AO201" i="2" s="1"/>
  <c r="AP201" i="2" s="1"/>
  <c r="AK202" i="2"/>
  <c r="K203" i="2"/>
  <c r="M202" i="2"/>
  <c r="N202" i="2" s="1"/>
  <c r="B204" i="2"/>
  <c r="L204" i="2" s="1"/>
  <c r="A205" i="2"/>
  <c r="AJ201" i="2"/>
  <c r="I202" i="2"/>
  <c r="J202" i="2" s="1"/>
  <c r="E202" i="2"/>
  <c r="F202" i="2" s="1"/>
  <c r="AL202" i="2" s="1"/>
  <c r="C203" i="2"/>
  <c r="G203" i="2" s="1"/>
  <c r="D203" i="2"/>
  <c r="O202" i="2" l="1"/>
  <c r="AO202" i="2" s="1"/>
  <c r="AP202" i="2" s="1"/>
  <c r="AJ202" i="2"/>
  <c r="B205" i="2"/>
  <c r="L205" i="2" s="1"/>
  <c r="A206" i="2"/>
  <c r="D204" i="2"/>
  <c r="C204" i="2"/>
  <c r="G204" i="2" s="1"/>
  <c r="E203" i="2"/>
  <c r="F203" i="2" s="1"/>
  <c r="AL203" i="2" s="1"/>
  <c r="I203" i="2"/>
  <c r="J203" i="2" s="1"/>
  <c r="AK203" i="2"/>
  <c r="M203" i="2"/>
  <c r="N203" i="2" s="1"/>
  <c r="K204" i="2"/>
  <c r="O203" i="2" l="1"/>
  <c r="AO203" i="2"/>
  <c r="AP203" i="2" s="1"/>
  <c r="AJ203" i="2"/>
  <c r="I204" i="2"/>
  <c r="J204" i="2" s="1"/>
  <c r="E204" i="2"/>
  <c r="F204" i="2" s="1"/>
  <c r="AL204" i="2" s="1"/>
  <c r="AK204" i="2"/>
  <c r="K205" i="2"/>
  <c r="M204" i="2"/>
  <c r="N204" i="2" s="1"/>
  <c r="B206" i="2"/>
  <c r="L206" i="2" s="1"/>
  <c r="A207" i="2"/>
  <c r="C205" i="2"/>
  <c r="G205" i="2" s="1"/>
  <c r="D205" i="2"/>
  <c r="O204" i="2" l="1"/>
  <c r="AO204" i="2" s="1"/>
  <c r="AP204" i="2" s="1"/>
  <c r="C206" i="2"/>
  <c r="G206" i="2" s="1"/>
  <c r="D206" i="2"/>
  <c r="AK205" i="2"/>
  <c r="M205" i="2"/>
  <c r="N205" i="2" s="1"/>
  <c r="K206" i="2"/>
  <c r="A208" i="2"/>
  <c r="B207" i="2"/>
  <c r="L207" i="2" s="1"/>
  <c r="I205" i="2"/>
  <c r="J205" i="2" s="1"/>
  <c r="E205" i="2"/>
  <c r="F205" i="2" s="1"/>
  <c r="AL205" i="2" s="1"/>
  <c r="AJ204" i="2"/>
  <c r="O205" i="2" l="1"/>
  <c r="AO205" i="2" s="1"/>
  <c r="AP205" i="2" s="1"/>
  <c r="AJ205" i="2"/>
  <c r="C207" i="2"/>
  <c r="G207" i="2" s="1"/>
  <c r="D207" i="2"/>
  <c r="A209" i="2"/>
  <c r="B208" i="2"/>
  <c r="L208" i="2" s="1"/>
  <c r="I206" i="2"/>
  <c r="J206" i="2" s="1"/>
  <c r="E206" i="2"/>
  <c r="F206" i="2" s="1"/>
  <c r="AL206" i="2" s="1"/>
  <c r="AK206" i="2"/>
  <c r="K207" i="2"/>
  <c r="M206" i="2"/>
  <c r="N206" i="2" s="1"/>
  <c r="O206" i="2" l="1"/>
  <c r="AO206" i="2" s="1"/>
  <c r="AP206" i="2" s="1"/>
  <c r="AJ206" i="2"/>
  <c r="D208" i="2"/>
  <c r="C208" i="2"/>
  <c r="G208" i="2" s="1"/>
  <c r="B209" i="2"/>
  <c r="L209" i="2" s="1"/>
  <c r="A210" i="2"/>
  <c r="I207" i="2"/>
  <c r="J207" i="2" s="1"/>
  <c r="E207" i="2"/>
  <c r="F207" i="2" s="1"/>
  <c r="AL207" i="2" s="1"/>
  <c r="AK207" i="2"/>
  <c r="M207" i="2"/>
  <c r="N207" i="2" s="1"/>
  <c r="K208" i="2"/>
  <c r="O207" i="2" l="1"/>
  <c r="AO207" i="2" s="1"/>
  <c r="AP207" i="2" s="1"/>
  <c r="AJ207" i="2"/>
  <c r="B210" i="2"/>
  <c r="L210" i="2" s="1"/>
  <c r="A211" i="2"/>
  <c r="D209" i="2"/>
  <c r="C209" i="2"/>
  <c r="G209" i="2" s="1"/>
  <c r="I208" i="2"/>
  <c r="J208" i="2" s="1"/>
  <c r="E208" i="2"/>
  <c r="F208" i="2" s="1"/>
  <c r="AL208" i="2" s="1"/>
  <c r="AK208" i="2"/>
  <c r="M208" i="2"/>
  <c r="N208" i="2" s="1"/>
  <c r="K209" i="2"/>
  <c r="O208" i="2" l="1"/>
  <c r="AO208" i="2" s="1"/>
  <c r="AP208" i="2" s="1"/>
  <c r="AJ208" i="2"/>
  <c r="E209" i="2"/>
  <c r="F209" i="2" s="1"/>
  <c r="AL209" i="2" s="1"/>
  <c r="I209" i="2"/>
  <c r="J209" i="2" s="1"/>
  <c r="B211" i="2"/>
  <c r="L211" i="2" s="1"/>
  <c r="A212" i="2"/>
  <c r="B212" i="2" s="1"/>
  <c r="L212" i="2" s="1"/>
  <c r="AK209" i="2"/>
  <c r="K210" i="2"/>
  <c r="M209" i="2"/>
  <c r="N209" i="2" s="1"/>
  <c r="D210" i="2"/>
  <c r="C210" i="2"/>
  <c r="G210" i="2" s="1"/>
  <c r="O209" i="2" l="1"/>
  <c r="AO209" i="2" s="1"/>
  <c r="AP209" i="2" s="1"/>
  <c r="AJ209" i="2"/>
  <c r="AK210" i="2"/>
  <c r="K211" i="2"/>
  <c r="M210" i="2"/>
  <c r="N210" i="2" s="1"/>
  <c r="C212" i="2"/>
  <c r="G212" i="2" s="1"/>
  <c r="D212" i="2"/>
  <c r="D211" i="2"/>
  <c r="C211" i="2"/>
  <c r="G211" i="2" s="1"/>
  <c r="I210" i="2"/>
  <c r="J210" i="2" s="1"/>
  <c r="E210" i="2"/>
  <c r="F210" i="2" s="1"/>
  <c r="AL210" i="2" s="1"/>
  <c r="O210" i="2" l="1"/>
  <c r="AO210" i="2" s="1"/>
  <c r="AP210" i="2" s="1"/>
  <c r="E211" i="2"/>
  <c r="F211" i="2" s="1"/>
  <c r="AL211" i="2" s="1"/>
  <c r="I211" i="2"/>
  <c r="J211" i="2" s="1"/>
  <c r="AK212" i="2"/>
  <c r="M212" i="2"/>
  <c r="N212" i="2" s="1"/>
  <c r="AK211" i="2"/>
  <c r="M211" i="2"/>
  <c r="N211" i="2" s="1"/>
  <c r="K212" i="2"/>
  <c r="E212" i="2"/>
  <c r="F212" i="2" s="1"/>
  <c r="AL212" i="2" s="1"/>
  <c r="I212" i="2"/>
  <c r="J212" i="2" s="1"/>
  <c r="AJ210" i="2"/>
  <c r="O211" i="2" l="1"/>
  <c r="AO211" i="2" s="1"/>
  <c r="AP211" i="2" s="1"/>
  <c r="O212" i="2"/>
  <c r="AO212" i="2" s="1"/>
  <c r="AP212" i="2" s="1"/>
  <c r="AJ211" i="2"/>
  <c r="AJ212" i="2"/>
</calcChain>
</file>

<file path=xl/sharedStrings.xml><?xml version="1.0" encoding="utf-8"?>
<sst xmlns="http://schemas.openxmlformats.org/spreadsheetml/2006/main" count="102" uniqueCount="66">
  <si>
    <t>Time</t>
  </si>
  <si>
    <t>Z Speed</t>
  </si>
  <si>
    <t>Theta</t>
  </si>
  <si>
    <t>r</t>
  </si>
  <si>
    <t>COT Alpha</t>
  </si>
  <si>
    <t>r (plane)</t>
  </si>
  <si>
    <t>r (3-d)</t>
  </si>
  <si>
    <t>ra</t>
  </si>
  <si>
    <t>Phi(3-D)</t>
  </si>
  <si>
    <t>Phi(3-D) Speed</t>
  </si>
  <si>
    <t>Z Position NEW</t>
  </si>
  <si>
    <t>Z Position OLD</t>
  </si>
  <si>
    <t>m to mm</t>
  </si>
  <si>
    <t>scale</t>
  </si>
  <si>
    <t>total scale</t>
  </si>
  <si>
    <t>rad/sec</t>
  </si>
  <si>
    <t>d</t>
  </si>
  <si>
    <t>R</t>
  </si>
  <si>
    <t>Radius of 2d Circle</t>
  </si>
  <si>
    <t>Distance line makes from center in 2D</t>
  </si>
  <si>
    <t>m</t>
  </si>
  <si>
    <t>t0</t>
  </si>
  <si>
    <t>Time the manevour takes</t>
  </si>
  <si>
    <t>seconds</t>
  </si>
  <si>
    <t>Starting Angle Pos</t>
  </si>
  <si>
    <t>ThetaA</t>
  </si>
  <si>
    <t>radians</t>
  </si>
  <si>
    <t>k</t>
  </si>
  <si>
    <t>Ratio C in 2-d Circle to C in NoseCone</t>
  </si>
  <si>
    <t>Largest radius of Nose Cone</t>
  </si>
  <si>
    <t>Max angle in 2d to form cone</t>
  </si>
  <si>
    <t>MAX theta</t>
  </si>
  <si>
    <t>mm/sec</t>
  </si>
  <si>
    <t>mm/min</t>
  </si>
  <si>
    <t>Resultant Speed</t>
  </si>
  <si>
    <t>Ph(3-D) from zero</t>
  </si>
  <si>
    <t>Y-Axis pos</t>
  </si>
  <si>
    <t>VALUES FOR WINDER</t>
  </si>
  <si>
    <t>F</t>
  </si>
  <si>
    <t>X</t>
  </si>
  <si>
    <t>Y</t>
  </si>
  <si>
    <t>GCODE</t>
  </si>
  <si>
    <t>Angle with Axis</t>
  </si>
  <si>
    <t>Total Speed</t>
  </si>
  <si>
    <t>degrees</t>
  </si>
  <si>
    <t>Distance Above Axis</t>
  </si>
  <si>
    <t>DISPENSER</t>
  </si>
  <si>
    <t>Distance from Mandrel AXIS</t>
  </si>
  <si>
    <t>Angle CF with respect to Z Axis</t>
  </si>
  <si>
    <t>Dispenser_Mandrel_Vector</t>
  </si>
  <si>
    <t>Z</t>
  </si>
  <si>
    <t>radially</t>
  </si>
  <si>
    <t>mandrel 2</t>
  </si>
  <si>
    <t>Dispenser</t>
  </si>
  <si>
    <t>UP</t>
  </si>
  <si>
    <t xml:space="preserve">Along </t>
  </si>
  <si>
    <t xml:space="preserve">Mandrel </t>
  </si>
  <si>
    <t>Axis</t>
  </si>
  <si>
    <t>UNITS = METERS</t>
  </si>
  <si>
    <t>MAG</t>
  </si>
  <si>
    <t>ADJUSTED</t>
  </si>
  <si>
    <t>Set X = 0</t>
  </si>
  <si>
    <t>UNIT VECOTR</t>
  </si>
  <si>
    <t>ANGLE OF DISPENSER</t>
  </si>
  <si>
    <t>RADIANS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</si>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</sst>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568A-FCB7-4BF7-8A65-E195D48BDA5E}">
  <dimension ref="A1:K108"/>
  <sheetViews>
    <sheetView workbookViewId="0">
      <selection activeCell="G3" sqref="A1:XFD1048576"/>
    </sheetView>
  </sheetViews>
  <sheetFormatPr defaultRowHeight="15" x14ac:dyDescent="0.25"/>
  <cols>
    <col min="7" max="7" width="14.42578125" bestFit="1" customWidth="1"/>
    <col min="8" max="9" width="14.42578125" customWidth="1"/>
    <col min="10" max="10" width="14.7109375" bestFit="1" customWidth="1"/>
  </cols>
  <sheetData>
    <row r="1" spans="1:11" x14ac:dyDescent="0.25">
      <c r="B1" t="s">
        <v>7</v>
      </c>
      <c r="C1">
        <v>1</v>
      </c>
      <c r="E1" t="s">
        <v>12</v>
      </c>
      <c r="F1">
        <v>1000</v>
      </c>
    </row>
    <row r="2" spans="1:11" x14ac:dyDescent="0.25">
      <c r="B2" t="s">
        <v>4</v>
      </c>
      <c r="C2">
        <f>SQRT(3)</f>
        <v>1.7320508075688772</v>
      </c>
      <c r="E2" t="s">
        <v>13</v>
      </c>
      <c r="F2">
        <v>1</v>
      </c>
    </row>
    <row r="3" spans="1:11" x14ac:dyDescent="0.25">
      <c r="E3" t="s">
        <v>14</v>
      </c>
      <c r="F3">
        <f>F2*F1</f>
        <v>1000</v>
      </c>
    </row>
    <row r="6" spans="1:11" x14ac:dyDescent="0.25">
      <c r="A6" s="2" t="s">
        <v>0</v>
      </c>
      <c r="B6" s="2" t="s">
        <v>2</v>
      </c>
      <c r="C6" s="2" t="s">
        <v>5</v>
      </c>
      <c r="D6" s="2" t="s">
        <v>8</v>
      </c>
      <c r="E6" s="2" t="s">
        <v>6</v>
      </c>
      <c r="F6" s="2"/>
      <c r="G6" s="2" t="s">
        <v>9</v>
      </c>
      <c r="H6" s="2" t="s">
        <v>9</v>
      </c>
      <c r="I6" s="2" t="s">
        <v>11</v>
      </c>
      <c r="J6" s="2" t="s">
        <v>10</v>
      </c>
      <c r="K6" s="2" t="s">
        <v>1</v>
      </c>
    </row>
    <row r="7" spans="1:11" x14ac:dyDescent="0.25">
      <c r="A7" s="2"/>
      <c r="B7" s="2"/>
      <c r="C7" s="2"/>
      <c r="D7" s="2"/>
      <c r="E7" s="2"/>
      <c r="F7" s="2"/>
      <c r="G7" s="2" t="s">
        <v>15</v>
      </c>
      <c r="H7" s="2"/>
      <c r="I7" s="2"/>
      <c r="J7" s="2"/>
      <c r="K7" s="2"/>
    </row>
    <row r="8" spans="1:11" x14ac:dyDescent="0.25">
      <c r="A8">
        <v>0</v>
      </c>
      <c r="B8">
        <f>0.253+2.6355*A8</f>
        <v>0.253</v>
      </c>
      <c r="C8">
        <f>0.25/SIN(B8)</f>
        <v>0.99876321615816399</v>
      </c>
      <c r="D8">
        <f>2*B8</f>
        <v>0.50600000000000001</v>
      </c>
      <c r="E8">
        <f>C8/2</f>
        <v>0.499381608079082</v>
      </c>
      <c r="J8">
        <f>($C$1/2 - E8)*$C$2 *$F$3</f>
        <v>1.0710862260200988</v>
      </c>
    </row>
    <row r="9" spans="1:11" x14ac:dyDescent="0.25">
      <c r="A9">
        <f>A8+0.01</f>
        <v>0.01</v>
      </c>
      <c r="B9">
        <f t="shared" ref="B9:B72" si="0">0.253+2.6355*A9</f>
        <v>0.27935500000000002</v>
      </c>
      <c r="C9">
        <f t="shared" ref="C9:C72" si="1">0.25/SIN(B9)</f>
        <v>0.90666529797686657</v>
      </c>
      <c r="D9">
        <f t="shared" ref="D9:D72" si="2">2*B9</f>
        <v>0.55871000000000004</v>
      </c>
      <c r="E9">
        <f t="shared" ref="E9:E72" si="3">C9/2</f>
        <v>0.45333264898843328</v>
      </c>
      <c r="G9">
        <f>(D9-D8)/(A9-A8)</f>
        <v>5.2710000000000035</v>
      </c>
      <c r="I9">
        <f>J8</f>
        <v>1.0710862260200988</v>
      </c>
      <c r="J9">
        <f t="shared" ref="J9:J72" si="4">($C$1/2 - E9)*$C$2 *$F$3</f>
        <v>80.830223006684378</v>
      </c>
      <c r="K9">
        <f>(J9-J8)/(A9-A8)</f>
        <v>7975.9136780664276</v>
      </c>
    </row>
    <row r="10" spans="1:11" x14ac:dyDescent="0.25">
      <c r="A10">
        <f t="shared" ref="A10:A73" si="5">A9+0.01</f>
        <v>0.02</v>
      </c>
      <c r="B10">
        <f t="shared" si="0"/>
        <v>0.30570999999999998</v>
      </c>
      <c r="C10">
        <f t="shared" si="1"/>
        <v>0.83064665987392705</v>
      </c>
      <c r="D10">
        <f t="shared" si="2"/>
        <v>0.61141999999999996</v>
      </c>
      <c r="E10">
        <f t="shared" si="3"/>
        <v>0.41532332993696353</v>
      </c>
      <c r="G10">
        <f t="shared" ref="G10:G73" si="6">(D10-D9)/(A10-A9)</f>
        <v>5.2709999999999919</v>
      </c>
      <c r="I10">
        <f t="shared" ref="I10:I73" si="7">J9</f>
        <v>80.830223006684378</v>
      </c>
      <c r="J10">
        <f t="shared" si="4"/>
        <v>146.66429476492567</v>
      </c>
      <c r="K10">
        <f t="shared" ref="K10:K73" si="8">(J10-J9)/(A10-A9)</f>
        <v>6583.4071758241289</v>
      </c>
    </row>
    <row r="11" spans="1:11" x14ac:dyDescent="0.25">
      <c r="A11">
        <f t="shared" si="5"/>
        <v>0.03</v>
      </c>
      <c r="B11">
        <f t="shared" si="0"/>
        <v>0.332065</v>
      </c>
      <c r="C11">
        <f t="shared" si="1"/>
        <v>0.76688077858907822</v>
      </c>
      <c r="D11">
        <f t="shared" si="2"/>
        <v>0.66413</v>
      </c>
      <c r="E11">
        <f t="shared" si="3"/>
        <v>0.38344038929453911</v>
      </c>
      <c r="G11">
        <f t="shared" si="6"/>
        <v>5.2710000000000043</v>
      </c>
      <c r="I11">
        <f t="shared" si="7"/>
        <v>146.66429476492567</v>
      </c>
      <c r="J11">
        <f t="shared" si="4"/>
        <v>201.88716785230747</v>
      </c>
      <c r="K11">
        <f t="shared" si="8"/>
        <v>5522.2873087381804</v>
      </c>
    </row>
    <row r="12" spans="1:11" x14ac:dyDescent="0.25">
      <c r="A12">
        <f t="shared" si="5"/>
        <v>0.04</v>
      </c>
      <c r="B12">
        <f t="shared" si="0"/>
        <v>0.35842000000000002</v>
      </c>
      <c r="C12">
        <f t="shared" si="1"/>
        <v>0.71266678539288808</v>
      </c>
      <c r="D12">
        <f t="shared" si="2"/>
        <v>0.71684000000000003</v>
      </c>
      <c r="E12">
        <f t="shared" si="3"/>
        <v>0.35633339269644404</v>
      </c>
      <c r="G12">
        <f t="shared" si="6"/>
        <v>5.2710000000000026</v>
      </c>
      <c r="I12">
        <f t="shared" si="7"/>
        <v>201.88716785230747</v>
      </c>
      <c r="J12">
        <f t="shared" si="4"/>
        <v>248.83786320080483</v>
      </c>
      <c r="K12">
        <f t="shared" si="8"/>
        <v>4695.0695348497356</v>
      </c>
    </row>
    <row r="13" spans="1:11" x14ac:dyDescent="0.25">
      <c r="A13">
        <f t="shared" si="5"/>
        <v>0.05</v>
      </c>
      <c r="B13">
        <f t="shared" si="0"/>
        <v>0.38477499999999998</v>
      </c>
      <c r="C13">
        <f t="shared" si="1"/>
        <v>0.66604396423359125</v>
      </c>
      <c r="D13">
        <f t="shared" si="2"/>
        <v>0.76954999999999996</v>
      </c>
      <c r="E13">
        <f t="shared" si="3"/>
        <v>0.33302198211679562</v>
      </c>
      <c r="G13">
        <f t="shared" si="6"/>
        <v>5.270999999999991</v>
      </c>
      <c r="I13">
        <f t="shared" si="7"/>
        <v>248.83786320080483</v>
      </c>
      <c r="J13">
        <f t="shared" si="4"/>
        <v>289.21441072085457</v>
      </c>
      <c r="K13">
        <f t="shared" si="8"/>
        <v>4037.6547520049735</v>
      </c>
    </row>
    <row r="14" spans="1:11" x14ac:dyDescent="0.25">
      <c r="A14">
        <f t="shared" si="5"/>
        <v>6.0000000000000005E-2</v>
      </c>
      <c r="B14">
        <f t="shared" si="0"/>
        <v>0.41113</v>
      </c>
      <c r="C14">
        <f t="shared" si="1"/>
        <v>0.62555452311736204</v>
      </c>
      <c r="D14">
        <f t="shared" si="2"/>
        <v>0.82225999999999999</v>
      </c>
      <c r="E14">
        <f t="shared" si="3"/>
        <v>0.31277726155868102</v>
      </c>
      <c r="G14">
        <f t="shared" si="6"/>
        <v>5.2710000000000026</v>
      </c>
      <c r="I14">
        <f t="shared" si="7"/>
        <v>289.21441072085457</v>
      </c>
      <c r="J14">
        <f t="shared" si="4"/>
        <v>324.27929531254324</v>
      </c>
      <c r="K14">
        <f t="shared" si="8"/>
        <v>3506.488459168866</v>
      </c>
    </row>
    <row r="15" spans="1:11" x14ac:dyDescent="0.25">
      <c r="A15">
        <f t="shared" si="5"/>
        <v>7.0000000000000007E-2</v>
      </c>
      <c r="B15">
        <f t="shared" si="0"/>
        <v>0.43748500000000001</v>
      </c>
      <c r="C15">
        <f t="shared" si="1"/>
        <v>0.59009211273889339</v>
      </c>
      <c r="D15">
        <f t="shared" si="2"/>
        <v>0.87497000000000003</v>
      </c>
      <c r="E15">
        <f t="shared" si="3"/>
        <v>0.2950460563694467</v>
      </c>
      <c r="G15">
        <f t="shared" si="6"/>
        <v>5.2710000000000026</v>
      </c>
      <c r="I15">
        <f t="shared" si="7"/>
        <v>324.27929531254324</v>
      </c>
      <c r="J15">
        <f t="shared" si="4"/>
        <v>354.990643579726</v>
      </c>
      <c r="K15">
        <f t="shared" si="8"/>
        <v>3071.1348267182752</v>
      </c>
    </row>
    <row r="16" spans="1:11" x14ac:dyDescent="0.25">
      <c r="A16">
        <f t="shared" si="5"/>
        <v>0.08</v>
      </c>
      <c r="B16">
        <f t="shared" si="0"/>
        <v>0.46384000000000003</v>
      </c>
      <c r="C16">
        <f t="shared" si="1"/>
        <v>0.55880198777254686</v>
      </c>
      <c r="D16">
        <f t="shared" si="2"/>
        <v>0.92768000000000006</v>
      </c>
      <c r="E16">
        <f t="shared" si="3"/>
        <v>0.27940099388627343</v>
      </c>
      <c r="G16">
        <f t="shared" si="6"/>
        <v>5.2710000000000061</v>
      </c>
      <c r="I16">
        <f t="shared" si="7"/>
        <v>354.990643579726</v>
      </c>
      <c r="J16">
        <f t="shared" si="4"/>
        <v>382.08868668817183</v>
      </c>
      <c r="K16">
        <f t="shared" si="8"/>
        <v>2709.804310844585</v>
      </c>
    </row>
    <row r="17" spans="1:11" x14ac:dyDescent="0.25">
      <c r="A17">
        <f t="shared" si="5"/>
        <v>0.09</v>
      </c>
      <c r="B17">
        <f t="shared" si="0"/>
        <v>0.49019499999999999</v>
      </c>
      <c r="C17">
        <f t="shared" si="1"/>
        <v>0.5310133751162891</v>
      </c>
      <c r="D17">
        <f t="shared" si="2"/>
        <v>0.98038999999999998</v>
      </c>
      <c r="E17">
        <f t="shared" si="3"/>
        <v>0.26550668755814455</v>
      </c>
      <c r="G17">
        <f t="shared" si="6"/>
        <v>5.2709999999999946</v>
      </c>
      <c r="I17">
        <f t="shared" si="7"/>
        <v>382.08868668817183</v>
      </c>
      <c r="J17">
        <f t="shared" si="4"/>
        <v>406.15433118441678</v>
      </c>
      <c r="K17">
        <f t="shared" si="8"/>
        <v>2406.5644496244954</v>
      </c>
    </row>
    <row r="18" spans="1:11" x14ac:dyDescent="0.25">
      <c r="A18">
        <f t="shared" si="5"/>
        <v>9.9999999999999992E-2</v>
      </c>
      <c r="B18">
        <f t="shared" si="0"/>
        <v>0.51654999999999995</v>
      </c>
      <c r="C18">
        <f t="shared" si="1"/>
        <v>0.50619254644729572</v>
      </c>
      <c r="D18">
        <f t="shared" si="2"/>
        <v>1.0330999999999999</v>
      </c>
      <c r="E18">
        <f t="shared" si="3"/>
        <v>0.25309627322364786</v>
      </c>
      <c r="G18">
        <f t="shared" si="6"/>
        <v>5.2709999999999946</v>
      </c>
      <c r="I18">
        <f t="shared" si="7"/>
        <v>406.15433118441678</v>
      </c>
      <c r="J18">
        <f t="shared" si="4"/>
        <v>427.64979935474611</v>
      </c>
      <c r="K18">
        <f t="shared" si="8"/>
        <v>2149.5468170329341</v>
      </c>
    </row>
    <row r="19" spans="1:11" x14ac:dyDescent="0.25">
      <c r="A19">
        <f t="shared" si="5"/>
        <v>0.10999999999999999</v>
      </c>
      <c r="B19">
        <f t="shared" si="0"/>
        <v>0.54290499999999997</v>
      </c>
      <c r="C19">
        <f t="shared" si="1"/>
        <v>0.48390955956091936</v>
      </c>
      <c r="D19">
        <f t="shared" si="2"/>
        <v>1.0858099999999999</v>
      </c>
      <c r="E19">
        <f t="shared" si="3"/>
        <v>0.24195477978045968</v>
      </c>
      <c r="G19">
        <f t="shared" si="6"/>
        <v>5.2710000000000061</v>
      </c>
      <c r="I19">
        <f t="shared" si="7"/>
        <v>427.64979935474611</v>
      </c>
      <c r="J19">
        <f t="shared" si="4"/>
        <v>446.94743207054358</v>
      </c>
      <c r="K19">
        <f t="shared" si="8"/>
        <v>1929.7632715797486</v>
      </c>
    </row>
    <row r="20" spans="1:11" x14ac:dyDescent="0.25">
      <c r="A20">
        <f t="shared" si="5"/>
        <v>0.11999999999999998</v>
      </c>
      <c r="B20">
        <f t="shared" si="0"/>
        <v>0.56925999999999988</v>
      </c>
      <c r="C20">
        <f t="shared" si="1"/>
        <v>0.46381423875451921</v>
      </c>
      <c r="D20">
        <f t="shared" si="2"/>
        <v>1.1385199999999998</v>
      </c>
      <c r="E20">
        <f t="shared" si="3"/>
        <v>0.23190711937725961</v>
      </c>
      <c r="G20">
        <f t="shared" si="6"/>
        <v>5.2709999999999839</v>
      </c>
      <c r="I20">
        <f t="shared" si="7"/>
        <v>446.94743207054358</v>
      </c>
      <c r="J20">
        <f t="shared" si="4"/>
        <v>464.35049038608406</v>
      </c>
      <c r="K20">
        <f t="shared" si="8"/>
        <v>1740.3058315540486</v>
      </c>
    </row>
    <row r="21" spans="1:11" x14ac:dyDescent="0.25">
      <c r="A21">
        <f t="shared" si="5"/>
        <v>0.12999999999999998</v>
      </c>
      <c r="B21">
        <f t="shared" si="0"/>
        <v>0.59561500000000001</v>
      </c>
      <c r="C21">
        <f t="shared" si="1"/>
        <v>0.44561853258976053</v>
      </c>
      <c r="D21">
        <f t="shared" si="2"/>
        <v>1.19123</v>
      </c>
      <c r="E21">
        <f t="shared" si="3"/>
        <v>0.22280926629488026</v>
      </c>
      <c r="G21">
        <f t="shared" si="6"/>
        <v>5.2710000000000283</v>
      </c>
      <c r="I21">
        <f t="shared" si="7"/>
        <v>464.35049038608406</v>
      </c>
      <c r="J21">
        <f t="shared" si="4"/>
        <v>480.1084341645622</v>
      </c>
      <c r="K21">
        <f t="shared" si="8"/>
        <v>1575.7943778478143</v>
      </c>
    </row>
    <row r="22" spans="1:11" x14ac:dyDescent="0.25">
      <c r="A22">
        <f t="shared" si="5"/>
        <v>0.13999999999999999</v>
      </c>
      <c r="B22">
        <f t="shared" si="0"/>
        <v>0.62196999999999991</v>
      </c>
      <c r="C22">
        <f t="shared" si="1"/>
        <v>0.42908335743798576</v>
      </c>
      <c r="D22">
        <f t="shared" si="2"/>
        <v>1.2439399999999998</v>
      </c>
      <c r="E22">
        <f t="shared" si="3"/>
        <v>0.21454167871899288</v>
      </c>
      <c r="G22">
        <f t="shared" si="6"/>
        <v>5.2709999999999768</v>
      </c>
      <c r="I22">
        <f t="shared" si="7"/>
        <v>480.1084341645622</v>
      </c>
      <c r="J22">
        <f t="shared" si="4"/>
        <v>494.42831590202439</v>
      </c>
      <c r="K22">
        <f t="shared" si="8"/>
        <v>1431.9881737462183</v>
      </c>
    </row>
    <row r="23" spans="1:11" x14ac:dyDescent="0.25">
      <c r="A23">
        <f t="shared" si="5"/>
        <v>0.15</v>
      </c>
      <c r="B23">
        <f t="shared" si="0"/>
        <v>0.64832500000000004</v>
      </c>
      <c r="C23">
        <f t="shared" si="1"/>
        <v>0.4140086503760117</v>
      </c>
      <c r="D23">
        <f t="shared" si="2"/>
        <v>1.2966500000000001</v>
      </c>
      <c r="E23">
        <f t="shared" si="3"/>
        <v>0.20700432518800585</v>
      </c>
      <c r="G23">
        <f t="shared" si="6"/>
        <v>5.2710000000000212</v>
      </c>
      <c r="I23">
        <f t="shared" si="7"/>
        <v>494.42831590202439</v>
      </c>
      <c r="J23">
        <f t="shared" si="4"/>
        <v>507.48339517230266</v>
      </c>
      <c r="K23">
        <f t="shared" si="8"/>
        <v>1305.5079270278259</v>
      </c>
    </row>
    <row r="24" spans="1:11" x14ac:dyDescent="0.25">
      <c r="A24">
        <f t="shared" si="5"/>
        <v>0.16</v>
      </c>
      <c r="B24">
        <f t="shared" si="0"/>
        <v>0.67467999999999995</v>
      </c>
      <c r="C24">
        <f t="shared" si="1"/>
        <v>0.40022575389195086</v>
      </c>
      <c r="D24">
        <f t="shared" si="2"/>
        <v>1.3493599999999999</v>
      </c>
      <c r="E24">
        <f t="shared" si="3"/>
        <v>0.20011287694597543</v>
      </c>
      <c r="G24">
        <f t="shared" si="6"/>
        <v>5.2709999999999768</v>
      </c>
      <c r="I24">
        <f t="shared" si="7"/>
        <v>507.48339517230266</v>
      </c>
      <c r="J24">
        <f t="shared" si="4"/>
        <v>519.41973366523041</v>
      </c>
      <c r="K24">
        <f t="shared" si="8"/>
        <v>1193.6338492927734</v>
      </c>
    </row>
    <row r="25" spans="1:11" x14ac:dyDescent="0.25">
      <c r="A25">
        <f t="shared" si="5"/>
        <v>0.17</v>
      </c>
      <c r="B25">
        <f t="shared" si="0"/>
        <v>0.70103500000000007</v>
      </c>
      <c r="C25">
        <f t="shared" si="1"/>
        <v>0.38759151878799841</v>
      </c>
      <c r="D25">
        <f t="shared" si="2"/>
        <v>1.4020700000000001</v>
      </c>
      <c r="E25">
        <f t="shared" si="3"/>
        <v>0.19379575939399921</v>
      </c>
      <c r="G25">
        <f t="shared" si="6"/>
        <v>5.2710000000000212</v>
      </c>
      <c r="I25">
        <f t="shared" si="7"/>
        <v>519.41973366523041</v>
      </c>
      <c r="J25">
        <f t="shared" si="4"/>
        <v>530.36130222263853</v>
      </c>
      <c r="K25">
        <f t="shared" si="8"/>
        <v>1094.1568557408109</v>
      </c>
    </row>
    <row r="26" spans="1:11" x14ac:dyDescent="0.25">
      <c r="A26">
        <f t="shared" si="5"/>
        <v>0.18000000000000002</v>
      </c>
      <c r="B26">
        <f t="shared" si="0"/>
        <v>0.72738999999999998</v>
      </c>
      <c r="C26">
        <f t="shared" si="1"/>
        <v>0.37598368953049544</v>
      </c>
      <c r="D26">
        <f t="shared" si="2"/>
        <v>1.45478</v>
      </c>
      <c r="E26">
        <f t="shared" si="3"/>
        <v>0.18799184476524772</v>
      </c>
      <c r="G26">
        <f t="shared" si="6"/>
        <v>5.2709999999999768</v>
      </c>
      <c r="I26">
        <f t="shared" si="7"/>
        <v>530.36130222263853</v>
      </c>
      <c r="J26">
        <f t="shared" si="4"/>
        <v>540.41397724242825</v>
      </c>
      <c r="K26">
        <f t="shared" si="8"/>
        <v>1005.2675019789708</v>
      </c>
    </row>
    <row r="27" spans="1:11" x14ac:dyDescent="0.25">
      <c r="A27">
        <f t="shared" si="5"/>
        <v>0.19000000000000003</v>
      </c>
      <c r="B27">
        <f t="shared" si="0"/>
        <v>0.75374500000000011</v>
      </c>
      <c r="C27">
        <f t="shared" si="1"/>
        <v>0.36529725818958408</v>
      </c>
      <c r="D27">
        <f t="shared" si="2"/>
        <v>1.5074900000000002</v>
      </c>
      <c r="E27">
        <f t="shared" si="3"/>
        <v>0.18264862909479204</v>
      </c>
      <c r="G27">
        <f t="shared" si="6"/>
        <v>5.2710000000000212</v>
      </c>
      <c r="I27">
        <f t="shared" si="7"/>
        <v>540.41397724242825</v>
      </c>
      <c r="J27">
        <f t="shared" si="4"/>
        <v>549.6686982594556</v>
      </c>
      <c r="K27">
        <f t="shared" si="8"/>
        <v>925.47210170273422</v>
      </c>
    </row>
    <row r="28" spans="1:11" x14ac:dyDescent="0.25">
      <c r="A28">
        <f t="shared" si="5"/>
        <v>0.20000000000000004</v>
      </c>
      <c r="B28">
        <f t="shared" si="0"/>
        <v>0.78010000000000013</v>
      </c>
      <c r="C28">
        <f t="shared" si="1"/>
        <v>0.35544155794089916</v>
      </c>
      <c r="D28">
        <f t="shared" si="2"/>
        <v>1.5602000000000003</v>
      </c>
      <c r="E28">
        <f t="shared" si="3"/>
        <v>0.17772077897044958</v>
      </c>
      <c r="G28">
        <f t="shared" si="6"/>
        <v>5.270999999999999</v>
      </c>
      <c r="I28">
        <f t="shared" si="7"/>
        <v>549.6686982594556</v>
      </c>
      <c r="J28">
        <f t="shared" si="4"/>
        <v>558.20398504690149</v>
      </c>
      <c r="K28">
        <f t="shared" si="8"/>
        <v>853.528678744589</v>
      </c>
    </row>
    <row r="29" spans="1:11" x14ac:dyDescent="0.25">
      <c r="A29">
        <f t="shared" si="5"/>
        <v>0.21000000000000005</v>
      </c>
      <c r="B29">
        <f t="shared" si="0"/>
        <v>0.80645500000000014</v>
      </c>
      <c r="C29">
        <f t="shared" si="1"/>
        <v>0.34633792698184784</v>
      </c>
      <c r="D29">
        <f t="shared" si="2"/>
        <v>1.6129100000000003</v>
      </c>
      <c r="E29">
        <f t="shared" si="3"/>
        <v>0.17316896349092392</v>
      </c>
      <c r="G29">
        <f t="shared" si="6"/>
        <v>5.270999999999999</v>
      </c>
      <c r="I29">
        <f t="shared" si="7"/>
        <v>558.20398504690149</v>
      </c>
      <c r="J29">
        <f t="shared" si="4"/>
        <v>566.08796072411837</v>
      </c>
      <c r="K29">
        <f t="shared" si="8"/>
        <v>788.39756772168744</v>
      </c>
    </row>
    <row r="30" spans="1:11" x14ac:dyDescent="0.25">
      <c r="A30">
        <f t="shared" si="5"/>
        <v>0.22000000000000006</v>
      </c>
      <c r="B30">
        <f t="shared" si="0"/>
        <v>0.83281000000000016</v>
      </c>
      <c r="C30">
        <f t="shared" si="1"/>
        <v>0.33791781654081243</v>
      </c>
      <c r="D30">
        <f t="shared" si="2"/>
        <v>1.6656200000000003</v>
      </c>
      <c r="E30">
        <f t="shared" si="3"/>
        <v>0.16895890827040622</v>
      </c>
      <c r="G30">
        <f t="shared" si="6"/>
        <v>5.270999999999999</v>
      </c>
      <c r="I30">
        <f t="shared" si="7"/>
        <v>566.08796072411837</v>
      </c>
      <c r="J30">
        <f t="shared" si="4"/>
        <v>573.37999026872569</v>
      </c>
      <c r="K30">
        <f t="shared" si="8"/>
        <v>729.20295446073101</v>
      </c>
    </row>
    <row r="31" spans="1:11" x14ac:dyDescent="0.25">
      <c r="A31">
        <f t="shared" si="5"/>
        <v>0.23000000000000007</v>
      </c>
      <c r="B31">
        <f t="shared" si="0"/>
        <v>0.85916500000000018</v>
      </c>
      <c r="C31">
        <f t="shared" si="1"/>
        <v>0.33012124766052908</v>
      </c>
      <c r="D31">
        <f t="shared" si="2"/>
        <v>1.7183300000000004</v>
      </c>
      <c r="E31">
        <f t="shared" si="3"/>
        <v>0.16506062383026454</v>
      </c>
      <c r="G31">
        <f t="shared" si="6"/>
        <v>5.270999999999999</v>
      </c>
      <c r="I31">
        <f t="shared" si="7"/>
        <v>573.37999026872569</v>
      </c>
      <c r="J31">
        <f t="shared" si="4"/>
        <v>580.13201698140631</v>
      </c>
      <c r="K31">
        <f t="shared" si="8"/>
        <v>675.20267126806118</v>
      </c>
    </row>
    <row r="32" spans="1:11" x14ac:dyDescent="0.25">
      <c r="A32">
        <f t="shared" si="5"/>
        <v>0.24000000000000007</v>
      </c>
      <c r="B32">
        <f t="shared" si="0"/>
        <v>0.8855200000000002</v>
      </c>
      <c r="C32">
        <f t="shared" si="1"/>
        <v>0.32289554413573335</v>
      </c>
      <c r="D32">
        <f t="shared" si="2"/>
        <v>1.7710400000000004</v>
      </c>
      <c r="E32">
        <f t="shared" si="3"/>
        <v>0.16144777206786667</v>
      </c>
      <c r="G32">
        <f t="shared" si="6"/>
        <v>5.270999999999999</v>
      </c>
      <c r="I32">
        <f t="shared" si="7"/>
        <v>580.13201698140631</v>
      </c>
      <c r="J32">
        <f t="shared" si="4"/>
        <v>586.3896597940942</v>
      </c>
      <c r="K32">
        <f t="shared" si="8"/>
        <v>625.76428126878852</v>
      </c>
    </row>
    <row r="33" spans="1:11" x14ac:dyDescent="0.25">
      <c r="A33">
        <f t="shared" si="5"/>
        <v>0.25000000000000006</v>
      </c>
      <c r="B33">
        <f t="shared" si="0"/>
        <v>0.9118750000000001</v>
      </c>
      <c r="C33">
        <f t="shared" si="1"/>
        <v>0.31619428578000125</v>
      </c>
      <c r="D33">
        <f t="shared" si="2"/>
        <v>1.8237500000000002</v>
      </c>
      <c r="E33">
        <f t="shared" si="3"/>
        <v>0.15809714289000062</v>
      </c>
      <c r="G33">
        <f t="shared" si="6"/>
        <v>5.270999999999991</v>
      </c>
      <c r="I33">
        <f t="shared" si="7"/>
        <v>586.3896597940942</v>
      </c>
      <c r="J33">
        <f t="shared" si="4"/>
        <v>592.19311976748077</v>
      </c>
      <c r="K33">
        <f t="shared" si="8"/>
        <v>580.34599733865775</v>
      </c>
    </row>
    <row r="34" spans="1:11" x14ac:dyDescent="0.25">
      <c r="A34">
        <f t="shared" si="5"/>
        <v>0.26000000000000006</v>
      </c>
      <c r="B34">
        <f t="shared" si="0"/>
        <v>0.93823000000000012</v>
      </c>
      <c r="C34">
        <f t="shared" si="1"/>
        <v>0.30997643874604203</v>
      </c>
      <c r="D34">
        <f t="shared" si="2"/>
        <v>1.8764600000000002</v>
      </c>
      <c r="E34">
        <f t="shared" si="3"/>
        <v>0.15498821937302101</v>
      </c>
      <c r="G34">
        <f t="shared" si="6"/>
        <v>5.270999999999999</v>
      </c>
      <c r="I34">
        <f t="shared" si="7"/>
        <v>592.19311976748077</v>
      </c>
      <c r="J34">
        <f t="shared" si="4"/>
        <v>597.57793325573527</v>
      </c>
      <c r="K34">
        <f t="shared" si="8"/>
        <v>538.48134882545037</v>
      </c>
    </row>
    <row r="35" spans="1:11" x14ac:dyDescent="0.25">
      <c r="A35">
        <f t="shared" si="5"/>
        <v>0.27000000000000007</v>
      </c>
      <c r="B35">
        <f t="shared" si="0"/>
        <v>0.96458500000000014</v>
      </c>
      <c r="C35">
        <f t="shared" si="1"/>
        <v>0.30420562908754356</v>
      </c>
      <c r="D35">
        <f t="shared" si="2"/>
        <v>1.9291700000000003</v>
      </c>
      <c r="E35">
        <f t="shared" si="3"/>
        <v>0.15210281454377178</v>
      </c>
      <c r="G35">
        <f t="shared" si="6"/>
        <v>5.270999999999999</v>
      </c>
      <c r="I35">
        <f t="shared" si="7"/>
        <v>597.57793325573527</v>
      </c>
      <c r="J35">
        <f t="shared" si="4"/>
        <v>602.57560102039952</v>
      </c>
      <c r="K35">
        <f t="shared" si="8"/>
        <v>499.76677646642383</v>
      </c>
    </row>
    <row r="36" spans="1:11" x14ac:dyDescent="0.25">
      <c r="A36">
        <f t="shared" si="5"/>
        <v>0.28000000000000008</v>
      </c>
      <c r="B36">
        <f t="shared" si="0"/>
        <v>0.99094000000000015</v>
      </c>
      <c r="C36">
        <f t="shared" si="1"/>
        <v>0.29884953294970684</v>
      </c>
      <c r="D36">
        <f t="shared" si="2"/>
        <v>1.9818800000000003</v>
      </c>
      <c r="E36">
        <f t="shared" si="3"/>
        <v>0.14942476647485342</v>
      </c>
      <c r="G36">
        <f t="shared" si="6"/>
        <v>5.270999999999999</v>
      </c>
      <c r="I36">
        <f t="shared" si="7"/>
        <v>602.57560102039952</v>
      </c>
      <c r="J36">
        <f t="shared" si="4"/>
        <v>607.21411634087781</v>
      </c>
      <c r="K36">
        <f t="shared" si="8"/>
        <v>463.8515320478287</v>
      </c>
    </row>
    <row r="37" spans="1:11" x14ac:dyDescent="0.25">
      <c r="A37">
        <f t="shared" si="5"/>
        <v>0.29000000000000009</v>
      </c>
      <c r="B37">
        <f t="shared" si="0"/>
        <v>1.0172950000000003</v>
      </c>
      <c r="C37">
        <f t="shared" si="1"/>
        <v>0.29387936229662992</v>
      </c>
      <c r="D37">
        <f t="shared" si="2"/>
        <v>2.0345900000000006</v>
      </c>
      <c r="E37">
        <f t="shared" si="3"/>
        <v>0.14693968114831496</v>
      </c>
      <c r="G37">
        <f t="shared" si="6"/>
        <v>5.2710000000000212</v>
      </c>
      <c r="I37">
        <f t="shared" si="7"/>
        <v>607.21411634087781</v>
      </c>
      <c r="J37">
        <f t="shared" si="4"/>
        <v>611.51841038758641</v>
      </c>
      <c r="K37">
        <f t="shared" si="8"/>
        <v>430.42940467086015</v>
      </c>
    </row>
    <row r="38" spans="1:11" x14ac:dyDescent="0.25">
      <c r="A38">
        <f t="shared" si="5"/>
        <v>0.3000000000000001</v>
      </c>
      <c r="B38">
        <f t="shared" si="0"/>
        <v>1.0436500000000004</v>
      </c>
      <c r="C38">
        <f t="shared" si="1"/>
        <v>0.28926942935052596</v>
      </c>
      <c r="D38">
        <f t="shared" si="2"/>
        <v>2.0873000000000008</v>
      </c>
      <c r="E38">
        <f t="shared" si="3"/>
        <v>0.14463471467526298</v>
      </c>
      <c r="G38">
        <f t="shared" si="6"/>
        <v>5.2710000000000212</v>
      </c>
      <c r="I38">
        <f t="shared" si="7"/>
        <v>611.51841038758641</v>
      </c>
      <c r="J38">
        <f t="shared" si="4"/>
        <v>615.51072942865517</v>
      </c>
      <c r="K38">
        <f t="shared" si="8"/>
        <v>399.23190410687505</v>
      </c>
    </row>
    <row r="39" spans="1:11" x14ac:dyDescent="0.25">
      <c r="A39">
        <f t="shared" si="5"/>
        <v>0.31000000000000011</v>
      </c>
      <c r="B39">
        <f t="shared" si="0"/>
        <v>1.0700050000000003</v>
      </c>
      <c r="C39">
        <f t="shared" si="1"/>
        <v>0.28499677623937419</v>
      </c>
      <c r="D39">
        <f t="shared" si="2"/>
        <v>2.1400100000000006</v>
      </c>
      <c r="E39">
        <f t="shared" si="3"/>
        <v>0.1424983881196871</v>
      </c>
      <c r="G39">
        <f t="shared" si="6"/>
        <v>5.2709999999999768</v>
      </c>
      <c r="I39">
        <f t="shared" si="7"/>
        <v>615.51072942865517</v>
      </c>
      <c r="J39">
        <f t="shared" si="4"/>
        <v>619.21095556447142</v>
      </c>
      <c r="K39">
        <f t="shared" si="8"/>
        <v>370.0226135816248</v>
      </c>
    </row>
    <row r="40" spans="1:11" x14ac:dyDescent="0.25">
      <c r="A40">
        <f t="shared" si="5"/>
        <v>0.32000000000000012</v>
      </c>
      <c r="B40">
        <f t="shared" si="0"/>
        <v>1.0963600000000002</v>
      </c>
      <c r="C40">
        <f t="shared" si="1"/>
        <v>0.28104085895330566</v>
      </c>
      <c r="D40">
        <f t="shared" si="2"/>
        <v>2.1927200000000004</v>
      </c>
      <c r="E40">
        <f t="shared" si="3"/>
        <v>0.14052042947665283</v>
      </c>
      <c r="G40">
        <f t="shared" si="6"/>
        <v>5.2709999999999768</v>
      </c>
      <c r="I40">
        <f t="shared" si="7"/>
        <v>619.21095556447142</v>
      </c>
      <c r="J40">
        <f t="shared" si="4"/>
        <v>622.63688042947661</v>
      </c>
      <c r="K40">
        <f t="shared" si="8"/>
        <v>342.59248650051831</v>
      </c>
    </row>
    <row r="41" spans="1:11" x14ac:dyDescent="0.25">
      <c r="A41">
        <f t="shared" si="5"/>
        <v>0.33000000000000013</v>
      </c>
      <c r="B41">
        <f t="shared" si="0"/>
        <v>1.1227150000000004</v>
      </c>
      <c r="C41">
        <f t="shared" si="1"/>
        <v>0.27738327676443286</v>
      </c>
      <c r="D41">
        <f t="shared" si="2"/>
        <v>2.2454300000000007</v>
      </c>
      <c r="E41">
        <f t="shared" si="3"/>
        <v>0.13869163838221643</v>
      </c>
      <c r="G41">
        <f t="shared" si="6"/>
        <v>5.2710000000000212</v>
      </c>
      <c r="I41">
        <f t="shared" si="7"/>
        <v>622.63688042947661</v>
      </c>
      <c r="J41">
        <f t="shared" si="4"/>
        <v>625.80443952146993</v>
      </c>
      <c r="K41">
        <f t="shared" si="8"/>
        <v>316.75590919933228</v>
      </c>
    </row>
    <row r="42" spans="1:11" x14ac:dyDescent="0.25">
      <c r="A42">
        <f t="shared" si="5"/>
        <v>0.34000000000000014</v>
      </c>
      <c r="B42">
        <f t="shared" si="0"/>
        <v>1.1490700000000005</v>
      </c>
      <c r="C42">
        <f t="shared" si="1"/>
        <v>0.274007539896029</v>
      </c>
      <c r="D42">
        <f t="shared" si="2"/>
        <v>2.298140000000001</v>
      </c>
      <c r="E42">
        <f t="shared" si="3"/>
        <v>0.1370037699480145</v>
      </c>
      <c r="G42">
        <f t="shared" si="6"/>
        <v>5.2710000000000212</v>
      </c>
      <c r="I42">
        <f t="shared" si="7"/>
        <v>625.80443952146993</v>
      </c>
      <c r="J42">
        <f t="shared" si="4"/>
        <v>628.7279134059994</v>
      </c>
      <c r="K42">
        <f t="shared" si="8"/>
        <v>292.34738845294686</v>
      </c>
    </row>
    <row r="43" spans="1:11" x14ac:dyDescent="0.25">
      <c r="A43">
        <f t="shared" si="5"/>
        <v>0.35000000000000014</v>
      </c>
      <c r="B43">
        <f t="shared" si="0"/>
        <v>1.1754250000000004</v>
      </c>
      <c r="C43">
        <f t="shared" si="1"/>
        <v>0.27089886952996117</v>
      </c>
      <c r="D43">
        <f t="shared" si="2"/>
        <v>2.3508500000000008</v>
      </c>
      <c r="E43">
        <f t="shared" si="3"/>
        <v>0.13544943476498059</v>
      </c>
      <c r="G43">
        <f t="shared" si="6"/>
        <v>5.2709999999999768</v>
      </c>
      <c r="I43">
        <f t="shared" si="7"/>
        <v>628.7279134059994</v>
      </c>
      <c r="J43">
        <f t="shared" si="4"/>
        <v>631.42010091500595</v>
      </c>
      <c r="K43">
        <f t="shared" si="8"/>
        <v>269.21875090065419</v>
      </c>
    </row>
    <row r="44" spans="1:11" x14ac:dyDescent="0.25">
      <c r="A44">
        <f t="shared" si="5"/>
        <v>0.36000000000000015</v>
      </c>
      <c r="B44">
        <f t="shared" si="0"/>
        <v>1.2017800000000003</v>
      </c>
      <c r="C44">
        <f t="shared" si="1"/>
        <v>0.26804402528817273</v>
      </c>
      <c r="D44">
        <f t="shared" si="2"/>
        <v>2.4035600000000006</v>
      </c>
      <c r="E44">
        <f t="shared" si="3"/>
        <v>0.13402201264408636</v>
      </c>
      <c r="G44">
        <f t="shared" si="6"/>
        <v>5.2709999999999768</v>
      </c>
      <c r="I44">
        <f t="shared" si="7"/>
        <v>631.42010091500595</v>
      </c>
      <c r="J44">
        <f t="shared" si="4"/>
        <v>633.89246855224258</v>
      </c>
      <c r="K44">
        <f t="shared" si="8"/>
        <v>247.23676372366276</v>
      </c>
    </row>
    <row r="45" spans="1:11" x14ac:dyDescent="0.25">
      <c r="A45">
        <f t="shared" si="5"/>
        <v>0.37000000000000016</v>
      </c>
      <c r="B45">
        <f t="shared" si="0"/>
        <v>1.2281350000000004</v>
      </c>
      <c r="C45">
        <f t="shared" si="1"/>
        <v>0.26543115616991003</v>
      </c>
      <c r="D45">
        <f t="shared" si="2"/>
        <v>2.4562700000000008</v>
      </c>
      <c r="E45">
        <f t="shared" si="3"/>
        <v>0.13271557808495502</v>
      </c>
      <c r="G45">
        <f t="shared" si="6"/>
        <v>5.2710000000000212</v>
      </c>
      <c r="I45">
        <f t="shared" si="7"/>
        <v>633.89246855224258</v>
      </c>
      <c r="J45">
        <f t="shared" si="4"/>
        <v>636.15527958542179</v>
      </c>
      <c r="K45">
        <f t="shared" si="8"/>
        <v>226.28110331792166</v>
      </c>
    </row>
    <row r="46" spans="1:11" x14ac:dyDescent="0.25">
      <c r="A46">
        <f t="shared" si="5"/>
        <v>0.38000000000000017</v>
      </c>
      <c r="B46">
        <f t="shared" si="0"/>
        <v>1.2544900000000005</v>
      </c>
      <c r="C46">
        <f t="shared" si="1"/>
        <v>0.2630496716136756</v>
      </c>
      <c r="D46">
        <f t="shared" si="2"/>
        <v>2.5089800000000011</v>
      </c>
      <c r="E46">
        <f t="shared" si="3"/>
        <v>0.1315248358068378</v>
      </c>
      <c r="G46">
        <f t="shared" si="6"/>
        <v>5.2710000000000212</v>
      </c>
      <c r="I46">
        <f t="shared" si="7"/>
        <v>636.15527958542179</v>
      </c>
      <c r="J46">
        <f t="shared" si="4"/>
        <v>638.2177057098412</v>
      </c>
      <c r="K46">
        <f t="shared" si="8"/>
        <v>206.24261244194014</v>
      </c>
    </row>
    <row r="47" spans="1:11" x14ac:dyDescent="0.25">
      <c r="A47">
        <f t="shared" si="5"/>
        <v>0.39000000000000018</v>
      </c>
      <c r="B47">
        <f t="shared" si="0"/>
        <v>1.2808450000000007</v>
      </c>
      <c r="C47">
        <f t="shared" si="1"/>
        <v>0.26089012991439131</v>
      </c>
      <c r="D47">
        <f t="shared" si="2"/>
        <v>2.5616900000000014</v>
      </c>
      <c r="E47">
        <f t="shared" si="3"/>
        <v>0.13044506495719566</v>
      </c>
      <c r="G47">
        <f t="shared" si="6"/>
        <v>5.2710000000000212</v>
      </c>
      <c r="I47">
        <f t="shared" si="7"/>
        <v>638.2177057098412</v>
      </c>
      <c r="J47">
        <f t="shared" si="4"/>
        <v>640.08792368195327</v>
      </c>
      <c r="K47">
        <f t="shared" si="8"/>
        <v>187.02179721120712</v>
      </c>
    </row>
    <row r="48" spans="1:11" x14ac:dyDescent="0.25">
      <c r="A48">
        <f t="shared" si="5"/>
        <v>0.40000000000000019</v>
      </c>
      <c r="B48">
        <f t="shared" si="0"/>
        <v>1.3072000000000004</v>
      </c>
      <c r="C48">
        <f t="shared" si="1"/>
        <v>0.25894414168753843</v>
      </c>
      <c r="D48">
        <f t="shared" si="2"/>
        <v>2.6144000000000007</v>
      </c>
      <c r="E48">
        <f t="shared" si="3"/>
        <v>0.12947207084376922</v>
      </c>
      <c r="G48">
        <f t="shared" si="6"/>
        <v>5.2709999999999324</v>
      </c>
      <c r="I48">
        <f t="shared" si="7"/>
        <v>640.08792368195327</v>
      </c>
      <c r="J48">
        <f t="shared" si="4"/>
        <v>641.77319892187325</v>
      </c>
      <c r="K48">
        <f t="shared" si="8"/>
        <v>168.5275239919973</v>
      </c>
    </row>
    <row r="49" spans="1:11" x14ac:dyDescent="0.25">
      <c r="A49">
        <f t="shared" si="5"/>
        <v>0.4100000000000002</v>
      </c>
      <c r="B49">
        <f t="shared" si="0"/>
        <v>1.3335550000000005</v>
      </c>
      <c r="C49">
        <f t="shared" si="1"/>
        <v>0.25720428645315302</v>
      </c>
      <c r="D49">
        <f t="shared" si="2"/>
        <v>2.667110000000001</v>
      </c>
      <c r="E49">
        <f t="shared" si="3"/>
        <v>0.12860214322657651</v>
      </c>
      <c r="G49">
        <f t="shared" si="6"/>
        <v>5.2710000000000212</v>
      </c>
      <c r="I49">
        <f t="shared" si="7"/>
        <v>641.77319892187325</v>
      </c>
      <c r="J49">
        <f t="shared" si="4"/>
        <v>643.27995775375837</v>
      </c>
      <c r="K49">
        <f t="shared" si="8"/>
        <v>150.67588318851207</v>
      </c>
    </row>
    <row r="50" spans="1:11" x14ac:dyDescent="0.25">
      <c r="A50">
        <f t="shared" si="5"/>
        <v>0.42000000000000021</v>
      </c>
      <c r="B50">
        <f t="shared" si="0"/>
        <v>1.3599100000000006</v>
      </c>
      <c r="C50">
        <f t="shared" si="1"/>
        <v>0.25566404072930143</v>
      </c>
      <c r="D50">
        <f t="shared" si="2"/>
        <v>2.7198200000000012</v>
      </c>
      <c r="E50">
        <f t="shared" si="3"/>
        <v>0.12783202036465072</v>
      </c>
      <c r="G50">
        <f t="shared" si="6"/>
        <v>5.2710000000000212</v>
      </c>
      <c r="I50">
        <f t="shared" si="7"/>
        <v>643.27995775375837</v>
      </c>
      <c r="J50">
        <f t="shared" si="4"/>
        <v>644.61384967868423</v>
      </c>
      <c r="K50">
        <f t="shared" si="8"/>
        <v>133.3891924925864</v>
      </c>
    </row>
    <row r="51" spans="1:11" x14ac:dyDescent="0.25">
      <c r="A51">
        <f t="shared" si="5"/>
        <v>0.43000000000000022</v>
      </c>
      <c r="B51">
        <f t="shared" si="0"/>
        <v>1.3862650000000007</v>
      </c>
      <c r="C51">
        <f t="shared" si="1"/>
        <v>0.25431771628959238</v>
      </c>
      <c r="D51">
        <f t="shared" si="2"/>
        <v>2.7725300000000015</v>
      </c>
      <c r="E51">
        <f t="shared" si="3"/>
        <v>0.12715885814479619</v>
      </c>
      <c r="G51">
        <f t="shared" si="6"/>
        <v>5.2710000000000212</v>
      </c>
      <c r="I51">
        <f t="shared" si="7"/>
        <v>644.61384967868423</v>
      </c>
      <c r="J51">
        <f t="shared" si="4"/>
        <v>645.779800845208</v>
      </c>
      <c r="K51">
        <f t="shared" si="8"/>
        <v>116.59511665237677</v>
      </c>
    </row>
    <row r="52" spans="1:11" x14ac:dyDescent="0.25">
      <c r="A52">
        <f t="shared" si="5"/>
        <v>0.44000000000000022</v>
      </c>
      <c r="B52">
        <f t="shared" si="0"/>
        <v>1.4126200000000004</v>
      </c>
      <c r="C52">
        <f t="shared" si="1"/>
        <v>0.25316040746242086</v>
      </c>
      <c r="D52">
        <f t="shared" si="2"/>
        <v>2.8252400000000009</v>
      </c>
      <c r="E52">
        <f t="shared" si="3"/>
        <v>0.12658020373121043</v>
      </c>
      <c r="G52">
        <f t="shared" si="6"/>
        <v>5.2709999999999324</v>
      </c>
      <c r="I52">
        <f t="shared" si="7"/>
        <v>645.779800845208</v>
      </c>
      <c r="J52">
        <f t="shared" si="4"/>
        <v>646.78205968956263</v>
      </c>
      <c r="K52">
        <f t="shared" si="8"/>
        <v>100.22588443546275</v>
      </c>
    </row>
    <row r="53" spans="1:11" x14ac:dyDescent="0.25">
      <c r="A53">
        <f t="shared" si="5"/>
        <v>0.45000000000000023</v>
      </c>
      <c r="B53">
        <f t="shared" si="0"/>
        <v>1.4389750000000006</v>
      </c>
      <c r="C53">
        <f t="shared" si="1"/>
        <v>0.25218794653904825</v>
      </c>
      <c r="D53">
        <f t="shared" si="2"/>
        <v>2.8779500000000011</v>
      </c>
      <c r="E53">
        <f t="shared" si="3"/>
        <v>0.12609397326952412</v>
      </c>
      <c r="G53">
        <f t="shared" si="6"/>
        <v>5.2710000000000212</v>
      </c>
      <c r="I53">
        <f t="shared" si="7"/>
        <v>646.78205968956263</v>
      </c>
      <c r="J53">
        <f t="shared" si="4"/>
        <v>647.62423555339103</v>
      </c>
      <c r="K53">
        <f t="shared" si="8"/>
        <v>84.217586382840111</v>
      </c>
    </row>
    <row r="54" spans="1:11" x14ac:dyDescent="0.25">
      <c r="A54">
        <f t="shared" si="5"/>
        <v>0.46000000000000024</v>
      </c>
      <c r="B54">
        <f t="shared" si="0"/>
        <v>1.4653300000000007</v>
      </c>
      <c r="C54">
        <f t="shared" si="1"/>
        <v>0.25139686651984161</v>
      </c>
      <c r="D54">
        <f t="shared" si="2"/>
        <v>2.9306600000000014</v>
      </c>
      <c r="E54">
        <f t="shared" si="3"/>
        <v>0.12569843325992081</v>
      </c>
      <c r="G54">
        <f t="shared" si="6"/>
        <v>5.2710000000000212</v>
      </c>
      <c r="I54">
        <f t="shared" si="7"/>
        <v>647.62423555339103</v>
      </c>
      <c r="J54">
        <f t="shared" si="4"/>
        <v>648.30933094645013</v>
      </c>
      <c r="K54">
        <f t="shared" si="8"/>
        <v>68.509539305909982</v>
      </c>
    </row>
    <row r="55" spans="1:11" x14ac:dyDescent="0.25">
      <c r="A55">
        <f t="shared" si="5"/>
        <v>0.47000000000000025</v>
      </c>
      <c r="B55">
        <f t="shared" si="0"/>
        <v>1.4916850000000008</v>
      </c>
      <c r="C55">
        <f t="shared" si="1"/>
        <v>0.25078437056837038</v>
      </c>
      <c r="D55">
        <f t="shared" si="2"/>
        <v>2.9833700000000016</v>
      </c>
      <c r="E55">
        <f t="shared" si="3"/>
        <v>0.12539218528418519</v>
      </c>
      <c r="G55">
        <f t="shared" si="6"/>
        <v>5.2710000000000212</v>
      </c>
      <c r="I55">
        <f t="shared" si="7"/>
        <v>648.30933094645013</v>
      </c>
      <c r="J55">
        <f t="shared" si="4"/>
        <v>648.83976800013943</v>
      </c>
      <c r="K55">
        <f t="shared" si="8"/>
        <v>53.0437053689297</v>
      </c>
    </row>
    <row r="56" spans="1:11" x14ac:dyDescent="0.25">
      <c r="A56">
        <f t="shared" si="5"/>
        <v>0.48000000000000026</v>
      </c>
      <c r="B56">
        <f t="shared" si="0"/>
        <v>1.5180400000000005</v>
      </c>
      <c r="C56">
        <f t="shared" si="1"/>
        <v>0.25034830766601412</v>
      </c>
      <c r="D56">
        <f t="shared" si="2"/>
        <v>3.036080000000001</v>
      </c>
      <c r="E56">
        <f t="shared" si="3"/>
        <v>0.12517415383300706</v>
      </c>
      <c r="G56">
        <f t="shared" si="6"/>
        <v>5.2709999999999324</v>
      </c>
      <c r="I56">
        <f t="shared" si="7"/>
        <v>648.83976800013943</v>
      </c>
      <c r="J56">
        <f t="shared" si="4"/>
        <v>649.21740955122789</v>
      </c>
      <c r="K56">
        <f t="shared" si="8"/>
        <v>37.764155108845863</v>
      </c>
    </row>
    <row r="57" spans="1:11" x14ac:dyDescent="0.25">
      <c r="A57">
        <f t="shared" si="5"/>
        <v>0.49000000000000027</v>
      </c>
      <c r="B57">
        <f t="shared" si="0"/>
        <v>1.5443950000000006</v>
      </c>
      <c r="C57">
        <f t="shared" si="1"/>
        <v>0.25008715406897558</v>
      </c>
      <c r="D57">
        <f t="shared" si="2"/>
        <v>3.0887900000000013</v>
      </c>
      <c r="E57">
        <f t="shared" si="3"/>
        <v>0.12504357703448779</v>
      </c>
      <c r="G57">
        <f t="shared" si="6"/>
        <v>5.2710000000000212</v>
      </c>
      <c r="I57">
        <f t="shared" si="7"/>
        <v>649.21740955122789</v>
      </c>
      <c r="J57">
        <f t="shared" si="4"/>
        <v>649.44357520055291</v>
      </c>
      <c r="K57">
        <f t="shared" si="8"/>
        <v>22.616564932502548</v>
      </c>
    </row>
    <row r="58" spans="1:11" s="1" customFormat="1" x14ac:dyDescent="0.25">
      <c r="A58" s="1">
        <f t="shared" si="5"/>
        <v>0.50000000000000022</v>
      </c>
      <c r="B58">
        <f t="shared" si="0"/>
        <v>1.5707500000000008</v>
      </c>
      <c r="C58" s="1">
        <f t="shared" si="1"/>
        <v>0.25000000026827152</v>
      </c>
      <c r="D58">
        <f t="shared" si="2"/>
        <v>3.1415000000000015</v>
      </c>
      <c r="E58" s="1">
        <f t="shared" si="3"/>
        <v>0.12500000013413576</v>
      </c>
      <c r="G58">
        <f t="shared" si="6"/>
        <v>5.2710000000000505</v>
      </c>
      <c r="H58"/>
      <c r="I58">
        <f t="shared" si="7"/>
        <v>649.44357520055291</v>
      </c>
      <c r="J58">
        <f t="shared" si="4"/>
        <v>649.51905260599892</v>
      </c>
      <c r="K58" s="1">
        <f t="shared" si="8"/>
        <v>7.5477405446008916</v>
      </c>
    </row>
    <row r="59" spans="1:11" x14ac:dyDescent="0.25">
      <c r="A59">
        <f t="shared" si="5"/>
        <v>0.51000000000000023</v>
      </c>
      <c r="B59">
        <f t="shared" si="0"/>
        <v>1.5971050000000004</v>
      </c>
      <c r="C59">
        <f t="shared" si="1"/>
        <v>0.25008654324413093</v>
      </c>
      <c r="D59">
        <f t="shared" si="2"/>
        <v>3.1942100000000009</v>
      </c>
      <c r="E59">
        <f t="shared" si="3"/>
        <v>0.12504327162206547</v>
      </c>
      <c r="G59">
        <f t="shared" si="6"/>
        <v>5.2709999999999324</v>
      </c>
      <c r="I59">
        <f t="shared" si="7"/>
        <v>649.51905260599892</v>
      </c>
      <c r="J59">
        <f t="shared" si="4"/>
        <v>649.4441041903857</v>
      </c>
      <c r="K59">
        <f t="shared" si="8"/>
        <v>-7.4948415613221124</v>
      </c>
    </row>
    <row r="60" spans="1:11" x14ac:dyDescent="0.25">
      <c r="A60">
        <f t="shared" si="5"/>
        <v>0.52000000000000024</v>
      </c>
      <c r="B60">
        <f t="shared" si="0"/>
        <v>1.6234600000000006</v>
      </c>
      <c r="C60">
        <f t="shared" si="1"/>
        <v>0.25034708389170196</v>
      </c>
      <c r="D60">
        <f t="shared" si="2"/>
        <v>3.2469200000000011</v>
      </c>
      <c r="E60">
        <f t="shared" si="3"/>
        <v>0.12517354194585098</v>
      </c>
      <c r="G60">
        <f t="shared" si="6"/>
        <v>5.2710000000000212</v>
      </c>
      <c r="I60">
        <f t="shared" si="7"/>
        <v>649.4441041903857</v>
      </c>
      <c r="J60">
        <f t="shared" si="4"/>
        <v>649.21846937087071</v>
      </c>
      <c r="K60">
        <f t="shared" si="8"/>
        <v>-22.563481951499377</v>
      </c>
    </row>
    <row r="61" spans="1:11" x14ac:dyDescent="0.25">
      <c r="A61">
        <f t="shared" si="5"/>
        <v>0.53000000000000025</v>
      </c>
      <c r="B61">
        <f t="shared" si="0"/>
        <v>1.6498150000000007</v>
      </c>
      <c r="C61">
        <f t="shared" si="1"/>
        <v>0.25078252957728431</v>
      </c>
      <c r="D61">
        <f t="shared" si="2"/>
        <v>3.2996300000000014</v>
      </c>
      <c r="E61">
        <f t="shared" si="3"/>
        <v>0.12539126478864215</v>
      </c>
      <c r="G61">
        <f t="shared" si="6"/>
        <v>5.2710000000000212</v>
      </c>
      <c r="I61">
        <f t="shared" si="7"/>
        <v>649.21846937087071</v>
      </c>
      <c r="J61">
        <f t="shared" si="4"/>
        <v>648.84136234518803</v>
      </c>
      <c r="K61">
        <f t="shared" si="8"/>
        <v>-37.710702568267571</v>
      </c>
    </row>
    <row r="62" spans="1:11" x14ac:dyDescent="0.25">
      <c r="A62">
        <f t="shared" si="5"/>
        <v>0.54000000000000026</v>
      </c>
      <c r="B62">
        <f t="shared" si="0"/>
        <v>1.6761700000000008</v>
      </c>
      <c r="C62">
        <f t="shared" si="1"/>
        <v>0.25139440186558426</v>
      </c>
      <c r="D62">
        <f t="shared" si="2"/>
        <v>3.3523400000000017</v>
      </c>
      <c r="E62">
        <f t="shared" si="3"/>
        <v>0.12569720093279213</v>
      </c>
      <c r="G62">
        <f t="shared" si="6"/>
        <v>5.2710000000000212</v>
      </c>
      <c r="I62">
        <f t="shared" si="7"/>
        <v>648.84136234518803</v>
      </c>
      <c r="J62">
        <f t="shared" si="4"/>
        <v>648.31146539964857</v>
      </c>
      <c r="K62">
        <f t="shared" si="8"/>
        <v>-52.989694553946215</v>
      </c>
    </row>
    <row r="63" spans="1:11" x14ac:dyDescent="0.25">
      <c r="A63">
        <f t="shared" si="5"/>
        <v>0.55000000000000027</v>
      </c>
      <c r="B63">
        <f t="shared" si="0"/>
        <v>1.7025250000000005</v>
      </c>
      <c r="C63">
        <f t="shared" si="1"/>
        <v>0.25218484954079656</v>
      </c>
      <c r="D63">
        <f t="shared" si="2"/>
        <v>3.405050000000001</v>
      </c>
      <c r="E63">
        <f t="shared" si="3"/>
        <v>0.12609242477039828</v>
      </c>
      <c r="G63">
        <f t="shared" si="6"/>
        <v>5.2709999999999324</v>
      </c>
      <c r="I63">
        <f t="shared" si="7"/>
        <v>648.31146539964857</v>
      </c>
      <c r="J63">
        <f t="shared" si="4"/>
        <v>647.62691763255236</v>
      </c>
      <c r="K63">
        <f t="shared" si="8"/>
        <v>-68.454776709620489</v>
      </c>
    </row>
    <row r="64" spans="1:11" x14ac:dyDescent="0.25">
      <c r="A64">
        <f t="shared" si="5"/>
        <v>0.56000000000000028</v>
      </c>
      <c r="B64">
        <f t="shared" si="0"/>
        <v>1.7288800000000006</v>
      </c>
      <c r="C64">
        <f t="shared" si="1"/>
        <v>0.25315666712977614</v>
      </c>
      <c r="D64">
        <f t="shared" si="2"/>
        <v>3.4577600000000013</v>
      </c>
      <c r="E64">
        <f t="shared" si="3"/>
        <v>0.12657833356488807</v>
      </c>
      <c r="G64">
        <f t="shared" si="6"/>
        <v>5.2710000000000212</v>
      </c>
      <c r="I64">
        <f t="shared" si="7"/>
        <v>647.62691763255236</v>
      </c>
      <c r="J64">
        <f t="shared" si="4"/>
        <v>646.78529891265146</v>
      </c>
      <c r="K64">
        <f t="shared" si="8"/>
        <v>-84.16187199009066</v>
      </c>
    </row>
    <row r="65" spans="1:11" x14ac:dyDescent="0.25">
      <c r="A65">
        <f t="shared" si="5"/>
        <v>0.57000000000000028</v>
      </c>
      <c r="B65">
        <f t="shared" si="0"/>
        <v>1.7552350000000008</v>
      </c>
      <c r="C65">
        <f t="shared" si="1"/>
        <v>0.25431331922639455</v>
      </c>
      <c r="D65">
        <f t="shared" si="2"/>
        <v>3.5104700000000015</v>
      </c>
      <c r="E65">
        <f t="shared" si="3"/>
        <v>0.12715665961319728</v>
      </c>
      <c r="G65">
        <f t="shared" si="6"/>
        <v>5.2710000000000212</v>
      </c>
      <c r="I65">
        <f t="shared" si="7"/>
        <v>646.78529891265146</v>
      </c>
      <c r="J65">
        <f t="shared" si="4"/>
        <v>645.78360881363938</v>
      </c>
      <c r="K65">
        <f t="shared" si="8"/>
        <v>-100.16900990120794</v>
      </c>
    </row>
    <row r="66" spans="1:11" x14ac:dyDescent="0.25">
      <c r="A66">
        <f t="shared" si="5"/>
        <v>0.58000000000000029</v>
      </c>
      <c r="B66">
        <f t="shared" si="0"/>
        <v>1.7815900000000009</v>
      </c>
      <c r="C66">
        <f t="shared" si="1"/>
        <v>0.25565897101482349</v>
      </c>
      <c r="D66">
        <f t="shared" si="2"/>
        <v>3.5631800000000018</v>
      </c>
      <c r="E66">
        <f t="shared" si="3"/>
        <v>0.12782948550741174</v>
      </c>
      <c r="G66">
        <f t="shared" si="6"/>
        <v>5.2710000000000212</v>
      </c>
      <c r="I66">
        <f t="shared" si="7"/>
        <v>645.78360881363938</v>
      </c>
      <c r="J66">
        <f t="shared" si="4"/>
        <v>644.61824018021196</v>
      </c>
      <c r="K66">
        <f t="shared" si="8"/>
        <v>-116.53686334274188</v>
      </c>
    </row>
    <row r="67" spans="1:11" x14ac:dyDescent="0.25">
      <c r="A67">
        <f t="shared" si="5"/>
        <v>0.5900000000000003</v>
      </c>
      <c r="B67">
        <f t="shared" si="0"/>
        <v>1.8079450000000006</v>
      </c>
      <c r="C67">
        <f t="shared" si="1"/>
        <v>0.25719852549868655</v>
      </c>
      <c r="D67">
        <f t="shared" si="2"/>
        <v>3.6158900000000012</v>
      </c>
      <c r="E67">
        <f t="shared" si="3"/>
        <v>0.12859926274934327</v>
      </c>
      <c r="G67">
        <f t="shared" si="6"/>
        <v>5.2709999999999324</v>
      </c>
      <c r="I67">
        <f t="shared" si="7"/>
        <v>644.61824018021196</v>
      </c>
      <c r="J67">
        <f t="shared" si="4"/>
        <v>643.28494688667627</v>
      </c>
      <c r="K67">
        <f t="shared" si="8"/>
        <v>-133.32932935356882</v>
      </c>
    </row>
    <row r="68" spans="1:11" x14ac:dyDescent="0.25">
      <c r="A68">
        <f t="shared" si="5"/>
        <v>0.60000000000000031</v>
      </c>
      <c r="B68">
        <f t="shared" si="0"/>
        <v>1.8343000000000007</v>
      </c>
      <c r="C68">
        <f t="shared" si="1"/>
        <v>0.25893766806591867</v>
      </c>
      <c r="D68">
        <f t="shared" si="2"/>
        <v>3.6686000000000014</v>
      </c>
      <c r="E68">
        <f t="shared" si="3"/>
        <v>0.12946883403295933</v>
      </c>
      <c r="G68">
        <f t="shared" si="6"/>
        <v>5.2710000000000212</v>
      </c>
      <c r="I68">
        <f t="shared" si="7"/>
        <v>643.28494688667627</v>
      </c>
      <c r="J68">
        <f t="shared" si="4"/>
        <v>641.77880524265038</v>
      </c>
      <c r="K68">
        <f t="shared" si="8"/>
        <v>-150.61416440258867</v>
      </c>
    </row>
    <row r="69" spans="1:11" x14ac:dyDescent="0.25">
      <c r="A69">
        <f t="shared" si="5"/>
        <v>0.61000000000000032</v>
      </c>
      <c r="B69">
        <f t="shared" si="0"/>
        <v>1.8606550000000008</v>
      </c>
      <c r="C69">
        <f t="shared" si="1"/>
        <v>0.26088291915948331</v>
      </c>
      <c r="D69">
        <f t="shared" si="2"/>
        <v>3.7213100000000017</v>
      </c>
      <c r="E69">
        <f t="shared" si="3"/>
        <v>0.13044145957974165</v>
      </c>
      <c r="G69">
        <f t="shared" si="6"/>
        <v>5.2710000000000212</v>
      </c>
      <c r="I69">
        <f t="shared" si="7"/>
        <v>641.77880524265038</v>
      </c>
      <c r="J69">
        <f t="shared" si="4"/>
        <v>640.09416837888409</v>
      </c>
      <c r="K69">
        <f t="shared" si="8"/>
        <v>-168.46368637662849</v>
      </c>
    </row>
    <row r="70" spans="1:11" x14ac:dyDescent="0.25">
      <c r="A70">
        <f t="shared" si="5"/>
        <v>0.62000000000000033</v>
      </c>
      <c r="B70">
        <f t="shared" si="0"/>
        <v>1.887010000000001</v>
      </c>
      <c r="C70">
        <f t="shared" si="1"/>
        <v>0.26304169598622734</v>
      </c>
      <c r="D70">
        <f t="shared" si="2"/>
        <v>3.7740200000000019</v>
      </c>
      <c r="E70">
        <f t="shared" si="3"/>
        <v>0.13152084799311367</v>
      </c>
      <c r="G70">
        <f t="shared" si="6"/>
        <v>5.2710000000000212</v>
      </c>
      <c r="I70">
        <f t="shared" si="7"/>
        <v>640.09416837888409</v>
      </c>
      <c r="J70">
        <f t="shared" si="4"/>
        <v>638.2246128058224</v>
      </c>
      <c r="K70">
        <f t="shared" si="8"/>
        <v>-186.95555730616871</v>
      </c>
    </row>
    <row r="71" spans="1:11" x14ac:dyDescent="0.25">
      <c r="A71">
        <f t="shared" si="5"/>
        <v>0.63000000000000034</v>
      </c>
      <c r="B71">
        <f t="shared" si="0"/>
        <v>1.9133650000000006</v>
      </c>
      <c r="C71">
        <f t="shared" si="1"/>
        <v>0.26542238438545823</v>
      </c>
      <c r="D71">
        <f t="shared" si="2"/>
        <v>3.8267300000000013</v>
      </c>
      <c r="E71">
        <f t="shared" si="3"/>
        <v>0.13271119219272912</v>
      </c>
      <c r="G71">
        <f t="shared" si="6"/>
        <v>5.2709999999999324</v>
      </c>
      <c r="I71">
        <f t="shared" si="7"/>
        <v>638.2246128058224</v>
      </c>
      <c r="J71">
        <f t="shared" si="4"/>
        <v>636.16287617359365</v>
      </c>
      <c r="K71">
        <f t="shared" si="8"/>
        <v>-206.17366322287563</v>
      </c>
    </row>
    <row r="72" spans="1:11" x14ac:dyDescent="0.25">
      <c r="A72">
        <f t="shared" si="5"/>
        <v>0.64000000000000035</v>
      </c>
      <c r="B72">
        <f t="shared" si="0"/>
        <v>1.9397200000000008</v>
      </c>
      <c r="C72">
        <f t="shared" si="1"/>
        <v>0.26803442220183415</v>
      </c>
      <c r="D72">
        <f t="shared" si="2"/>
        <v>3.8794400000000016</v>
      </c>
      <c r="E72">
        <f t="shared" si="3"/>
        <v>0.13401721110091708</v>
      </c>
      <c r="G72">
        <f t="shared" si="6"/>
        <v>5.2710000000000212</v>
      </c>
      <c r="I72">
        <f t="shared" si="7"/>
        <v>636.16287617359365</v>
      </c>
      <c r="J72">
        <f t="shared" si="4"/>
        <v>633.90078506896657</v>
      </c>
      <c r="K72">
        <f t="shared" si="8"/>
        <v>-226.20911046270729</v>
      </c>
    </row>
    <row r="73" spans="1:11" x14ac:dyDescent="0.25">
      <c r="A73">
        <f t="shared" si="5"/>
        <v>0.65000000000000036</v>
      </c>
      <c r="B73">
        <f t="shared" ref="B73:B108" si="9">0.253+2.6355*A73</f>
        <v>1.9660750000000009</v>
      </c>
      <c r="C73">
        <f t="shared" ref="C73:C108" si="10">0.25/SIN(B73)</f>
        <v>0.27088839577192692</v>
      </c>
      <c r="D73">
        <f t="shared" ref="D73:D108" si="11">2*B73</f>
        <v>3.9321500000000018</v>
      </c>
      <c r="E73">
        <f t="shared" ref="E73:E108" si="12">C73/2</f>
        <v>0.13544419788596346</v>
      </c>
      <c r="G73">
        <f t="shared" si="6"/>
        <v>5.2710000000000212</v>
      </c>
      <c r="I73">
        <f t="shared" si="7"/>
        <v>633.90078506896657</v>
      </c>
      <c r="J73">
        <f t="shared" ref="J73:J108" si="13">($C$1/2 - E73)*$C$2 *$F$3</f>
        <v>631.42917145553679</v>
      </c>
      <c r="K73">
        <f t="shared" si="8"/>
        <v>-247.1613613429779</v>
      </c>
    </row>
    <row r="74" spans="1:11" x14ac:dyDescent="0.25">
      <c r="A74">
        <f t="shared" ref="A74:A105" si="14">A73+0.01</f>
        <v>0.66000000000000036</v>
      </c>
      <c r="B74">
        <f t="shared" si="9"/>
        <v>1.992430000000001</v>
      </c>
      <c r="C74">
        <f t="shared" si="10"/>
        <v>0.27399615145036116</v>
      </c>
      <c r="D74">
        <f t="shared" si="11"/>
        <v>3.9848600000000021</v>
      </c>
      <c r="E74">
        <f t="shared" si="12"/>
        <v>0.13699807572518058</v>
      </c>
      <c r="G74">
        <f t="shared" ref="G74:G108" si="15">(D74-D73)/(A74-A73)</f>
        <v>5.2710000000000212</v>
      </c>
      <c r="I74">
        <f t="shared" ref="I74:I108" si="16">J73</f>
        <v>631.42917145553679</v>
      </c>
      <c r="J74">
        <f t="shared" si="13"/>
        <v>628.73777608925741</v>
      </c>
      <c r="K74">
        <f>(J74-J73)/(A74-A73)</f>
        <v>-269.13953662793779</v>
      </c>
    </row>
    <row r="75" spans="1:11" x14ac:dyDescent="0.25">
      <c r="A75">
        <f t="shared" si="14"/>
        <v>0.67000000000000037</v>
      </c>
      <c r="B75">
        <f t="shared" si="9"/>
        <v>2.0187850000000012</v>
      </c>
      <c r="C75">
        <f t="shared" si="10"/>
        <v>0.27737092448229345</v>
      </c>
      <c r="D75">
        <f t="shared" si="11"/>
        <v>4.0375700000000023</v>
      </c>
      <c r="E75">
        <f t="shared" si="12"/>
        <v>0.13868546224114672</v>
      </c>
      <c r="G75">
        <f t="shared" si="15"/>
        <v>5.2710000000000212</v>
      </c>
      <c r="I75">
        <f t="shared" si="16"/>
        <v>628.73777608925741</v>
      </c>
      <c r="J75">
        <f t="shared" si="13"/>
        <v>625.81513691159728</v>
      </c>
      <c r="K75">
        <f>(J75-J74)/(A75-A74)</f>
        <v>-292.26391776601275</v>
      </c>
    </row>
    <row r="76" spans="1:11" x14ac:dyDescent="0.25">
      <c r="A76">
        <f t="shared" si="14"/>
        <v>0.68000000000000038</v>
      </c>
      <c r="B76">
        <f t="shared" si="9"/>
        <v>2.0451400000000008</v>
      </c>
      <c r="C76">
        <f t="shared" si="10"/>
        <v>0.28102748798996224</v>
      </c>
      <c r="D76">
        <f t="shared" si="11"/>
        <v>4.0902800000000017</v>
      </c>
      <c r="E76">
        <f t="shared" si="12"/>
        <v>0.14051374399498112</v>
      </c>
      <c r="G76">
        <f t="shared" si="15"/>
        <v>5.2709999999999324</v>
      </c>
      <c r="I76">
        <f t="shared" si="16"/>
        <v>625.81513691159728</v>
      </c>
      <c r="J76">
        <f t="shared" si="13"/>
        <v>622.64846002340516</v>
      </c>
      <c r="K76">
        <f>(J76-J75)/(A76-A75)</f>
        <v>-316.66768881921115</v>
      </c>
    </row>
    <row r="77" spans="1:11" x14ac:dyDescent="0.25">
      <c r="A77">
        <f t="shared" si="14"/>
        <v>0.69000000000000039</v>
      </c>
      <c r="B77">
        <f t="shared" si="9"/>
        <v>2.071495000000001</v>
      </c>
      <c r="C77">
        <f t="shared" si="10"/>
        <v>0.28498232540215129</v>
      </c>
      <c r="D77">
        <f t="shared" si="11"/>
        <v>4.1429900000000019</v>
      </c>
      <c r="E77">
        <f t="shared" si="12"/>
        <v>0.14249116270107565</v>
      </c>
      <c r="G77">
        <f t="shared" si="15"/>
        <v>5.2710000000000212</v>
      </c>
      <c r="I77">
        <f t="shared" si="16"/>
        <v>622.64846002340516</v>
      </c>
      <c r="J77">
        <f t="shared" si="13"/>
        <v>619.22347035661232</v>
      </c>
      <c r="K77">
        <f>(J77-J76)/(A77-A76)</f>
        <v>-342.49896667928368</v>
      </c>
    </row>
    <row r="78" spans="1:11" x14ac:dyDescent="0.25">
      <c r="A78">
        <f t="shared" si="14"/>
        <v>0.7000000000000004</v>
      </c>
      <c r="B78">
        <f t="shared" si="9"/>
        <v>2.0978500000000011</v>
      </c>
      <c r="C78">
        <f t="shared" si="10"/>
        <v>0.28925383034219693</v>
      </c>
      <c r="D78">
        <f t="shared" si="11"/>
        <v>4.1957000000000022</v>
      </c>
      <c r="E78">
        <f t="shared" si="12"/>
        <v>0.14462691517109846</v>
      </c>
      <c r="G78">
        <f t="shared" si="15"/>
        <v>5.2710000000000212</v>
      </c>
      <c r="I78">
        <f t="shared" si="16"/>
        <v>619.22347035661232</v>
      </c>
      <c r="J78">
        <f t="shared" si="13"/>
        <v>615.52423856614189</v>
      </c>
      <c r="K78">
        <f>(J78-J77)/(A78-A77)</f>
        <v>-369.92317904704316</v>
      </c>
    </row>
    <row r="79" spans="1:11" x14ac:dyDescent="0.25">
      <c r="A79">
        <f t="shared" si="14"/>
        <v>0.71000000000000041</v>
      </c>
      <c r="B79">
        <f t="shared" si="9"/>
        <v>2.1242050000000012</v>
      </c>
      <c r="C79">
        <f t="shared" si="10"/>
        <v>0.2938625388354475</v>
      </c>
      <c r="D79">
        <f t="shared" si="11"/>
        <v>4.2484100000000025</v>
      </c>
      <c r="E79">
        <f t="shared" si="12"/>
        <v>0.14693126941772375</v>
      </c>
      <c r="G79">
        <f t="shared" si="15"/>
        <v>5.2710000000000212</v>
      </c>
      <c r="I79">
        <f t="shared" si="16"/>
        <v>615.52423856614189</v>
      </c>
      <c r="J79">
        <f t="shared" si="13"/>
        <v>611.53297993235003</v>
      </c>
      <c r="K79">
        <f>(J79-J78)/(A79-A78)</f>
        <v>-399.12586337918549</v>
      </c>
    </row>
    <row r="80" spans="1:11" x14ac:dyDescent="0.25">
      <c r="A80">
        <f t="shared" si="14"/>
        <v>0.72000000000000042</v>
      </c>
      <c r="B80">
        <f t="shared" si="9"/>
        <v>2.1505600000000009</v>
      </c>
      <c r="C80">
        <f t="shared" si="10"/>
        <v>0.29883139974317813</v>
      </c>
      <c r="D80">
        <f t="shared" si="11"/>
        <v>4.3011200000000018</v>
      </c>
      <c r="E80">
        <f t="shared" si="12"/>
        <v>0.14941569987158906</v>
      </c>
      <c r="G80">
        <f t="shared" si="15"/>
        <v>5.2709999999999324</v>
      </c>
      <c r="I80">
        <f t="shared" si="16"/>
        <v>611.53297993235003</v>
      </c>
      <c r="J80">
        <f t="shared" si="13"/>
        <v>607.22982015838375</v>
      </c>
      <c r="K80">
        <f>(J80-J79)/(A80-A79)</f>
        <v>-430.31597739662817</v>
      </c>
    </row>
    <row r="81" spans="1:11" x14ac:dyDescent="0.25">
      <c r="A81">
        <f t="shared" si="14"/>
        <v>0.73000000000000043</v>
      </c>
      <c r="B81">
        <f t="shared" si="9"/>
        <v>2.176915000000001</v>
      </c>
      <c r="C81">
        <f t="shared" si="10"/>
        <v>0.30418609063194685</v>
      </c>
      <c r="D81">
        <f t="shared" si="11"/>
        <v>4.3538300000000021</v>
      </c>
      <c r="E81">
        <f t="shared" si="12"/>
        <v>0.15209304531597342</v>
      </c>
      <c r="G81">
        <f t="shared" si="15"/>
        <v>5.2710000000000212</v>
      </c>
      <c r="I81">
        <f t="shared" si="16"/>
        <v>607.22982015838375</v>
      </c>
      <c r="J81">
        <f t="shared" si="13"/>
        <v>602.59252181929685</v>
      </c>
      <c r="K81">
        <f>(J81-J80)/(A81-A80)</f>
        <v>-463.72983390868927</v>
      </c>
    </row>
    <row r="82" spans="1:11" x14ac:dyDescent="0.25">
      <c r="A82">
        <f t="shared" si="14"/>
        <v>0.74000000000000044</v>
      </c>
      <c r="B82">
        <f t="shared" si="9"/>
        <v>2.2032700000000012</v>
      </c>
      <c r="C82">
        <f t="shared" si="10"/>
        <v>0.30995538791727123</v>
      </c>
      <c r="D82">
        <f t="shared" si="11"/>
        <v>4.4065400000000023</v>
      </c>
      <c r="E82">
        <f t="shared" si="12"/>
        <v>0.15497769395863562</v>
      </c>
      <c r="G82">
        <f t="shared" si="15"/>
        <v>5.2710000000000212</v>
      </c>
      <c r="I82">
        <f t="shared" si="16"/>
        <v>602.59252181929685</v>
      </c>
      <c r="J82">
        <f t="shared" si="13"/>
        <v>597.5961638082216</v>
      </c>
      <c r="K82">
        <f>(J82-J81)/(A82-A81)</f>
        <v>-499.635801107524</v>
      </c>
    </row>
    <row r="83" spans="1:11" x14ac:dyDescent="0.25">
      <c r="A83">
        <f t="shared" si="14"/>
        <v>0.75000000000000044</v>
      </c>
      <c r="B83">
        <f t="shared" si="9"/>
        <v>2.2296250000000013</v>
      </c>
      <c r="C83">
        <f t="shared" si="10"/>
        <v>0.31617160217322371</v>
      </c>
      <c r="D83">
        <f t="shared" si="11"/>
        <v>4.4592500000000026</v>
      </c>
      <c r="E83">
        <f t="shared" si="12"/>
        <v>0.15808580108661185</v>
      </c>
      <c r="G83">
        <f t="shared" si="15"/>
        <v>5.2710000000000212</v>
      </c>
      <c r="I83">
        <f t="shared" si="16"/>
        <v>597.5961638082216</v>
      </c>
      <c r="J83">
        <f t="shared" si="13"/>
        <v>592.2127643471996</v>
      </c>
      <c r="K83">
        <f>(J83-J82)/(A83-A82)</f>
        <v>-538.33994610220043</v>
      </c>
    </row>
    <row r="84" spans="1:11" x14ac:dyDescent="0.25">
      <c r="A84">
        <f t="shared" si="14"/>
        <v>0.76000000000000045</v>
      </c>
      <c r="B84">
        <f t="shared" si="9"/>
        <v>2.2559800000000014</v>
      </c>
      <c r="C84">
        <f t="shared" si="10"/>
        <v>0.32287109210104931</v>
      </c>
      <c r="D84">
        <f t="shared" si="11"/>
        <v>4.5119600000000029</v>
      </c>
      <c r="E84">
        <f t="shared" si="12"/>
        <v>0.16143554605052465</v>
      </c>
      <c r="G84">
        <f t="shared" si="15"/>
        <v>5.2710000000000212</v>
      </c>
      <c r="I84">
        <f t="shared" si="16"/>
        <v>592.2127643471996</v>
      </c>
      <c r="J84">
        <f t="shared" si="13"/>
        <v>586.41083587730475</v>
      </c>
      <c r="K84">
        <f>(J84-J83)/(A84-A83)</f>
        <v>-580.19284698948411</v>
      </c>
    </row>
    <row r="85" spans="1:11" x14ac:dyDescent="0.25">
      <c r="A85">
        <f t="shared" si="14"/>
        <v>0.77000000000000046</v>
      </c>
      <c r="B85">
        <f t="shared" si="9"/>
        <v>2.2823350000000011</v>
      </c>
      <c r="C85">
        <f t="shared" si="10"/>
        <v>0.33009487396864212</v>
      </c>
      <c r="D85">
        <f t="shared" si="11"/>
        <v>4.5646700000000022</v>
      </c>
      <c r="E85">
        <f t="shared" si="12"/>
        <v>0.16504743698432106</v>
      </c>
      <c r="G85">
        <f t="shared" si="15"/>
        <v>5.2709999999999324</v>
      </c>
      <c r="I85">
        <f t="shared" si="16"/>
        <v>586.41083587730475</v>
      </c>
      <c r="J85">
        <f t="shared" si="13"/>
        <v>580.15485726857196</v>
      </c>
      <c r="K85">
        <f>(J85-J84)/(A85-A84)</f>
        <v>-625.59786087327836</v>
      </c>
    </row>
    <row r="86" spans="1:11" x14ac:dyDescent="0.25">
      <c r="A86">
        <f t="shared" si="14"/>
        <v>0.78000000000000047</v>
      </c>
      <c r="B86">
        <f t="shared" si="9"/>
        <v>2.3086900000000012</v>
      </c>
      <c r="C86">
        <f t="shared" si="10"/>
        <v>0.33788934759573247</v>
      </c>
      <c r="D86">
        <f t="shared" si="11"/>
        <v>4.6173800000000025</v>
      </c>
      <c r="E86">
        <f t="shared" si="12"/>
        <v>0.16894467379786623</v>
      </c>
      <c r="G86">
        <f t="shared" si="15"/>
        <v>5.2710000000000212</v>
      </c>
      <c r="I86">
        <f t="shared" si="16"/>
        <v>580.15485726857196</v>
      </c>
      <c r="J86">
        <f t="shared" si="13"/>
        <v>573.40464509838387</v>
      </c>
      <c r="K86">
        <f>(J86-J85)/(A86-A85)</f>
        <v>-675.02121701880867</v>
      </c>
    </row>
    <row r="87" spans="1:11" x14ac:dyDescent="0.25">
      <c r="A87">
        <f t="shared" si="14"/>
        <v>0.79000000000000048</v>
      </c>
      <c r="B87">
        <f t="shared" si="9"/>
        <v>2.3350450000000014</v>
      </c>
      <c r="C87">
        <f t="shared" si="10"/>
        <v>0.34630716547558915</v>
      </c>
      <c r="D87">
        <f t="shared" si="11"/>
        <v>4.6700900000000027</v>
      </c>
      <c r="E87">
        <f t="shared" si="12"/>
        <v>0.17315358273779458</v>
      </c>
      <c r="G87">
        <f t="shared" si="15"/>
        <v>5.2710000000000212</v>
      </c>
      <c r="I87">
        <f t="shared" si="16"/>
        <v>573.40464509838387</v>
      </c>
      <c r="J87">
        <f t="shared" si="13"/>
        <v>566.11460096999713</v>
      </c>
      <c r="K87">
        <f>(J87-J86)/(A87-A86)</f>
        <v>-729.00441283867326</v>
      </c>
    </row>
    <row r="88" spans="1:11" x14ac:dyDescent="0.25">
      <c r="A88">
        <f t="shared" si="14"/>
        <v>0.80000000000000049</v>
      </c>
      <c r="B88">
        <f t="shared" si="9"/>
        <v>2.3614000000000015</v>
      </c>
      <c r="C88">
        <f t="shared" si="10"/>
        <v>0.35540827881626091</v>
      </c>
      <c r="D88">
        <f t="shared" si="11"/>
        <v>4.722800000000003</v>
      </c>
      <c r="E88">
        <f t="shared" si="12"/>
        <v>0.17770413940813046</v>
      </c>
      <c r="G88">
        <f t="shared" si="15"/>
        <v>5.2710000000000212</v>
      </c>
      <c r="I88">
        <f t="shared" si="16"/>
        <v>566.11460096999713</v>
      </c>
      <c r="J88">
        <f t="shared" si="13"/>
        <v>558.23280561425395</v>
      </c>
      <c r="K88">
        <f>(J88-J87)/(A88-A87)</f>
        <v>-788.17953557431724</v>
      </c>
    </row>
    <row r="89" spans="1:11" x14ac:dyDescent="0.25">
      <c r="A89">
        <f t="shared" si="14"/>
        <v>0.8100000000000005</v>
      </c>
      <c r="B89">
        <f t="shared" si="9"/>
        <v>2.3877550000000012</v>
      </c>
      <c r="C89">
        <f t="shared" si="10"/>
        <v>0.36526120373899285</v>
      </c>
      <c r="D89">
        <f t="shared" si="11"/>
        <v>4.7755100000000024</v>
      </c>
      <c r="E89">
        <f t="shared" si="12"/>
        <v>0.18263060186949642</v>
      </c>
      <c r="G89">
        <f t="shared" si="15"/>
        <v>5.2709999999999324</v>
      </c>
      <c r="I89">
        <f t="shared" si="16"/>
        <v>558.23280561425395</v>
      </c>
      <c r="J89">
        <f t="shared" si="13"/>
        <v>549.69992232958725</v>
      </c>
      <c r="K89">
        <f>(J89-J88)/(A89-A88)</f>
        <v>-853.28832846666876</v>
      </c>
    </row>
    <row r="90" spans="1:11" x14ac:dyDescent="0.25">
      <c r="A90">
        <f t="shared" si="14"/>
        <v>0.82000000000000051</v>
      </c>
      <c r="B90">
        <f t="shared" si="9"/>
        <v>2.4141100000000013</v>
      </c>
      <c r="C90">
        <f t="shared" si="10"/>
        <v>0.37594456340813442</v>
      </c>
      <c r="D90">
        <f t="shared" si="11"/>
        <v>4.8282200000000026</v>
      </c>
      <c r="E90">
        <f t="shared" si="12"/>
        <v>0.18797228170406721</v>
      </c>
      <c r="G90">
        <f t="shared" si="15"/>
        <v>5.2710000000000212</v>
      </c>
      <c r="I90">
        <f t="shared" si="16"/>
        <v>549.69992232958725</v>
      </c>
      <c r="J90">
        <f t="shared" si="13"/>
        <v>540.44786145834439</v>
      </c>
      <c r="K90">
        <f>(J90-J89)/(A90-A89)</f>
        <v>-925.20608712428532</v>
      </c>
    </row>
    <row r="91" spans="1:11" x14ac:dyDescent="0.25">
      <c r="A91">
        <f t="shared" si="14"/>
        <v>0.83000000000000052</v>
      </c>
      <c r="B91">
        <f t="shared" si="9"/>
        <v>2.4404650000000014</v>
      </c>
      <c r="C91">
        <f t="shared" si="10"/>
        <v>0.38754897864421745</v>
      </c>
      <c r="D91">
        <f t="shared" si="11"/>
        <v>4.8809300000000029</v>
      </c>
      <c r="E91">
        <f t="shared" si="12"/>
        <v>0.19377448932210872</v>
      </c>
      <c r="G91">
        <f t="shared" si="15"/>
        <v>5.2710000000000212</v>
      </c>
      <c r="I91">
        <f t="shared" si="16"/>
        <v>540.44786145834439</v>
      </c>
      <c r="J91">
        <f t="shared" si="13"/>
        <v>530.39814306783342</v>
      </c>
      <c r="K91">
        <f>(J91-J90)/(A91-A90)</f>
        <v>-1004.9718390510966</v>
      </c>
    </row>
    <row r="92" spans="1:11" x14ac:dyDescent="0.25">
      <c r="A92">
        <f t="shared" si="14"/>
        <v>0.84000000000000052</v>
      </c>
      <c r="B92">
        <f t="shared" si="9"/>
        <v>2.4668200000000016</v>
      </c>
      <c r="C92">
        <f t="shared" si="10"/>
        <v>0.40017940224628562</v>
      </c>
      <c r="D92">
        <f t="shared" si="11"/>
        <v>4.9336400000000031</v>
      </c>
      <c r="E92">
        <f t="shared" si="12"/>
        <v>0.20008970112314281</v>
      </c>
      <c r="G92">
        <f t="shared" si="15"/>
        <v>5.2710000000000212</v>
      </c>
      <c r="I92">
        <f t="shared" si="16"/>
        <v>530.39814306783342</v>
      </c>
      <c r="J92">
        <f t="shared" si="13"/>
        <v>519.45987536788368</v>
      </c>
      <c r="K92">
        <f>(J92-J91)/(A92-A91)</f>
        <v>-1093.8267699949724</v>
      </c>
    </row>
    <row r="93" spans="1:11" x14ac:dyDescent="0.25">
      <c r="A93">
        <f t="shared" si="14"/>
        <v>0.85000000000000053</v>
      </c>
      <c r="B93">
        <f t="shared" si="9"/>
        <v>2.4931750000000017</v>
      </c>
      <c r="C93">
        <f t="shared" si="10"/>
        <v>0.41395802321791403</v>
      </c>
      <c r="D93">
        <f t="shared" si="11"/>
        <v>4.9863500000000034</v>
      </c>
      <c r="E93">
        <f t="shared" si="12"/>
        <v>0.20697901160895701</v>
      </c>
      <c r="G93">
        <f t="shared" si="15"/>
        <v>5.2710000000000212</v>
      </c>
      <c r="I93">
        <f t="shared" si="16"/>
        <v>519.45987536788368</v>
      </c>
      <c r="J93">
        <f t="shared" si="13"/>
        <v>507.52723957733656</v>
      </c>
      <c r="K93">
        <f>(J93-J92)/(A93-A92)</f>
        <v>-1193.2635790547113</v>
      </c>
    </row>
    <row r="94" spans="1:11" x14ac:dyDescent="0.25">
      <c r="A94">
        <f t="shared" si="14"/>
        <v>0.86000000000000054</v>
      </c>
      <c r="B94">
        <f t="shared" si="9"/>
        <v>2.5195300000000014</v>
      </c>
      <c r="C94">
        <f t="shared" si="10"/>
        <v>0.4290279098676395</v>
      </c>
      <c r="D94">
        <f t="shared" si="11"/>
        <v>5.0390600000000028</v>
      </c>
      <c r="E94">
        <f t="shared" si="12"/>
        <v>0.21451395493381975</v>
      </c>
      <c r="G94">
        <f t="shared" si="15"/>
        <v>5.2709999999999324</v>
      </c>
      <c r="I94">
        <f t="shared" si="16"/>
        <v>507.52723957733656</v>
      </c>
      <c r="J94">
        <f t="shared" si="13"/>
        <v>494.47633490652237</v>
      </c>
      <c r="K94">
        <f>(J94-J93)/(A94-A93)</f>
        <v>-1305.090467081418</v>
      </c>
    </row>
    <row r="95" spans="1:11" x14ac:dyDescent="0.25">
      <c r="A95">
        <f t="shared" si="14"/>
        <v>0.87000000000000055</v>
      </c>
      <c r="B95">
        <f t="shared" si="9"/>
        <v>2.5458850000000015</v>
      </c>
      <c r="C95">
        <f t="shared" si="10"/>
        <v>0.4455576205627757</v>
      </c>
      <c r="D95">
        <f t="shared" si="11"/>
        <v>5.091770000000003</v>
      </c>
      <c r="E95">
        <f t="shared" si="12"/>
        <v>0.22277881028138785</v>
      </c>
      <c r="G95">
        <f t="shared" si="15"/>
        <v>5.2710000000000212</v>
      </c>
      <c r="I95">
        <f t="shared" si="16"/>
        <v>494.47633490652237</v>
      </c>
      <c r="J95">
        <f t="shared" si="13"/>
        <v>480.16118552732706</v>
      </c>
      <c r="K95">
        <f>(J95-J94)/(A95-A94)</f>
        <v>-1431.5149379195291</v>
      </c>
    </row>
    <row r="96" spans="1:11" x14ac:dyDescent="0.25">
      <c r="A96">
        <f t="shared" si="14"/>
        <v>0.88000000000000056</v>
      </c>
      <c r="B96">
        <f t="shared" si="9"/>
        <v>2.5722400000000016</v>
      </c>
      <c r="C96">
        <f t="shared" si="10"/>
        <v>0.46374709563984501</v>
      </c>
      <c r="D96">
        <f t="shared" si="11"/>
        <v>5.1444800000000033</v>
      </c>
      <c r="E96">
        <f t="shared" si="12"/>
        <v>0.2318735478199225</v>
      </c>
      <c r="G96">
        <f t="shared" si="15"/>
        <v>5.2710000000000212</v>
      </c>
      <c r="I96">
        <f t="shared" si="16"/>
        <v>480.16118552732706</v>
      </c>
      <c r="J96">
        <f t="shared" si="13"/>
        <v>464.40863802908109</v>
      </c>
      <c r="K96">
        <f>(J96-J95)/(A96-A95)</f>
        <v>-1575.254749824596</v>
      </c>
    </row>
    <row r="97" spans="1:11" x14ac:dyDescent="0.25">
      <c r="A97">
        <f t="shared" si="14"/>
        <v>0.89000000000000057</v>
      </c>
      <c r="B97">
        <f t="shared" si="9"/>
        <v>2.5985950000000018</v>
      </c>
      <c r="C97">
        <f t="shared" si="10"/>
        <v>0.48383526570845603</v>
      </c>
      <c r="D97">
        <f t="shared" si="11"/>
        <v>5.1971900000000035</v>
      </c>
      <c r="E97">
        <f t="shared" si="12"/>
        <v>0.24191763285422802</v>
      </c>
      <c r="G97">
        <f t="shared" si="15"/>
        <v>5.2710000000000212</v>
      </c>
      <c r="I97">
        <f t="shared" si="16"/>
        <v>464.40863802908109</v>
      </c>
      <c r="J97">
        <f t="shared" si="13"/>
        <v>447.01177243412184</v>
      </c>
      <c r="K97">
        <f>(J97-J96)/(A97-A96)</f>
        <v>-1739.6865594959236</v>
      </c>
    </row>
    <row r="98" spans="1:11" x14ac:dyDescent="0.25">
      <c r="A98">
        <f t="shared" si="14"/>
        <v>0.90000000000000058</v>
      </c>
      <c r="B98">
        <f t="shared" si="9"/>
        <v>2.6249500000000014</v>
      </c>
      <c r="C98">
        <f t="shared" si="10"/>
        <v>0.5061099892076083</v>
      </c>
      <c r="D98">
        <f t="shared" si="11"/>
        <v>5.2499000000000029</v>
      </c>
      <c r="E98">
        <f t="shared" si="12"/>
        <v>0.25305499460380415</v>
      </c>
      <c r="G98">
        <f t="shared" si="15"/>
        <v>5.2709999999999324</v>
      </c>
      <c r="I98">
        <f t="shared" si="16"/>
        <v>447.01177243412184</v>
      </c>
      <c r="J98">
        <f t="shared" si="13"/>
        <v>427.72129602158179</v>
      </c>
      <c r="K98">
        <f>(J98-J97)/(A98-A97)</f>
        <v>-1929.0476412540027</v>
      </c>
    </row>
    <row r="99" spans="1:11" x14ac:dyDescent="0.25">
      <c r="A99">
        <f t="shared" si="14"/>
        <v>0.91000000000000059</v>
      </c>
      <c r="B99">
        <f t="shared" si="9"/>
        <v>2.6513050000000016</v>
      </c>
      <c r="C99">
        <f t="shared" si="10"/>
        <v>0.53092119562662254</v>
      </c>
      <c r="D99">
        <f t="shared" si="11"/>
        <v>5.3026100000000032</v>
      </c>
      <c r="E99">
        <f t="shared" si="12"/>
        <v>0.26546059781331127</v>
      </c>
      <c r="G99">
        <f t="shared" si="15"/>
        <v>5.2710000000000212</v>
      </c>
      <c r="I99">
        <f t="shared" si="16"/>
        <v>427.72129602158179</v>
      </c>
      <c r="J99">
        <f t="shared" si="13"/>
        <v>406.23416096417594</v>
      </c>
      <c r="K99">
        <f>(J99-J98)/(A99-A98)</f>
        <v>-2148.7135057405831</v>
      </c>
    </row>
    <row r="100" spans="1:11" x14ac:dyDescent="0.25">
      <c r="A100">
        <f t="shared" si="14"/>
        <v>0.9200000000000006</v>
      </c>
      <c r="B100">
        <f t="shared" si="9"/>
        <v>2.6776600000000017</v>
      </c>
      <c r="C100">
        <f t="shared" si="10"/>
        <v>0.55869850910271612</v>
      </c>
      <c r="D100">
        <f t="shared" si="11"/>
        <v>5.3553200000000034</v>
      </c>
      <c r="E100">
        <f t="shared" si="12"/>
        <v>0.27934925455135806</v>
      </c>
      <c r="G100">
        <f t="shared" si="15"/>
        <v>5.2710000000000212</v>
      </c>
      <c r="I100">
        <f t="shared" si="16"/>
        <v>406.23416096417594</v>
      </c>
      <c r="J100">
        <f t="shared" si="13"/>
        <v>382.17830184499502</v>
      </c>
      <c r="K100">
        <f>(J100-J99)/(A100-A99)</f>
        <v>-2405.58591191809</v>
      </c>
    </row>
    <row r="101" spans="1:11" x14ac:dyDescent="0.25">
      <c r="A101">
        <f t="shared" si="14"/>
        <v>0.9300000000000006</v>
      </c>
      <c r="B101">
        <f t="shared" si="9"/>
        <v>2.7040150000000018</v>
      </c>
      <c r="C101">
        <f t="shared" si="10"/>
        <v>0.5899752413107221</v>
      </c>
      <c r="D101">
        <f t="shared" si="11"/>
        <v>5.4080300000000037</v>
      </c>
      <c r="E101">
        <f t="shared" si="12"/>
        <v>0.29498762065536105</v>
      </c>
      <c r="G101">
        <f t="shared" si="15"/>
        <v>5.2710000000000212</v>
      </c>
      <c r="I101">
        <f t="shared" si="16"/>
        <v>382.17830184499502</v>
      </c>
      <c r="J101">
        <f t="shared" si="13"/>
        <v>355.09185720549891</v>
      </c>
      <c r="K101">
        <f>(J101-J100)/(A101-A100)</f>
        <v>-2708.6444639496085</v>
      </c>
    </row>
    <row r="102" spans="1:11" x14ac:dyDescent="0.25">
      <c r="A102">
        <f t="shared" si="14"/>
        <v>0.94000000000000061</v>
      </c>
      <c r="B102">
        <f t="shared" si="9"/>
        <v>2.7303700000000015</v>
      </c>
      <c r="C102">
        <f t="shared" si="10"/>
        <v>0.62542161103881699</v>
      </c>
      <c r="D102">
        <f t="shared" si="11"/>
        <v>5.460740000000003</v>
      </c>
      <c r="E102">
        <f t="shared" si="12"/>
        <v>0.3127108055194085</v>
      </c>
      <c r="G102">
        <f t="shared" si="15"/>
        <v>5.2709999999999324</v>
      </c>
      <c r="I102">
        <f t="shared" si="16"/>
        <v>355.09185720549891</v>
      </c>
      <c r="J102">
        <f t="shared" si="13"/>
        <v>324.39440054903304</v>
      </c>
      <c r="K102">
        <f>(J102-J101)/(A102-A101)</f>
        <v>-3069.7456656465847</v>
      </c>
    </row>
    <row r="103" spans="1:11" x14ac:dyDescent="0.25">
      <c r="A103">
        <f t="shared" si="14"/>
        <v>0.95000000000000062</v>
      </c>
      <c r="B103">
        <f t="shared" si="9"/>
        <v>2.7567250000000016</v>
      </c>
      <c r="C103">
        <f t="shared" si="10"/>
        <v>0.66589161319816492</v>
      </c>
      <c r="D103">
        <f t="shared" si="11"/>
        <v>5.5134500000000033</v>
      </c>
      <c r="E103">
        <f t="shared" si="12"/>
        <v>0.33294580659908246</v>
      </c>
      <c r="G103">
        <f t="shared" si="15"/>
        <v>5.2710000000000212</v>
      </c>
      <c r="I103">
        <f t="shared" si="16"/>
        <v>324.39440054903304</v>
      </c>
      <c r="J103">
        <f t="shared" si="13"/>
        <v>289.34635058782658</v>
      </c>
      <c r="K103">
        <f>(J103-J102)/(A103-A102)</f>
        <v>-3504.804996120643</v>
      </c>
    </row>
    <row r="104" spans="1:11" x14ac:dyDescent="0.25">
      <c r="A104">
        <f t="shared" si="14"/>
        <v>0.96000000000000063</v>
      </c>
      <c r="B104">
        <f t="shared" si="9"/>
        <v>2.7830800000000018</v>
      </c>
      <c r="C104">
        <f t="shared" si="10"/>
        <v>0.7124905610195772</v>
      </c>
      <c r="D104">
        <f t="shared" si="11"/>
        <v>5.5661600000000035</v>
      </c>
      <c r="E104">
        <f t="shared" si="12"/>
        <v>0.3562452805097886</v>
      </c>
      <c r="G104">
        <f t="shared" si="15"/>
        <v>5.2710000000000212</v>
      </c>
      <c r="I104">
        <f t="shared" si="16"/>
        <v>289.34635058782658</v>
      </c>
      <c r="J104">
        <f t="shared" si="13"/>
        <v>248.99047798485807</v>
      </c>
      <c r="K104">
        <f>(J104-J103)/(A104-A103)</f>
        <v>-4035.5872602968466</v>
      </c>
    </row>
    <row r="105" spans="1:11" x14ac:dyDescent="0.25">
      <c r="A105">
        <f t="shared" si="14"/>
        <v>0.97000000000000064</v>
      </c>
      <c r="B105">
        <f t="shared" si="9"/>
        <v>2.8094350000000019</v>
      </c>
      <c r="C105">
        <f t="shared" si="10"/>
        <v>0.76667478358265229</v>
      </c>
      <c r="D105">
        <f t="shared" si="11"/>
        <v>5.6188700000000038</v>
      </c>
      <c r="E105">
        <f t="shared" si="12"/>
        <v>0.38333739179132614</v>
      </c>
      <c r="G105">
        <f t="shared" si="15"/>
        <v>5.2710000000000212</v>
      </c>
      <c r="I105">
        <f t="shared" si="16"/>
        <v>248.99047798485807</v>
      </c>
      <c r="J105">
        <f t="shared" si="13"/>
        <v>202.06556476092507</v>
      </c>
      <c r="K105">
        <f>(J105-J104)/(A105-A104)</f>
        <v>-4692.4913223932963</v>
      </c>
    </row>
    <row r="106" spans="1:11" x14ac:dyDescent="0.25">
      <c r="A106">
        <f t="shared" ref="A106:A108" si="17">A105+0.01</f>
        <v>0.98000000000000065</v>
      </c>
      <c r="B106">
        <f t="shared" si="9"/>
        <v>2.8357900000000016</v>
      </c>
      <c r="C106">
        <f t="shared" si="10"/>
        <v>0.83040287735486318</v>
      </c>
      <c r="D106">
        <f t="shared" si="11"/>
        <v>5.6715800000000032</v>
      </c>
      <c r="E106">
        <f t="shared" si="12"/>
        <v>0.41520143867743159</v>
      </c>
      <c r="G106">
        <f t="shared" si="15"/>
        <v>5.2709999999999324</v>
      </c>
      <c r="I106">
        <f t="shared" si="16"/>
        <v>202.06556476092507</v>
      </c>
      <c r="J106">
        <f t="shared" si="13"/>
        <v>146.87541661943357</v>
      </c>
      <c r="K106">
        <f>(J106-J105)/(A106-A105)</f>
        <v>-5519.0148141491454</v>
      </c>
    </row>
    <row r="107" spans="1:11" x14ac:dyDescent="0.25">
      <c r="A107">
        <f t="shared" si="17"/>
        <v>0.99000000000000066</v>
      </c>
      <c r="B107">
        <f t="shared" si="9"/>
        <v>2.8621450000000017</v>
      </c>
      <c r="C107">
        <f t="shared" si="10"/>
        <v>0.90637254649749355</v>
      </c>
      <c r="D107">
        <f t="shared" si="11"/>
        <v>5.7242900000000034</v>
      </c>
      <c r="E107">
        <f t="shared" si="12"/>
        <v>0.45318627324874677</v>
      </c>
      <c r="G107">
        <f t="shared" si="15"/>
        <v>5.2710000000000212</v>
      </c>
      <c r="I107">
        <f t="shared" si="16"/>
        <v>146.87541661943357</v>
      </c>
      <c r="J107">
        <f t="shared" si="13"/>
        <v>81.083753224816903</v>
      </c>
      <c r="K107">
        <f>(J107-J106)/(A107-A106)</f>
        <v>-6579.1663394616608</v>
      </c>
    </row>
    <row r="108" spans="1:11" x14ac:dyDescent="0.25">
      <c r="A108">
        <f t="shared" si="17"/>
        <v>1.0000000000000007</v>
      </c>
      <c r="B108">
        <f t="shared" si="9"/>
        <v>2.8885000000000018</v>
      </c>
      <c r="C108">
        <f t="shared" si="10"/>
        <v>0.99840541950945449</v>
      </c>
      <c r="D108">
        <f t="shared" si="11"/>
        <v>5.7770000000000037</v>
      </c>
      <c r="E108">
        <f t="shared" si="12"/>
        <v>0.49920270975472725</v>
      </c>
      <c r="G108">
        <f t="shared" si="15"/>
        <v>5.2710000000000212</v>
      </c>
      <c r="I108">
        <f t="shared" si="16"/>
        <v>81.083753224816903</v>
      </c>
      <c r="J108">
        <f t="shared" si="13"/>
        <v>1.3809472131914593</v>
      </c>
      <c r="K108">
        <f>(J108-J107)/(A108-A107)</f>
        <v>-7970.2806011625371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66D3-8F1F-46B3-9F04-7D6F673AD2DF}">
  <dimension ref="A1:AS212"/>
  <sheetViews>
    <sheetView tabSelected="1" topLeftCell="X200" workbookViewId="0">
      <selection activeCell="AS13" sqref="AS13:AS212"/>
    </sheetView>
  </sheetViews>
  <sheetFormatPr defaultRowHeight="15" x14ac:dyDescent="0.25"/>
  <cols>
    <col min="1" max="1" width="23.85546875" bestFit="1" customWidth="1"/>
    <col min="2" max="2" width="10.140625" bestFit="1" customWidth="1"/>
    <col min="5" max="5" width="16.85546875" bestFit="1" customWidth="1"/>
    <col min="6" max="6" width="16.85546875" customWidth="1"/>
    <col min="9" max="9" width="14.42578125" bestFit="1" customWidth="1"/>
    <col min="10" max="11" width="14.42578125" customWidth="1"/>
    <col min="12" max="12" width="26.140625" bestFit="1" customWidth="1"/>
    <col min="18" max="18" width="21.28515625" customWidth="1"/>
    <col min="21" max="21" width="12.7109375" bestFit="1" customWidth="1"/>
    <col min="41" max="42" width="14.85546875" bestFit="1" customWidth="1"/>
    <col min="45" max="45" width="15.140625" bestFit="1" customWidth="1"/>
  </cols>
  <sheetData>
    <row r="1" spans="1:45" x14ac:dyDescent="0.25">
      <c r="A1" t="s">
        <v>29</v>
      </c>
      <c r="B1" t="s">
        <v>3</v>
      </c>
      <c r="C1">
        <v>3.8100000000000002E-2</v>
      </c>
      <c r="D1" t="s">
        <v>20</v>
      </c>
      <c r="L1" s="2" t="s">
        <v>46</v>
      </c>
    </row>
    <row r="2" spans="1:45" x14ac:dyDescent="0.25">
      <c r="A2" t="s">
        <v>30</v>
      </c>
      <c r="B2" t="s">
        <v>31</v>
      </c>
      <c r="C2">
        <f>2 * 3.1415* C1/C3</f>
        <v>0.54405068181818184</v>
      </c>
      <c r="D2" t="s">
        <v>26</v>
      </c>
      <c r="L2" t="s">
        <v>45</v>
      </c>
      <c r="M2">
        <v>0</v>
      </c>
      <c r="N2" t="s">
        <v>20</v>
      </c>
    </row>
    <row r="3" spans="1:45" x14ac:dyDescent="0.25">
      <c r="A3" t="s">
        <v>18</v>
      </c>
      <c r="B3" t="s">
        <v>17</v>
      </c>
      <c r="C3">
        <v>0.44</v>
      </c>
      <c r="D3" t="s">
        <v>20</v>
      </c>
      <c r="I3" t="s">
        <v>12</v>
      </c>
      <c r="J3">
        <v>1000</v>
      </c>
      <c r="L3" t="s">
        <v>47</v>
      </c>
      <c r="M3">
        <v>0.05</v>
      </c>
      <c r="N3" t="s">
        <v>20</v>
      </c>
    </row>
    <row r="4" spans="1:45" x14ac:dyDescent="0.25">
      <c r="B4" t="s">
        <v>4</v>
      </c>
      <c r="C4">
        <v>11.5</v>
      </c>
      <c r="I4" t="s">
        <v>13</v>
      </c>
      <c r="J4">
        <v>1</v>
      </c>
    </row>
    <row r="5" spans="1:45" ht="30" x14ac:dyDescent="0.25">
      <c r="A5" s="3" t="s">
        <v>19</v>
      </c>
      <c r="B5" t="s">
        <v>16</v>
      </c>
      <c r="C5">
        <v>0.16</v>
      </c>
      <c r="D5" t="s">
        <v>20</v>
      </c>
      <c r="I5" t="s">
        <v>14</v>
      </c>
      <c r="J5">
        <f>J4*J3</f>
        <v>1000</v>
      </c>
      <c r="T5" t="s">
        <v>51</v>
      </c>
      <c r="U5" t="s">
        <v>54</v>
      </c>
      <c r="V5" t="s">
        <v>55</v>
      </c>
    </row>
    <row r="6" spans="1:45" x14ac:dyDescent="0.25">
      <c r="A6" t="s">
        <v>22</v>
      </c>
      <c r="B6" t="s">
        <v>21</v>
      </c>
      <c r="C6">
        <v>20</v>
      </c>
      <c r="D6" t="s">
        <v>23</v>
      </c>
      <c r="T6" t="s">
        <v>52</v>
      </c>
      <c r="V6" t="s">
        <v>56</v>
      </c>
    </row>
    <row r="7" spans="1:45" x14ac:dyDescent="0.25">
      <c r="A7" t="s">
        <v>24</v>
      </c>
      <c r="B7" t="s">
        <v>25</v>
      </c>
      <c r="C7">
        <f>ASIN(C5/C3)</f>
        <v>0.37216853396032595</v>
      </c>
      <c r="D7" t="s">
        <v>26</v>
      </c>
      <c r="T7" t="s">
        <v>53</v>
      </c>
      <c r="V7" t="s">
        <v>57</v>
      </c>
    </row>
    <row r="8" spans="1:45" x14ac:dyDescent="0.25">
      <c r="A8" t="s">
        <v>28</v>
      </c>
      <c r="B8" t="s">
        <v>27</v>
      </c>
      <c r="C8">
        <f>2*3.1415*C3/(2*3.1415*C1)</f>
        <v>11.548556430446194</v>
      </c>
    </row>
    <row r="9" spans="1:45" x14ac:dyDescent="0.25">
      <c r="T9" s="8" t="s">
        <v>58</v>
      </c>
      <c r="U9" s="8"/>
      <c r="V9" s="8"/>
      <c r="W9" s="7"/>
      <c r="X9" s="7" t="s">
        <v>61</v>
      </c>
      <c r="Y9" s="7"/>
      <c r="Z9" s="7"/>
      <c r="AJ9" t="s">
        <v>37</v>
      </c>
    </row>
    <row r="10" spans="1:45" x14ac:dyDescent="0.25">
      <c r="A10" s="2" t="s">
        <v>0</v>
      </c>
      <c r="B10" s="2" t="s">
        <v>2</v>
      </c>
      <c r="C10" s="2" t="s">
        <v>5</v>
      </c>
      <c r="D10" s="2" t="s">
        <v>8</v>
      </c>
      <c r="E10" s="2" t="s">
        <v>35</v>
      </c>
      <c r="F10" s="2" t="s">
        <v>36</v>
      </c>
      <c r="G10" s="2" t="s">
        <v>6</v>
      </c>
      <c r="H10" s="2"/>
      <c r="I10" s="2" t="s">
        <v>9</v>
      </c>
      <c r="J10" s="2" t="s">
        <v>9</v>
      </c>
      <c r="K10" s="2" t="s">
        <v>11</v>
      </c>
      <c r="L10" s="2" t="s">
        <v>10</v>
      </c>
      <c r="M10" s="2" t="s">
        <v>1</v>
      </c>
      <c r="N10" s="2" t="s">
        <v>1</v>
      </c>
      <c r="O10" s="2" t="s">
        <v>43</v>
      </c>
      <c r="P10" s="2"/>
      <c r="Q10" s="6" t="s">
        <v>48</v>
      </c>
      <c r="R10" s="6"/>
      <c r="S10" s="2"/>
      <c r="T10" s="2" t="s">
        <v>49</v>
      </c>
      <c r="U10" s="2"/>
      <c r="V10" s="2"/>
      <c r="W10" s="2"/>
      <c r="X10" s="2"/>
      <c r="Y10" s="2" t="s">
        <v>60</v>
      </c>
      <c r="Z10" s="2"/>
      <c r="AA10" s="2" t="s">
        <v>59</v>
      </c>
      <c r="AB10" s="2"/>
      <c r="AC10" s="2" t="s">
        <v>62</v>
      </c>
      <c r="AD10" s="2"/>
      <c r="AE10" s="2" t="s">
        <v>63</v>
      </c>
      <c r="AF10" s="2"/>
      <c r="AG10" s="2"/>
      <c r="AH10" s="2"/>
      <c r="AJ10" s="2" t="s">
        <v>34</v>
      </c>
      <c r="AO10" s="2" t="s">
        <v>42</v>
      </c>
      <c r="AP10" s="2" t="s">
        <v>42</v>
      </c>
      <c r="AS10" s="2" t="s">
        <v>41</v>
      </c>
    </row>
    <row r="11" spans="1:45" x14ac:dyDescent="0.25">
      <c r="A11" s="2"/>
      <c r="B11" s="2"/>
      <c r="C11" s="2"/>
      <c r="D11" s="2"/>
      <c r="E11" s="2"/>
      <c r="F11" s="2"/>
      <c r="G11" s="2"/>
      <c r="H11" s="2"/>
      <c r="I11" s="2" t="s">
        <v>15</v>
      </c>
      <c r="J11" s="2" t="s">
        <v>33</v>
      </c>
      <c r="K11" s="2"/>
      <c r="L11" s="2"/>
      <c r="M11" s="2" t="s">
        <v>32</v>
      </c>
      <c r="N11" t="s">
        <v>33</v>
      </c>
      <c r="Q11" t="s">
        <v>26</v>
      </c>
      <c r="R11" t="s">
        <v>44</v>
      </c>
      <c r="T11" t="s">
        <v>39</v>
      </c>
      <c r="U11" t="s">
        <v>40</v>
      </c>
      <c r="V11" t="s">
        <v>50</v>
      </c>
      <c r="X11" t="s">
        <v>39</v>
      </c>
      <c r="Y11" t="s">
        <v>40</v>
      </c>
      <c r="Z11" t="s">
        <v>50</v>
      </c>
      <c r="AB11" t="s">
        <v>39</v>
      </c>
      <c r="AC11" t="s">
        <v>40</v>
      </c>
      <c r="AD11" t="s">
        <v>50</v>
      </c>
      <c r="AE11" t="s">
        <v>64</v>
      </c>
      <c r="AF11" t="s">
        <v>65</v>
      </c>
      <c r="AO11" t="s">
        <v>26</v>
      </c>
      <c r="AP11" t="s">
        <v>44</v>
      </c>
    </row>
    <row r="12" spans="1:45" x14ac:dyDescent="0.25">
      <c r="A12">
        <v>0</v>
      </c>
      <c r="B12">
        <f>$C$7+A12 * (3.1415-2*$C$7)/$C$6</f>
        <v>0.37216853396032595</v>
      </c>
      <c r="C12">
        <f>$C$5/SIN(B12)</f>
        <v>0.44000000000000006</v>
      </c>
      <c r="D12" s="4">
        <f>$C$8*B12</f>
        <v>4.2980093160772546</v>
      </c>
      <c r="E12" s="4">
        <f>D12-$D$12</f>
        <v>0</v>
      </c>
      <c r="F12" s="4">
        <f>ROUND(E12*$C$1*$J$3,0)</f>
        <v>0</v>
      </c>
      <c r="G12">
        <f>C12/$C$8</f>
        <v>3.8100000000000009E-2</v>
      </c>
      <c r="L12">
        <f>($C$3 - $C$5/SIN(B12))*($C$4/$C$8) *$J$5</f>
        <v>-5.5277752072671861E-14</v>
      </c>
      <c r="Q12">
        <v>0.86639596398642649</v>
      </c>
      <c r="R12">
        <v>49.642296201673325</v>
      </c>
      <c r="T12">
        <f>G12*SIN(Q12) - $M$3</f>
        <v>-2.0967799999999995E-2</v>
      </c>
      <c r="U12">
        <f>G12*COS(Q12) - $M$2</f>
        <v>2.4672684555191806E-2</v>
      </c>
      <c r="V12">
        <f>($M$3- G12 *SIN(Q12))/TAN(AO12)</f>
        <v>5.1703462464030375E-2</v>
      </c>
      <c r="X12">
        <v>0</v>
      </c>
      <c r="Y12">
        <f>U12</f>
        <v>2.4672684555191806E-2</v>
      </c>
      <c r="Z12">
        <f>V12</f>
        <v>5.1703462464030375E-2</v>
      </c>
      <c r="AA12">
        <f>SQRT(Y12*Y12+Z12*Z12)</f>
        <v>5.7288649782739669E-2</v>
      </c>
      <c r="AB12">
        <f>X12/AA12</f>
        <v>0</v>
      </c>
      <c r="AC12">
        <f>Y12/AA12</f>
        <v>0.43067317258758936</v>
      </c>
      <c r="AD12">
        <f>Z12/AA12</f>
        <v>0.90250796030469482</v>
      </c>
      <c r="AE12">
        <f>ACOS(AC12)</f>
        <v>1.1255577914625428</v>
      </c>
      <c r="AF12">
        <f>ROUND(AE12*180/3.1415,0) *SIGN(AD12)</f>
        <v>64</v>
      </c>
      <c r="AJ12" t="s">
        <v>38</v>
      </c>
      <c r="AK12" t="s">
        <v>39</v>
      </c>
      <c r="AL12" t="s">
        <v>40</v>
      </c>
      <c r="AM12" t="s">
        <v>50</v>
      </c>
      <c r="AO12">
        <v>0.38527272873859975</v>
      </c>
      <c r="AP12">
        <v>22.075152370825386</v>
      </c>
    </row>
    <row r="13" spans="1:45" x14ac:dyDescent="0.25">
      <c r="A13">
        <f>A12+0.1</f>
        <v>0.1</v>
      </c>
      <c r="B13">
        <f t="shared" ref="B13:B76" si="0">$C$7+A13 * (3.1415-2*$C$7)/$C$6</f>
        <v>0.38415434862072267</v>
      </c>
      <c r="C13">
        <f t="shared" ref="C13:C76" si="1">$C$5/SIN(B13)</f>
        <v>0.42692253080918185</v>
      </c>
      <c r="D13" s="4">
        <f>$C$8*B13</f>
        <v>4.436428173047716</v>
      </c>
      <c r="E13" s="4">
        <f t="shared" ref="E13:E76" si="2">D13-$D$12</f>
        <v>0.13841885697046141</v>
      </c>
      <c r="F13" s="4">
        <f t="shared" ref="F13:F76" si="3">ROUND(E13*$C$1*$J$3,0)</f>
        <v>5</v>
      </c>
      <c r="G13">
        <f t="shared" ref="G13:G76" si="4">C13/$C$8</f>
        <v>3.6967610054158703E-2</v>
      </c>
      <c r="I13">
        <f>(D13-D12)/(A13-A12)</f>
        <v>1.3841885697046141</v>
      </c>
      <c r="J13">
        <f>I13*$C$1*$J$3*60</f>
        <v>3164.2550703447482</v>
      </c>
      <c r="K13">
        <f>L12</f>
        <v>-5.5277752072671861E-14</v>
      </c>
      <c r="L13">
        <f>ROUND(($C$3 - $C$5/SIN(B13))*($C$4/$C$8) *$J$5,1)</f>
        <v>13</v>
      </c>
      <c r="M13">
        <f>(L13-L12)/(A13-A12)</f>
        <v>130.00000000000054</v>
      </c>
      <c r="N13">
        <f>M13*60</f>
        <v>7800.0000000000327</v>
      </c>
      <c r="O13">
        <f>ROUND(SQRT(J13*J13+N13*N13),0)</f>
        <v>8417</v>
      </c>
      <c r="Q13">
        <f>ASIN($C$1/$M$3)</f>
        <v>0.86639596398642649</v>
      </c>
      <c r="R13">
        <f>Q13*180/3.1415</f>
        <v>49.642296201673325</v>
      </c>
      <c r="T13">
        <f t="shared" ref="T13:T76" si="5">G13*SIN(Q13) - $M$3</f>
        <v>-2.1830681138731069E-2</v>
      </c>
      <c r="U13">
        <f t="shared" ref="U13:U76" si="6">G13*COS(Q13) - $M$2</f>
        <v>2.3939374845816132E-2</v>
      </c>
      <c r="V13">
        <f t="shared" ref="V13:V76" si="7">($M$3- G13 *SIN(Q13))/TAN(AO13)</f>
        <v>5.3831198448125131E-2</v>
      </c>
      <c r="X13">
        <v>0</v>
      </c>
      <c r="Y13">
        <f t="shared" ref="Y13:Y76" si="8">U13</f>
        <v>2.3939374845816132E-2</v>
      </c>
      <c r="Z13">
        <f t="shared" ref="Z13:Z76" si="9">V13</f>
        <v>5.3831198448125131E-2</v>
      </c>
      <c r="AA13">
        <f t="shared" ref="AA13:AA76" si="10">SQRT(Y13*Y13+Z13*Z13)</f>
        <v>5.8914273265227704E-2</v>
      </c>
      <c r="AB13">
        <f t="shared" ref="AB13:AB76" si="11">X13/AA13</f>
        <v>0</v>
      </c>
      <c r="AC13">
        <f t="shared" ref="AC13:AC76" si="12">Y13/AA13</f>
        <v>0.40634252990006064</v>
      </c>
      <c r="AD13">
        <f t="shared" ref="AD13:AD76" si="13">Z13/AA13</f>
        <v>0.91372082628909046</v>
      </c>
      <c r="AE13">
        <f t="shared" ref="AE13:AE76" si="14">ACOS(AC13)</f>
        <v>1.1523486754857035</v>
      </c>
      <c r="AF13">
        <f t="shared" ref="AF13:AF76" si="15">ROUND(AE13*180/3.1415,0) *SIGN(AD13)</f>
        <v>66</v>
      </c>
      <c r="AJ13" t="str">
        <f>_xlfn.CONCAT("F", ROUND(SQRT(J13*J13+N13*N13),0))</f>
        <v>F8417</v>
      </c>
      <c r="AK13" t="str">
        <f>_xlfn.CONCAT("X", L13)</f>
        <v>X13</v>
      </c>
      <c r="AL13" t="str">
        <f>_xlfn.CONCAT("Y", F13)</f>
        <v>Y5</v>
      </c>
      <c r="AM13" t="str">
        <f>_xlfn.CONCAT("Z",AF12)</f>
        <v>Z64</v>
      </c>
      <c r="AO13">
        <f>ACOS(N13/O13)</f>
        <v>0.38527272873859975</v>
      </c>
      <c r="AP13">
        <f>180*AO13/3.1415</f>
        <v>22.075152370825386</v>
      </c>
      <c r="AS13" t="str">
        <f>_xlfn.CONCAT(AJ13, " ", AK13, " ", AL13, " ", AM13)</f>
        <v>F8417 X13 Y5 Z64</v>
      </c>
    </row>
    <row r="14" spans="1:45" x14ac:dyDescent="0.25">
      <c r="A14">
        <f t="shared" ref="A14:A77" si="16">A13+0.1</f>
        <v>0.2</v>
      </c>
      <c r="B14">
        <f t="shared" si="0"/>
        <v>0.39614016328111945</v>
      </c>
      <c r="C14">
        <f t="shared" si="1"/>
        <v>0.4146578381409054</v>
      </c>
      <c r="D14">
        <f t="shared" ref="D14:D76" si="17">$C$8*B14</f>
        <v>4.5748470300181774</v>
      </c>
      <c r="E14" s="4">
        <f t="shared" si="2"/>
        <v>0.27683771394092282</v>
      </c>
      <c r="F14" s="4">
        <f t="shared" si="3"/>
        <v>11</v>
      </c>
      <c r="G14">
        <f t="shared" si="4"/>
        <v>3.5905599166292039E-2</v>
      </c>
      <c r="I14">
        <f t="shared" ref="I14:I77" si="18">(D14-D13)/(A14-A13)</f>
        <v>1.3841885697046141</v>
      </c>
      <c r="J14">
        <f t="shared" ref="J14:J77" si="19">I14*$C$1*$J$3*60</f>
        <v>3164.2550703447482</v>
      </c>
      <c r="K14">
        <f t="shared" ref="K14:K77" si="20">L13</f>
        <v>13</v>
      </c>
      <c r="L14">
        <f t="shared" ref="L14:L77" si="21">ROUND(($C$3 - $C$5/SIN(B14))*($C$4/$C$8) *$J$5,1)</f>
        <v>25.2</v>
      </c>
      <c r="M14">
        <f>(L14-L13)/(A14-A13)</f>
        <v>121.99999999999999</v>
      </c>
      <c r="N14">
        <f t="shared" ref="N14:N77" si="22">M14*60</f>
        <v>7319.9999999999991</v>
      </c>
      <c r="O14">
        <f t="shared" ref="O14:O77" si="23">ROUND(SQRT(J14*J14+N14*N14),0)</f>
        <v>7975</v>
      </c>
      <c r="Q14">
        <f t="shared" ref="Q14:Q77" si="24">ASIN($C$1/$M$3)</f>
        <v>0.86639596398642649</v>
      </c>
      <c r="R14">
        <f t="shared" ref="R14:R77" si="25">Q14*180/3.1415</f>
        <v>49.642296201673325</v>
      </c>
      <c r="T14">
        <f t="shared" si="5"/>
        <v>-2.2639933435285468E-2</v>
      </c>
      <c r="U14">
        <f t="shared" si="6"/>
        <v>2.3251640997246227E-2</v>
      </c>
      <c r="V14">
        <f t="shared" si="7"/>
        <v>5.2358938830456551E-2</v>
      </c>
      <c r="X14">
        <v>0</v>
      </c>
      <c r="Y14">
        <f t="shared" si="8"/>
        <v>2.3251640997246227E-2</v>
      </c>
      <c r="Z14">
        <f t="shared" si="9"/>
        <v>5.2358938830456551E-2</v>
      </c>
      <c r="AA14">
        <f t="shared" si="10"/>
        <v>5.7289591415162947E-2</v>
      </c>
      <c r="AB14">
        <f t="shared" si="11"/>
        <v>0</v>
      </c>
      <c r="AC14">
        <f t="shared" si="12"/>
        <v>0.40586152602743419</v>
      </c>
      <c r="AD14">
        <f t="shared" si="13"/>
        <v>0.9139345828289257</v>
      </c>
      <c r="AE14">
        <f t="shared" si="14"/>
        <v>1.1528750371391325</v>
      </c>
      <c r="AF14">
        <f t="shared" si="15"/>
        <v>66</v>
      </c>
      <c r="AJ14" t="str">
        <f t="shared" ref="AJ14:AJ77" si="26">_xlfn.CONCAT("F", ROUND(SQRT(J14*J14+N14*N14),0))</f>
        <v>F7975</v>
      </c>
      <c r="AK14" t="str">
        <f t="shared" ref="AK14:AK77" si="27">_xlfn.CONCAT("X", L14)</f>
        <v>X25.2</v>
      </c>
      <c r="AL14" t="str">
        <f t="shared" ref="AL14:AL77" si="28">_xlfn.CONCAT("Y", F14)</f>
        <v>Y11</v>
      </c>
      <c r="AM14" t="str">
        <f t="shared" ref="AM14:AM77" si="29">_xlfn.CONCAT("Z",AF13)</f>
        <v>Z66</v>
      </c>
      <c r="AO14">
        <f t="shared" ref="AO14:AO77" si="30">ACOS(N14/O14)</f>
        <v>0.4081206264245707</v>
      </c>
      <c r="AP14">
        <f t="shared" ref="AP14:AP77" si="31">180*AO14/3.1415</f>
        <v>23.384279088468158</v>
      </c>
      <c r="AS14" t="str">
        <f t="shared" ref="AS14:AS77" si="32">_xlfn.CONCAT(AJ14, " ", AK14, " ", AL14, " ", AM14)</f>
        <v>F7975 X25.2 Y11 Z66</v>
      </c>
    </row>
    <row r="15" spans="1:45" x14ac:dyDescent="0.25">
      <c r="A15">
        <f t="shared" si="16"/>
        <v>0.30000000000000004</v>
      </c>
      <c r="B15">
        <f t="shared" si="0"/>
        <v>0.40812597794151617</v>
      </c>
      <c r="C15">
        <f t="shared" si="1"/>
        <v>0.4031344465256021</v>
      </c>
      <c r="D15">
        <f t="shared" si="17"/>
        <v>4.7132658869886379</v>
      </c>
      <c r="E15" s="4">
        <f t="shared" si="2"/>
        <v>0.41525657091138335</v>
      </c>
      <c r="F15" s="4">
        <f t="shared" si="3"/>
        <v>16</v>
      </c>
      <c r="G15">
        <f t="shared" si="4"/>
        <v>3.4907778210512365E-2</v>
      </c>
      <c r="I15">
        <f t="shared" si="18"/>
        <v>1.3841885697046048</v>
      </c>
      <c r="J15">
        <f t="shared" si="19"/>
        <v>3164.2550703447268</v>
      </c>
      <c r="K15">
        <f t="shared" si="20"/>
        <v>25.2</v>
      </c>
      <c r="L15">
        <f t="shared" si="21"/>
        <v>36.700000000000003</v>
      </c>
      <c r="M15">
        <f>(L15-L14)/(A15-A14)</f>
        <v>115</v>
      </c>
      <c r="N15">
        <f t="shared" si="22"/>
        <v>6900</v>
      </c>
      <c r="O15">
        <f t="shared" si="23"/>
        <v>7591</v>
      </c>
      <c r="Q15">
        <f t="shared" si="24"/>
        <v>0.86639596398642649</v>
      </c>
      <c r="R15">
        <f t="shared" si="25"/>
        <v>49.642296201673325</v>
      </c>
      <c r="T15">
        <f t="shared" si="5"/>
        <v>-2.3400273003589579E-2</v>
      </c>
      <c r="U15">
        <f t="shared" si="6"/>
        <v>2.2605475073768224E-2</v>
      </c>
      <c r="V15">
        <f t="shared" si="7"/>
        <v>5.1024858972111231E-2</v>
      </c>
      <c r="X15">
        <v>0</v>
      </c>
      <c r="Y15">
        <f t="shared" si="8"/>
        <v>2.2605475073768224E-2</v>
      </c>
      <c r="Z15">
        <f t="shared" si="9"/>
        <v>5.1024858972111231E-2</v>
      </c>
      <c r="AA15">
        <f t="shared" si="10"/>
        <v>5.5808097409198572E-2</v>
      </c>
      <c r="AB15">
        <f t="shared" si="11"/>
        <v>0</v>
      </c>
      <c r="AC15">
        <f t="shared" si="12"/>
        <v>0.40505726092074723</v>
      </c>
      <c r="AD15">
        <f t="shared" si="13"/>
        <v>0.91429131865909219</v>
      </c>
      <c r="AE15">
        <f t="shared" si="14"/>
        <v>1.1537548682958298</v>
      </c>
      <c r="AF15">
        <f t="shared" si="15"/>
        <v>66</v>
      </c>
      <c r="AJ15" t="str">
        <f t="shared" si="26"/>
        <v>F7591</v>
      </c>
      <c r="AK15" t="str">
        <f t="shared" si="27"/>
        <v>X36.7</v>
      </c>
      <c r="AL15" t="str">
        <f t="shared" si="28"/>
        <v>Y16</v>
      </c>
      <c r="AM15" t="str">
        <f t="shared" si="29"/>
        <v>Z66</v>
      </c>
      <c r="AO15">
        <f t="shared" si="30"/>
        <v>0.42998704527286558</v>
      </c>
      <c r="AP15">
        <f t="shared" si="31"/>
        <v>24.637169552479961</v>
      </c>
      <c r="AS15" t="str">
        <f t="shared" si="32"/>
        <v>F7591 X36.7 Y16 Z66</v>
      </c>
    </row>
    <row r="16" spans="1:45" x14ac:dyDescent="0.25">
      <c r="A16">
        <f t="shared" si="16"/>
        <v>0.4</v>
      </c>
      <c r="B16">
        <f t="shared" si="0"/>
        <v>0.42011179260191289</v>
      </c>
      <c r="C16">
        <f t="shared" si="1"/>
        <v>0.3922890419419785</v>
      </c>
      <c r="D16">
        <f t="shared" si="17"/>
        <v>4.8516847439590984</v>
      </c>
      <c r="E16" s="4">
        <f t="shared" si="2"/>
        <v>0.55367542788184387</v>
      </c>
      <c r="F16" s="4">
        <f t="shared" si="3"/>
        <v>21</v>
      </c>
      <c r="G16">
        <f t="shared" si="4"/>
        <v>3.3968664768157686E-2</v>
      </c>
      <c r="I16">
        <f t="shared" si="18"/>
        <v>1.3841885697046055</v>
      </c>
      <c r="J16">
        <f t="shared" si="19"/>
        <v>3164.2550703447282</v>
      </c>
      <c r="K16">
        <f t="shared" si="20"/>
        <v>36.700000000000003</v>
      </c>
      <c r="L16">
        <f t="shared" si="21"/>
        <v>47.5</v>
      </c>
      <c r="M16">
        <f>(L16-L15)/(A16-A15)</f>
        <v>108</v>
      </c>
      <c r="N16">
        <f t="shared" si="22"/>
        <v>6480</v>
      </c>
      <c r="O16">
        <f t="shared" si="23"/>
        <v>7211</v>
      </c>
      <c r="Q16">
        <f t="shared" si="24"/>
        <v>0.86639596398642649</v>
      </c>
      <c r="R16">
        <f t="shared" si="25"/>
        <v>49.642296201673325</v>
      </c>
      <c r="T16">
        <f t="shared" si="5"/>
        <v>-2.4115877446663846E-2</v>
      </c>
      <c r="U16">
        <f t="shared" si="6"/>
        <v>2.1997326787029186E-2</v>
      </c>
      <c r="V16">
        <f t="shared" si="7"/>
        <v>4.9397139489277382E-2</v>
      </c>
      <c r="X16">
        <v>0</v>
      </c>
      <c r="Y16">
        <f t="shared" si="8"/>
        <v>2.1997326787029186E-2</v>
      </c>
      <c r="Z16">
        <f t="shared" si="9"/>
        <v>4.9397139489277382E-2</v>
      </c>
      <c r="AA16">
        <f t="shared" si="10"/>
        <v>5.4073651397871028E-2</v>
      </c>
      <c r="AB16">
        <f t="shared" si="11"/>
        <v>0</v>
      </c>
      <c r="AC16">
        <f t="shared" si="12"/>
        <v>0.40680305876098571</v>
      </c>
      <c r="AD16">
        <f t="shared" si="13"/>
        <v>0.91351588458149202</v>
      </c>
      <c r="AE16">
        <f t="shared" si="14"/>
        <v>1.151844604121075</v>
      </c>
      <c r="AF16">
        <f t="shared" si="15"/>
        <v>66</v>
      </c>
      <c r="AJ16" t="str">
        <f t="shared" si="26"/>
        <v>F7211</v>
      </c>
      <c r="AK16" t="str">
        <f t="shared" si="27"/>
        <v>X47.5</v>
      </c>
      <c r="AL16" t="str">
        <f t="shared" si="28"/>
        <v>Y21</v>
      </c>
      <c r="AM16" t="str">
        <f t="shared" si="29"/>
        <v>Z66</v>
      </c>
      <c r="AO16">
        <f t="shared" si="30"/>
        <v>0.45416629591188906</v>
      </c>
      <c r="AP16">
        <f t="shared" si="31"/>
        <v>26.022579425159961</v>
      </c>
      <c r="AS16" t="str">
        <f t="shared" si="32"/>
        <v>F7211 X47.5 Y21 Z66</v>
      </c>
    </row>
    <row r="17" spans="1:45" x14ac:dyDescent="0.25">
      <c r="A17">
        <f t="shared" si="16"/>
        <v>0.5</v>
      </c>
      <c r="B17">
        <f t="shared" si="0"/>
        <v>0.43209760726230967</v>
      </c>
      <c r="C17">
        <f t="shared" si="1"/>
        <v>0.38206533994169689</v>
      </c>
      <c r="D17">
        <f t="shared" si="17"/>
        <v>4.9901036009295607</v>
      </c>
      <c r="E17" s="4">
        <f t="shared" si="2"/>
        <v>0.69209428485230617</v>
      </c>
      <c r="F17" s="4">
        <f t="shared" si="3"/>
        <v>26</v>
      </c>
      <c r="G17">
        <f t="shared" si="4"/>
        <v>3.3083385117678756E-2</v>
      </c>
      <c r="I17">
        <f t="shared" si="18"/>
        <v>1.3841885697046232</v>
      </c>
      <c r="J17">
        <f t="shared" si="19"/>
        <v>3164.2550703447691</v>
      </c>
      <c r="K17">
        <f t="shared" si="20"/>
        <v>47.5</v>
      </c>
      <c r="L17">
        <f t="shared" si="21"/>
        <v>57.7</v>
      </c>
      <c r="M17">
        <f>(L17-L16)/(A17-A16)</f>
        <v>102.00000000000006</v>
      </c>
      <c r="N17">
        <f t="shared" si="22"/>
        <v>6120.0000000000036</v>
      </c>
      <c r="O17">
        <f t="shared" si="23"/>
        <v>6890</v>
      </c>
      <c r="Q17">
        <f t="shared" si="24"/>
        <v>0.86639596398642649</v>
      </c>
      <c r="R17">
        <f t="shared" si="25"/>
        <v>49.642296201673325</v>
      </c>
      <c r="T17">
        <f t="shared" si="5"/>
        <v>-2.4790460540328792E-2</v>
      </c>
      <c r="U17">
        <f t="shared" si="6"/>
        <v>2.1424040026940025E-2</v>
      </c>
      <c r="V17">
        <f t="shared" si="7"/>
        <v>4.7934919916996728E-2</v>
      </c>
      <c r="X17">
        <v>0</v>
      </c>
      <c r="Y17">
        <f t="shared" si="8"/>
        <v>2.1424040026940025E-2</v>
      </c>
      <c r="Z17">
        <f t="shared" si="9"/>
        <v>4.7934919916996728E-2</v>
      </c>
      <c r="AA17">
        <f t="shared" si="10"/>
        <v>5.2504723963895078E-2</v>
      </c>
      <c r="AB17">
        <f t="shared" si="11"/>
        <v>0</v>
      </c>
      <c r="AC17">
        <f t="shared" si="12"/>
        <v>0.4080402373255459</v>
      </c>
      <c r="AD17">
        <f t="shared" si="13"/>
        <v>0.91296394491968413</v>
      </c>
      <c r="AE17">
        <f t="shared" si="14"/>
        <v>1.1504898906932381</v>
      </c>
      <c r="AF17">
        <f t="shared" si="15"/>
        <v>66</v>
      </c>
      <c r="AJ17" t="str">
        <f t="shared" si="26"/>
        <v>F6890</v>
      </c>
      <c r="AK17" t="str">
        <f t="shared" si="27"/>
        <v>X57.7</v>
      </c>
      <c r="AL17" t="str">
        <f t="shared" si="28"/>
        <v>Y26</v>
      </c>
      <c r="AM17" t="str">
        <f t="shared" si="29"/>
        <v>Z66</v>
      </c>
      <c r="AO17">
        <f t="shared" si="30"/>
        <v>0.47728837623342835</v>
      </c>
      <c r="AP17">
        <f t="shared" si="31"/>
        <v>27.347416113963742</v>
      </c>
      <c r="AS17" t="str">
        <f t="shared" si="32"/>
        <v>F6890 X57.7 Y26 Z66</v>
      </c>
    </row>
    <row r="18" spans="1:45" x14ac:dyDescent="0.25">
      <c r="A18">
        <f t="shared" si="16"/>
        <v>0.6</v>
      </c>
      <c r="B18">
        <f t="shared" si="0"/>
        <v>0.44408342192270639</v>
      </c>
      <c r="C18">
        <f t="shared" si="1"/>
        <v>0.3724131370724269</v>
      </c>
      <c r="D18">
        <f t="shared" si="17"/>
        <v>5.1285224579000213</v>
      </c>
      <c r="E18" s="4">
        <f t="shared" si="2"/>
        <v>0.8305131418227667</v>
      </c>
      <c r="F18" s="4">
        <f t="shared" si="3"/>
        <v>32</v>
      </c>
      <c r="G18">
        <f t="shared" si="4"/>
        <v>3.2247592096498787E-2</v>
      </c>
      <c r="I18">
        <f t="shared" si="18"/>
        <v>1.3841885697046055</v>
      </c>
      <c r="J18">
        <f t="shared" si="19"/>
        <v>3164.2550703447282</v>
      </c>
      <c r="K18">
        <f t="shared" si="20"/>
        <v>57.7</v>
      </c>
      <c r="L18">
        <f t="shared" si="21"/>
        <v>67.3</v>
      </c>
      <c r="M18">
        <f>(L18-L17)/(A18-A17)</f>
        <v>95.999999999999957</v>
      </c>
      <c r="N18">
        <f t="shared" si="22"/>
        <v>5759.9999999999973</v>
      </c>
      <c r="O18">
        <f t="shared" si="23"/>
        <v>6572</v>
      </c>
      <c r="Q18">
        <f t="shared" si="24"/>
        <v>0.86639596398642649</v>
      </c>
      <c r="R18">
        <f t="shared" si="25"/>
        <v>49.642296201673325</v>
      </c>
      <c r="T18">
        <f t="shared" si="5"/>
        <v>-2.5427334822467926E-2</v>
      </c>
      <c r="U18">
        <f t="shared" si="6"/>
        <v>2.088279967090317E-2</v>
      </c>
      <c r="V18">
        <f t="shared" si="7"/>
        <v>4.6283751435645872E-2</v>
      </c>
      <c r="X18">
        <v>0</v>
      </c>
      <c r="Y18">
        <f t="shared" si="8"/>
        <v>2.088279967090317E-2</v>
      </c>
      <c r="Z18">
        <f t="shared" si="9"/>
        <v>4.6283751435645872E-2</v>
      </c>
      <c r="AA18">
        <f t="shared" si="10"/>
        <v>5.0776736494695336E-2</v>
      </c>
      <c r="AB18">
        <f t="shared" si="11"/>
        <v>0</v>
      </c>
      <c r="AC18">
        <f t="shared" si="12"/>
        <v>0.41126707056261491</v>
      </c>
      <c r="AD18">
        <f t="shared" si="13"/>
        <v>0.91151489108562844</v>
      </c>
      <c r="AE18">
        <f t="shared" si="14"/>
        <v>1.1469526286446827</v>
      </c>
      <c r="AF18">
        <f t="shared" si="15"/>
        <v>66</v>
      </c>
      <c r="AJ18" t="str">
        <f t="shared" si="26"/>
        <v>F6572</v>
      </c>
      <c r="AK18" t="str">
        <f t="shared" si="27"/>
        <v>X67.3</v>
      </c>
      <c r="AL18" t="str">
        <f t="shared" si="28"/>
        <v>Y32</v>
      </c>
      <c r="AM18" t="str">
        <f t="shared" si="29"/>
        <v>Z66</v>
      </c>
      <c r="AO18">
        <f t="shared" si="30"/>
        <v>0.5023665385562317</v>
      </c>
      <c r="AP18">
        <f t="shared" si="31"/>
        <v>28.784331351304058</v>
      </c>
      <c r="AS18" t="str">
        <f t="shared" si="32"/>
        <v>F6572 X67.3 Y32 Z66</v>
      </c>
    </row>
    <row r="19" spans="1:45" x14ac:dyDescent="0.25">
      <c r="A19">
        <f t="shared" si="16"/>
        <v>0.7</v>
      </c>
      <c r="B19">
        <f t="shared" si="0"/>
        <v>0.45606923658310317</v>
      </c>
      <c r="C19">
        <f t="shared" si="1"/>
        <v>0.3632875118788681</v>
      </c>
      <c r="D19">
        <f t="shared" si="17"/>
        <v>5.2669413148704827</v>
      </c>
      <c r="E19" s="4">
        <f t="shared" si="2"/>
        <v>0.96893199879322811</v>
      </c>
      <c r="F19" s="4">
        <f t="shared" si="3"/>
        <v>37</v>
      </c>
      <c r="G19">
        <f t="shared" si="4"/>
        <v>3.1457395914965623E-2</v>
      </c>
      <c r="I19">
        <f t="shared" si="18"/>
        <v>1.3841885697046143</v>
      </c>
      <c r="J19">
        <f t="shared" si="19"/>
        <v>3164.2550703447487</v>
      </c>
      <c r="K19">
        <f t="shared" si="20"/>
        <v>67.3</v>
      </c>
      <c r="L19">
        <f t="shared" si="21"/>
        <v>76.400000000000006</v>
      </c>
      <c r="M19">
        <f>(L19-L18)/(A19-A18)</f>
        <v>91.000000000000099</v>
      </c>
      <c r="N19">
        <f t="shared" si="22"/>
        <v>5460.0000000000064</v>
      </c>
      <c r="O19">
        <f t="shared" si="23"/>
        <v>6311</v>
      </c>
      <c r="Q19">
        <f t="shared" si="24"/>
        <v>0.86639596398642649</v>
      </c>
      <c r="R19">
        <f t="shared" si="25"/>
        <v>49.642296201673325</v>
      </c>
      <c r="T19">
        <f t="shared" si="5"/>
        <v>-2.6029464312796197E-2</v>
      </c>
      <c r="U19">
        <f t="shared" si="6"/>
        <v>2.0371086780517744E-2</v>
      </c>
      <c r="V19">
        <f t="shared" si="7"/>
        <v>4.4904143099960714E-2</v>
      </c>
      <c r="X19">
        <v>0</v>
      </c>
      <c r="Y19">
        <f t="shared" si="8"/>
        <v>2.0371086780517744E-2</v>
      </c>
      <c r="Z19">
        <f t="shared" si="9"/>
        <v>4.4904143099960714E-2</v>
      </c>
      <c r="AA19">
        <f t="shared" si="10"/>
        <v>4.9308855636296549E-2</v>
      </c>
      <c r="AB19">
        <f t="shared" si="11"/>
        <v>0</v>
      </c>
      <c r="AC19">
        <f t="shared" si="12"/>
        <v>0.41313241845999082</v>
      </c>
      <c r="AD19">
        <f t="shared" si="13"/>
        <v>0.91067096407945236</v>
      </c>
      <c r="AE19">
        <f t="shared" si="14"/>
        <v>1.1449052554412293</v>
      </c>
      <c r="AF19">
        <f t="shared" si="15"/>
        <v>66</v>
      </c>
      <c r="AJ19" t="str">
        <f t="shared" si="26"/>
        <v>F6311</v>
      </c>
      <c r="AK19" t="str">
        <f t="shared" si="27"/>
        <v>X76.4</v>
      </c>
      <c r="AL19" t="str">
        <f t="shared" si="28"/>
        <v>Y37</v>
      </c>
      <c r="AM19" t="str">
        <f t="shared" si="29"/>
        <v>Z66</v>
      </c>
      <c r="AO19">
        <f t="shared" si="30"/>
        <v>0.52533482058431491</v>
      </c>
      <c r="AP19">
        <f t="shared" si="31"/>
        <v>30.100355787100646</v>
      </c>
      <c r="AS19" t="str">
        <f t="shared" si="32"/>
        <v>F6311 X76.4 Y37 Z66</v>
      </c>
    </row>
    <row r="20" spans="1:45" x14ac:dyDescent="0.25">
      <c r="A20">
        <f t="shared" si="16"/>
        <v>0.79999999999999993</v>
      </c>
      <c r="B20">
        <f t="shared" si="0"/>
        <v>0.46805505124349989</v>
      </c>
      <c r="C20">
        <f t="shared" si="1"/>
        <v>0.35464814866936611</v>
      </c>
      <c r="D20">
        <f t="shared" si="17"/>
        <v>5.4053601718409432</v>
      </c>
      <c r="E20" s="4">
        <f t="shared" si="2"/>
        <v>1.1073508557636886</v>
      </c>
      <c r="F20" s="4">
        <f t="shared" si="3"/>
        <v>42</v>
      </c>
      <c r="G20">
        <f t="shared" si="4"/>
        <v>3.0709305600688293E-2</v>
      </c>
      <c r="I20">
        <f t="shared" si="18"/>
        <v>1.3841885697046055</v>
      </c>
      <c r="J20">
        <f t="shared" si="19"/>
        <v>3164.2550703447282</v>
      </c>
      <c r="K20">
        <f t="shared" si="20"/>
        <v>76.400000000000006</v>
      </c>
      <c r="L20">
        <f t="shared" si="21"/>
        <v>85</v>
      </c>
      <c r="M20">
        <f>(L20-L19)/(A20-A19)</f>
        <v>85.999999999999957</v>
      </c>
      <c r="N20">
        <f t="shared" si="22"/>
        <v>5159.9999999999973</v>
      </c>
      <c r="O20">
        <f t="shared" si="23"/>
        <v>6053</v>
      </c>
      <c r="Q20">
        <f t="shared" si="24"/>
        <v>0.86639596398642649</v>
      </c>
      <c r="R20">
        <f t="shared" si="25"/>
        <v>49.642296201673325</v>
      </c>
      <c r="T20">
        <f t="shared" si="5"/>
        <v>-2.6599509132275524E-2</v>
      </c>
      <c r="U20">
        <f t="shared" si="6"/>
        <v>1.9886640682277353E-2</v>
      </c>
      <c r="V20">
        <f t="shared" si="7"/>
        <v>4.3374719906122849E-2</v>
      </c>
      <c r="X20">
        <v>0</v>
      </c>
      <c r="Y20">
        <f t="shared" si="8"/>
        <v>1.9886640682277353E-2</v>
      </c>
      <c r="Z20">
        <f t="shared" si="9"/>
        <v>4.3374719906122849E-2</v>
      </c>
      <c r="AA20">
        <f t="shared" si="10"/>
        <v>4.7716294958437606E-2</v>
      </c>
      <c r="AB20">
        <f t="shared" si="11"/>
        <v>0</v>
      </c>
      <c r="AC20">
        <f t="shared" si="12"/>
        <v>0.41676833248682116</v>
      </c>
      <c r="AD20">
        <f t="shared" si="13"/>
        <v>0.90901273755440559</v>
      </c>
      <c r="AE20">
        <f t="shared" si="14"/>
        <v>1.1409090563381787</v>
      </c>
      <c r="AF20">
        <f t="shared" si="15"/>
        <v>65</v>
      </c>
      <c r="AJ20" t="str">
        <f t="shared" si="26"/>
        <v>F6053</v>
      </c>
      <c r="AK20" t="str">
        <f t="shared" si="27"/>
        <v>X85</v>
      </c>
      <c r="AL20" t="str">
        <f t="shared" si="28"/>
        <v>Y42</v>
      </c>
      <c r="AM20" t="str">
        <f t="shared" si="29"/>
        <v>Z66</v>
      </c>
      <c r="AO20">
        <f t="shared" si="30"/>
        <v>0.55010458976681242</v>
      </c>
      <c r="AP20">
        <f t="shared" si="31"/>
        <v>31.519600877932906</v>
      </c>
      <c r="AS20" t="str">
        <f t="shared" si="32"/>
        <v>F6053 X85 Y42 Z66</v>
      </c>
    </row>
    <row r="21" spans="1:45" x14ac:dyDescent="0.25">
      <c r="A21">
        <f t="shared" si="16"/>
        <v>0.89999999999999991</v>
      </c>
      <c r="B21">
        <f t="shared" si="0"/>
        <v>0.48004086590389661</v>
      </c>
      <c r="C21">
        <f t="shared" si="1"/>
        <v>0.34645876259142311</v>
      </c>
      <c r="D21">
        <f t="shared" si="17"/>
        <v>5.5437790288114046</v>
      </c>
      <c r="E21" s="4">
        <f t="shared" si="2"/>
        <v>1.24576971273415</v>
      </c>
      <c r="F21" s="4">
        <f t="shared" si="3"/>
        <v>47</v>
      </c>
      <c r="G21">
        <f t="shared" si="4"/>
        <v>3.0000179215302774E-2</v>
      </c>
      <c r="I21">
        <f t="shared" si="18"/>
        <v>1.3841885697046143</v>
      </c>
      <c r="J21">
        <f t="shared" si="19"/>
        <v>3164.2550703447487</v>
      </c>
      <c r="K21">
        <f t="shared" si="20"/>
        <v>85</v>
      </c>
      <c r="L21">
        <f t="shared" si="21"/>
        <v>93.1</v>
      </c>
      <c r="M21">
        <f>(L21-L20)/(A21-A20)</f>
        <v>80.999999999999957</v>
      </c>
      <c r="N21">
        <f t="shared" si="22"/>
        <v>4859.9999999999973</v>
      </c>
      <c r="O21">
        <f t="shared" si="23"/>
        <v>5799</v>
      </c>
      <c r="Q21">
        <f t="shared" si="24"/>
        <v>0.86639596398642649</v>
      </c>
      <c r="R21">
        <f t="shared" si="25"/>
        <v>49.642296201673325</v>
      </c>
      <c r="T21">
        <f t="shared" si="5"/>
        <v>-2.7139863437939289E-2</v>
      </c>
      <c r="U21">
        <f t="shared" si="6"/>
        <v>1.9427426729091517E-2</v>
      </c>
      <c r="V21">
        <f t="shared" si="7"/>
        <v>4.1692016414116559E-2</v>
      </c>
      <c r="X21">
        <v>0</v>
      </c>
      <c r="Y21">
        <f t="shared" si="8"/>
        <v>1.9427426729091517E-2</v>
      </c>
      <c r="Z21">
        <f t="shared" si="9"/>
        <v>4.1692016414116559E-2</v>
      </c>
      <c r="AA21">
        <f t="shared" si="10"/>
        <v>4.5996186167868137E-2</v>
      </c>
      <c r="AB21">
        <f t="shared" si="11"/>
        <v>0</v>
      </c>
      <c r="AC21">
        <f t="shared" si="12"/>
        <v>0.42237038214840222</v>
      </c>
      <c r="AD21">
        <f t="shared" si="13"/>
        <v>0.90642333392505547</v>
      </c>
      <c r="AE21">
        <f t="shared" si="14"/>
        <v>1.1347375012295973</v>
      </c>
      <c r="AF21">
        <f t="shared" si="15"/>
        <v>65</v>
      </c>
      <c r="AJ21" t="str">
        <f t="shared" si="26"/>
        <v>F5799</v>
      </c>
      <c r="AK21" t="str">
        <f t="shared" si="27"/>
        <v>X93.1</v>
      </c>
      <c r="AL21" t="str">
        <f t="shared" si="28"/>
        <v>Y47</v>
      </c>
      <c r="AM21" t="str">
        <f t="shared" si="29"/>
        <v>Z65</v>
      </c>
      <c r="AO21">
        <f t="shared" si="30"/>
        <v>0.57705027176878076</v>
      </c>
      <c r="AP21">
        <f t="shared" si="31"/>
        <v>33.063520266872686</v>
      </c>
      <c r="AS21" t="str">
        <f t="shared" si="32"/>
        <v>F5799 X93.1 Y47 Z65</v>
      </c>
    </row>
    <row r="22" spans="1:45" x14ac:dyDescent="0.25">
      <c r="A22">
        <f t="shared" si="16"/>
        <v>0.99999999999999989</v>
      </c>
      <c r="B22">
        <f t="shared" si="0"/>
        <v>0.49202668056429333</v>
      </c>
      <c r="C22">
        <f t="shared" si="1"/>
        <v>0.33868660874090606</v>
      </c>
      <c r="D22">
        <f t="shared" si="17"/>
        <v>5.6821978857818651</v>
      </c>
      <c r="E22" s="4">
        <f t="shared" si="2"/>
        <v>1.3841885697046106</v>
      </c>
      <c r="F22" s="4">
        <f t="shared" si="3"/>
        <v>53</v>
      </c>
      <c r="G22">
        <f t="shared" si="4"/>
        <v>2.9327181347792095E-2</v>
      </c>
      <c r="I22">
        <f t="shared" si="18"/>
        <v>1.3841885697046055</v>
      </c>
      <c r="J22">
        <f t="shared" si="19"/>
        <v>3164.2550703447282</v>
      </c>
      <c r="K22">
        <f t="shared" si="20"/>
        <v>93.1</v>
      </c>
      <c r="L22">
        <f t="shared" si="21"/>
        <v>100.9</v>
      </c>
      <c r="M22">
        <f>(L22-L21)/(A22-A21)</f>
        <v>78.000000000000128</v>
      </c>
      <c r="N22">
        <f t="shared" si="22"/>
        <v>4680.0000000000073</v>
      </c>
      <c r="O22">
        <f t="shared" si="23"/>
        <v>5649</v>
      </c>
      <c r="Q22">
        <f t="shared" si="24"/>
        <v>0.86639596398642649</v>
      </c>
      <c r="R22">
        <f t="shared" si="25"/>
        <v>49.642296201673325</v>
      </c>
      <c r="T22">
        <f t="shared" si="5"/>
        <v>-2.7652687812982427E-2</v>
      </c>
      <c r="U22">
        <f t="shared" si="6"/>
        <v>1.899160877393646E-2</v>
      </c>
      <c r="V22">
        <f t="shared" si="7"/>
        <v>4.0906486255664343E-2</v>
      </c>
      <c r="X22">
        <v>0</v>
      </c>
      <c r="Y22">
        <f t="shared" si="8"/>
        <v>1.899160877393646E-2</v>
      </c>
      <c r="Z22">
        <f t="shared" si="9"/>
        <v>4.0906486255664343E-2</v>
      </c>
      <c r="AA22">
        <f t="shared" si="10"/>
        <v>4.5100131059755424E-2</v>
      </c>
      <c r="AB22">
        <f t="shared" si="11"/>
        <v>0</v>
      </c>
      <c r="AC22">
        <f t="shared" si="12"/>
        <v>0.42109874910947653</v>
      </c>
      <c r="AD22">
        <f t="shared" si="13"/>
        <v>0.90701479783873107</v>
      </c>
      <c r="AE22">
        <f t="shared" si="14"/>
        <v>1.1361399563872592</v>
      </c>
      <c r="AF22">
        <f t="shared" si="15"/>
        <v>65</v>
      </c>
      <c r="AJ22" t="str">
        <f t="shared" si="26"/>
        <v>F5649</v>
      </c>
      <c r="AK22" t="str">
        <f t="shared" si="27"/>
        <v>X100.9</v>
      </c>
      <c r="AL22" t="str">
        <f t="shared" si="28"/>
        <v>Y53</v>
      </c>
      <c r="AM22" t="str">
        <f t="shared" si="29"/>
        <v>Z65</v>
      </c>
      <c r="AO22">
        <f t="shared" si="30"/>
        <v>0.59443471252776914</v>
      </c>
      <c r="AP22">
        <f t="shared" si="31"/>
        <v>34.059604728632323</v>
      </c>
      <c r="AS22" t="str">
        <f t="shared" si="32"/>
        <v>F5649 X100.9 Y53 Z65</v>
      </c>
    </row>
    <row r="23" spans="1:45" x14ac:dyDescent="0.25">
      <c r="A23">
        <f t="shared" si="16"/>
        <v>1.0999999999999999</v>
      </c>
      <c r="B23">
        <f t="shared" si="0"/>
        <v>0.50401249522469005</v>
      </c>
      <c r="C23">
        <f t="shared" si="1"/>
        <v>0.33130206131630074</v>
      </c>
      <c r="D23">
        <f t="shared" si="17"/>
        <v>5.8206167427523257</v>
      </c>
      <c r="E23" s="4">
        <f t="shared" si="2"/>
        <v>1.5226074266750711</v>
      </c>
      <c r="F23" s="4">
        <f t="shared" si="3"/>
        <v>58</v>
      </c>
      <c r="G23">
        <f t="shared" si="4"/>
        <v>2.8687746673070589E-2</v>
      </c>
      <c r="I23">
        <f t="shared" si="18"/>
        <v>1.3841885697046055</v>
      </c>
      <c r="J23">
        <f t="shared" si="19"/>
        <v>3164.2550703447282</v>
      </c>
      <c r="K23">
        <f t="shared" si="20"/>
        <v>100.9</v>
      </c>
      <c r="L23">
        <f t="shared" si="21"/>
        <v>108.2</v>
      </c>
      <c r="M23">
        <f>(L23-L22)/(A23-A22)</f>
        <v>72.999999999999986</v>
      </c>
      <c r="N23">
        <f t="shared" si="22"/>
        <v>4379.9999999999991</v>
      </c>
      <c r="O23">
        <f t="shared" si="23"/>
        <v>5403</v>
      </c>
      <c r="Q23">
        <f t="shared" si="24"/>
        <v>0.86639596398642649</v>
      </c>
      <c r="R23">
        <f t="shared" si="25"/>
        <v>49.642296201673325</v>
      </c>
      <c r="T23">
        <f t="shared" si="5"/>
        <v>-2.8139937035120213E-2</v>
      </c>
      <c r="U23">
        <f t="shared" si="6"/>
        <v>1.8577525571231594E-2</v>
      </c>
      <c r="V23">
        <f t="shared" si="7"/>
        <v>3.8960398310275993E-2</v>
      </c>
      <c r="X23">
        <v>0</v>
      </c>
      <c r="Y23">
        <f t="shared" si="8"/>
        <v>1.8577525571231594E-2</v>
      </c>
      <c r="Z23">
        <f t="shared" si="9"/>
        <v>3.8960398310275993E-2</v>
      </c>
      <c r="AA23">
        <f t="shared" si="10"/>
        <v>4.3162913396168248E-2</v>
      </c>
      <c r="AB23">
        <f t="shared" si="11"/>
        <v>0</v>
      </c>
      <c r="AC23">
        <f t="shared" si="12"/>
        <v>0.43040481073923054</v>
      </c>
      <c r="AD23">
        <f t="shared" si="13"/>
        <v>0.90263597252299166</v>
      </c>
      <c r="AE23">
        <f t="shared" si="14"/>
        <v>1.1258551215994936</v>
      </c>
      <c r="AF23">
        <f t="shared" si="15"/>
        <v>65</v>
      </c>
      <c r="AJ23" t="str">
        <f t="shared" si="26"/>
        <v>F5403</v>
      </c>
      <c r="AK23" t="str">
        <f t="shared" si="27"/>
        <v>X108.2</v>
      </c>
      <c r="AL23" t="str">
        <f t="shared" si="28"/>
        <v>Y58</v>
      </c>
      <c r="AM23" t="str">
        <f t="shared" si="29"/>
        <v>Z65</v>
      </c>
      <c r="AO23">
        <f t="shared" si="30"/>
        <v>0.62551661028708028</v>
      </c>
      <c r="AP23">
        <f t="shared" si="31"/>
        <v>35.840518813202117</v>
      </c>
      <c r="AS23" t="str">
        <f t="shared" si="32"/>
        <v>F5403 X108.2 Y58 Z65</v>
      </c>
    </row>
    <row r="24" spans="1:45" x14ac:dyDescent="0.25">
      <c r="A24">
        <f t="shared" si="16"/>
        <v>1.2</v>
      </c>
      <c r="B24">
        <f t="shared" si="0"/>
        <v>0.51599830988508688</v>
      </c>
      <c r="C24">
        <f t="shared" si="1"/>
        <v>0.32427825142883226</v>
      </c>
      <c r="D24">
        <f t="shared" si="17"/>
        <v>5.959035599722788</v>
      </c>
      <c r="E24" s="4">
        <f t="shared" si="2"/>
        <v>1.6610262836455334</v>
      </c>
      <c r="F24" s="4">
        <f t="shared" si="3"/>
        <v>63</v>
      </c>
      <c r="G24">
        <f t="shared" si="4"/>
        <v>2.8079548589632977E-2</v>
      </c>
      <c r="I24">
        <f t="shared" si="18"/>
        <v>1.3841885697046217</v>
      </c>
      <c r="J24">
        <f t="shared" si="19"/>
        <v>3164.255070344765</v>
      </c>
      <c r="K24">
        <f t="shared" si="20"/>
        <v>108.2</v>
      </c>
      <c r="L24">
        <f t="shared" si="21"/>
        <v>115.2</v>
      </c>
      <c r="M24">
        <f>(L24-L23)/(A24-A23)</f>
        <v>69.999999999999943</v>
      </c>
      <c r="N24">
        <f t="shared" si="22"/>
        <v>4199.9999999999964</v>
      </c>
      <c r="O24">
        <f t="shared" si="23"/>
        <v>5259</v>
      </c>
      <c r="Q24">
        <f t="shared" si="24"/>
        <v>0.86639596398642649</v>
      </c>
      <c r="R24">
        <f t="shared" si="25"/>
        <v>49.642296201673325</v>
      </c>
      <c r="T24">
        <f t="shared" si="5"/>
        <v>-2.8603383974699675E-2</v>
      </c>
      <c r="U24">
        <f t="shared" si="6"/>
        <v>1.8183670467301714E-2</v>
      </c>
      <c r="V24">
        <f t="shared" si="7"/>
        <v>3.79573700417178E-2</v>
      </c>
      <c r="X24">
        <v>0</v>
      </c>
      <c r="Y24">
        <f t="shared" si="8"/>
        <v>1.8183670467301714E-2</v>
      </c>
      <c r="Z24">
        <f t="shared" si="9"/>
        <v>3.79573700417178E-2</v>
      </c>
      <c r="AA24">
        <f t="shared" si="10"/>
        <v>4.2088095848438145E-2</v>
      </c>
      <c r="AB24">
        <f t="shared" si="11"/>
        <v>0</v>
      </c>
      <c r="AC24">
        <f t="shared" si="12"/>
        <v>0.43203832581978152</v>
      </c>
      <c r="AD24">
        <f t="shared" si="13"/>
        <v>0.90185524615807411</v>
      </c>
      <c r="AE24">
        <f t="shared" si="14"/>
        <v>1.1240446227536907</v>
      </c>
      <c r="AF24">
        <f t="shared" si="15"/>
        <v>64</v>
      </c>
      <c r="AJ24" t="str">
        <f t="shared" si="26"/>
        <v>F5259</v>
      </c>
      <c r="AK24" t="str">
        <f t="shared" si="27"/>
        <v>X115.2</v>
      </c>
      <c r="AL24" t="str">
        <f t="shared" si="28"/>
        <v>Y63</v>
      </c>
      <c r="AM24" t="str">
        <f t="shared" si="29"/>
        <v>Z65</v>
      </c>
      <c r="AO24">
        <f t="shared" si="30"/>
        <v>0.64577945282226967</v>
      </c>
      <c r="AP24">
        <f t="shared" si="31"/>
        <v>37.001528412544495</v>
      </c>
      <c r="AS24" t="str">
        <f t="shared" si="32"/>
        <v>F5259 X115.2 Y63 Z65</v>
      </c>
    </row>
    <row r="25" spans="1:45" x14ac:dyDescent="0.25">
      <c r="A25">
        <f t="shared" si="16"/>
        <v>1.3</v>
      </c>
      <c r="B25">
        <f t="shared" si="0"/>
        <v>0.5279841245454836</v>
      </c>
      <c r="C25">
        <f t="shared" si="1"/>
        <v>0.31759075424765232</v>
      </c>
      <c r="D25">
        <f t="shared" si="17"/>
        <v>6.0974544566932485</v>
      </c>
      <c r="E25" s="4">
        <f t="shared" si="2"/>
        <v>1.7994451406159939</v>
      </c>
      <c r="F25" s="4">
        <f t="shared" si="3"/>
        <v>69</v>
      </c>
      <c r="G25">
        <f t="shared" si="4"/>
        <v>2.7500472129171713E-2</v>
      </c>
      <c r="I25">
        <f t="shared" si="18"/>
        <v>1.3841885697046039</v>
      </c>
      <c r="J25">
        <f t="shared" si="19"/>
        <v>3164.255070344725</v>
      </c>
      <c r="K25">
        <f t="shared" si="20"/>
        <v>115.2</v>
      </c>
      <c r="L25">
        <f t="shared" si="21"/>
        <v>121.9</v>
      </c>
      <c r="M25">
        <f>(L25-L24)/(A25-A24)</f>
        <v>66.999999999999972</v>
      </c>
      <c r="N25">
        <f t="shared" si="22"/>
        <v>4019.9999999999982</v>
      </c>
      <c r="O25">
        <f t="shared" si="23"/>
        <v>5116</v>
      </c>
      <c r="Q25">
        <f t="shared" si="24"/>
        <v>0.86639596398642649</v>
      </c>
      <c r="R25">
        <f t="shared" si="25"/>
        <v>49.642296201673325</v>
      </c>
      <c r="T25">
        <f t="shared" si="5"/>
        <v>-2.9044640237571157E-2</v>
      </c>
      <c r="U25">
        <f t="shared" si="6"/>
        <v>1.780867385726765E-2</v>
      </c>
      <c r="V25">
        <f t="shared" si="7"/>
        <v>3.6898501737347378E-2</v>
      </c>
      <c r="X25">
        <v>0</v>
      </c>
      <c r="Y25">
        <f t="shared" si="8"/>
        <v>1.780867385726765E-2</v>
      </c>
      <c r="Z25">
        <f t="shared" si="9"/>
        <v>3.6898501737347378E-2</v>
      </c>
      <c r="AA25">
        <f t="shared" si="10"/>
        <v>4.0971310633363386E-2</v>
      </c>
      <c r="AB25">
        <f t="shared" si="11"/>
        <v>0</v>
      </c>
      <c r="AC25">
        <f t="shared" si="12"/>
        <v>0.434662049662767</v>
      </c>
      <c r="AD25">
        <f t="shared" si="13"/>
        <v>0.9005936389865089</v>
      </c>
      <c r="AE25">
        <f t="shared" si="14"/>
        <v>1.1211333368787053</v>
      </c>
      <c r="AF25">
        <f t="shared" si="15"/>
        <v>64</v>
      </c>
      <c r="AJ25" t="str">
        <f t="shared" si="26"/>
        <v>F5116</v>
      </c>
      <c r="AK25" t="str">
        <f t="shared" si="27"/>
        <v>X121.9</v>
      </c>
      <c r="AL25" t="str">
        <f t="shared" si="28"/>
        <v>Y69</v>
      </c>
      <c r="AM25" t="str">
        <f t="shared" si="29"/>
        <v>Z64</v>
      </c>
      <c r="AO25">
        <f t="shared" si="30"/>
        <v>0.66685605781453383</v>
      </c>
      <c r="AP25">
        <f t="shared" si="31"/>
        <v>38.209164541338879</v>
      </c>
      <c r="AS25" t="str">
        <f t="shared" si="32"/>
        <v>F5116 X121.9 Y69 Z64</v>
      </c>
    </row>
    <row r="26" spans="1:45" x14ac:dyDescent="0.25">
      <c r="A26">
        <f t="shared" si="16"/>
        <v>1.4000000000000001</v>
      </c>
      <c r="B26">
        <f t="shared" si="0"/>
        <v>0.53996993920588032</v>
      </c>
      <c r="C26">
        <f t="shared" si="1"/>
        <v>0.31121731781445722</v>
      </c>
      <c r="D26">
        <f t="shared" si="17"/>
        <v>6.2358733136637099</v>
      </c>
      <c r="E26" s="4">
        <f t="shared" si="2"/>
        <v>1.9378639975864553</v>
      </c>
      <c r="F26" s="4">
        <f t="shared" si="3"/>
        <v>74</v>
      </c>
      <c r="G26">
        <f t="shared" si="4"/>
        <v>2.6948590474388228E-2</v>
      </c>
      <c r="I26">
        <f t="shared" si="18"/>
        <v>1.3841885697046128</v>
      </c>
      <c r="J26">
        <f t="shared" si="19"/>
        <v>3164.255070344745</v>
      </c>
      <c r="K26">
        <f t="shared" si="20"/>
        <v>121.9</v>
      </c>
      <c r="L26">
        <f t="shared" si="21"/>
        <v>128.19999999999999</v>
      </c>
      <c r="M26">
        <f>(L26-L25)/(A26-A25)</f>
        <v>62.999999999999773</v>
      </c>
      <c r="N26">
        <f t="shared" si="22"/>
        <v>3779.9999999999864</v>
      </c>
      <c r="O26">
        <f t="shared" si="23"/>
        <v>4930</v>
      </c>
      <c r="Q26">
        <f t="shared" si="24"/>
        <v>0.86639596398642649</v>
      </c>
      <c r="R26">
        <f t="shared" si="25"/>
        <v>49.642296201673325</v>
      </c>
      <c r="T26">
        <f t="shared" si="5"/>
        <v>-2.9465174058516171E-2</v>
      </c>
      <c r="U26">
        <f t="shared" si="6"/>
        <v>1.7451287978520403E-2</v>
      </c>
      <c r="V26">
        <f t="shared" si="7"/>
        <v>3.5191907956678002E-2</v>
      </c>
      <c r="X26">
        <v>0</v>
      </c>
      <c r="Y26">
        <f t="shared" si="8"/>
        <v>1.7451287978520403E-2</v>
      </c>
      <c r="Z26">
        <f t="shared" si="9"/>
        <v>3.5191907956678002E-2</v>
      </c>
      <c r="AA26">
        <f t="shared" si="10"/>
        <v>3.9281265734960061E-2</v>
      </c>
      <c r="AB26">
        <f t="shared" si="11"/>
        <v>0</v>
      </c>
      <c r="AC26">
        <f t="shared" si="12"/>
        <v>0.44426490979868999</v>
      </c>
      <c r="AD26">
        <f t="shared" si="13"/>
        <v>0.89589546818898558</v>
      </c>
      <c r="AE26">
        <f t="shared" si="14"/>
        <v>1.1104427419409488</v>
      </c>
      <c r="AF26">
        <f t="shared" si="15"/>
        <v>64</v>
      </c>
      <c r="AJ26" t="str">
        <f t="shared" si="26"/>
        <v>F4930</v>
      </c>
      <c r="AK26" t="str">
        <f t="shared" si="27"/>
        <v>X128.2</v>
      </c>
      <c r="AL26" t="str">
        <f t="shared" si="28"/>
        <v>Y74</v>
      </c>
      <c r="AM26" t="str">
        <f t="shared" si="29"/>
        <v>Z64</v>
      </c>
      <c r="AO26">
        <f t="shared" si="30"/>
        <v>0.69705781786541787</v>
      </c>
      <c r="AP26">
        <f t="shared" si="31"/>
        <v>39.939648962525929</v>
      </c>
      <c r="AS26" t="str">
        <f t="shared" si="32"/>
        <v>F4930 X128.2 Y74 Z64</v>
      </c>
    </row>
    <row r="27" spans="1:45" x14ac:dyDescent="0.25">
      <c r="A27">
        <f t="shared" si="16"/>
        <v>1.5000000000000002</v>
      </c>
      <c r="B27">
        <f t="shared" si="0"/>
        <v>0.55195575386627715</v>
      </c>
      <c r="C27">
        <f t="shared" si="1"/>
        <v>0.30513762719359205</v>
      </c>
      <c r="D27">
        <f t="shared" si="17"/>
        <v>6.3742921706341713</v>
      </c>
      <c r="E27" s="4">
        <f t="shared" si="2"/>
        <v>2.0762828545569167</v>
      </c>
      <c r="F27" s="4">
        <f t="shared" si="3"/>
        <v>79</v>
      </c>
      <c r="G27">
        <f t="shared" si="4"/>
        <v>2.6422144536536039E-2</v>
      </c>
      <c r="I27">
        <f t="shared" si="18"/>
        <v>1.3841885697046128</v>
      </c>
      <c r="J27">
        <f t="shared" si="19"/>
        <v>3164.255070344745</v>
      </c>
      <c r="K27">
        <f t="shared" si="20"/>
        <v>128.19999999999999</v>
      </c>
      <c r="L27">
        <f t="shared" si="21"/>
        <v>134.30000000000001</v>
      </c>
      <c r="M27">
        <f>(L27-L26)/(A27-A26)</f>
        <v>61.000000000000171</v>
      </c>
      <c r="N27">
        <f t="shared" si="22"/>
        <v>3660.00000000001</v>
      </c>
      <c r="O27">
        <f t="shared" si="23"/>
        <v>4838</v>
      </c>
      <c r="Q27">
        <f t="shared" si="24"/>
        <v>0.86639596398642649</v>
      </c>
      <c r="R27">
        <f t="shared" si="25"/>
        <v>49.642296201673325</v>
      </c>
      <c r="T27">
        <f t="shared" si="5"/>
        <v>-2.9866325863159539E-2</v>
      </c>
      <c r="U27">
        <f t="shared" si="6"/>
        <v>1.7110373685607302E-2</v>
      </c>
      <c r="V27">
        <f t="shared" si="7"/>
        <v>3.4548713180004346E-2</v>
      </c>
      <c r="X27">
        <v>0</v>
      </c>
      <c r="Y27">
        <f t="shared" si="8"/>
        <v>1.7110373685607302E-2</v>
      </c>
      <c r="Z27">
        <f t="shared" si="9"/>
        <v>3.4548713180004346E-2</v>
      </c>
      <c r="AA27">
        <f t="shared" si="10"/>
        <v>3.8553579211991831E-2</v>
      </c>
      <c r="AB27">
        <f t="shared" si="11"/>
        <v>0</v>
      </c>
      <c r="AC27">
        <f t="shared" si="12"/>
        <v>0.44380765768915265</v>
      </c>
      <c r="AD27">
        <f t="shared" si="13"/>
        <v>0.89612206923859883</v>
      </c>
      <c r="AE27">
        <f t="shared" si="14"/>
        <v>1.11095306295072</v>
      </c>
      <c r="AF27">
        <f t="shared" si="15"/>
        <v>64</v>
      </c>
      <c r="AJ27" t="str">
        <f t="shared" si="26"/>
        <v>F4838</v>
      </c>
      <c r="AK27" t="str">
        <f t="shared" si="27"/>
        <v>X134.3</v>
      </c>
      <c r="AL27" t="str">
        <f t="shared" si="28"/>
        <v>Y79</v>
      </c>
      <c r="AM27" t="str">
        <f t="shared" si="29"/>
        <v>Z64</v>
      </c>
      <c r="AO27">
        <f t="shared" si="30"/>
        <v>0.71283488871929235</v>
      </c>
      <c r="AP27">
        <f t="shared" si="31"/>
        <v>40.843635196394274</v>
      </c>
      <c r="AS27" t="str">
        <f t="shared" si="32"/>
        <v>F4838 X134.3 Y79 Z64</v>
      </c>
    </row>
    <row r="28" spans="1:45" x14ac:dyDescent="0.25">
      <c r="A28">
        <f t="shared" si="16"/>
        <v>1.6000000000000003</v>
      </c>
      <c r="B28">
        <f t="shared" si="0"/>
        <v>0.56394156852667388</v>
      </c>
      <c r="C28">
        <f t="shared" si="1"/>
        <v>0.29933309870065061</v>
      </c>
      <c r="D28">
        <f t="shared" si="17"/>
        <v>6.5127110276046327</v>
      </c>
      <c r="E28" s="4">
        <f t="shared" si="2"/>
        <v>2.2147017115273782</v>
      </c>
      <c r="F28" s="4">
        <f t="shared" si="3"/>
        <v>84</v>
      </c>
      <c r="G28">
        <f t="shared" si="4"/>
        <v>2.5919525137488155E-2</v>
      </c>
      <c r="I28">
        <f t="shared" si="18"/>
        <v>1.3841885697046128</v>
      </c>
      <c r="J28">
        <f t="shared" si="19"/>
        <v>3164.255070344745</v>
      </c>
      <c r="K28">
        <f t="shared" si="20"/>
        <v>134.30000000000001</v>
      </c>
      <c r="L28">
        <f t="shared" si="21"/>
        <v>140.1</v>
      </c>
      <c r="M28">
        <f>(L28-L27)/(A28-A27)</f>
        <v>57.99999999999978</v>
      </c>
      <c r="N28">
        <f t="shared" si="22"/>
        <v>3479.9999999999868</v>
      </c>
      <c r="O28">
        <f t="shared" si="23"/>
        <v>4703</v>
      </c>
      <c r="Q28">
        <f t="shared" si="24"/>
        <v>0.86639596398642649</v>
      </c>
      <c r="R28">
        <f t="shared" si="25"/>
        <v>49.642296201673325</v>
      </c>
      <c r="T28">
        <f t="shared" si="5"/>
        <v>-3.0249321845234028E-2</v>
      </c>
      <c r="U28">
        <f t="shared" si="6"/>
        <v>1.6784888911748286E-2</v>
      </c>
      <c r="V28">
        <f t="shared" si="7"/>
        <v>3.3275560730608778E-2</v>
      </c>
      <c r="X28">
        <v>0</v>
      </c>
      <c r="Y28">
        <f t="shared" si="8"/>
        <v>1.6784888911748286E-2</v>
      </c>
      <c r="Z28">
        <f t="shared" si="9"/>
        <v>3.3275560730608778E-2</v>
      </c>
      <c r="AA28">
        <f t="shared" si="10"/>
        <v>3.7269229100105675E-2</v>
      </c>
      <c r="AB28">
        <f t="shared" si="11"/>
        <v>0</v>
      </c>
      <c r="AC28">
        <f t="shared" si="12"/>
        <v>0.45036855650176821</v>
      </c>
      <c r="AD28">
        <f t="shared" si="13"/>
        <v>0.892842742768576</v>
      </c>
      <c r="AE28">
        <f t="shared" si="14"/>
        <v>1.1036182407629753</v>
      </c>
      <c r="AF28">
        <f t="shared" si="15"/>
        <v>63</v>
      </c>
      <c r="AJ28" t="str">
        <f t="shared" si="26"/>
        <v>F4703</v>
      </c>
      <c r="AK28" t="str">
        <f t="shared" si="27"/>
        <v>X140.1</v>
      </c>
      <c r="AL28" t="str">
        <f t="shared" si="28"/>
        <v>Y84</v>
      </c>
      <c r="AM28" t="str">
        <f t="shared" si="29"/>
        <v>Z64</v>
      </c>
      <c r="AO28">
        <f t="shared" si="30"/>
        <v>0.73779551407431332</v>
      </c>
      <c r="AP28">
        <f t="shared" si="31"/>
        <v>42.273815862924209</v>
      </c>
      <c r="AS28" t="str">
        <f t="shared" si="32"/>
        <v>F4703 X140.1 Y84 Z64</v>
      </c>
    </row>
    <row r="29" spans="1:45" x14ac:dyDescent="0.25">
      <c r="A29">
        <f t="shared" si="16"/>
        <v>1.7000000000000004</v>
      </c>
      <c r="B29">
        <f t="shared" si="0"/>
        <v>0.5759273831870706</v>
      </c>
      <c r="C29">
        <f t="shared" si="1"/>
        <v>0.29378669982782601</v>
      </c>
      <c r="D29">
        <f t="shared" si="17"/>
        <v>6.6511298845750932</v>
      </c>
      <c r="E29" s="4">
        <f t="shared" si="2"/>
        <v>2.3531205684978387</v>
      </c>
      <c r="F29" s="4">
        <f t="shared" si="3"/>
        <v>90</v>
      </c>
      <c r="G29">
        <f t="shared" si="4"/>
        <v>2.5439257416909479E-2</v>
      </c>
      <c r="I29">
        <f t="shared" si="18"/>
        <v>1.3841885697046039</v>
      </c>
      <c r="J29">
        <f t="shared" si="19"/>
        <v>3164.255070344725</v>
      </c>
      <c r="K29">
        <f t="shared" si="20"/>
        <v>140.1</v>
      </c>
      <c r="L29">
        <f t="shared" si="21"/>
        <v>145.6</v>
      </c>
      <c r="M29">
        <f>(L29-L28)/(A29-A28)</f>
        <v>54.99999999999995</v>
      </c>
      <c r="N29">
        <f t="shared" si="22"/>
        <v>3299.9999999999968</v>
      </c>
      <c r="O29">
        <f t="shared" si="23"/>
        <v>4572</v>
      </c>
      <c r="Q29">
        <f t="shared" si="24"/>
        <v>0.86639596398642649</v>
      </c>
      <c r="R29">
        <f t="shared" si="25"/>
        <v>49.642296201673325</v>
      </c>
      <c r="T29">
        <f t="shared" si="5"/>
        <v>-3.061528584831498E-2</v>
      </c>
      <c r="U29">
        <f t="shared" si="6"/>
        <v>1.6473878571279028E-2</v>
      </c>
      <c r="V29">
        <f t="shared" si="7"/>
        <v>3.1927591648270762E-2</v>
      </c>
      <c r="X29">
        <v>0</v>
      </c>
      <c r="Y29">
        <f t="shared" si="8"/>
        <v>1.6473878571279028E-2</v>
      </c>
      <c r="Z29">
        <f t="shared" si="9"/>
        <v>3.1927591648270762E-2</v>
      </c>
      <c r="AA29">
        <f t="shared" si="10"/>
        <v>3.5927145498076733E-2</v>
      </c>
      <c r="AB29">
        <f t="shared" si="11"/>
        <v>0</v>
      </c>
      <c r="AC29">
        <f t="shared" si="12"/>
        <v>0.45853569335645983</v>
      </c>
      <c r="AD29">
        <f t="shared" si="13"/>
        <v>0.8886759915279081</v>
      </c>
      <c r="AE29">
        <f t="shared" si="14"/>
        <v>1.0944495696920415</v>
      </c>
      <c r="AF29">
        <f t="shared" si="15"/>
        <v>63</v>
      </c>
      <c r="AJ29" t="str">
        <f t="shared" si="26"/>
        <v>F4572</v>
      </c>
      <c r="AK29" t="str">
        <f t="shared" si="27"/>
        <v>X145.6</v>
      </c>
      <c r="AL29" t="str">
        <f t="shared" si="28"/>
        <v>Y90</v>
      </c>
      <c r="AM29" t="str">
        <f t="shared" si="29"/>
        <v>Z63</v>
      </c>
      <c r="AO29">
        <f t="shared" si="30"/>
        <v>0.76441874390478348</v>
      </c>
      <c r="AP29">
        <f t="shared" si="31"/>
        <v>43.79925955844692</v>
      </c>
      <c r="AS29" t="str">
        <f t="shared" si="32"/>
        <v>F4572 X145.6 Y90 Z63</v>
      </c>
    </row>
    <row r="30" spans="1:45" x14ac:dyDescent="0.25">
      <c r="A30">
        <f t="shared" si="16"/>
        <v>1.8000000000000005</v>
      </c>
      <c r="B30">
        <f t="shared" si="0"/>
        <v>0.58791319784746732</v>
      </c>
      <c r="C30">
        <f t="shared" si="1"/>
        <v>0.28848279119891479</v>
      </c>
      <c r="D30">
        <f t="shared" si="17"/>
        <v>6.7895487415455538</v>
      </c>
      <c r="E30" s="4">
        <f t="shared" si="2"/>
        <v>2.4915394254682992</v>
      </c>
      <c r="F30" s="4">
        <f t="shared" si="3"/>
        <v>95</v>
      </c>
      <c r="G30">
        <f t="shared" si="4"/>
        <v>2.4979987146996941E-2</v>
      </c>
      <c r="I30">
        <f t="shared" si="18"/>
        <v>1.3841885697046039</v>
      </c>
      <c r="J30">
        <f t="shared" si="19"/>
        <v>3164.255070344725</v>
      </c>
      <c r="K30">
        <f t="shared" si="20"/>
        <v>145.6</v>
      </c>
      <c r="L30">
        <f t="shared" si="21"/>
        <v>150.9</v>
      </c>
      <c r="M30">
        <f>(L30-L29)/(A30-A29)</f>
        <v>53.000000000000064</v>
      </c>
      <c r="N30">
        <f t="shared" si="22"/>
        <v>3180.0000000000036</v>
      </c>
      <c r="O30">
        <f t="shared" si="23"/>
        <v>4486</v>
      </c>
      <c r="Q30">
        <f t="shared" si="24"/>
        <v>0.86639596398642649</v>
      </c>
      <c r="R30">
        <f t="shared" si="25"/>
        <v>49.642296201673325</v>
      </c>
      <c r="T30">
        <f t="shared" si="5"/>
        <v>-3.0965249793988334E-2</v>
      </c>
      <c r="U30">
        <f t="shared" si="6"/>
        <v>1.6176465697391104E-2</v>
      </c>
      <c r="V30">
        <f t="shared" si="7"/>
        <v>3.1120438792340971E-2</v>
      </c>
      <c r="X30">
        <v>0</v>
      </c>
      <c r="Y30">
        <f t="shared" si="8"/>
        <v>1.6176465697391104E-2</v>
      </c>
      <c r="Z30">
        <f t="shared" si="9"/>
        <v>3.1120438792340971E-2</v>
      </c>
      <c r="AA30">
        <f t="shared" si="10"/>
        <v>3.5073633303191042E-2</v>
      </c>
      <c r="AB30">
        <f t="shared" si="11"/>
        <v>0</v>
      </c>
      <c r="AC30">
        <f t="shared" si="12"/>
        <v>0.46121442730369622</v>
      </c>
      <c r="AD30">
        <f t="shared" si="13"/>
        <v>0.88728870839593332</v>
      </c>
      <c r="AE30">
        <f t="shared" si="14"/>
        <v>1.0914329197373007</v>
      </c>
      <c r="AF30">
        <f t="shared" si="15"/>
        <v>63</v>
      </c>
      <c r="AJ30" t="str">
        <f t="shared" si="26"/>
        <v>F4486</v>
      </c>
      <c r="AK30" t="str">
        <f t="shared" si="27"/>
        <v>X150.9</v>
      </c>
      <c r="AL30" t="str">
        <f t="shared" si="28"/>
        <v>Y95</v>
      </c>
      <c r="AM30" t="str">
        <f t="shared" si="29"/>
        <v>Z63</v>
      </c>
      <c r="AO30">
        <f t="shared" si="30"/>
        <v>0.78289857486614423</v>
      </c>
      <c r="AP30">
        <f t="shared" si="31"/>
        <v>44.858107106766184</v>
      </c>
      <c r="AS30" t="str">
        <f t="shared" si="32"/>
        <v>F4486 X150.9 Y95 Z63</v>
      </c>
    </row>
    <row r="31" spans="1:45" x14ac:dyDescent="0.25">
      <c r="A31">
        <f t="shared" si="16"/>
        <v>1.9000000000000006</v>
      </c>
      <c r="B31">
        <f t="shared" si="0"/>
        <v>0.59989901250786415</v>
      </c>
      <c r="C31">
        <f t="shared" si="1"/>
        <v>0.28340698747302223</v>
      </c>
      <c r="D31">
        <f t="shared" si="17"/>
        <v>6.9279675985160161</v>
      </c>
      <c r="E31" s="4">
        <f t="shared" si="2"/>
        <v>2.6299582824387615</v>
      </c>
      <c r="F31" s="4">
        <f t="shared" si="3"/>
        <v>100</v>
      </c>
      <c r="G31">
        <f t="shared" si="4"/>
        <v>2.4540468688004882E-2</v>
      </c>
      <c r="I31">
        <f t="shared" si="18"/>
        <v>1.3841885697046217</v>
      </c>
      <c r="J31">
        <f t="shared" si="19"/>
        <v>3164.255070344765</v>
      </c>
      <c r="K31">
        <f t="shared" si="20"/>
        <v>150.9</v>
      </c>
      <c r="L31">
        <f t="shared" si="21"/>
        <v>155.9</v>
      </c>
      <c r="M31">
        <f>(L31-L30)/(A31-A30)</f>
        <v>49.999999999999957</v>
      </c>
      <c r="N31">
        <f t="shared" si="22"/>
        <v>2999.9999999999973</v>
      </c>
      <c r="O31">
        <f t="shared" si="23"/>
        <v>4360</v>
      </c>
      <c r="Q31">
        <f t="shared" si="24"/>
        <v>0.86639596398642649</v>
      </c>
      <c r="R31">
        <f t="shared" si="25"/>
        <v>49.642296201673325</v>
      </c>
      <c r="T31">
        <f t="shared" si="5"/>
        <v>-3.1300162859740285E-2</v>
      </c>
      <c r="U31">
        <f t="shared" si="6"/>
        <v>1.5891843642406984E-2</v>
      </c>
      <c r="V31">
        <f t="shared" si="7"/>
        <v>2.9679698893288919E-2</v>
      </c>
      <c r="X31">
        <v>0</v>
      </c>
      <c r="Y31">
        <f t="shared" si="8"/>
        <v>1.5891843642406984E-2</v>
      </c>
      <c r="Z31">
        <f t="shared" si="9"/>
        <v>2.9679698893288919E-2</v>
      </c>
      <c r="AA31">
        <f t="shared" si="10"/>
        <v>3.3666529680841877E-2</v>
      </c>
      <c r="AB31">
        <f t="shared" si="11"/>
        <v>0</v>
      </c>
      <c r="AC31">
        <f t="shared" si="12"/>
        <v>0.47203688033965452</v>
      </c>
      <c r="AD31">
        <f t="shared" si="13"/>
        <v>0.8815788016956887</v>
      </c>
      <c r="AE31">
        <f t="shared" si="14"/>
        <v>1.0791964826538369</v>
      </c>
      <c r="AF31">
        <f t="shared" si="15"/>
        <v>62</v>
      </c>
      <c r="AJ31" t="str">
        <f t="shared" si="26"/>
        <v>F4360</v>
      </c>
      <c r="AK31" t="str">
        <f t="shared" si="27"/>
        <v>X155.9</v>
      </c>
      <c r="AL31" t="str">
        <f t="shared" si="28"/>
        <v>Y100</v>
      </c>
      <c r="AM31" t="str">
        <f t="shared" si="29"/>
        <v>Z63</v>
      </c>
      <c r="AO31">
        <f t="shared" si="30"/>
        <v>0.81196566688736949</v>
      </c>
      <c r="AP31">
        <f t="shared" si="31"/>
        <v>46.523577921288073</v>
      </c>
      <c r="AS31" t="str">
        <f t="shared" si="32"/>
        <v>F4360 X155.9 Y100 Z63</v>
      </c>
    </row>
    <row r="32" spans="1:45" x14ac:dyDescent="0.25">
      <c r="A32">
        <f t="shared" si="16"/>
        <v>2.0000000000000004</v>
      </c>
      <c r="B32">
        <f t="shared" si="0"/>
        <v>0.61188482716826087</v>
      </c>
      <c r="C32">
        <f t="shared" si="1"/>
        <v>0.27854603459882382</v>
      </c>
      <c r="D32">
        <f t="shared" si="17"/>
        <v>7.0663864554864766</v>
      </c>
      <c r="E32" s="4">
        <f t="shared" si="2"/>
        <v>2.768377139409222</v>
      </c>
      <c r="F32" s="4">
        <f t="shared" si="3"/>
        <v>105</v>
      </c>
      <c r="G32">
        <f t="shared" si="4"/>
        <v>2.4119554359579971E-2</v>
      </c>
      <c r="I32">
        <f t="shared" si="18"/>
        <v>1.384188569704607</v>
      </c>
      <c r="J32">
        <f t="shared" si="19"/>
        <v>3164.2550703447318</v>
      </c>
      <c r="K32">
        <f t="shared" si="20"/>
        <v>155.9</v>
      </c>
      <c r="L32">
        <f t="shared" si="21"/>
        <v>160.80000000000001</v>
      </c>
      <c r="M32">
        <f>(L32-L31)/(A32-A31)</f>
        <v>49.000000000000121</v>
      </c>
      <c r="N32">
        <f t="shared" si="22"/>
        <v>2940.0000000000073</v>
      </c>
      <c r="O32">
        <f t="shared" si="23"/>
        <v>4319</v>
      </c>
      <c r="Q32">
        <f t="shared" si="24"/>
        <v>0.86639596398642649</v>
      </c>
      <c r="R32">
        <f t="shared" si="25"/>
        <v>49.642296201673325</v>
      </c>
      <c r="T32">
        <f t="shared" si="5"/>
        <v>-3.1620899578000065E-2</v>
      </c>
      <c r="U32">
        <f t="shared" si="6"/>
        <v>1.5619269194900731E-2</v>
      </c>
      <c r="V32">
        <f t="shared" si="7"/>
        <v>2.9383330502151011E-2</v>
      </c>
      <c r="X32">
        <v>0</v>
      </c>
      <c r="Y32">
        <f t="shared" si="8"/>
        <v>1.5619269194900731E-2</v>
      </c>
      <c r="Z32">
        <f t="shared" si="9"/>
        <v>2.9383330502151011E-2</v>
      </c>
      <c r="AA32">
        <f t="shared" si="10"/>
        <v>3.3276743854851736E-2</v>
      </c>
      <c r="AB32">
        <f t="shared" si="11"/>
        <v>0</v>
      </c>
      <c r="AC32">
        <f t="shared" si="12"/>
        <v>0.46937492631579841</v>
      </c>
      <c r="AD32">
        <f t="shared" si="13"/>
        <v>0.88299896859851368</v>
      </c>
      <c r="AE32">
        <f t="shared" si="14"/>
        <v>1.0822135806241062</v>
      </c>
      <c r="AF32">
        <f t="shared" si="15"/>
        <v>62</v>
      </c>
      <c r="AJ32" t="str">
        <f t="shared" si="26"/>
        <v>F4319</v>
      </c>
      <c r="AK32" t="str">
        <f t="shared" si="27"/>
        <v>X160.8</v>
      </c>
      <c r="AL32" t="str">
        <f t="shared" si="28"/>
        <v>Y105</v>
      </c>
      <c r="AM32" t="str">
        <f t="shared" si="29"/>
        <v>Z62</v>
      </c>
      <c r="AO32">
        <f t="shared" si="30"/>
        <v>0.82206064482747898</v>
      </c>
      <c r="AP32">
        <f t="shared" si="31"/>
        <v>47.101994610519249</v>
      </c>
      <c r="AS32" t="str">
        <f t="shared" si="32"/>
        <v>F4319 X160.8 Y105 Z62</v>
      </c>
    </row>
    <row r="33" spans="1:45" x14ac:dyDescent="0.25">
      <c r="A33">
        <f t="shared" si="16"/>
        <v>2.1000000000000005</v>
      </c>
      <c r="B33">
        <f t="shared" si="0"/>
        <v>0.62387064182865748</v>
      </c>
      <c r="C33">
        <f t="shared" si="1"/>
        <v>0.27388770122056755</v>
      </c>
      <c r="D33">
        <f t="shared" si="17"/>
        <v>7.2048053124569362</v>
      </c>
      <c r="E33" s="4">
        <f t="shared" si="2"/>
        <v>2.9067959963796817</v>
      </c>
      <c r="F33" s="4">
        <f t="shared" si="3"/>
        <v>111</v>
      </c>
      <c r="G33">
        <f t="shared" si="4"/>
        <v>2.3716185037508237E-2</v>
      </c>
      <c r="I33">
        <f t="shared" si="18"/>
        <v>1.384188569704595</v>
      </c>
      <c r="J33">
        <f t="shared" si="19"/>
        <v>3164.2550703447046</v>
      </c>
      <c r="K33">
        <f t="shared" si="20"/>
        <v>160.80000000000001</v>
      </c>
      <c r="L33">
        <f t="shared" si="21"/>
        <v>165.4</v>
      </c>
      <c r="M33">
        <f>(L33-L32)/(A33-A32)</f>
        <v>45.999999999999901</v>
      </c>
      <c r="N33">
        <f t="shared" si="22"/>
        <v>2759.9999999999941</v>
      </c>
      <c r="O33">
        <f t="shared" si="23"/>
        <v>4199</v>
      </c>
      <c r="Q33">
        <f t="shared" si="24"/>
        <v>0.86639596398642649</v>
      </c>
      <c r="R33">
        <f t="shared" si="25"/>
        <v>49.642296201673325</v>
      </c>
      <c r="T33">
        <f t="shared" si="5"/>
        <v>-3.1928267001418723E-2</v>
      </c>
      <c r="U33">
        <f t="shared" si="6"/>
        <v>1.5358056490367464E-2</v>
      </c>
      <c r="V33">
        <f t="shared" si="7"/>
        <v>2.7847140976458764E-2</v>
      </c>
      <c r="X33">
        <v>0</v>
      </c>
      <c r="Y33">
        <f t="shared" si="8"/>
        <v>1.5358056490367464E-2</v>
      </c>
      <c r="Z33">
        <f t="shared" si="9"/>
        <v>2.7847140976458764E-2</v>
      </c>
      <c r="AA33">
        <f t="shared" si="10"/>
        <v>3.1801464741802177E-2</v>
      </c>
      <c r="AB33">
        <f t="shared" si="11"/>
        <v>0</v>
      </c>
      <c r="AC33">
        <f t="shared" si="12"/>
        <v>0.48293550674663449</v>
      </c>
      <c r="AD33">
        <f t="shared" si="13"/>
        <v>0.87565592347872079</v>
      </c>
      <c r="AE33">
        <f t="shared" si="14"/>
        <v>1.0667923496035989</v>
      </c>
      <c r="AF33">
        <f t="shared" si="15"/>
        <v>61</v>
      </c>
      <c r="AJ33" t="str">
        <f t="shared" si="26"/>
        <v>F4199</v>
      </c>
      <c r="AK33" t="str">
        <f t="shared" si="27"/>
        <v>X165.4</v>
      </c>
      <c r="AL33" t="str">
        <f t="shared" si="28"/>
        <v>Y111</v>
      </c>
      <c r="AM33" t="str">
        <f t="shared" si="29"/>
        <v>Z62</v>
      </c>
      <c r="AO33">
        <f t="shared" si="30"/>
        <v>0.85356670639845333</v>
      </c>
      <c r="AP33">
        <f t="shared" si="31"/>
        <v>48.907212208092183</v>
      </c>
      <c r="AS33" t="str">
        <f t="shared" si="32"/>
        <v>F4199 X165.4 Y111 Z62</v>
      </c>
    </row>
    <row r="34" spans="1:45" x14ac:dyDescent="0.25">
      <c r="A34">
        <f t="shared" si="16"/>
        <v>2.2000000000000006</v>
      </c>
      <c r="B34">
        <f t="shared" si="0"/>
        <v>0.63585645648905431</v>
      </c>
      <c r="C34">
        <f t="shared" si="1"/>
        <v>0.26942068236858246</v>
      </c>
      <c r="D34">
        <f t="shared" si="17"/>
        <v>7.3432241694273985</v>
      </c>
      <c r="E34" s="4">
        <f t="shared" si="2"/>
        <v>3.045214853350144</v>
      </c>
      <c r="F34" s="4">
        <f t="shared" si="3"/>
        <v>116</v>
      </c>
      <c r="G34">
        <f t="shared" si="4"/>
        <v>2.3329381814188619E-2</v>
      </c>
      <c r="I34">
        <f t="shared" si="18"/>
        <v>1.3841885697046217</v>
      </c>
      <c r="J34">
        <f t="shared" si="19"/>
        <v>3164.255070344765</v>
      </c>
      <c r="K34">
        <f t="shared" si="20"/>
        <v>165.4</v>
      </c>
      <c r="L34">
        <f t="shared" si="21"/>
        <v>169.9</v>
      </c>
      <c r="M34">
        <f>(L34-L33)/(A34-A33)</f>
        <v>44.999999999999957</v>
      </c>
      <c r="N34">
        <f t="shared" si="22"/>
        <v>2699.9999999999973</v>
      </c>
      <c r="O34">
        <f t="shared" si="23"/>
        <v>4160</v>
      </c>
      <c r="Q34">
        <f t="shared" si="24"/>
        <v>0.86639596398642649</v>
      </c>
      <c r="R34">
        <f t="shared" si="25"/>
        <v>49.642296201673325</v>
      </c>
      <c r="T34">
        <f t="shared" si="5"/>
        <v>-3.2223011057588277E-2</v>
      </c>
      <c r="U34">
        <f t="shared" si="6"/>
        <v>1.5107571610737638E-2</v>
      </c>
      <c r="V34">
        <f t="shared" si="7"/>
        <v>2.7491054496662639E-2</v>
      </c>
      <c r="X34">
        <v>0</v>
      </c>
      <c r="Y34">
        <f t="shared" si="8"/>
        <v>1.5107571610737638E-2</v>
      </c>
      <c r="Z34">
        <f t="shared" si="9"/>
        <v>2.7491054496662639E-2</v>
      </c>
      <c r="AA34">
        <f t="shared" si="10"/>
        <v>3.1368723233693156E-2</v>
      </c>
      <c r="AB34">
        <f t="shared" si="11"/>
        <v>0</v>
      </c>
      <c r="AC34">
        <f t="shared" si="12"/>
        <v>0.48161257626547549</v>
      </c>
      <c r="AD34">
        <f t="shared" si="13"/>
        <v>0.87638423444453384</v>
      </c>
      <c r="AE34">
        <f t="shared" si="14"/>
        <v>1.0683025093151275</v>
      </c>
      <c r="AF34">
        <f t="shared" si="15"/>
        <v>61</v>
      </c>
      <c r="AJ34" t="str">
        <f t="shared" si="26"/>
        <v>F4160</v>
      </c>
      <c r="AK34" t="str">
        <f t="shared" si="27"/>
        <v>X169.9</v>
      </c>
      <c r="AL34" t="str">
        <f t="shared" si="28"/>
        <v>Y116</v>
      </c>
      <c r="AM34" t="str">
        <f t="shared" si="29"/>
        <v>Z61</v>
      </c>
      <c r="AO34">
        <f t="shared" si="30"/>
        <v>0.86447649818574179</v>
      </c>
      <c r="AP34">
        <f t="shared" si="31"/>
        <v>49.53231566876763</v>
      </c>
      <c r="AS34" t="str">
        <f t="shared" si="32"/>
        <v>F4160 X169.9 Y116 Z61</v>
      </c>
    </row>
    <row r="35" spans="1:45" x14ac:dyDescent="0.25">
      <c r="A35">
        <f t="shared" si="16"/>
        <v>2.3000000000000007</v>
      </c>
      <c r="B35">
        <f t="shared" si="0"/>
        <v>0.64784227114945114</v>
      </c>
      <c r="C35">
        <f t="shared" si="1"/>
        <v>0.26513451384343156</v>
      </c>
      <c r="D35">
        <f t="shared" si="17"/>
        <v>7.4816430263978608</v>
      </c>
      <c r="E35" s="4">
        <f t="shared" si="2"/>
        <v>3.1836337103206063</v>
      </c>
      <c r="F35" s="4">
        <f t="shared" si="3"/>
        <v>121</v>
      </c>
      <c r="G35">
        <f t="shared" si="4"/>
        <v>2.295823858507896E-2</v>
      </c>
      <c r="I35">
        <f t="shared" si="18"/>
        <v>1.3841885697046217</v>
      </c>
      <c r="J35">
        <f t="shared" si="19"/>
        <v>3164.255070344765</v>
      </c>
      <c r="K35">
        <f t="shared" si="20"/>
        <v>169.9</v>
      </c>
      <c r="L35">
        <f t="shared" si="21"/>
        <v>174.1</v>
      </c>
      <c r="M35">
        <f>(L35-L34)/(A35-A34)</f>
        <v>41.999999999999851</v>
      </c>
      <c r="N35">
        <f t="shared" si="22"/>
        <v>2519.9999999999909</v>
      </c>
      <c r="O35">
        <f t="shared" si="23"/>
        <v>4045</v>
      </c>
      <c r="Q35">
        <f t="shared" si="24"/>
        <v>0.86639596398642649</v>
      </c>
      <c r="R35">
        <f t="shared" si="25"/>
        <v>49.642296201673325</v>
      </c>
      <c r="T35">
        <f t="shared" si="5"/>
        <v>-3.2505822198169831E-2</v>
      </c>
      <c r="U35">
        <f t="shared" si="6"/>
        <v>1.4867227783529819E-2</v>
      </c>
      <c r="V35">
        <f t="shared" si="7"/>
        <v>2.5888650304125765E-2</v>
      </c>
      <c r="X35">
        <v>0</v>
      </c>
      <c r="Y35">
        <f t="shared" si="8"/>
        <v>1.4867227783529819E-2</v>
      </c>
      <c r="Z35">
        <f t="shared" si="9"/>
        <v>2.5888650304125765E-2</v>
      </c>
      <c r="AA35">
        <f t="shared" si="10"/>
        <v>2.9853922297357713E-2</v>
      </c>
      <c r="AB35">
        <f t="shared" si="11"/>
        <v>0</v>
      </c>
      <c r="AC35">
        <f t="shared" si="12"/>
        <v>0.49799914515238342</v>
      </c>
      <c r="AD35">
        <f t="shared" si="13"/>
        <v>0.86717752013500404</v>
      </c>
      <c r="AE35">
        <f t="shared" si="14"/>
        <v>1.0495064025505365</v>
      </c>
      <c r="AF35">
        <f t="shared" si="15"/>
        <v>60</v>
      </c>
      <c r="AJ35" t="str">
        <f t="shared" si="26"/>
        <v>F4045</v>
      </c>
      <c r="AK35" t="str">
        <f t="shared" si="27"/>
        <v>X174.1</v>
      </c>
      <c r="AL35" t="str">
        <f t="shared" si="28"/>
        <v>Y121</v>
      </c>
      <c r="AM35" t="str">
        <f t="shared" si="29"/>
        <v>Z61</v>
      </c>
      <c r="AO35">
        <f t="shared" si="30"/>
        <v>0.89823528633408178</v>
      </c>
      <c r="AP35">
        <f t="shared" si="31"/>
        <v>51.466608798387625</v>
      </c>
      <c r="AS35" t="str">
        <f t="shared" si="32"/>
        <v>F4045 X174.1 Y121 Z61</v>
      </c>
    </row>
    <row r="36" spans="1:45" x14ac:dyDescent="0.25">
      <c r="A36">
        <f t="shared" si="16"/>
        <v>2.4000000000000008</v>
      </c>
      <c r="B36">
        <f t="shared" si="0"/>
        <v>0.65982808580984775</v>
      </c>
      <c r="C36">
        <f t="shared" si="1"/>
        <v>0.26101949593403179</v>
      </c>
      <c r="D36">
        <f t="shared" si="17"/>
        <v>7.6200618833683205</v>
      </c>
      <c r="E36" s="4">
        <f t="shared" si="2"/>
        <v>3.3220525672910659</v>
      </c>
      <c r="F36" s="4">
        <f t="shared" si="3"/>
        <v>127</v>
      </c>
      <c r="G36">
        <f t="shared" si="4"/>
        <v>2.2601915443378664E-2</v>
      </c>
      <c r="I36">
        <f t="shared" si="18"/>
        <v>1.384188569704595</v>
      </c>
      <c r="J36">
        <f t="shared" si="19"/>
        <v>3164.2550703447046</v>
      </c>
      <c r="K36">
        <f t="shared" si="20"/>
        <v>174.1</v>
      </c>
      <c r="L36">
        <f t="shared" si="21"/>
        <v>178.2</v>
      </c>
      <c r="M36">
        <f>(L36-L35)/(A36-A35)</f>
        <v>40.999999999999908</v>
      </c>
      <c r="N36">
        <f t="shared" si="22"/>
        <v>2459.9999999999945</v>
      </c>
      <c r="O36">
        <f t="shared" si="23"/>
        <v>4008</v>
      </c>
      <c r="Q36">
        <f t="shared" si="24"/>
        <v>0.86639596398642649</v>
      </c>
      <c r="R36">
        <f t="shared" si="25"/>
        <v>49.642296201673325</v>
      </c>
      <c r="T36">
        <f t="shared" si="5"/>
        <v>-3.277734043214546E-2</v>
      </c>
      <c r="U36">
        <f t="shared" si="6"/>
        <v>1.4636481104398946E-2</v>
      </c>
      <c r="V36">
        <f t="shared" si="7"/>
        <v>2.5482283032958072E-2</v>
      </c>
      <c r="X36">
        <v>0</v>
      </c>
      <c r="Y36">
        <f t="shared" si="8"/>
        <v>1.4636481104398946E-2</v>
      </c>
      <c r="Z36">
        <f t="shared" si="9"/>
        <v>2.5482283032958072E-2</v>
      </c>
      <c r="AA36">
        <f t="shared" si="10"/>
        <v>2.9386618173774443E-2</v>
      </c>
      <c r="AB36">
        <f t="shared" si="11"/>
        <v>0</v>
      </c>
      <c r="AC36">
        <f t="shared" si="12"/>
        <v>0.49806619522694889</v>
      </c>
      <c r="AD36">
        <f t="shared" si="13"/>
        <v>0.86713901144634864</v>
      </c>
      <c r="AE36">
        <f t="shared" si="14"/>
        <v>1.0494290809390414</v>
      </c>
      <c r="AF36">
        <f t="shared" si="15"/>
        <v>60</v>
      </c>
      <c r="AJ36" t="str">
        <f t="shared" si="26"/>
        <v>F4008</v>
      </c>
      <c r="AK36" t="str">
        <f t="shared" si="27"/>
        <v>X178.2</v>
      </c>
      <c r="AL36" t="str">
        <f t="shared" si="28"/>
        <v>Y127</v>
      </c>
      <c r="AM36" t="str">
        <f t="shared" si="29"/>
        <v>Z60</v>
      </c>
      <c r="AO36">
        <f t="shared" si="30"/>
        <v>0.90996617374839572</v>
      </c>
      <c r="AP36">
        <f t="shared" si="31"/>
        <v>52.138758960595645</v>
      </c>
      <c r="AS36" t="str">
        <f t="shared" si="32"/>
        <v>F4008 X178.2 Y127 Z60</v>
      </c>
    </row>
    <row r="37" spans="1:45" x14ac:dyDescent="0.25">
      <c r="A37">
        <f t="shared" si="16"/>
        <v>2.5000000000000009</v>
      </c>
      <c r="B37">
        <f t="shared" si="0"/>
        <v>0.67181390047024458</v>
      </c>
      <c r="C37">
        <f t="shared" si="1"/>
        <v>0.2570666253041341</v>
      </c>
      <c r="D37">
        <f t="shared" si="17"/>
        <v>7.7584807403387828</v>
      </c>
      <c r="E37" s="4">
        <f t="shared" si="2"/>
        <v>3.4604714242615282</v>
      </c>
      <c r="F37" s="4">
        <f t="shared" si="3"/>
        <v>132</v>
      </c>
      <c r="G37">
        <f t="shared" si="4"/>
        <v>2.2259632782017067E-2</v>
      </c>
      <c r="I37">
        <f t="shared" si="18"/>
        <v>1.3841885697046217</v>
      </c>
      <c r="J37">
        <f t="shared" si="19"/>
        <v>3164.255070344765</v>
      </c>
      <c r="K37">
        <f t="shared" si="20"/>
        <v>178.2</v>
      </c>
      <c r="L37">
        <f t="shared" si="21"/>
        <v>182.2</v>
      </c>
      <c r="M37">
        <f>(L37-L36)/(A37-A36)</f>
        <v>39.999999999999964</v>
      </c>
      <c r="N37">
        <f t="shared" si="22"/>
        <v>2399.9999999999977</v>
      </c>
      <c r="O37">
        <f t="shared" si="23"/>
        <v>3971</v>
      </c>
      <c r="Q37">
        <f t="shared" si="24"/>
        <v>0.86639596398642649</v>
      </c>
      <c r="R37">
        <f t="shared" si="25"/>
        <v>49.642296201673325</v>
      </c>
      <c r="T37">
        <f t="shared" si="5"/>
        <v>-3.3038159820102997E-2</v>
      </c>
      <c r="U37">
        <f t="shared" si="6"/>
        <v>1.4414826717719516E-2</v>
      </c>
      <c r="V37">
        <f t="shared" si="7"/>
        <v>2.5063123629611807E-2</v>
      </c>
      <c r="X37">
        <v>0</v>
      </c>
      <c r="Y37">
        <f t="shared" si="8"/>
        <v>1.4414826717719516E-2</v>
      </c>
      <c r="Z37">
        <f t="shared" si="9"/>
        <v>2.5063123629611807E-2</v>
      </c>
      <c r="AA37">
        <f t="shared" si="10"/>
        <v>2.8912754890793202E-2</v>
      </c>
      <c r="AB37">
        <f t="shared" si="11"/>
        <v>0</v>
      </c>
      <c r="AC37">
        <f t="shared" si="12"/>
        <v>0.49856289281896427</v>
      </c>
      <c r="AD37">
        <f t="shared" si="13"/>
        <v>0.86685352967152751</v>
      </c>
      <c r="AE37">
        <f t="shared" si="14"/>
        <v>1.0488561862273835</v>
      </c>
      <c r="AF37">
        <f t="shared" si="15"/>
        <v>60</v>
      </c>
      <c r="AJ37" t="str">
        <f t="shared" si="26"/>
        <v>F3971</v>
      </c>
      <c r="AK37" t="str">
        <f t="shared" si="27"/>
        <v>X182.2</v>
      </c>
      <c r="AL37" t="str">
        <f t="shared" si="28"/>
        <v>Y132</v>
      </c>
      <c r="AM37" t="str">
        <f t="shared" si="29"/>
        <v>Z60</v>
      </c>
      <c r="AO37">
        <f t="shared" si="30"/>
        <v>0.92180668420184542</v>
      </c>
      <c r="AP37">
        <f t="shared" si="31"/>
        <v>52.817190245529893</v>
      </c>
      <c r="AS37" t="str">
        <f t="shared" si="32"/>
        <v>F3971 X182.2 Y132 Z60</v>
      </c>
    </row>
    <row r="38" spans="1:45" x14ac:dyDescent="0.25">
      <c r="A38">
        <f t="shared" si="16"/>
        <v>2.600000000000001</v>
      </c>
      <c r="B38">
        <f t="shared" si="0"/>
        <v>0.68379971513064131</v>
      </c>
      <c r="C38">
        <f t="shared" si="1"/>
        <v>0.25326753404500735</v>
      </c>
      <c r="D38">
        <f t="shared" si="17"/>
        <v>7.8968995973092433</v>
      </c>
      <c r="E38" s="4">
        <f t="shared" si="2"/>
        <v>3.5988902812319887</v>
      </c>
      <c r="F38" s="4">
        <f t="shared" si="3"/>
        <v>137</v>
      </c>
      <c r="G38">
        <f t="shared" si="4"/>
        <v>2.1930666016169956E-2</v>
      </c>
      <c r="I38">
        <f t="shared" si="18"/>
        <v>1.3841885697046039</v>
      </c>
      <c r="J38">
        <f t="shared" si="19"/>
        <v>3164.255070344725</v>
      </c>
      <c r="K38">
        <f t="shared" si="20"/>
        <v>182.2</v>
      </c>
      <c r="L38">
        <f t="shared" si="21"/>
        <v>185.9</v>
      </c>
      <c r="M38">
        <f>(L38-L37)/(A38-A37)</f>
        <v>37.000000000000135</v>
      </c>
      <c r="N38">
        <f t="shared" si="22"/>
        <v>2220.0000000000082</v>
      </c>
      <c r="O38">
        <f t="shared" si="23"/>
        <v>3865</v>
      </c>
      <c r="Q38">
        <f t="shared" si="24"/>
        <v>0.86639596398642649</v>
      </c>
      <c r="R38">
        <f t="shared" si="25"/>
        <v>49.642296201673325</v>
      </c>
      <c r="T38">
        <f t="shared" si="5"/>
        <v>-3.3288832495678496E-2</v>
      </c>
      <c r="U38">
        <f t="shared" si="6"/>
        <v>1.420179539900856E-2</v>
      </c>
      <c r="V38">
        <f t="shared" si="7"/>
        <v>2.3358142085972769E-2</v>
      </c>
      <c r="X38">
        <v>0</v>
      </c>
      <c r="Y38">
        <f t="shared" si="8"/>
        <v>1.420179539900856E-2</v>
      </c>
      <c r="Z38">
        <f t="shared" si="9"/>
        <v>2.3358142085972769E-2</v>
      </c>
      <c r="AA38">
        <f t="shared" si="10"/>
        <v>2.7336674894064803E-2</v>
      </c>
      <c r="AB38">
        <f t="shared" si="11"/>
        <v>0</v>
      </c>
      <c r="AC38">
        <f t="shared" si="12"/>
        <v>0.51951436866566314</v>
      </c>
      <c r="AD38">
        <f t="shared" si="13"/>
        <v>0.85446171403399784</v>
      </c>
      <c r="AE38">
        <f t="shared" si="14"/>
        <v>1.0245138220434109</v>
      </c>
      <c r="AF38">
        <f t="shared" si="15"/>
        <v>59</v>
      </c>
      <c r="AJ38" t="str">
        <f t="shared" si="26"/>
        <v>F3865</v>
      </c>
      <c r="AK38" t="str">
        <f t="shared" si="27"/>
        <v>X185.9</v>
      </c>
      <c r="AL38" t="str">
        <f t="shared" si="28"/>
        <v>Y137</v>
      </c>
      <c r="AM38" t="str">
        <f t="shared" si="29"/>
        <v>Z60</v>
      </c>
      <c r="AO38">
        <f t="shared" si="30"/>
        <v>0.95894304888986881</v>
      </c>
      <c r="AP38">
        <f t="shared" si="31"/>
        <v>54.945009963449429</v>
      </c>
      <c r="AS38" t="str">
        <f t="shared" si="32"/>
        <v>F3865 X185.9 Y137 Z60</v>
      </c>
    </row>
    <row r="39" spans="1:45" x14ac:dyDescent="0.25">
      <c r="A39">
        <f t="shared" si="16"/>
        <v>2.7000000000000011</v>
      </c>
      <c r="B39">
        <f t="shared" si="0"/>
        <v>0.69578552979103803</v>
      </c>
      <c r="C39">
        <f t="shared" si="1"/>
        <v>0.24961443503027919</v>
      </c>
      <c r="D39">
        <f t="shared" si="17"/>
        <v>8.0353184542797038</v>
      </c>
      <c r="E39" s="4">
        <f t="shared" si="2"/>
        <v>3.7373091382024493</v>
      </c>
      <c r="F39" s="4">
        <f t="shared" si="3"/>
        <v>142</v>
      </c>
      <c r="G39">
        <f t="shared" si="4"/>
        <v>2.1614340851485541E-2</v>
      </c>
      <c r="I39">
        <f t="shared" si="18"/>
        <v>1.3841885697046039</v>
      </c>
      <c r="J39">
        <f t="shared" si="19"/>
        <v>3164.255070344725</v>
      </c>
      <c r="K39">
        <f t="shared" si="20"/>
        <v>185.9</v>
      </c>
      <c r="L39">
        <f t="shared" si="21"/>
        <v>189.6</v>
      </c>
      <c r="M39">
        <f>(L39-L38)/(A39-A38)</f>
        <v>36.999999999999851</v>
      </c>
      <c r="N39">
        <f t="shared" si="22"/>
        <v>2219.9999999999909</v>
      </c>
      <c r="O39">
        <f t="shared" si="23"/>
        <v>3865</v>
      </c>
      <c r="Q39">
        <f t="shared" si="24"/>
        <v>0.86639596398642649</v>
      </c>
      <c r="R39">
        <f t="shared" si="25"/>
        <v>49.642296201673325</v>
      </c>
      <c r="T39">
        <f t="shared" si="5"/>
        <v>-3.3529872271168021E-2</v>
      </c>
      <c r="U39">
        <f t="shared" si="6"/>
        <v>1.3996950490737493E-2</v>
      </c>
      <c r="V39">
        <f t="shared" si="7"/>
        <v>2.3527275122554248E-2</v>
      </c>
      <c r="X39">
        <v>0</v>
      </c>
      <c r="Y39">
        <f t="shared" si="8"/>
        <v>1.3996950490737493E-2</v>
      </c>
      <c r="Z39">
        <f t="shared" si="9"/>
        <v>2.3527275122554248E-2</v>
      </c>
      <c r="AA39">
        <f t="shared" si="10"/>
        <v>2.737603509883264E-2</v>
      </c>
      <c r="AB39">
        <f t="shared" si="11"/>
        <v>0</v>
      </c>
      <c r="AC39">
        <f t="shared" si="12"/>
        <v>0.5112847949020326</v>
      </c>
      <c r="AD39">
        <f t="shared" si="13"/>
        <v>0.85941134417808707</v>
      </c>
      <c r="AE39">
        <f t="shared" si="14"/>
        <v>1.0341172293390701</v>
      </c>
      <c r="AF39">
        <f t="shared" si="15"/>
        <v>59</v>
      </c>
      <c r="AJ39" t="str">
        <f t="shared" si="26"/>
        <v>F3865</v>
      </c>
      <c r="AK39" t="str">
        <f t="shared" si="27"/>
        <v>X189.6</v>
      </c>
      <c r="AL39" t="str">
        <f t="shared" si="28"/>
        <v>Y142</v>
      </c>
      <c r="AM39" t="str">
        <f t="shared" si="29"/>
        <v>Z59</v>
      </c>
      <c r="AO39">
        <f t="shared" si="30"/>
        <v>0.95894304888987425</v>
      </c>
      <c r="AP39">
        <f t="shared" si="31"/>
        <v>54.945009963449735</v>
      </c>
      <c r="AS39" t="str">
        <f t="shared" si="32"/>
        <v>F3865 X189.6 Y142 Z59</v>
      </c>
    </row>
    <row r="40" spans="1:45" x14ac:dyDescent="0.25">
      <c r="A40">
        <f t="shared" si="16"/>
        <v>2.8000000000000012</v>
      </c>
      <c r="B40">
        <f t="shared" si="0"/>
        <v>0.70777134445143486</v>
      </c>
      <c r="C40">
        <f t="shared" si="1"/>
        <v>0.2461000728259515</v>
      </c>
      <c r="D40">
        <f t="shared" si="17"/>
        <v>8.1737373112501661</v>
      </c>
      <c r="E40" s="4">
        <f t="shared" si="2"/>
        <v>3.8757279951729116</v>
      </c>
      <c r="F40" s="4">
        <f t="shared" si="3"/>
        <v>148</v>
      </c>
      <c r="G40">
        <f t="shared" si="4"/>
        <v>2.1310029033338073E-2</v>
      </c>
      <c r="I40">
        <f t="shared" si="18"/>
        <v>1.3841885697046217</v>
      </c>
      <c r="J40">
        <f t="shared" si="19"/>
        <v>3164.255070344765</v>
      </c>
      <c r="K40">
        <f t="shared" si="20"/>
        <v>189.6</v>
      </c>
      <c r="L40">
        <f t="shared" si="21"/>
        <v>193.1</v>
      </c>
      <c r="M40">
        <f>(L40-L39)/(A40-A39)</f>
        <v>34.999999999999972</v>
      </c>
      <c r="N40">
        <f t="shared" si="22"/>
        <v>2099.9999999999982</v>
      </c>
      <c r="O40">
        <f t="shared" si="23"/>
        <v>3798</v>
      </c>
      <c r="Q40">
        <f t="shared" si="24"/>
        <v>0.86639596398642649</v>
      </c>
      <c r="R40">
        <f t="shared" si="25"/>
        <v>49.642296201673325</v>
      </c>
      <c r="T40">
        <f t="shared" si="5"/>
        <v>-3.3761757876596396E-2</v>
      </c>
      <c r="U40">
        <f t="shared" si="6"/>
        <v>1.3799885149646434E-2</v>
      </c>
      <c r="V40">
        <f t="shared" si="7"/>
        <v>2.2403873852778922E-2</v>
      </c>
      <c r="X40">
        <v>0</v>
      </c>
      <c r="Y40">
        <f t="shared" si="8"/>
        <v>1.3799885149646434E-2</v>
      </c>
      <c r="Z40">
        <f t="shared" si="9"/>
        <v>2.2403873852778922E-2</v>
      </c>
      <c r="AA40">
        <f t="shared" si="10"/>
        <v>2.6312932063049591E-2</v>
      </c>
      <c r="AB40">
        <f t="shared" si="11"/>
        <v>0</v>
      </c>
      <c r="AC40">
        <f t="shared" si="12"/>
        <v>0.52445258158915598</v>
      </c>
      <c r="AD40">
        <f t="shared" si="13"/>
        <v>0.85143965708937341</v>
      </c>
      <c r="AE40">
        <f t="shared" si="14"/>
        <v>1.0187242738157498</v>
      </c>
      <c r="AF40">
        <f t="shared" si="15"/>
        <v>58</v>
      </c>
      <c r="AJ40" t="str">
        <f t="shared" si="26"/>
        <v>F3798</v>
      </c>
      <c r="AK40" t="str">
        <f t="shared" si="27"/>
        <v>X193.1</v>
      </c>
      <c r="AL40" t="str">
        <f t="shared" si="28"/>
        <v>Y148</v>
      </c>
      <c r="AM40" t="str">
        <f t="shared" si="29"/>
        <v>Z59</v>
      </c>
      <c r="AO40">
        <f t="shared" si="30"/>
        <v>0.98492862139753246</v>
      </c>
      <c r="AP40">
        <f t="shared" si="31"/>
        <v>56.433917508055337</v>
      </c>
      <c r="AS40" t="str">
        <f t="shared" si="32"/>
        <v>F3798 X193.1 Y148 Z59</v>
      </c>
    </row>
    <row r="41" spans="1:45" x14ac:dyDescent="0.25">
      <c r="A41">
        <f t="shared" si="16"/>
        <v>2.9000000000000012</v>
      </c>
      <c r="B41">
        <f t="shared" si="0"/>
        <v>0.71975715911183158</v>
      </c>
      <c r="C41">
        <f t="shared" si="1"/>
        <v>0.24271767950812251</v>
      </c>
      <c r="D41">
        <f t="shared" si="17"/>
        <v>8.3121561682206266</v>
      </c>
      <c r="E41" s="4">
        <f t="shared" si="2"/>
        <v>4.0141468521433721</v>
      </c>
      <c r="F41" s="4">
        <f t="shared" si="3"/>
        <v>153</v>
      </c>
      <c r="G41">
        <f t="shared" si="4"/>
        <v>2.1017144521044244E-2</v>
      </c>
      <c r="I41">
        <f t="shared" si="18"/>
        <v>1.3841885697046039</v>
      </c>
      <c r="J41">
        <f t="shared" si="19"/>
        <v>3164.255070344725</v>
      </c>
      <c r="K41">
        <f t="shared" si="20"/>
        <v>193.1</v>
      </c>
      <c r="L41">
        <f t="shared" si="21"/>
        <v>196.5</v>
      </c>
      <c r="M41">
        <f>(L41-L40)/(A41-A40)</f>
        <v>34.000000000000028</v>
      </c>
      <c r="N41">
        <f t="shared" si="22"/>
        <v>2040.0000000000018</v>
      </c>
      <c r="O41">
        <f t="shared" si="23"/>
        <v>3765</v>
      </c>
      <c r="Q41">
        <f t="shared" si="24"/>
        <v>0.86639596398642649</v>
      </c>
      <c r="R41">
        <f t="shared" si="25"/>
        <v>49.642296201673325</v>
      </c>
      <c r="T41">
        <f t="shared" si="5"/>
        <v>-3.3984935874964289E-2</v>
      </c>
      <c r="U41">
        <f t="shared" si="6"/>
        <v>1.3610219869254654E-2</v>
      </c>
      <c r="V41">
        <f t="shared" si="7"/>
        <v>2.1908919543012256E-2</v>
      </c>
      <c r="X41">
        <v>0</v>
      </c>
      <c r="Y41">
        <f t="shared" si="8"/>
        <v>1.3610219869254654E-2</v>
      </c>
      <c r="Z41">
        <f t="shared" si="9"/>
        <v>2.1908919543012256E-2</v>
      </c>
      <c r="AA41">
        <f t="shared" si="10"/>
        <v>2.5792224418061317E-2</v>
      </c>
      <c r="AB41">
        <f t="shared" si="11"/>
        <v>0</v>
      </c>
      <c r="AC41">
        <f t="shared" si="12"/>
        <v>0.52768693574657066</v>
      </c>
      <c r="AD41">
        <f t="shared" si="13"/>
        <v>0.84943893120247005</v>
      </c>
      <c r="AE41">
        <f t="shared" si="14"/>
        <v>1.0149211213965104</v>
      </c>
      <c r="AF41">
        <f t="shared" si="15"/>
        <v>58</v>
      </c>
      <c r="AJ41" t="str">
        <f t="shared" si="26"/>
        <v>F3765</v>
      </c>
      <c r="AK41" t="str">
        <f t="shared" si="27"/>
        <v>X196.5</v>
      </c>
      <c r="AL41" t="str">
        <f t="shared" si="28"/>
        <v>Y153</v>
      </c>
      <c r="AM41" t="str">
        <f t="shared" si="29"/>
        <v>Z58</v>
      </c>
      <c r="AO41">
        <f t="shared" si="30"/>
        <v>0.99818025942584421</v>
      </c>
      <c r="AP41">
        <f t="shared" si="31"/>
        <v>57.193202831975789</v>
      </c>
      <c r="AS41" t="str">
        <f t="shared" si="32"/>
        <v>F3765 X196.5 Y153 Z58</v>
      </c>
    </row>
    <row r="42" spans="1:45" x14ac:dyDescent="0.25">
      <c r="A42">
        <f t="shared" si="16"/>
        <v>3.0000000000000013</v>
      </c>
      <c r="B42">
        <f t="shared" si="0"/>
        <v>0.7317429737722283</v>
      </c>
      <c r="C42">
        <f t="shared" si="1"/>
        <v>0.23946093482579606</v>
      </c>
      <c r="D42">
        <f t="shared" si="17"/>
        <v>8.4505750251910872</v>
      </c>
      <c r="E42" s="4">
        <f t="shared" si="2"/>
        <v>4.1525657091138326</v>
      </c>
      <c r="F42" s="4">
        <f t="shared" si="3"/>
        <v>158</v>
      </c>
      <c r="G42">
        <f t="shared" si="4"/>
        <v>2.0735140038324613E-2</v>
      </c>
      <c r="I42">
        <f t="shared" si="18"/>
        <v>1.3841885697046039</v>
      </c>
      <c r="J42">
        <f t="shared" si="19"/>
        <v>3164.255070344725</v>
      </c>
      <c r="K42">
        <f t="shared" si="20"/>
        <v>196.5</v>
      </c>
      <c r="L42">
        <f t="shared" si="21"/>
        <v>199.7</v>
      </c>
      <c r="M42">
        <f>(L42-L41)/(A42-A41)</f>
        <v>31.999999999999858</v>
      </c>
      <c r="N42">
        <f t="shared" si="22"/>
        <v>1919.9999999999914</v>
      </c>
      <c r="O42">
        <f t="shared" si="23"/>
        <v>3701</v>
      </c>
      <c r="Q42">
        <f t="shared" si="24"/>
        <v>0.86639596398642649</v>
      </c>
      <c r="R42">
        <f t="shared" si="25"/>
        <v>49.642296201673325</v>
      </c>
      <c r="T42">
        <f t="shared" si="5"/>
        <v>-3.4199823290796648E-2</v>
      </c>
      <c r="U42">
        <f t="shared" si="6"/>
        <v>1.3427600246018656E-2</v>
      </c>
      <c r="V42">
        <f t="shared" si="7"/>
        <v>2.0753260544258169E-2</v>
      </c>
      <c r="X42">
        <v>0</v>
      </c>
      <c r="Y42">
        <f t="shared" si="8"/>
        <v>1.3427600246018656E-2</v>
      </c>
      <c r="Z42">
        <f t="shared" si="9"/>
        <v>2.0753260544258169E-2</v>
      </c>
      <c r="AA42">
        <f t="shared" si="10"/>
        <v>2.4718379226493455E-2</v>
      </c>
      <c r="AB42">
        <f t="shared" si="11"/>
        <v>0</v>
      </c>
      <c r="AC42">
        <f t="shared" si="12"/>
        <v>0.54322332880251278</v>
      </c>
      <c r="AD42">
        <f t="shared" si="13"/>
        <v>0.83958824136877774</v>
      </c>
      <c r="AE42">
        <f t="shared" si="14"/>
        <v>0.99652478633816732</v>
      </c>
      <c r="AF42">
        <f t="shared" si="15"/>
        <v>57</v>
      </c>
      <c r="AJ42" t="str">
        <f t="shared" si="26"/>
        <v>F3701</v>
      </c>
      <c r="AK42" t="str">
        <f t="shared" si="27"/>
        <v>X199.7</v>
      </c>
      <c r="AL42" t="str">
        <f t="shared" si="28"/>
        <v>Y158</v>
      </c>
      <c r="AM42" t="str">
        <f t="shared" si="29"/>
        <v>Z58</v>
      </c>
      <c r="AO42">
        <f t="shared" si="30"/>
        <v>1.025374560261239</v>
      </c>
      <c r="AP42">
        <f t="shared" si="31"/>
        <v>58.751367450906578</v>
      </c>
      <c r="AS42" t="str">
        <f t="shared" si="32"/>
        <v>F3701 X199.7 Y158 Z58</v>
      </c>
    </row>
    <row r="43" spans="1:45" x14ac:dyDescent="0.25">
      <c r="A43">
        <f t="shared" si="16"/>
        <v>3.1000000000000014</v>
      </c>
      <c r="B43">
        <f t="shared" si="0"/>
        <v>0.74372878843262513</v>
      </c>
      <c r="C43">
        <f t="shared" si="1"/>
        <v>0.23632393021869927</v>
      </c>
      <c r="D43">
        <f t="shared" si="17"/>
        <v>8.5889938821615495</v>
      </c>
      <c r="E43" s="4">
        <f t="shared" si="2"/>
        <v>4.2909845660842949</v>
      </c>
      <c r="F43" s="4">
        <f t="shared" si="3"/>
        <v>163</v>
      </c>
      <c r="G43">
        <f t="shared" si="4"/>
        <v>2.0463503957573733E-2</v>
      </c>
      <c r="I43">
        <f t="shared" si="18"/>
        <v>1.3841885697046217</v>
      </c>
      <c r="J43">
        <f t="shared" si="19"/>
        <v>3164.255070344765</v>
      </c>
      <c r="K43">
        <f t="shared" si="20"/>
        <v>199.7</v>
      </c>
      <c r="L43">
        <f t="shared" si="21"/>
        <v>202.8</v>
      </c>
      <c r="M43">
        <f>(L43-L42)/(A43-A42)</f>
        <v>31.000000000000199</v>
      </c>
      <c r="N43">
        <f t="shared" si="22"/>
        <v>1860.0000000000118</v>
      </c>
      <c r="O43">
        <f t="shared" si="23"/>
        <v>3670</v>
      </c>
      <c r="Q43">
        <f t="shared" si="24"/>
        <v>0.86639596398642649</v>
      </c>
      <c r="R43">
        <f t="shared" si="25"/>
        <v>49.642296201673325</v>
      </c>
      <c r="T43">
        <f t="shared" si="5"/>
        <v>-3.4406809984328816E-2</v>
      </c>
      <c r="U43">
        <f t="shared" si="6"/>
        <v>1.3251694961657106E-2</v>
      </c>
      <c r="V43">
        <f t="shared" si="7"/>
        <v>2.022811901278028E-2</v>
      </c>
      <c r="X43">
        <v>0</v>
      </c>
      <c r="Y43">
        <f t="shared" si="8"/>
        <v>1.3251694961657106E-2</v>
      </c>
      <c r="Z43">
        <f t="shared" si="9"/>
        <v>2.022811901278028E-2</v>
      </c>
      <c r="AA43">
        <f t="shared" si="10"/>
        <v>2.4182312092767541E-2</v>
      </c>
      <c r="AB43">
        <f t="shared" si="11"/>
        <v>0</v>
      </c>
      <c r="AC43">
        <f t="shared" si="12"/>
        <v>0.5479912305664284</v>
      </c>
      <c r="AD43">
        <f t="shared" si="13"/>
        <v>0.83648407708831596</v>
      </c>
      <c r="AE43">
        <f t="shared" si="14"/>
        <v>0.99083542693468352</v>
      </c>
      <c r="AF43">
        <f t="shared" si="15"/>
        <v>57</v>
      </c>
      <c r="AJ43" t="str">
        <f t="shared" si="26"/>
        <v>F3670</v>
      </c>
      <c r="AK43" t="str">
        <f t="shared" si="27"/>
        <v>X202.8</v>
      </c>
      <c r="AL43" t="str">
        <f t="shared" si="28"/>
        <v>Y163</v>
      </c>
      <c r="AM43" t="str">
        <f t="shared" si="29"/>
        <v>Z57</v>
      </c>
      <c r="AO43">
        <f t="shared" si="30"/>
        <v>1.0393137195924953</v>
      </c>
      <c r="AP43">
        <f t="shared" si="31"/>
        <v>59.550046005618064</v>
      </c>
      <c r="AS43" t="str">
        <f t="shared" si="32"/>
        <v>F3670 X202.8 Y163 Z57</v>
      </c>
    </row>
    <row r="44" spans="1:45" x14ac:dyDescent="0.25">
      <c r="A44">
        <f t="shared" si="16"/>
        <v>3.2000000000000015</v>
      </c>
      <c r="B44">
        <f t="shared" si="0"/>
        <v>0.75571460309302174</v>
      </c>
      <c r="C44">
        <f t="shared" si="1"/>
        <v>0.23330113626221408</v>
      </c>
      <c r="D44">
        <f t="shared" si="17"/>
        <v>8.72741273913201</v>
      </c>
      <c r="E44" s="4">
        <f t="shared" si="2"/>
        <v>4.4294034230547554</v>
      </c>
      <c r="F44" s="4">
        <f t="shared" si="3"/>
        <v>169</v>
      </c>
      <c r="G44">
        <f t="shared" si="4"/>
        <v>2.0201757480887175E-2</v>
      </c>
      <c r="I44">
        <f t="shared" si="18"/>
        <v>1.3841885697046039</v>
      </c>
      <c r="J44">
        <f t="shared" si="19"/>
        <v>3164.255070344725</v>
      </c>
      <c r="K44">
        <f t="shared" si="20"/>
        <v>202.8</v>
      </c>
      <c r="L44">
        <f t="shared" si="21"/>
        <v>205.8</v>
      </c>
      <c r="M44">
        <f>(L44-L43)/(A44-A43)</f>
        <v>29.999999999999975</v>
      </c>
      <c r="N44">
        <f t="shared" si="22"/>
        <v>1799.9999999999984</v>
      </c>
      <c r="O44">
        <f t="shared" si="23"/>
        <v>3640</v>
      </c>
      <c r="Q44">
        <f t="shared" si="24"/>
        <v>0.86639596398642649</v>
      </c>
      <c r="R44">
        <f t="shared" si="25"/>
        <v>49.642296201673325</v>
      </c>
      <c r="T44">
        <f t="shared" si="5"/>
        <v>-3.4606260799563977E-2</v>
      </c>
      <c r="U44">
        <f t="shared" si="6"/>
        <v>1.3082193957648699E-2</v>
      </c>
      <c r="V44">
        <f t="shared" si="7"/>
        <v>1.968878062947324E-2</v>
      </c>
      <c r="X44">
        <v>0</v>
      </c>
      <c r="Y44">
        <f t="shared" si="8"/>
        <v>1.3082193957648699E-2</v>
      </c>
      <c r="Z44">
        <f t="shared" si="9"/>
        <v>1.968878062947324E-2</v>
      </c>
      <c r="AA44">
        <f t="shared" si="10"/>
        <v>2.3638779186350992E-2</v>
      </c>
      <c r="AB44">
        <f t="shared" si="11"/>
        <v>0</v>
      </c>
      <c r="AC44">
        <f t="shared" si="12"/>
        <v>0.5534208790783216</v>
      </c>
      <c r="AD44">
        <f t="shared" si="13"/>
        <v>0.83290175326996252</v>
      </c>
      <c r="AE44">
        <f t="shared" si="14"/>
        <v>0.98433048449756722</v>
      </c>
      <c r="AF44">
        <f t="shared" si="15"/>
        <v>56</v>
      </c>
      <c r="AJ44" t="str">
        <f t="shared" si="26"/>
        <v>F3640</v>
      </c>
      <c r="AK44" t="str">
        <f t="shared" si="27"/>
        <v>X205.8</v>
      </c>
      <c r="AL44" t="str">
        <f t="shared" si="28"/>
        <v>Y169</v>
      </c>
      <c r="AM44" t="str">
        <f t="shared" si="29"/>
        <v>Z57</v>
      </c>
      <c r="AO44">
        <f t="shared" si="30"/>
        <v>1.0535305242570432</v>
      </c>
      <c r="AP44">
        <f t="shared" si="31"/>
        <v>60.364632935307263</v>
      </c>
      <c r="AS44" t="str">
        <f t="shared" si="32"/>
        <v>F3640 X205.8 Y169 Z57</v>
      </c>
    </row>
    <row r="45" spans="1:45" x14ac:dyDescent="0.25">
      <c r="A45">
        <f t="shared" si="16"/>
        <v>3.3000000000000016</v>
      </c>
      <c r="B45">
        <f t="shared" si="0"/>
        <v>0.76770041775341857</v>
      </c>
      <c r="C45">
        <f t="shared" si="1"/>
        <v>0.2303873731649782</v>
      </c>
      <c r="D45">
        <f t="shared" si="17"/>
        <v>8.8658315961024723</v>
      </c>
      <c r="E45" s="4">
        <f t="shared" si="2"/>
        <v>4.5678222800252177</v>
      </c>
      <c r="F45" s="4">
        <f t="shared" si="3"/>
        <v>174</v>
      </c>
      <c r="G45">
        <f t="shared" si="4"/>
        <v>1.9949452085421978E-2</v>
      </c>
      <c r="I45">
        <f t="shared" si="18"/>
        <v>1.3841885697046217</v>
      </c>
      <c r="J45">
        <f t="shared" si="19"/>
        <v>3164.255070344765</v>
      </c>
      <c r="K45">
        <f t="shared" si="20"/>
        <v>205.8</v>
      </c>
      <c r="L45">
        <f t="shared" si="21"/>
        <v>208.7</v>
      </c>
      <c r="M45">
        <f>(L45-L44)/(A45-A44)</f>
        <v>28.999999999999748</v>
      </c>
      <c r="N45">
        <f t="shared" si="22"/>
        <v>1739.9999999999848</v>
      </c>
      <c r="O45">
        <f t="shared" si="23"/>
        <v>3611</v>
      </c>
      <c r="Q45">
        <f t="shared" si="24"/>
        <v>0.86639596398642649</v>
      </c>
      <c r="R45">
        <f t="shared" si="25"/>
        <v>49.642296201673325</v>
      </c>
      <c r="T45">
        <f t="shared" si="5"/>
        <v>-3.4798517510908455E-2</v>
      </c>
      <c r="U45">
        <f t="shared" si="6"/>
        <v>1.2918806780906291E-2</v>
      </c>
      <c r="V45">
        <f t="shared" si="7"/>
        <v>1.9136196484852718E-2</v>
      </c>
      <c r="X45">
        <v>0</v>
      </c>
      <c r="Y45">
        <f t="shared" si="8"/>
        <v>1.2918806780906291E-2</v>
      </c>
      <c r="Z45">
        <f t="shared" si="9"/>
        <v>1.9136196484852718E-2</v>
      </c>
      <c r="AA45">
        <f t="shared" si="10"/>
        <v>2.3088732848497336E-2</v>
      </c>
      <c r="AB45">
        <f t="shared" si="11"/>
        <v>0</v>
      </c>
      <c r="AC45">
        <f t="shared" si="12"/>
        <v>0.55952861794869246</v>
      </c>
      <c r="AD45">
        <f t="shared" si="13"/>
        <v>0.82881103135541467</v>
      </c>
      <c r="AE45">
        <f t="shared" si="14"/>
        <v>0.97697938095870995</v>
      </c>
      <c r="AF45">
        <f t="shared" si="15"/>
        <v>56</v>
      </c>
      <c r="AJ45" t="str">
        <f t="shared" si="26"/>
        <v>F3611</v>
      </c>
      <c r="AK45" t="str">
        <f t="shared" si="27"/>
        <v>X208.7</v>
      </c>
      <c r="AL45" t="str">
        <f t="shared" si="28"/>
        <v>Y174</v>
      </c>
      <c r="AM45" t="str">
        <f t="shared" si="29"/>
        <v>Z56</v>
      </c>
      <c r="AO45">
        <f t="shared" si="30"/>
        <v>1.0680190452645719</v>
      </c>
      <c r="AP45">
        <f t="shared" si="31"/>
        <v>61.194788523833502</v>
      </c>
      <c r="AS45" t="str">
        <f t="shared" si="32"/>
        <v>F3611 X208.7 Y174 Z56</v>
      </c>
    </row>
    <row r="46" spans="1:45" x14ac:dyDescent="0.25">
      <c r="A46">
        <f t="shared" si="16"/>
        <v>3.4000000000000017</v>
      </c>
      <c r="B46">
        <f t="shared" si="0"/>
        <v>0.77968623241381529</v>
      </c>
      <c r="C46">
        <f t="shared" si="1"/>
        <v>0.22757778399076453</v>
      </c>
      <c r="D46">
        <f t="shared" si="17"/>
        <v>9.0042504530729328</v>
      </c>
      <c r="E46" s="4">
        <f t="shared" si="2"/>
        <v>4.7062411369956783</v>
      </c>
      <c r="F46" s="4">
        <f t="shared" si="3"/>
        <v>179</v>
      </c>
      <c r="G46">
        <f t="shared" si="4"/>
        <v>1.9706167204654838E-2</v>
      </c>
      <c r="I46">
        <f t="shared" si="18"/>
        <v>1.3841885697046039</v>
      </c>
      <c r="J46">
        <f t="shared" si="19"/>
        <v>3164.255070344725</v>
      </c>
      <c r="K46">
        <f t="shared" si="20"/>
        <v>208.7</v>
      </c>
      <c r="L46">
        <f t="shared" si="21"/>
        <v>211.5</v>
      </c>
      <c r="M46">
        <f>(L46-L45)/(A46-A45)</f>
        <v>28.000000000000089</v>
      </c>
      <c r="N46">
        <f t="shared" si="22"/>
        <v>1680.0000000000052</v>
      </c>
      <c r="O46">
        <f t="shared" si="23"/>
        <v>3583</v>
      </c>
      <c r="Q46">
        <f t="shared" si="24"/>
        <v>0.86639596398642649</v>
      </c>
      <c r="R46">
        <f t="shared" si="25"/>
        <v>49.642296201673325</v>
      </c>
      <c r="T46">
        <f t="shared" si="5"/>
        <v>-3.4983900590053019E-2</v>
      </c>
      <c r="U46">
        <f t="shared" si="6"/>
        <v>1.2761261082212982E-2</v>
      </c>
      <c r="V46">
        <f t="shared" si="7"/>
        <v>1.8571262677227859E-2</v>
      </c>
      <c r="X46">
        <v>0</v>
      </c>
      <c r="Y46">
        <f t="shared" si="8"/>
        <v>1.2761261082212982E-2</v>
      </c>
      <c r="Z46">
        <f t="shared" si="9"/>
        <v>1.8571262677227859E-2</v>
      </c>
      <c r="AA46">
        <f t="shared" si="10"/>
        <v>2.2533121883906812E-2</v>
      </c>
      <c r="AB46">
        <f t="shared" si="11"/>
        <v>0</v>
      </c>
      <c r="AC46">
        <f t="shared" si="12"/>
        <v>0.56633346892456538</v>
      </c>
      <c r="AD46">
        <f t="shared" si="13"/>
        <v>0.82417619595318836</v>
      </c>
      <c r="AE46">
        <f t="shared" si="14"/>
        <v>0.96874602933594978</v>
      </c>
      <c r="AF46">
        <f t="shared" si="15"/>
        <v>56</v>
      </c>
      <c r="AJ46" t="str">
        <f t="shared" si="26"/>
        <v>F3583</v>
      </c>
      <c r="AK46" t="str">
        <f t="shared" si="27"/>
        <v>X211.5</v>
      </c>
      <c r="AL46" t="str">
        <f t="shared" si="28"/>
        <v>Y179</v>
      </c>
      <c r="AM46" t="str">
        <f t="shared" si="29"/>
        <v>Z56</v>
      </c>
      <c r="AO46">
        <f t="shared" si="30"/>
        <v>1.0827730679762781</v>
      </c>
      <c r="AP46">
        <f t="shared" si="31"/>
        <v>62.040156688120341</v>
      </c>
      <c r="AS46" t="str">
        <f t="shared" si="32"/>
        <v>F3583 X211.5 Y179 Z56</v>
      </c>
    </row>
    <row r="47" spans="1:45" x14ac:dyDescent="0.25">
      <c r="A47">
        <f t="shared" si="16"/>
        <v>3.5000000000000018</v>
      </c>
      <c r="B47">
        <f t="shared" si="0"/>
        <v>0.79167204707421202</v>
      </c>
      <c r="C47">
        <f t="shared" si="1"/>
        <v>0.22486781031602512</v>
      </c>
      <c r="D47">
        <f t="shared" si="17"/>
        <v>9.1426693100433933</v>
      </c>
      <c r="E47" s="4">
        <f t="shared" si="2"/>
        <v>4.8446599939661388</v>
      </c>
      <c r="F47" s="4">
        <f t="shared" si="3"/>
        <v>185</v>
      </c>
      <c r="G47">
        <f t="shared" si="4"/>
        <v>1.947150812054672E-2</v>
      </c>
      <c r="I47">
        <f t="shared" si="18"/>
        <v>1.3841885697046039</v>
      </c>
      <c r="J47">
        <f t="shared" si="19"/>
        <v>3164.255070344725</v>
      </c>
      <c r="K47">
        <f t="shared" si="20"/>
        <v>211.5</v>
      </c>
      <c r="L47">
        <f t="shared" si="21"/>
        <v>214.2</v>
      </c>
      <c r="M47">
        <f>(L47-L46)/(A47-A46)</f>
        <v>26.999999999999861</v>
      </c>
      <c r="N47">
        <f t="shared" si="22"/>
        <v>1619.9999999999916</v>
      </c>
      <c r="O47">
        <f t="shared" si="23"/>
        <v>3555</v>
      </c>
      <c r="Q47">
        <f t="shared" si="24"/>
        <v>0.86639596398642649</v>
      </c>
      <c r="R47">
        <f t="shared" si="25"/>
        <v>49.642296201673325</v>
      </c>
      <c r="T47">
        <f t="shared" si="5"/>
        <v>-3.5162710812143401E-2</v>
      </c>
      <c r="U47">
        <f t="shared" si="6"/>
        <v>1.2609301251236346E-2</v>
      </c>
      <c r="V47">
        <f t="shared" si="7"/>
        <v>1.8001210139240872E-2</v>
      </c>
      <c r="X47">
        <v>0</v>
      </c>
      <c r="Y47">
        <f t="shared" si="8"/>
        <v>1.2609301251236346E-2</v>
      </c>
      <c r="Z47">
        <f t="shared" si="9"/>
        <v>1.8001210139240872E-2</v>
      </c>
      <c r="AA47">
        <f t="shared" si="10"/>
        <v>2.1978126501627452E-2</v>
      </c>
      <c r="AB47">
        <f t="shared" si="11"/>
        <v>0</v>
      </c>
      <c r="AC47">
        <f t="shared" si="12"/>
        <v>0.57372047841760498</v>
      </c>
      <c r="AD47">
        <f t="shared" si="13"/>
        <v>0.81905116607222672</v>
      </c>
      <c r="AE47">
        <f t="shared" si="14"/>
        <v>0.95975523487461201</v>
      </c>
      <c r="AF47">
        <f t="shared" si="15"/>
        <v>55</v>
      </c>
      <c r="AJ47" t="str">
        <f t="shared" si="26"/>
        <v>F3555</v>
      </c>
      <c r="AK47" t="str">
        <f t="shared" si="27"/>
        <v>X214.2</v>
      </c>
      <c r="AL47" t="str">
        <f t="shared" si="28"/>
        <v>Y185</v>
      </c>
      <c r="AM47" t="str">
        <f t="shared" si="29"/>
        <v>Z56</v>
      </c>
      <c r="AO47">
        <f t="shared" si="30"/>
        <v>1.0976421380326222</v>
      </c>
      <c r="AP47">
        <f t="shared" si="31"/>
        <v>62.892116774111734</v>
      </c>
      <c r="AS47" t="str">
        <f t="shared" si="32"/>
        <v>F3555 X214.2 Y185 Z56</v>
      </c>
    </row>
    <row r="48" spans="1:45" x14ac:dyDescent="0.25">
      <c r="A48">
        <f t="shared" si="16"/>
        <v>3.6000000000000019</v>
      </c>
      <c r="B48">
        <f t="shared" si="0"/>
        <v>0.80365786173460885</v>
      </c>
      <c r="C48">
        <f t="shared" si="1"/>
        <v>0.22225317006892761</v>
      </c>
      <c r="D48">
        <f t="shared" si="17"/>
        <v>9.2810881670138556</v>
      </c>
      <c r="E48" s="4">
        <f t="shared" si="2"/>
        <v>4.9830788509366011</v>
      </c>
      <c r="F48" s="4">
        <f t="shared" si="3"/>
        <v>190</v>
      </c>
      <c r="G48">
        <f t="shared" si="4"/>
        <v>1.9245104044604867E-2</v>
      </c>
      <c r="I48">
        <f t="shared" si="18"/>
        <v>1.3841885697046217</v>
      </c>
      <c r="J48">
        <f t="shared" si="19"/>
        <v>3164.255070344765</v>
      </c>
      <c r="K48">
        <f t="shared" si="20"/>
        <v>214.2</v>
      </c>
      <c r="L48">
        <f t="shared" si="21"/>
        <v>216.8</v>
      </c>
      <c r="M48">
        <f>(L48-L47)/(A48-A47)</f>
        <v>26.000000000000203</v>
      </c>
      <c r="N48">
        <f t="shared" si="22"/>
        <v>1560.0000000000121</v>
      </c>
      <c r="O48">
        <f t="shared" si="23"/>
        <v>3528</v>
      </c>
      <c r="Q48">
        <f t="shared" si="24"/>
        <v>0.86639596398642649</v>
      </c>
      <c r="R48">
        <f t="shared" si="25"/>
        <v>49.642296201673325</v>
      </c>
      <c r="T48">
        <f t="shared" si="5"/>
        <v>-3.533523071801109E-2</v>
      </c>
      <c r="U48">
        <f t="shared" si="6"/>
        <v>1.2462687173868288E-2</v>
      </c>
      <c r="V48">
        <f t="shared" si="7"/>
        <v>1.7419931035605459E-2</v>
      </c>
      <c r="X48">
        <v>0</v>
      </c>
      <c r="Y48">
        <f t="shared" si="8"/>
        <v>1.2462687173868288E-2</v>
      </c>
      <c r="Z48">
        <f t="shared" si="9"/>
        <v>1.7419931035605459E-2</v>
      </c>
      <c r="AA48">
        <f t="shared" si="10"/>
        <v>2.1418976840151618E-2</v>
      </c>
      <c r="AB48">
        <f t="shared" si="11"/>
        <v>0</v>
      </c>
      <c r="AC48">
        <f t="shared" si="12"/>
        <v>0.58185259113338994</v>
      </c>
      <c r="AD48">
        <f t="shared" si="13"/>
        <v>0.81329426543617056</v>
      </c>
      <c r="AE48">
        <f t="shared" si="14"/>
        <v>0.9497916018308914</v>
      </c>
      <c r="AF48">
        <f t="shared" si="15"/>
        <v>54</v>
      </c>
      <c r="AJ48" t="str">
        <f t="shared" si="26"/>
        <v>F3528</v>
      </c>
      <c r="AK48" t="str">
        <f t="shared" si="27"/>
        <v>X216.8</v>
      </c>
      <c r="AL48" t="str">
        <f t="shared" si="28"/>
        <v>Y190</v>
      </c>
      <c r="AM48" t="str">
        <f t="shared" si="29"/>
        <v>Z55</v>
      </c>
      <c r="AO48">
        <f t="shared" si="30"/>
        <v>1.1127720713898357</v>
      </c>
      <c r="AP48">
        <f t="shared" si="31"/>
        <v>63.759023667092286</v>
      </c>
      <c r="AS48" t="str">
        <f t="shared" si="32"/>
        <v>F3528 X216.8 Y190 Z55</v>
      </c>
    </row>
    <row r="49" spans="1:45" x14ac:dyDescent="0.25">
      <c r="A49">
        <f t="shared" si="16"/>
        <v>3.700000000000002</v>
      </c>
      <c r="B49">
        <f t="shared" si="0"/>
        <v>0.81564367639500557</v>
      </c>
      <c r="C49">
        <f t="shared" si="1"/>
        <v>0.2197298373255954</v>
      </c>
      <c r="D49">
        <f t="shared" si="17"/>
        <v>9.4195070239843162</v>
      </c>
      <c r="E49" s="4">
        <f t="shared" si="2"/>
        <v>5.1214977079070616</v>
      </c>
      <c r="F49" s="4">
        <f t="shared" si="3"/>
        <v>195</v>
      </c>
      <c r="G49">
        <f t="shared" si="4"/>
        <v>1.9026606368420875E-2</v>
      </c>
      <c r="I49">
        <f t="shared" si="18"/>
        <v>1.3841885697046039</v>
      </c>
      <c r="J49">
        <f t="shared" si="19"/>
        <v>3164.255070344725</v>
      </c>
      <c r="K49">
        <f t="shared" si="20"/>
        <v>216.8</v>
      </c>
      <c r="L49">
        <f t="shared" si="21"/>
        <v>219.3</v>
      </c>
      <c r="M49">
        <f>(L49-L48)/(A49-A48)</f>
        <v>24.999999999999979</v>
      </c>
      <c r="N49">
        <f t="shared" si="22"/>
        <v>1499.9999999999986</v>
      </c>
      <c r="O49">
        <f t="shared" si="23"/>
        <v>3502</v>
      </c>
      <c r="Q49">
        <f t="shared" si="24"/>
        <v>0.86639596398642649</v>
      </c>
      <c r="R49">
        <f t="shared" si="25"/>
        <v>49.642296201673325</v>
      </c>
      <c r="T49">
        <f t="shared" si="5"/>
        <v>-3.5501725947263293E-2</v>
      </c>
      <c r="U49">
        <f t="shared" si="6"/>
        <v>1.2321193099313692E-2</v>
      </c>
      <c r="V49">
        <f t="shared" si="7"/>
        <v>1.6828168268017862E-2</v>
      </c>
      <c r="X49">
        <v>0</v>
      </c>
      <c r="Y49">
        <f t="shared" si="8"/>
        <v>1.2321193099313692E-2</v>
      </c>
      <c r="Z49">
        <f t="shared" si="9"/>
        <v>1.6828168268017862E-2</v>
      </c>
      <c r="AA49">
        <f t="shared" si="10"/>
        <v>2.0856630759720003E-2</v>
      </c>
      <c r="AB49">
        <f t="shared" si="11"/>
        <v>0</v>
      </c>
      <c r="AC49">
        <f t="shared" si="12"/>
        <v>0.59075663951961832</v>
      </c>
      <c r="AD49">
        <f t="shared" si="13"/>
        <v>0.80684979572624782</v>
      </c>
      <c r="AE49">
        <f t="shared" si="14"/>
        <v>0.93880003761798403</v>
      </c>
      <c r="AF49">
        <f t="shared" si="15"/>
        <v>54</v>
      </c>
      <c r="AJ49" t="str">
        <f t="shared" si="26"/>
        <v>F3502</v>
      </c>
      <c r="AK49" t="str">
        <f t="shared" si="27"/>
        <v>X219.3</v>
      </c>
      <c r="AL49" t="str">
        <f t="shared" si="28"/>
        <v>Y195</v>
      </c>
      <c r="AM49" t="str">
        <f t="shared" si="29"/>
        <v>Z54</v>
      </c>
      <c r="AO49">
        <f t="shared" si="30"/>
        <v>1.1281561628941672</v>
      </c>
      <c r="AP49">
        <f t="shared" si="31"/>
        <v>64.640493178720391</v>
      </c>
      <c r="AS49" t="str">
        <f t="shared" si="32"/>
        <v>F3502 X219.3 Y195 Z54</v>
      </c>
    </row>
    <row r="50" spans="1:45" x14ac:dyDescent="0.25">
      <c r="A50">
        <f t="shared" si="16"/>
        <v>3.800000000000002</v>
      </c>
      <c r="B50">
        <f t="shared" si="0"/>
        <v>0.82762949105540229</v>
      </c>
      <c r="C50">
        <f t="shared" si="1"/>
        <v>0.21729402386525246</v>
      </c>
      <c r="D50">
        <f t="shared" si="17"/>
        <v>9.5579258809547767</v>
      </c>
      <c r="E50" s="4">
        <f t="shared" si="2"/>
        <v>5.2599165648775221</v>
      </c>
      <c r="F50" s="4">
        <f t="shared" si="3"/>
        <v>200</v>
      </c>
      <c r="G50">
        <f t="shared" si="4"/>
        <v>1.8815687066513907E-2</v>
      </c>
      <c r="I50">
        <f t="shared" si="18"/>
        <v>1.3841885697046039</v>
      </c>
      <c r="J50">
        <f t="shared" si="19"/>
        <v>3164.255070344725</v>
      </c>
      <c r="K50">
        <f t="shared" si="20"/>
        <v>219.3</v>
      </c>
      <c r="L50">
        <f t="shared" si="21"/>
        <v>221.8</v>
      </c>
      <c r="M50">
        <f>(L50-L49)/(A50-A49)</f>
        <v>24.999999999999979</v>
      </c>
      <c r="N50">
        <f t="shared" si="22"/>
        <v>1499.9999999999986</v>
      </c>
      <c r="O50">
        <f t="shared" si="23"/>
        <v>3502</v>
      </c>
      <c r="Q50">
        <f t="shared" si="24"/>
        <v>0.86639596398642649</v>
      </c>
      <c r="R50">
        <f t="shared" si="25"/>
        <v>49.642296201673325</v>
      </c>
      <c r="T50">
        <f t="shared" si="5"/>
        <v>-3.566244645531641E-2</v>
      </c>
      <c r="U50">
        <f t="shared" si="6"/>
        <v>1.2184606605808394E-2</v>
      </c>
      <c r="V50">
        <f t="shared" si="7"/>
        <v>1.6904351374091544E-2</v>
      </c>
      <c r="X50">
        <v>0</v>
      </c>
      <c r="Y50">
        <f t="shared" si="8"/>
        <v>1.2184606605808394E-2</v>
      </c>
      <c r="Z50">
        <f t="shared" si="9"/>
        <v>1.6904351374091544E-2</v>
      </c>
      <c r="AA50">
        <f t="shared" si="10"/>
        <v>2.0837987751149586E-2</v>
      </c>
      <c r="AB50">
        <f t="shared" si="11"/>
        <v>0</v>
      </c>
      <c r="AC50">
        <f t="shared" si="12"/>
        <v>0.5847304812402625</v>
      </c>
      <c r="AD50">
        <f t="shared" si="13"/>
        <v>0.8112276279248205</v>
      </c>
      <c r="AE50">
        <f t="shared" si="14"/>
        <v>0.94624854450669149</v>
      </c>
      <c r="AF50">
        <f t="shared" si="15"/>
        <v>54</v>
      </c>
      <c r="AJ50" t="str">
        <f t="shared" si="26"/>
        <v>F3502</v>
      </c>
      <c r="AK50" t="str">
        <f t="shared" si="27"/>
        <v>X221.8</v>
      </c>
      <c r="AL50" t="str">
        <f t="shared" si="28"/>
        <v>Y200</v>
      </c>
      <c r="AM50" t="str">
        <f t="shared" si="29"/>
        <v>Z54</v>
      </c>
      <c r="AO50">
        <f t="shared" si="30"/>
        <v>1.1281561628941672</v>
      </c>
      <c r="AP50">
        <f t="shared" si="31"/>
        <v>64.640493178720391</v>
      </c>
      <c r="AS50" t="str">
        <f t="shared" si="32"/>
        <v>F3502 X221.8 Y200 Z54</v>
      </c>
    </row>
    <row r="51" spans="1:45" x14ac:dyDescent="0.25">
      <c r="A51">
        <f t="shared" si="16"/>
        <v>3.9000000000000021</v>
      </c>
      <c r="B51">
        <f t="shared" si="0"/>
        <v>0.83961530571579912</v>
      </c>
      <c r="C51">
        <f t="shared" si="1"/>
        <v>0.21494216230862659</v>
      </c>
      <c r="D51">
        <f t="shared" si="17"/>
        <v>9.696344737925239</v>
      </c>
      <c r="E51" s="4">
        <f t="shared" si="2"/>
        <v>5.3983354218479844</v>
      </c>
      <c r="F51" s="4">
        <f t="shared" si="3"/>
        <v>206</v>
      </c>
      <c r="G51">
        <f t="shared" si="4"/>
        <v>1.8612037236269714E-2</v>
      </c>
      <c r="I51">
        <f t="shared" si="18"/>
        <v>1.3841885697046217</v>
      </c>
      <c r="J51">
        <f t="shared" si="19"/>
        <v>3164.255070344765</v>
      </c>
      <c r="K51">
        <f t="shared" si="20"/>
        <v>221.8</v>
      </c>
      <c r="L51">
        <f t="shared" si="21"/>
        <v>224.1</v>
      </c>
      <c r="M51">
        <f>(L51-L50)/(A51-A50)</f>
        <v>22.999999999999808</v>
      </c>
      <c r="N51">
        <f t="shared" si="22"/>
        <v>1379.9999999999884</v>
      </c>
      <c r="O51">
        <f t="shared" si="23"/>
        <v>3452</v>
      </c>
      <c r="Q51">
        <f t="shared" si="24"/>
        <v>0.86639596398642649</v>
      </c>
      <c r="R51">
        <f t="shared" si="25"/>
        <v>49.642296201673325</v>
      </c>
      <c r="T51">
        <f t="shared" si="5"/>
        <v>-3.5817627625962481E-2</v>
      </c>
      <c r="U51">
        <f t="shared" si="6"/>
        <v>1.205272765511723E-2</v>
      </c>
      <c r="V51">
        <f t="shared" si="7"/>
        <v>1.5621314107314479E-2</v>
      </c>
      <c r="X51">
        <v>0</v>
      </c>
      <c r="Y51">
        <f t="shared" si="8"/>
        <v>1.205272765511723E-2</v>
      </c>
      <c r="Z51">
        <f t="shared" si="9"/>
        <v>1.5621314107314479E-2</v>
      </c>
      <c r="AA51">
        <f t="shared" si="10"/>
        <v>1.9730527067663702E-2</v>
      </c>
      <c r="AB51">
        <f t="shared" si="11"/>
        <v>0</v>
      </c>
      <c r="AC51">
        <f t="shared" si="12"/>
        <v>0.61086698869136691</v>
      </c>
      <c r="AD51">
        <f t="shared" si="13"/>
        <v>0.79173323924611227</v>
      </c>
      <c r="AE51">
        <f t="shared" si="14"/>
        <v>0.91364114633701865</v>
      </c>
      <c r="AF51">
        <f t="shared" si="15"/>
        <v>52</v>
      </c>
      <c r="AJ51" t="str">
        <f t="shared" si="26"/>
        <v>F3452</v>
      </c>
      <c r="AK51" t="str">
        <f t="shared" si="27"/>
        <v>X224.1</v>
      </c>
      <c r="AL51" t="str">
        <f t="shared" si="28"/>
        <v>Y206</v>
      </c>
      <c r="AM51" t="str">
        <f t="shared" si="29"/>
        <v>Z54</v>
      </c>
      <c r="AO51">
        <f t="shared" si="30"/>
        <v>1.1595323264434645</v>
      </c>
      <c r="AP51">
        <f t="shared" si="31"/>
        <v>66.438267948376122</v>
      </c>
      <c r="AS51" t="str">
        <f t="shared" si="32"/>
        <v>F3452 X224.1 Y206 Z54</v>
      </c>
    </row>
    <row r="52" spans="1:45" x14ac:dyDescent="0.25">
      <c r="A52">
        <f t="shared" si="16"/>
        <v>4.0000000000000018</v>
      </c>
      <c r="B52">
        <f t="shared" si="0"/>
        <v>0.85160112037619573</v>
      </c>
      <c r="C52">
        <f t="shared" si="1"/>
        <v>0.21267089068374473</v>
      </c>
      <c r="D52">
        <f t="shared" si="17"/>
        <v>9.8347635948956977</v>
      </c>
      <c r="E52" s="4">
        <f t="shared" si="2"/>
        <v>5.5367542788184432</v>
      </c>
      <c r="F52" s="4">
        <f t="shared" si="3"/>
        <v>211</v>
      </c>
      <c r="G52">
        <f t="shared" si="4"/>
        <v>1.8415365761478807E-2</v>
      </c>
      <c r="I52">
        <f t="shared" si="18"/>
        <v>1.3841885697045924</v>
      </c>
      <c r="J52">
        <f t="shared" si="19"/>
        <v>3164.2550703446982</v>
      </c>
      <c r="K52">
        <f t="shared" si="20"/>
        <v>224.1</v>
      </c>
      <c r="L52">
        <f t="shared" si="21"/>
        <v>226.4</v>
      </c>
      <c r="M52">
        <f>(L52-L51)/(A52-A51)</f>
        <v>23.000000000000195</v>
      </c>
      <c r="N52">
        <f t="shared" si="22"/>
        <v>1380.0000000000118</v>
      </c>
      <c r="O52">
        <f t="shared" si="23"/>
        <v>3452</v>
      </c>
      <c r="Q52">
        <f t="shared" si="24"/>
        <v>0.86639596398642649</v>
      </c>
      <c r="R52">
        <f t="shared" si="25"/>
        <v>49.642296201673325</v>
      </c>
      <c r="T52">
        <f t="shared" si="5"/>
        <v>-3.5967491289753156E-2</v>
      </c>
      <c r="U52">
        <f t="shared" si="6"/>
        <v>1.1925367727072075E-2</v>
      </c>
      <c r="V52">
        <f t="shared" si="7"/>
        <v>1.5686674867379489E-2</v>
      </c>
      <c r="X52">
        <v>0</v>
      </c>
      <c r="Y52">
        <f t="shared" si="8"/>
        <v>1.1925367727072075E-2</v>
      </c>
      <c r="Z52">
        <f t="shared" si="9"/>
        <v>1.5686674867379489E-2</v>
      </c>
      <c r="AA52">
        <f t="shared" si="10"/>
        <v>1.9704978148193098E-2</v>
      </c>
      <c r="AB52">
        <f t="shared" si="11"/>
        <v>0</v>
      </c>
      <c r="AC52">
        <f t="shared" si="12"/>
        <v>0.60519568392242062</v>
      </c>
      <c r="AD52">
        <f t="shared" si="13"/>
        <v>0.79607674514563831</v>
      </c>
      <c r="AE52">
        <f t="shared" si="14"/>
        <v>0.92078467195717595</v>
      </c>
      <c r="AF52">
        <f t="shared" si="15"/>
        <v>53</v>
      </c>
      <c r="AJ52" t="str">
        <f t="shared" si="26"/>
        <v>F3452</v>
      </c>
      <c r="AK52" t="str">
        <f t="shared" si="27"/>
        <v>X226.4</v>
      </c>
      <c r="AL52" t="str">
        <f t="shared" si="28"/>
        <v>Y211</v>
      </c>
      <c r="AM52" t="str">
        <f t="shared" si="29"/>
        <v>Z52</v>
      </c>
      <c r="AO52">
        <f t="shared" si="30"/>
        <v>1.1595323264434572</v>
      </c>
      <c r="AP52">
        <f t="shared" si="31"/>
        <v>66.43826794837571</v>
      </c>
      <c r="AS52" t="str">
        <f t="shared" si="32"/>
        <v>F3452 X226.4 Y211 Z52</v>
      </c>
    </row>
    <row r="53" spans="1:45" x14ac:dyDescent="0.25">
      <c r="A53">
        <f t="shared" si="16"/>
        <v>4.1000000000000014</v>
      </c>
      <c r="B53">
        <f t="shared" si="0"/>
        <v>0.86358693503659245</v>
      </c>
      <c r="C53">
        <f t="shared" si="1"/>
        <v>0.21047703828056644</v>
      </c>
      <c r="D53">
        <f t="shared" si="17"/>
        <v>9.97318245186616</v>
      </c>
      <c r="E53" s="4">
        <f t="shared" si="2"/>
        <v>5.6751731357889055</v>
      </c>
      <c r="F53" s="4">
        <f t="shared" si="3"/>
        <v>216</v>
      </c>
      <c r="G53">
        <f t="shared" si="4"/>
        <v>1.8225398087476322E-2</v>
      </c>
      <c r="I53">
        <f t="shared" si="18"/>
        <v>1.3841885697046279</v>
      </c>
      <c r="J53">
        <f t="shared" si="19"/>
        <v>3164.2550703447796</v>
      </c>
      <c r="K53">
        <f t="shared" si="20"/>
        <v>226.4</v>
      </c>
      <c r="L53">
        <f t="shared" si="21"/>
        <v>228.6</v>
      </c>
      <c r="M53">
        <f>(L53-L52)/(A53-A52)</f>
        <v>21.999999999999964</v>
      </c>
      <c r="N53">
        <f t="shared" si="22"/>
        <v>1319.999999999998</v>
      </c>
      <c r="O53">
        <f t="shared" si="23"/>
        <v>3429</v>
      </c>
      <c r="Q53">
        <f t="shared" si="24"/>
        <v>0.86639596398642649</v>
      </c>
      <c r="R53">
        <f t="shared" si="25"/>
        <v>49.642296201673325</v>
      </c>
      <c r="T53">
        <f t="shared" si="5"/>
        <v>-3.6112246657343042E-2</v>
      </c>
      <c r="U53">
        <f t="shared" si="6"/>
        <v>1.1802349026380558E-2</v>
      </c>
      <c r="V53">
        <f t="shared" si="7"/>
        <v>1.5062222705095916E-2</v>
      </c>
      <c r="X53">
        <v>0</v>
      </c>
      <c r="Y53">
        <f t="shared" si="8"/>
        <v>1.1802349026380558E-2</v>
      </c>
      <c r="Z53">
        <f t="shared" si="9"/>
        <v>1.5062222705095916E-2</v>
      </c>
      <c r="AA53">
        <f t="shared" si="10"/>
        <v>1.9135464336106741E-2</v>
      </c>
      <c r="AB53">
        <f t="shared" si="11"/>
        <v>0</v>
      </c>
      <c r="AC53">
        <f t="shared" si="12"/>
        <v>0.61677881545370628</v>
      </c>
      <c r="AD53">
        <f t="shared" si="13"/>
        <v>0.78713651472125401</v>
      </c>
      <c r="AE53">
        <f t="shared" si="14"/>
        <v>0.90615249932278197</v>
      </c>
      <c r="AF53">
        <f t="shared" si="15"/>
        <v>52</v>
      </c>
      <c r="AJ53" t="str">
        <f t="shared" si="26"/>
        <v>F3429</v>
      </c>
      <c r="AK53" t="str">
        <f t="shared" si="27"/>
        <v>X228.6</v>
      </c>
      <c r="AL53" t="str">
        <f t="shared" si="28"/>
        <v>Y216</v>
      </c>
      <c r="AM53" t="str">
        <f t="shared" si="29"/>
        <v>Z53</v>
      </c>
      <c r="AO53">
        <f t="shared" si="30"/>
        <v>1.1756406416317859</v>
      </c>
      <c r="AP53">
        <f t="shared" si="31"/>
        <v>67.361233644348715</v>
      </c>
      <c r="AS53" t="str">
        <f t="shared" si="32"/>
        <v>F3429 X228.6 Y216 Z53</v>
      </c>
    </row>
    <row r="54" spans="1:45" x14ac:dyDescent="0.25">
      <c r="A54">
        <f t="shared" si="16"/>
        <v>4.2000000000000011</v>
      </c>
      <c r="B54">
        <f t="shared" si="0"/>
        <v>0.87557274969698917</v>
      </c>
      <c r="C54">
        <f t="shared" si="1"/>
        <v>0.20835761267108066</v>
      </c>
      <c r="D54">
        <f t="shared" si="17"/>
        <v>10.111601308836621</v>
      </c>
      <c r="E54" s="4">
        <f t="shared" si="2"/>
        <v>5.813591992759366</v>
      </c>
      <c r="F54" s="4">
        <f t="shared" si="3"/>
        <v>221</v>
      </c>
      <c r="G54">
        <f t="shared" si="4"/>
        <v>1.8041875097200392E-2</v>
      </c>
      <c r="I54">
        <f t="shared" si="18"/>
        <v>1.3841885697046101</v>
      </c>
      <c r="J54">
        <f t="shared" si="19"/>
        <v>3164.2550703447391</v>
      </c>
      <c r="K54">
        <f t="shared" si="20"/>
        <v>228.6</v>
      </c>
      <c r="L54">
        <f t="shared" si="21"/>
        <v>230.7</v>
      </c>
      <c r="M54">
        <f>(L54-L53)/(A54-A53)</f>
        <v>21.000000000000018</v>
      </c>
      <c r="N54">
        <f t="shared" si="22"/>
        <v>1260.0000000000011</v>
      </c>
      <c r="O54">
        <f t="shared" si="23"/>
        <v>3406</v>
      </c>
      <c r="Q54">
        <f t="shared" si="24"/>
        <v>0.86639596398642649</v>
      </c>
      <c r="R54">
        <f t="shared" si="25"/>
        <v>49.642296201673325</v>
      </c>
      <c r="T54">
        <f t="shared" si="5"/>
        <v>-3.6252091175933303E-2</v>
      </c>
      <c r="U54">
        <f t="shared" si="6"/>
        <v>1.168350375478729E-2</v>
      </c>
      <c r="V54">
        <f t="shared" si="7"/>
        <v>1.4434986520507844E-2</v>
      </c>
      <c r="X54">
        <v>0</v>
      </c>
      <c r="Y54">
        <f t="shared" si="8"/>
        <v>1.168350375478729E-2</v>
      </c>
      <c r="Z54">
        <f t="shared" si="9"/>
        <v>1.4434986520507844E-2</v>
      </c>
      <c r="AA54">
        <f t="shared" si="10"/>
        <v>1.8570759161525192E-2</v>
      </c>
      <c r="AB54">
        <f t="shared" si="11"/>
        <v>0</v>
      </c>
      <c r="AC54">
        <f t="shared" si="12"/>
        <v>0.629134417886002</v>
      </c>
      <c r="AD54">
        <f t="shared" si="13"/>
        <v>0.77729652271912386</v>
      </c>
      <c r="AE54">
        <f t="shared" si="14"/>
        <v>0.89035719808498059</v>
      </c>
      <c r="AF54">
        <f t="shared" si="15"/>
        <v>51</v>
      </c>
      <c r="AJ54" t="str">
        <f t="shared" si="26"/>
        <v>F3406</v>
      </c>
      <c r="AK54" t="str">
        <f t="shared" si="27"/>
        <v>X230.7</v>
      </c>
      <c r="AL54" t="str">
        <f t="shared" si="28"/>
        <v>Y221</v>
      </c>
      <c r="AM54" t="str">
        <f t="shared" si="29"/>
        <v>Z52</v>
      </c>
      <c r="AO54">
        <f t="shared" si="30"/>
        <v>1.1918568311740394</v>
      </c>
      <c r="AP54">
        <f t="shared" si="31"/>
        <v>68.290380267810619</v>
      </c>
      <c r="AS54" t="str">
        <f t="shared" si="32"/>
        <v>F3406 X230.7 Y221 Z52</v>
      </c>
    </row>
    <row r="55" spans="1:45" x14ac:dyDescent="0.25">
      <c r="A55">
        <f t="shared" si="16"/>
        <v>4.3000000000000007</v>
      </c>
      <c r="B55">
        <f t="shared" si="0"/>
        <v>0.88755856435738578</v>
      </c>
      <c r="C55">
        <f t="shared" si="1"/>
        <v>0.20630978778482356</v>
      </c>
      <c r="D55">
        <f t="shared" si="17"/>
        <v>10.250020165807079</v>
      </c>
      <c r="E55" s="4">
        <f t="shared" si="2"/>
        <v>5.9520108497298247</v>
      </c>
      <c r="F55" s="4">
        <f t="shared" si="3"/>
        <v>227</v>
      </c>
      <c r="G55">
        <f t="shared" si="4"/>
        <v>1.7864552078640406E-2</v>
      </c>
      <c r="I55">
        <f t="shared" si="18"/>
        <v>1.3841885697045924</v>
      </c>
      <c r="J55">
        <f t="shared" si="19"/>
        <v>3164.2550703446982</v>
      </c>
      <c r="K55">
        <f t="shared" si="20"/>
        <v>230.7</v>
      </c>
      <c r="L55">
        <f t="shared" si="21"/>
        <v>232.7</v>
      </c>
      <c r="M55">
        <f>(L55-L54)/(A55-A54)</f>
        <v>20.000000000000071</v>
      </c>
      <c r="N55">
        <f t="shared" si="22"/>
        <v>1200.0000000000043</v>
      </c>
      <c r="O55">
        <f t="shared" si="23"/>
        <v>3384</v>
      </c>
      <c r="Q55">
        <f t="shared" si="24"/>
        <v>0.86639596398642649</v>
      </c>
      <c r="R55">
        <f t="shared" si="25"/>
        <v>49.642296201673325</v>
      </c>
      <c r="T55">
        <f t="shared" si="5"/>
        <v>-3.6387211316076015E-2</v>
      </c>
      <c r="U55">
        <f t="shared" si="6"/>
        <v>1.1568673442417078E-2</v>
      </c>
      <c r="V55">
        <f t="shared" si="7"/>
        <v>1.3800073435819517E-2</v>
      </c>
      <c r="X55">
        <v>0</v>
      </c>
      <c r="Y55">
        <f t="shared" si="8"/>
        <v>1.1568673442417078E-2</v>
      </c>
      <c r="Z55">
        <f t="shared" si="9"/>
        <v>1.3800073435819517E-2</v>
      </c>
      <c r="AA55">
        <f t="shared" si="10"/>
        <v>1.8007671477770184E-2</v>
      </c>
      <c r="AB55">
        <f t="shared" si="11"/>
        <v>0</v>
      </c>
      <c r="AC55">
        <f t="shared" si="12"/>
        <v>0.64243028071109498</v>
      </c>
      <c r="AD55">
        <f t="shared" si="13"/>
        <v>0.76634413576764804</v>
      </c>
      <c r="AE55">
        <f t="shared" si="14"/>
        <v>0.87313099461135446</v>
      </c>
      <c r="AF55">
        <f t="shared" si="15"/>
        <v>50</v>
      </c>
      <c r="AJ55" t="str">
        <f t="shared" si="26"/>
        <v>F3384</v>
      </c>
      <c r="AK55" t="str">
        <f t="shared" si="27"/>
        <v>X232.7</v>
      </c>
      <c r="AL55" t="str">
        <f t="shared" si="28"/>
        <v>Y227</v>
      </c>
      <c r="AM55" t="str">
        <f t="shared" si="29"/>
        <v>Z51</v>
      </c>
      <c r="AO55">
        <f t="shared" si="30"/>
        <v>1.2082994743021527</v>
      </c>
      <c r="AP55">
        <f t="shared" si="31"/>
        <v>69.232502108670218</v>
      </c>
      <c r="AS55" t="str">
        <f t="shared" si="32"/>
        <v>F3384 X232.7 Y227 Z51</v>
      </c>
    </row>
    <row r="56" spans="1:45" x14ac:dyDescent="0.25">
      <c r="A56">
        <f t="shared" si="16"/>
        <v>4.4000000000000004</v>
      </c>
      <c r="B56">
        <f t="shared" si="0"/>
        <v>0.89954437901778261</v>
      </c>
      <c r="C56">
        <f t="shared" si="1"/>
        <v>0.20433089294151177</v>
      </c>
      <c r="D56">
        <f t="shared" si="17"/>
        <v>10.388439022777542</v>
      </c>
      <c r="E56" s="4">
        <f t="shared" si="2"/>
        <v>6.090429706700287</v>
      </c>
      <c r="F56" s="4">
        <f t="shared" si="3"/>
        <v>232</v>
      </c>
      <c r="G56">
        <f t="shared" si="4"/>
        <v>1.7693197775162723E-2</v>
      </c>
      <c r="I56">
        <f t="shared" si="18"/>
        <v>1.3841885697046279</v>
      </c>
      <c r="J56">
        <f t="shared" si="19"/>
        <v>3164.2550703447796</v>
      </c>
      <c r="K56">
        <f t="shared" si="20"/>
        <v>232.7</v>
      </c>
      <c r="L56">
        <f t="shared" si="21"/>
        <v>234.7</v>
      </c>
      <c r="M56">
        <f>(L56-L55)/(A56-A55)</f>
        <v>20.000000000000071</v>
      </c>
      <c r="N56">
        <f t="shared" si="22"/>
        <v>1200.0000000000043</v>
      </c>
      <c r="O56">
        <f t="shared" si="23"/>
        <v>3384</v>
      </c>
      <c r="Q56">
        <f t="shared" si="24"/>
        <v>0.86639596398642649</v>
      </c>
      <c r="R56">
        <f t="shared" si="25"/>
        <v>49.642296201673325</v>
      </c>
      <c r="T56">
        <f t="shared" si="5"/>
        <v>-3.6517783295326012E-2</v>
      </c>
      <c r="U56">
        <f t="shared" si="6"/>
        <v>1.1457708332787697E-2</v>
      </c>
      <c r="V56">
        <f t="shared" si="7"/>
        <v>1.3849593661116754E-2</v>
      </c>
      <c r="X56">
        <v>0</v>
      </c>
      <c r="Y56">
        <f t="shared" si="8"/>
        <v>1.1457708332787697E-2</v>
      </c>
      <c r="Z56">
        <f t="shared" si="9"/>
        <v>1.3849593661116754E-2</v>
      </c>
      <c r="AA56">
        <f t="shared" si="10"/>
        <v>1.7974713483593498E-2</v>
      </c>
      <c r="AB56">
        <f t="shared" si="11"/>
        <v>0</v>
      </c>
      <c r="AC56">
        <f t="shared" si="12"/>
        <v>0.63743482438514376</v>
      </c>
      <c r="AD56">
        <f t="shared" si="13"/>
        <v>0.77050427945669531</v>
      </c>
      <c r="AE56">
        <f t="shared" si="14"/>
        <v>0.87963188133965464</v>
      </c>
      <c r="AF56">
        <f t="shared" si="15"/>
        <v>50</v>
      </c>
      <c r="AJ56" t="str">
        <f t="shared" si="26"/>
        <v>F3384</v>
      </c>
      <c r="AK56" t="str">
        <f t="shared" si="27"/>
        <v>X234.7</v>
      </c>
      <c r="AL56" t="str">
        <f t="shared" si="28"/>
        <v>Y232</v>
      </c>
      <c r="AM56" t="str">
        <f t="shared" si="29"/>
        <v>Z50</v>
      </c>
      <c r="AO56">
        <f t="shared" si="30"/>
        <v>1.2082994743021527</v>
      </c>
      <c r="AP56">
        <f t="shared" si="31"/>
        <v>69.232502108670218</v>
      </c>
      <c r="AS56" t="str">
        <f t="shared" si="32"/>
        <v>F3384 X234.7 Y232 Z50</v>
      </c>
    </row>
    <row r="57" spans="1:45" x14ac:dyDescent="0.25">
      <c r="A57">
        <f t="shared" si="16"/>
        <v>4.5</v>
      </c>
      <c r="B57">
        <f t="shared" si="0"/>
        <v>0.91153019367817922</v>
      </c>
      <c r="C57">
        <f t="shared" si="1"/>
        <v>0.20241840275283288</v>
      </c>
      <c r="D57">
        <f t="shared" si="17"/>
        <v>10.526857879748</v>
      </c>
      <c r="E57" s="4">
        <f t="shared" si="2"/>
        <v>6.2288485636707458</v>
      </c>
      <c r="F57" s="4">
        <f t="shared" si="3"/>
        <v>237</v>
      </c>
      <c r="G57">
        <f t="shared" si="4"/>
        <v>1.7527593511097575E-2</v>
      </c>
      <c r="I57">
        <f t="shared" si="18"/>
        <v>1.3841885697045924</v>
      </c>
      <c r="J57">
        <f t="shared" si="19"/>
        <v>3164.2550703446982</v>
      </c>
      <c r="K57">
        <f t="shared" si="20"/>
        <v>234.7</v>
      </c>
      <c r="L57">
        <f t="shared" si="21"/>
        <v>236.6</v>
      </c>
      <c r="M57">
        <f>(L57-L56)/(A57-A56)</f>
        <v>19.000000000000124</v>
      </c>
      <c r="N57">
        <f t="shared" si="22"/>
        <v>1140.0000000000075</v>
      </c>
      <c r="O57">
        <f t="shared" si="23"/>
        <v>3363</v>
      </c>
      <c r="Q57">
        <f t="shared" si="24"/>
        <v>0.86639596398642649</v>
      </c>
      <c r="R57">
        <f t="shared" si="25"/>
        <v>49.642296201673325</v>
      </c>
      <c r="T57">
        <f t="shared" si="5"/>
        <v>-3.6643973744543652E-2</v>
      </c>
      <c r="U57">
        <f t="shared" si="6"/>
        <v>1.1350466816560031E-2</v>
      </c>
      <c r="V57">
        <f t="shared" si="7"/>
        <v>1.3203428251669758E-2</v>
      </c>
      <c r="X57">
        <v>0</v>
      </c>
      <c r="Y57">
        <f t="shared" si="8"/>
        <v>1.1350466816560031E-2</v>
      </c>
      <c r="Z57">
        <f t="shared" si="9"/>
        <v>1.3203428251669758E-2</v>
      </c>
      <c r="AA57">
        <f t="shared" si="10"/>
        <v>1.7411594256437908E-2</v>
      </c>
      <c r="AB57">
        <f t="shared" si="11"/>
        <v>0</v>
      </c>
      <c r="AC57">
        <f t="shared" si="12"/>
        <v>0.65189130009523477</v>
      </c>
      <c r="AD57">
        <f t="shared" si="13"/>
        <v>0.7583124243081768</v>
      </c>
      <c r="AE57">
        <f t="shared" si="14"/>
        <v>0.8607204646619927</v>
      </c>
      <c r="AF57">
        <f t="shared" si="15"/>
        <v>49</v>
      </c>
      <c r="AJ57" t="str">
        <f t="shared" si="26"/>
        <v>F3363</v>
      </c>
      <c r="AK57" t="str">
        <f t="shared" si="27"/>
        <v>X236.6</v>
      </c>
      <c r="AL57" t="str">
        <f t="shared" si="28"/>
        <v>Y237</v>
      </c>
      <c r="AM57" t="str">
        <f t="shared" si="29"/>
        <v>Z50</v>
      </c>
      <c r="AO57">
        <f t="shared" si="30"/>
        <v>1.2249605895573445</v>
      </c>
      <c r="AP57">
        <f t="shared" si="31"/>
        <v>70.187141849537483</v>
      </c>
      <c r="AS57" t="str">
        <f t="shared" si="32"/>
        <v>F3363 X236.6 Y237 Z50</v>
      </c>
    </row>
    <row r="58" spans="1:45" x14ac:dyDescent="0.25">
      <c r="A58">
        <f t="shared" si="16"/>
        <v>4.5999999999999996</v>
      </c>
      <c r="B58">
        <f t="shared" si="0"/>
        <v>0.92351600833857606</v>
      </c>
      <c r="C58">
        <f t="shared" si="1"/>
        <v>0.20056992781457089</v>
      </c>
      <c r="D58">
        <f t="shared" si="17"/>
        <v>10.665276736718463</v>
      </c>
      <c r="E58" s="4">
        <f t="shared" si="2"/>
        <v>6.3672674206412081</v>
      </c>
      <c r="F58" s="4">
        <f t="shared" si="3"/>
        <v>243</v>
      </c>
      <c r="G58">
        <f t="shared" si="4"/>
        <v>1.7367532385761709E-2</v>
      </c>
      <c r="I58">
        <f t="shared" si="18"/>
        <v>1.3841885697046279</v>
      </c>
      <c r="J58">
        <f t="shared" si="19"/>
        <v>3164.2550703447796</v>
      </c>
      <c r="K58">
        <f t="shared" si="20"/>
        <v>236.6</v>
      </c>
      <c r="L58">
        <f t="shared" si="21"/>
        <v>238.4</v>
      </c>
      <c r="M58">
        <f>(L58-L57)/(A58-A57)</f>
        <v>18.000000000000178</v>
      </c>
      <c r="N58">
        <f t="shared" si="22"/>
        <v>1080.0000000000107</v>
      </c>
      <c r="O58">
        <f t="shared" si="23"/>
        <v>3343</v>
      </c>
      <c r="Q58">
        <f t="shared" si="24"/>
        <v>0.86639596398642649</v>
      </c>
      <c r="R58">
        <f t="shared" si="25"/>
        <v>49.642296201673325</v>
      </c>
      <c r="T58">
        <f t="shared" si="5"/>
        <v>-3.6765940322049578E-2</v>
      </c>
      <c r="U58">
        <f t="shared" si="6"/>
        <v>1.1246814909605678E-2</v>
      </c>
      <c r="V58">
        <f t="shared" si="7"/>
        <v>1.2550721327784613E-2</v>
      </c>
      <c r="X58">
        <v>0</v>
      </c>
      <c r="Y58">
        <f t="shared" si="8"/>
        <v>1.1246814909605678E-2</v>
      </c>
      <c r="Z58">
        <f t="shared" si="9"/>
        <v>1.2550721327784613E-2</v>
      </c>
      <c r="AA58">
        <f t="shared" si="10"/>
        <v>1.6852639302454561E-2</v>
      </c>
      <c r="AB58">
        <f t="shared" si="11"/>
        <v>0</v>
      </c>
      <c r="AC58">
        <f t="shared" si="12"/>
        <v>0.66736222782431454</v>
      </c>
      <c r="AD58">
        <f t="shared" si="13"/>
        <v>0.74473327901562691</v>
      </c>
      <c r="AE58">
        <f t="shared" si="14"/>
        <v>0.84013508743244358</v>
      </c>
      <c r="AF58">
        <f t="shared" si="15"/>
        <v>48</v>
      </c>
      <c r="AJ58" t="str">
        <f t="shared" si="26"/>
        <v>F3343</v>
      </c>
      <c r="AK58" t="str">
        <f t="shared" si="27"/>
        <v>X238.4</v>
      </c>
      <c r="AL58" t="str">
        <f t="shared" si="28"/>
        <v>Y243</v>
      </c>
      <c r="AM58" t="str">
        <f t="shared" si="29"/>
        <v>Z49</v>
      </c>
      <c r="AO58">
        <f t="shared" si="30"/>
        <v>1.2418319441193202</v>
      </c>
      <c r="AP58">
        <f t="shared" si="31"/>
        <v>71.153827770643844</v>
      </c>
      <c r="AS58" t="str">
        <f t="shared" si="32"/>
        <v>F3343 X238.4 Y243 Z49</v>
      </c>
    </row>
    <row r="59" spans="1:45" x14ac:dyDescent="0.25">
      <c r="A59">
        <f t="shared" si="16"/>
        <v>4.6999999999999993</v>
      </c>
      <c r="B59">
        <f t="shared" si="0"/>
        <v>0.93550182299897267</v>
      </c>
      <c r="C59">
        <f t="shared" si="1"/>
        <v>0.198783206118333</v>
      </c>
      <c r="D59">
        <f t="shared" si="17"/>
        <v>10.803695593688923</v>
      </c>
      <c r="E59" s="4">
        <f t="shared" si="2"/>
        <v>6.5056862776116686</v>
      </c>
      <c r="F59" s="4">
        <f t="shared" si="3"/>
        <v>248</v>
      </c>
      <c r="G59">
        <f t="shared" si="4"/>
        <v>1.7212818529792017E-2</v>
      </c>
      <c r="I59">
        <f t="shared" si="18"/>
        <v>1.3841885697046101</v>
      </c>
      <c r="J59">
        <f t="shared" si="19"/>
        <v>3164.2550703447391</v>
      </c>
      <c r="K59">
        <f t="shared" si="20"/>
        <v>238.4</v>
      </c>
      <c r="L59">
        <f t="shared" si="21"/>
        <v>240.2</v>
      </c>
      <c r="M59">
        <f>(L59-L58)/(A59-A58)</f>
        <v>17.999999999999893</v>
      </c>
      <c r="N59">
        <f t="shared" si="22"/>
        <v>1079.9999999999936</v>
      </c>
      <c r="O59">
        <f t="shared" si="23"/>
        <v>3343</v>
      </c>
      <c r="Q59">
        <f t="shared" si="24"/>
        <v>0.86639596398642649</v>
      </c>
      <c r="R59">
        <f t="shared" si="25"/>
        <v>49.642296201673325</v>
      </c>
      <c r="T59">
        <f t="shared" si="5"/>
        <v>-3.6883832280298484E-2</v>
      </c>
      <c r="U59">
        <f t="shared" si="6"/>
        <v>1.1146625771425689E-2</v>
      </c>
      <c r="V59">
        <f t="shared" si="7"/>
        <v>1.2590965888424163E-2</v>
      </c>
      <c r="X59">
        <v>0</v>
      </c>
      <c r="Y59">
        <f t="shared" si="8"/>
        <v>1.1146625771425689E-2</v>
      </c>
      <c r="Z59">
        <f t="shared" si="9"/>
        <v>1.2590965888424163E-2</v>
      </c>
      <c r="AA59">
        <f t="shared" si="10"/>
        <v>1.6816054474569003E-2</v>
      </c>
      <c r="AB59">
        <f t="shared" si="11"/>
        <v>0</v>
      </c>
      <c r="AC59">
        <f t="shared" si="12"/>
        <v>0.66285618830997384</v>
      </c>
      <c r="AD59">
        <f t="shared" si="13"/>
        <v>0.74874673529783931</v>
      </c>
      <c r="AE59">
        <f t="shared" si="14"/>
        <v>0.84616935076130706</v>
      </c>
      <c r="AF59">
        <f t="shared" si="15"/>
        <v>48</v>
      </c>
      <c r="AJ59" t="str">
        <f t="shared" si="26"/>
        <v>F3343</v>
      </c>
      <c r="AK59" t="str">
        <f t="shared" si="27"/>
        <v>X240.2</v>
      </c>
      <c r="AL59" t="str">
        <f t="shared" si="28"/>
        <v>Y248</v>
      </c>
      <c r="AM59" t="str">
        <f t="shared" si="29"/>
        <v>Z48</v>
      </c>
      <c r="AO59">
        <f t="shared" si="30"/>
        <v>1.2418319441193255</v>
      </c>
      <c r="AP59">
        <f t="shared" si="31"/>
        <v>71.153827770644142</v>
      </c>
      <c r="AS59" t="str">
        <f t="shared" si="32"/>
        <v>F3343 X240.2 Y248 Z48</v>
      </c>
    </row>
    <row r="60" spans="1:45" x14ac:dyDescent="0.25">
      <c r="A60">
        <f t="shared" si="16"/>
        <v>4.7999999999999989</v>
      </c>
      <c r="B60">
        <f t="shared" si="0"/>
        <v>0.94748763765936928</v>
      </c>
      <c r="C60">
        <f t="shared" si="1"/>
        <v>0.19705609511930555</v>
      </c>
      <c r="D60">
        <f t="shared" si="17"/>
        <v>10.942114450659382</v>
      </c>
      <c r="E60" s="4">
        <f t="shared" si="2"/>
        <v>6.6441051345821274</v>
      </c>
      <c r="F60" s="4">
        <f t="shared" si="3"/>
        <v>253</v>
      </c>
      <c r="G60">
        <f t="shared" si="4"/>
        <v>1.7063266418285324E-2</v>
      </c>
      <c r="I60">
        <f t="shared" si="18"/>
        <v>1.3841885697045924</v>
      </c>
      <c r="J60">
        <f t="shared" si="19"/>
        <v>3164.2550703446982</v>
      </c>
      <c r="K60">
        <f t="shared" si="20"/>
        <v>240.2</v>
      </c>
      <c r="L60">
        <f t="shared" si="21"/>
        <v>241.9</v>
      </c>
      <c r="M60">
        <f>(L60-L59)/(A60-A59)</f>
        <v>17.000000000000231</v>
      </c>
      <c r="N60">
        <f t="shared" si="22"/>
        <v>1020.0000000000139</v>
      </c>
      <c r="O60">
        <f t="shared" si="23"/>
        <v>3325</v>
      </c>
      <c r="Q60">
        <f t="shared" si="24"/>
        <v>0.86639596398642649</v>
      </c>
      <c r="R60">
        <f t="shared" si="25"/>
        <v>49.642296201673325</v>
      </c>
      <c r="T60">
        <f t="shared" si="5"/>
        <v>-3.6997790989266588E-2</v>
      </c>
      <c r="U60">
        <f t="shared" si="6"/>
        <v>1.1049779260355675E-2</v>
      </c>
      <c r="V60">
        <f t="shared" si="7"/>
        <v>1.1924649181295132E-2</v>
      </c>
      <c r="X60">
        <v>0</v>
      </c>
      <c r="Y60">
        <f t="shared" si="8"/>
        <v>1.1049779260355675E-2</v>
      </c>
      <c r="Z60">
        <f t="shared" si="9"/>
        <v>1.1924649181295132E-2</v>
      </c>
      <c r="AA60">
        <f t="shared" si="10"/>
        <v>1.6257148575305237E-2</v>
      </c>
      <c r="AB60">
        <f t="shared" si="11"/>
        <v>0</v>
      </c>
      <c r="AC60">
        <f t="shared" si="12"/>
        <v>0.67968741315069203</v>
      </c>
      <c r="AD60">
        <f t="shared" si="13"/>
        <v>0.73350188848054132</v>
      </c>
      <c r="AE60">
        <f t="shared" si="14"/>
        <v>0.82345993316716759</v>
      </c>
      <c r="AF60">
        <f t="shared" si="15"/>
        <v>47</v>
      </c>
      <c r="AJ60" t="str">
        <f t="shared" si="26"/>
        <v>F3325</v>
      </c>
      <c r="AK60" t="str">
        <f t="shared" si="27"/>
        <v>X241.9</v>
      </c>
      <c r="AL60" t="str">
        <f t="shared" si="28"/>
        <v>Y253</v>
      </c>
      <c r="AM60" t="str">
        <f t="shared" si="29"/>
        <v>Z48</v>
      </c>
      <c r="AO60">
        <f t="shared" si="30"/>
        <v>1.2590020260466566</v>
      </c>
      <c r="AP60">
        <f t="shared" si="31"/>
        <v>72.137630013814473</v>
      </c>
      <c r="AS60" t="str">
        <f t="shared" si="32"/>
        <v>F3325 X241.9 Y253 Z48</v>
      </c>
    </row>
    <row r="61" spans="1:45" x14ac:dyDescent="0.25">
      <c r="A61">
        <f t="shared" si="16"/>
        <v>4.8999999999999986</v>
      </c>
      <c r="B61">
        <f t="shared" si="0"/>
        <v>0.95947345231976611</v>
      </c>
      <c r="C61">
        <f t="shared" si="1"/>
        <v>0.19538656440282984</v>
      </c>
      <c r="D61">
        <f t="shared" si="17"/>
        <v>11.080533307629844</v>
      </c>
      <c r="E61" s="4">
        <f t="shared" si="2"/>
        <v>6.7825239915525897</v>
      </c>
      <c r="F61" s="4">
        <f t="shared" si="3"/>
        <v>258</v>
      </c>
      <c r="G61">
        <f t="shared" si="4"/>
        <v>1.6918700235790493E-2</v>
      </c>
      <c r="I61">
        <f t="shared" si="18"/>
        <v>1.3841885697046279</v>
      </c>
      <c r="J61">
        <f t="shared" si="19"/>
        <v>3164.2550703447796</v>
      </c>
      <c r="K61">
        <f t="shared" si="20"/>
        <v>241.9</v>
      </c>
      <c r="L61">
        <f t="shared" si="21"/>
        <v>243.6</v>
      </c>
      <c r="M61">
        <f>(L61-L60)/(A61-A60)</f>
        <v>16.999999999999947</v>
      </c>
      <c r="N61">
        <f t="shared" si="22"/>
        <v>1019.9999999999968</v>
      </c>
      <c r="O61">
        <f t="shared" si="23"/>
        <v>3325</v>
      </c>
      <c r="Q61">
        <f t="shared" si="24"/>
        <v>0.86639596398642649</v>
      </c>
      <c r="R61">
        <f t="shared" si="25"/>
        <v>49.642296201673325</v>
      </c>
      <c r="T61">
        <f t="shared" si="5"/>
        <v>-3.7107950420327648E-2</v>
      </c>
      <c r="U61">
        <f t="shared" si="6"/>
        <v>1.0956161522349291E-2</v>
      </c>
      <c r="V61">
        <f t="shared" si="7"/>
        <v>1.1960154343475946E-2</v>
      </c>
      <c r="X61">
        <v>0</v>
      </c>
      <c r="Y61">
        <f t="shared" si="8"/>
        <v>1.0956161522349291E-2</v>
      </c>
      <c r="Z61">
        <f t="shared" si="9"/>
        <v>1.1960154343475946E-2</v>
      </c>
      <c r="AA61">
        <f t="shared" si="10"/>
        <v>1.621982636231269E-2</v>
      </c>
      <c r="AB61">
        <f t="shared" si="11"/>
        <v>0</v>
      </c>
      <c r="AC61">
        <f t="shared" si="12"/>
        <v>0.67547958144646358</v>
      </c>
      <c r="AD61">
        <f t="shared" si="13"/>
        <v>0.73737869175133497</v>
      </c>
      <c r="AE61">
        <f t="shared" si="14"/>
        <v>0.82918143127105182</v>
      </c>
      <c r="AF61">
        <f t="shared" si="15"/>
        <v>48</v>
      </c>
      <c r="AJ61" t="str">
        <f t="shared" si="26"/>
        <v>F3325</v>
      </c>
      <c r="AK61" t="str">
        <f t="shared" si="27"/>
        <v>X243.6</v>
      </c>
      <c r="AL61" t="str">
        <f t="shared" si="28"/>
        <v>Y258</v>
      </c>
      <c r="AM61" t="str">
        <f t="shared" si="29"/>
        <v>Z47</v>
      </c>
      <c r="AO61">
        <f t="shared" si="30"/>
        <v>1.2590020260466621</v>
      </c>
      <c r="AP61">
        <f t="shared" si="31"/>
        <v>72.137630013814785</v>
      </c>
      <c r="AS61" t="str">
        <f t="shared" si="32"/>
        <v>F3325 X243.6 Y258 Z47</v>
      </c>
    </row>
    <row r="62" spans="1:45" s="5" customFormat="1" x14ac:dyDescent="0.25">
      <c r="A62" s="5">
        <f t="shared" si="16"/>
        <v>4.9999999999999982</v>
      </c>
      <c r="B62" s="5">
        <f t="shared" si="0"/>
        <v>0.97145926698016272</v>
      </c>
      <c r="C62" s="5">
        <f t="shared" si="1"/>
        <v>0.19377268889823909</v>
      </c>
      <c r="D62" s="5">
        <f t="shared" si="17"/>
        <v>11.218952164600305</v>
      </c>
      <c r="E62" s="4">
        <f t="shared" si="2"/>
        <v>6.9209428485230502</v>
      </c>
      <c r="F62" s="4">
        <f t="shared" si="3"/>
        <v>264</v>
      </c>
      <c r="G62" s="5">
        <f t="shared" si="4"/>
        <v>1.677895328868843E-2</v>
      </c>
      <c r="I62" s="5">
        <f t="shared" si="18"/>
        <v>1.3841885697046101</v>
      </c>
      <c r="J62" s="5">
        <f t="shared" si="19"/>
        <v>3164.2550703447391</v>
      </c>
      <c r="K62" s="5">
        <f t="shared" si="20"/>
        <v>243.6</v>
      </c>
      <c r="L62">
        <f t="shared" si="21"/>
        <v>245.2</v>
      </c>
      <c r="M62" s="5">
        <f>(L62-L61)/(A62-A61)</f>
        <v>16</v>
      </c>
      <c r="N62" s="5">
        <f t="shared" si="22"/>
        <v>960</v>
      </c>
      <c r="O62">
        <f t="shared" si="23"/>
        <v>3307</v>
      </c>
      <c r="P62"/>
      <c r="Q62">
        <f t="shared" si="24"/>
        <v>0.86639596398642649</v>
      </c>
      <c r="R62">
        <f t="shared" si="25"/>
        <v>49.642296201673325</v>
      </c>
      <c r="S62"/>
      <c r="T62">
        <f t="shared" si="5"/>
        <v>-3.721443759401942E-2</v>
      </c>
      <c r="U62">
        <f t="shared" si="6"/>
        <v>1.0865664610449022E-2</v>
      </c>
      <c r="V62">
        <f t="shared" si="7"/>
        <v>1.1289243145258377E-2</v>
      </c>
      <c r="W62"/>
      <c r="X62">
        <v>0</v>
      </c>
      <c r="Y62">
        <f t="shared" si="8"/>
        <v>1.0865664610449022E-2</v>
      </c>
      <c r="Z62">
        <f t="shared" si="9"/>
        <v>1.1289243145258377E-2</v>
      </c>
      <c r="AA62">
        <f t="shared" si="10"/>
        <v>1.5668748457344242E-2</v>
      </c>
      <c r="AB62">
        <f t="shared" si="11"/>
        <v>0</v>
      </c>
      <c r="AC62">
        <f t="shared" si="12"/>
        <v>0.69346091297777368</v>
      </c>
      <c r="AD62">
        <f t="shared" si="13"/>
        <v>0.72049424853501254</v>
      </c>
      <c r="AE62">
        <f t="shared" si="14"/>
        <v>0.80451478261268805</v>
      </c>
      <c r="AF62">
        <f t="shared" si="15"/>
        <v>46</v>
      </c>
      <c r="AG62"/>
      <c r="AH62"/>
      <c r="AJ62" t="str">
        <f t="shared" si="26"/>
        <v>F3307</v>
      </c>
      <c r="AK62" t="str">
        <f t="shared" si="27"/>
        <v>X245.2</v>
      </c>
      <c r="AL62" t="str">
        <f t="shared" si="28"/>
        <v>Y264</v>
      </c>
      <c r="AM62" t="str">
        <f t="shared" si="29"/>
        <v>Z48</v>
      </c>
      <c r="AN62"/>
      <c r="AO62">
        <f t="shared" si="30"/>
        <v>1.2762629867831425</v>
      </c>
      <c r="AP62">
        <f t="shared" si="31"/>
        <v>73.126639382767991</v>
      </c>
      <c r="AQ62"/>
      <c r="AS62" t="str">
        <f t="shared" si="32"/>
        <v>F3307 X245.2 Y264 Z48</v>
      </c>
    </row>
    <row r="63" spans="1:45" x14ac:dyDescent="0.25">
      <c r="A63">
        <f t="shared" si="16"/>
        <v>5.0999999999999979</v>
      </c>
      <c r="B63">
        <f t="shared" si="0"/>
        <v>0.98344508164055955</v>
      </c>
      <c r="C63">
        <f t="shared" si="1"/>
        <v>0.19221264259343449</v>
      </c>
      <c r="D63">
        <f t="shared" si="17"/>
        <v>11.357371021570765</v>
      </c>
      <c r="E63" s="4">
        <f t="shared" si="2"/>
        <v>7.0593617054935107</v>
      </c>
      <c r="F63" s="4">
        <f t="shared" si="3"/>
        <v>269</v>
      </c>
      <c r="G63">
        <f t="shared" si="4"/>
        <v>1.6643867460931487E-2</v>
      </c>
      <c r="I63">
        <f t="shared" si="18"/>
        <v>1.3841885697046101</v>
      </c>
      <c r="J63">
        <f t="shared" si="19"/>
        <v>3164.2550703447391</v>
      </c>
      <c r="K63">
        <f t="shared" si="20"/>
        <v>245.2</v>
      </c>
      <c r="L63">
        <f t="shared" si="21"/>
        <v>246.7</v>
      </c>
      <c r="M63">
        <f>(L63-L62)/(A63-A62)</f>
        <v>15.000000000000053</v>
      </c>
      <c r="N63">
        <f t="shared" si="22"/>
        <v>900.00000000000318</v>
      </c>
      <c r="O63">
        <f t="shared" si="23"/>
        <v>3290</v>
      </c>
      <c r="Q63">
        <f t="shared" si="24"/>
        <v>0.86639596398642649</v>
      </c>
      <c r="R63">
        <f t="shared" si="25"/>
        <v>49.642296201673325</v>
      </c>
      <c r="T63">
        <f t="shared" si="5"/>
        <v>-3.7317372994770212E-2</v>
      </c>
      <c r="U63">
        <f t="shared" si="6"/>
        <v>1.077818613233553E-2</v>
      </c>
      <c r="V63">
        <f t="shared" si="7"/>
        <v>1.0613230854088565E-2</v>
      </c>
      <c r="X63">
        <v>0</v>
      </c>
      <c r="Y63">
        <f t="shared" si="8"/>
        <v>1.077818613233553E-2</v>
      </c>
      <c r="Z63">
        <f t="shared" si="9"/>
        <v>1.0613230854088565E-2</v>
      </c>
      <c r="AA63">
        <f t="shared" si="10"/>
        <v>1.5126465729490396E-2</v>
      </c>
      <c r="AB63">
        <f t="shared" si="11"/>
        <v>0</v>
      </c>
      <c r="AC63">
        <f t="shared" si="12"/>
        <v>0.71253829712002681</v>
      </c>
      <c r="AD63">
        <f t="shared" si="13"/>
        <v>0.70163321980739524</v>
      </c>
      <c r="AE63">
        <f t="shared" si="14"/>
        <v>0.77768703286127472</v>
      </c>
      <c r="AF63">
        <f t="shared" si="15"/>
        <v>45</v>
      </c>
      <c r="AJ63" t="str">
        <f t="shared" si="26"/>
        <v>F3290</v>
      </c>
      <c r="AK63" t="str">
        <f t="shared" si="27"/>
        <v>X246.7</v>
      </c>
      <c r="AL63" t="str">
        <f t="shared" si="28"/>
        <v>Y269</v>
      </c>
      <c r="AM63" t="str">
        <f t="shared" si="29"/>
        <v>Z46</v>
      </c>
      <c r="AO63">
        <f t="shared" si="30"/>
        <v>1.2937079695358162</v>
      </c>
      <c r="AP63">
        <f t="shared" si="31"/>
        <v>74.126192747555919</v>
      </c>
      <c r="AS63" t="str">
        <f t="shared" si="32"/>
        <v>F3290 X246.7 Y269 Z46</v>
      </c>
    </row>
    <row r="64" spans="1:45" x14ac:dyDescent="0.25">
      <c r="A64">
        <f t="shared" si="16"/>
        <v>5.1999999999999975</v>
      </c>
      <c r="B64">
        <f t="shared" si="0"/>
        <v>0.99543089630095616</v>
      </c>
      <c r="C64">
        <f t="shared" si="1"/>
        <v>0.1907046927081657</v>
      </c>
      <c r="D64">
        <f t="shared" si="17"/>
        <v>11.495789878541226</v>
      </c>
      <c r="E64" s="4">
        <f t="shared" si="2"/>
        <v>7.1977805624639712</v>
      </c>
      <c r="F64" s="4">
        <f t="shared" si="3"/>
        <v>274</v>
      </c>
      <c r="G64">
        <f t="shared" si="4"/>
        <v>1.6513292709502532E-2</v>
      </c>
      <c r="I64">
        <f t="shared" si="18"/>
        <v>1.3841885697046101</v>
      </c>
      <c r="J64">
        <f t="shared" si="19"/>
        <v>3164.2550703447391</v>
      </c>
      <c r="K64">
        <f t="shared" si="20"/>
        <v>246.7</v>
      </c>
      <c r="L64">
        <f t="shared" si="21"/>
        <v>248.2</v>
      </c>
      <c r="M64">
        <f>(L64-L63)/(A64-A63)</f>
        <v>15.000000000000053</v>
      </c>
      <c r="N64">
        <f t="shared" si="22"/>
        <v>900.00000000000318</v>
      </c>
      <c r="O64">
        <f t="shared" si="23"/>
        <v>3290</v>
      </c>
      <c r="Q64">
        <f t="shared" si="24"/>
        <v>0.86639596398642649</v>
      </c>
      <c r="R64">
        <f t="shared" si="25"/>
        <v>49.642296201673325</v>
      </c>
      <c r="T64">
        <f t="shared" si="5"/>
        <v>-3.7416870955359074E-2</v>
      </c>
      <c r="U64">
        <f t="shared" si="6"/>
        <v>1.0693628923598543E-2</v>
      </c>
      <c r="V64">
        <f t="shared" si="7"/>
        <v>1.0641528527276562E-2</v>
      </c>
      <c r="X64">
        <v>0</v>
      </c>
      <c r="Y64">
        <f t="shared" si="8"/>
        <v>1.0693628923598543E-2</v>
      </c>
      <c r="Z64">
        <f t="shared" si="9"/>
        <v>1.0641528527276562E-2</v>
      </c>
      <c r="AA64">
        <f t="shared" si="10"/>
        <v>1.508627949338286E-2</v>
      </c>
      <c r="AB64">
        <f t="shared" si="11"/>
        <v>0</v>
      </c>
      <c r="AC64">
        <f t="shared" si="12"/>
        <v>0.70883142051617032</v>
      </c>
      <c r="AD64">
        <f t="shared" si="13"/>
        <v>0.70537792515007736</v>
      </c>
      <c r="AE64">
        <f t="shared" si="14"/>
        <v>0.78295617097822179</v>
      </c>
      <c r="AF64">
        <f t="shared" si="15"/>
        <v>45</v>
      </c>
      <c r="AJ64" t="str">
        <f t="shared" si="26"/>
        <v>F3290</v>
      </c>
      <c r="AK64" t="str">
        <f t="shared" si="27"/>
        <v>X248.2</v>
      </c>
      <c r="AL64" t="str">
        <f t="shared" si="28"/>
        <v>Y274</v>
      </c>
      <c r="AM64" t="str">
        <f t="shared" si="29"/>
        <v>Z45</v>
      </c>
      <c r="AO64">
        <f t="shared" si="30"/>
        <v>1.2937079695358162</v>
      </c>
      <c r="AP64">
        <f t="shared" si="31"/>
        <v>74.126192747555919</v>
      </c>
      <c r="AS64" t="str">
        <f t="shared" si="32"/>
        <v>F3290 X248.2 Y274 Z45</v>
      </c>
    </row>
    <row r="65" spans="1:45" x14ac:dyDescent="0.25">
      <c r="A65">
        <f t="shared" si="16"/>
        <v>5.2999999999999972</v>
      </c>
      <c r="B65">
        <f t="shared" si="0"/>
        <v>1.0074167109613528</v>
      </c>
      <c r="C65">
        <f t="shared" si="1"/>
        <v>0.18924719428798975</v>
      </c>
      <c r="D65">
        <f t="shared" si="17"/>
        <v>11.634208735511685</v>
      </c>
      <c r="E65" s="4">
        <f t="shared" si="2"/>
        <v>7.33619941943443</v>
      </c>
      <c r="F65" s="4">
        <f t="shared" si="3"/>
        <v>280</v>
      </c>
      <c r="G65">
        <f t="shared" si="4"/>
        <v>1.6387086596300931E-2</v>
      </c>
      <c r="I65">
        <f t="shared" si="18"/>
        <v>1.3841885697045924</v>
      </c>
      <c r="J65">
        <f t="shared" si="19"/>
        <v>3164.2550703446982</v>
      </c>
      <c r="K65">
        <f t="shared" si="20"/>
        <v>248.2</v>
      </c>
      <c r="L65">
        <f t="shared" si="21"/>
        <v>249.7</v>
      </c>
      <c r="M65">
        <f>(L65-L64)/(A65-A64)</f>
        <v>15.000000000000053</v>
      </c>
      <c r="N65">
        <f t="shared" si="22"/>
        <v>900.00000000000318</v>
      </c>
      <c r="O65">
        <f t="shared" si="23"/>
        <v>3290</v>
      </c>
      <c r="Q65">
        <f t="shared" si="24"/>
        <v>0.86639596398642649</v>
      </c>
      <c r="R65">
        <f t="shared" si="25"/>
        <v>49.642296201673325</v>
      </c>
      <c r="T65">
        <f t="shared" si="5"/>
        <v>-3.7513040013618694E-2</v>
      </c>
      <c r="U65">
        <f t="shared" si="6"/>
        <v>1.061190074459697E-2</v>
      </c>
      <c r="V65">
        <f t="shared" si="7"/>
        <v>1.0668879445479531E-2</v>
      </c>
      <c r="X65">
        <v>0</v>
      </c>
      <c r="Y65">
        <f t="shared" si="8"/>
        <v>1.061190074459697E-2</v>
      </c>
      <c r="Z65">
        <f t="shared" si="9"/>
        <v>1.0668879445479531E-2</v>
      </c>
      <c r="AA65">
        <f t="shared" si="10"/>
        <v>1.504783791896209E-2</v>
      </c>
      <c r="AB65">
        <f t="shared" si="11"/>
        <v>0</v>
      </c>
      <c r="AC65">
        <f t="shared" si="12"/>
        <v>0.70521099454591385</v>
      </c>
      <c r="AD65">
        <f t="shared" si="13"/>
        <v>0.70899749870614015</v>
      </c>
      <c r="AE65">
        <f t="shared" si="14"/>
        <v>0.78807562936518116</v>
      </c>
      <c r="AF65">
        <f t="shared" si="15"/>
        <v>45</v>
      </c>
      <c r="AJ65" t="str">
        <f t="shared" si="26"/>
        <v>F3290</v>
      </c>
      <c r="AK65" t="str">
        <f t="shared" si="27"/>
        <v>X249.7</v>
      </c>
      <c r="AL65" t="str">
        <f t="shared" si="28"/>
        <v>Y280</v>
      </c>
      <c r="AM65" t="str">
        <f t="shared" si="29"/>
        <v>Z45</v>
      </c>
      <c r="AO65">
        <f t="shared" si="30"/>
        <v>1.2937079695358162</v>
      </c>
      <c r="AP65">
        <f t="shared" si="31"/>
        <v>74.126192747555919</v>
      </c>
      <c r="AS65" t="str">
        <f t="shared" si="32"/>
        <v>F3290 X249.7 Y280 Z45</v>
      </c>
    </row>
    <row r="66" spans="1:45" x14ac:dyDescent="0.25">
      <c r="A66">
        <f t="shared" si="16"/>
        <v>5.3999999999999968</v>
      </c>
      <c r="B66">
        <f t="shared" si="0"/>
        <v>1.0194025256217496</v>
      </c>
      <c r="C66">
        <f t="shared" si="1"/>
        <v>0.18783858518446744</v>
      </c>
      <c r="D66">
        <f t="shared" si="17"/>
        <v>11.772627592482147</v>
      </c>
      <c r="E66" s="4">
        <f t="shared" si="2"/>
        <v>7.4746182764048923</v>
      </c>
      <c r="F66" s="4">
        <f t="shared" si="3"/>
        <v>285</v>
      </c>
      <c r="G66">
        <f t="shared" si="4"/>
        <v>1.6265113853473203E-2</v>
      </c>
      <c r="I66">
        <f t="shared" si="18"/>
        <v>1.3841885697046279</v>
      </c>
      <c r="J66">
        <f t="shared" si="19"/>
        <v>3164.2550703447796</v>
      </c>
      <c r="K66">
        <f t="shared" si="20"/>
        <v>249.7</v>
      </c>
      <c r="L66">
        <f t="shared" si="21"/>
        <v>251.1</v>
      </c>
      <c r="M66">
        <f>(L66-L65)/(A66-A65)</f>
        <v>14.000000000000107</v>
      </c>
      <c r="N66">
        <f t="shared" si="22"/>
        <v>840.00000000000637</v>
      </c>
      <c r="O66">
        <f t="shared" si="23"/>
        <v>3274</v>
      </c>
      <c r="Q66">
        <f t="shared" si="24"/>
        <v>0.86639596398642649</v>
      </c>
      <c r="R66">
        <f t="shared" si="25"/>
        <v>49.642296201673325</v>
      </c>
      <c r="T66">
        <f t="shared" si="5"/>
        <v>-3.7605983243653419E-2</v>
      </c>
      <c r="U66">
        <f t="shared" si="6"/>
        <v>1.0532913998977021E-2</v>
      </c>
      <c r="V66">
        <f t="shared" si="7"/>
        <v>9.9826030854045927E-3</v>
      </c>
      <c r="X66">
        <v>0</v>
      </c>
      <c r="Y66">
        <f t="shared" si="8"/>
        <v>1.0532913998977021E-2</v>
      </c>
      <c r="Z66">
        <f t="shared" si="9"/>
        <v>9.9826030854045927E-3</v>
      </c>
      <c r="AA66">
        <f t="shared" si="10"/>
        <v>1.4511879329383061E-2</v>
      </c>
      <c r="AB66">
        <f t="shared" si="11"/>
        <v>0</v>
      </c>
      <c r="AC66">
        <f t="shared" si="12"/>
        <v>0.72581322927971204</v>
      </c>
      <c r="AD66">
        <f t="shared" si="13"/>
        <v>0.6878918201305757</v>
      </c>
      <c r="AE66">
        <f t="shared" si="14"/>
        <v>0.75858046345226393</v>
      </c>
      <c r="AF66">
        <f t="shared" si="15"/>
        <v>43</v>
      </c>
      <c r="AJ66" t="str">
        <f t="shared" si="26"/>
        <v>F3274</v>
      </c>
      <c r="AK66" t="str">
        <f t="shared" si="27"/>
        <v>X251.1</v>
      </c>
      <c r="AL66" t="str">
        <f t="shared" si="28"/>
        <v>Y285</v>
      </c>
      <c r="AM66" t="str">
        <f t="shared" si="29"/>
        <v>Z45</v>
      </c>
      <c r="AO66">
        <f t="shared" si="30"/>
        <v>1.3113278150804655</v>
      </c>
      <c r="AP66">
        <f t="shared" si="31"/>
        <v>75.135765307809564</v>
      </c>
      <c r="AS66" t="str">
        <f t="shared" si="32"/>
        <v>F3274 X251.1 Y285 Z45</v>
      </c>
    </row>
    <row r="67" spans="1:45" x14ac:dyDescent="0.25">
      <c r="A67">
        <f t="shared" si="16"/>
        <v>5.4999999999999964</v>
      </c>
      <c r="B67">
        <f t="shared" si="0"/>
        <v>1.0313883402821462</v>
      </c>
      <c r="C67">
        <f t="shared" si="1"/>
        <v>0.18647738139036654</v>
      </c>
      <c r="D67">
        <f t="shared" si="17"/>
        <v>11.911046449452607</v>
      </c>
      <c r="E67" s="4">
        <f t="shared" si="2"/>
        <v>7.6130371333753528</v>
      </c>
      <c r="F67" s="4">
        <f t="shared" si="3"/>
        <v>290</v>
      </c>
      <c r="G67">
        <f t="shared" si="4"/>
        <v>1.6147245979484012E-2</v>
      </c>
      <c r="I67">
        <f t="shared" si="18"/>
        <v>1.3841885697046101</v>
      </c>
      <c r="J67">
        <f t="shared" si="19"/>
        <v>3164.2550703447391</v>
      </c>
      <c r="K67">
        <f t="shared" si="20"/>
        <v>251.1</v>
      </c>
      <c r="L67">
        <f t="shared" si="21"/>
        <v>252.5</v>
      </c>
      <c r="M67">
        <f>(L67-L66)/(A67-A66)</f>
        <v>14.000000000000107</v>
      </c>
      <c r="N67">
        <f t="shared" si="22"/>
        <v>840.00000000000637</v>
      </c>
      <c r="O67">
        <f t="shared" si="23"/>
        <v>3274</v>
      </c>
      <c r="Q67">
        <f t="shared" si="24"/>
        <v>0.86639596398642649</v>
      </c>
      <c r="R67">
        <f t="shared" si="25"/>
        <v>49.642296201673325</v>
      </c>
      <c r="T67">
        <f t="shared" si="5"/>
        <v>-3.7695798563633184E-2</v>
      </c>
      <c r="U67">
        <f t="shared" si="6"/>
        <v>1.0456585472097064E-2</v>
      </c>
      <c r="V67">
        <f t="shared" si="7"/>
        <v>1.000644478858617E-2</v>
      </c>
      <c r="X67">
        <v>0</v>
      </c>
      <c r="Y67">
        <f t="shared" si="8"/>
        <v>1.0456585472097064E-2</v>
      </c>
      <c r="Z67">
        <f t="shared" si="9"/>
        <v>1.000644478858617E-2</v>
      </c>
      <c r="AA67">
        <f t="shared" si="10"/>
        <v>1.447304795273942E-2</v>
      </c>
      <c r="AB67">
        <f t="shared" si="11"/>
        <v>0</v>
      </c>
      <c r="AC67">
        <f t="shared" si="12"/>
        <v>0.72248675650368932</v>
      </c>
      <c r="AD67">
        <f t="shared" si="13"/>
        <v>0.69138476022890372</v>
      </c>
      <c r="AE67">
        <f t="shared" si="14"/>
        <v>0.76340395770118408</v>
      </c>
      <c r="AF67">
        <f t="shared" si="15"/>
        <v>44</v>
      </c>
      <c r="AJ67" t="str">
        <f t="shared" si="26"/>
        <v>F3274</v>
      </c>
      <c r="AK67" t="str">
        <f t="shared" si="27"/>
        <v>X252.5</v>
      </c>
      <c r="AL67" t="str">
        <f t="shared" si="28"/>
        <v>Y290</v>
      </c>
      <c r="AM67" t="str">
        <f t="shared" si="29"/>
        <v>Z43</v>
      </c>
      <c r="AO67">
        <f t="shared" si="30"/>
        <v>1.3113278150804655</v>
      </c>
      <c r="AP67">
        <f t="shared" si="31"/>
        <v>75.135765307809564</v>
      </c>
      <c r="AS67" t="str">
        <f t="shared" si="32"/>
        <v>F3274 X252.5 Y290 Z43</v>
      </c>
    </row>
    <row r="68" spans="1:45" x14ac:dyDescent="0.25">
      <c r="A68">
        <f t="shared" si="16"/>
        <v>5.5999999999999961</v>
      </c>
      <c r="B68">
        <f t="shared" si="0"/>
        <v>1.043374154942543</v>
      </c>
      <c r="C68">
        <f t="shared" si="1"/>
        <v>0.18516217270151897</v>
      </c>
      <c r="D68">
        <f t="shared" si="17"/>
        <v>12.04946530642307</v>
      </c>
      <c r="E68" s="4">
        <f t="shared" si="2"/>
        <v>7.7514559903458151</v>
      </c>
      <c r="F68" s="4">
        <f t="shared" si="3"/>
        <v>295</v>
      </c>
      <c r="G68">
        <f t="shared" si="4"/>
        <v>1.6033360863472439E-2</v>
      </c>
      <c r="I68">
        <f t="shared" si="18"/>
        <v>1.3841885697046279</v>
      </c>
      <c r="J68">
        <f t="shared" si="19"/>
        <v>3164.2550703447796</v>
      </c>
      <c r="K68">
        <f t="shared" si="20"/>
        <v>252.5</v>
      </c>
      <c r="L68">
        <f t="shared" si="21"/>
        <v>253.8</v>
      </c>
      <c r="M68">
        <f>(L68-L67)/(A68-A67)</f>
        <v>13.00000000000016</v>
      </c>
      <c r="N68">
        <f t="shared" si="22"/>
        <v>780.00000000000955</v>
      </c>
      <c r="O68">
        <f t="shared" si="23"/>
        <v>3259</v>
      </c>
      <c r="Q68">
        <f t="shared" si="24"/>
        <v>0.86639596398642649</v>
      </c>
      <c r="R68">
        <f t="shared" si="25"/>
        <v>49.642296201673325</v>
      </c>
      <c r="T68">
        <f t="shared" si="5"/>
        <v>-3.7782579022034003E-2</v>
      </c>
      <c r="U68">
        <f t="shared" si="6"/>
        <v>1.0382836087769373E-2</v>
      </c>
      <c r="V68">
        <f t="shared" si="7"/>
        <v>9.3134591077865207E-3</v>
      </c>
      <c r="X68">
        <v>0</v>
      </c>
      <c r="Y68">
        <f t="shared" si="8"/>
        <v>1.0382836087769373E-2</v>
      </c>
      <c r="Z68">
        <f t="shared" si="9"/>
        <v>9.3134591077865207E-3</v>
      </c>
      <c r="AA68">
        <f t="shared" si="10"/>
        <v>1.3947896105789493E-2</v>
      </c>
      <c r="AB68">
        <f t="shared" si="11"/>
        <v>0</v>
      </c>
      <c r="AC68">
        <f t="shared" si="12"/>
        <v>0.74440159354640334</v>
      </c>
      <c r="AD68">
        <f t="shared" si="13"/>
        <v>0.66773218248454613</v>
      </c>
      <c r="AE68">
        <f t="shared" si="14"/>
        <v>0.73115811128377717</v>
      </c>
      <c r="AF68">
        <f t="shared" si="15"/>
        <v>42</v>
      </c>
      <c r="AJ68" t="str">
        <f t="shared" si="26"/>
        <v>F3259</v>
      </c>
      <c r="AK68" t="str">
        <f t="shared" si="27"/>
        <v>X253.8</v>
      </c>
      <c r="AL68" t="str">
        <f t="shared" si="28"/>
        <v>Y295</v>
      </c>
      <c r="AM68" t="str">
        <f t="shared" si="29"/>
        <v>Z44</v>
      </c>
      <c r="AO68">
        <f t="shared" si="30"/>
        <v>1.329113152546608</v>
      </c>
      <c r="AP68">
        <f t="shared" si="31"/>
        <v>76.154820136364606</v>
      </c>
      <c r="AS68" t="str">
        <f t="shared" si="32"/>
        <v>F3259 X253.8 Y295 Z44</v>
      </c>
    </row>
    <row r="69" spans="1:45" x14ac:dyDescent="0.25">
      <c r="A69">
        <f t="shared" si="16"/>
        <v>5.6999999999999957</v>
      </c>
      <c r="B69">
        <f t="shared" si="0"/>
        <v>1.0553599696029397</v>
      </c>
      <c r="C69">
        <f t="shared" si="1"/>
        <v>0.18389161867956569</v>
      </c>
      <c r="D69">
        <f t="shared" si="17"/>
        <v>12.187884163393528</v>
      </c>
      <c r="E69" s="4">
        <f t="shared" si="2"/>
        <v>7.8898748473162739</v>
      </c>
      <c r="F69" s="4">
        <f t="shared" si="3"/>
        <v>301</v>
      </c>
      <c r="G69">
        <f t="shared" si="4"/>
        <v>1.5923342435662392E-2</v>
      </c>
      <c r="I69">
        <f t="shared" si="18"/>
        <v>1.3841885697045924</v>
      </c>
      <c r="J69">
        <f t="shared" si="19"/>
        <v>3164.2550703446982</v>
      </c>
      <c r="K69">
        <f t="shared" si="20"/>
        <v>253.8</v>
      </c>
      <c r="L69">
        <f t="shared" si="21"/>
        <v>255</v>
      </c>
      <c r="M69">
        <f>(L69-L68)/(A69-A68)</f>
        <v>11.999999999999929</v>
      </c>
      <c r="N69">
        <f t="shared" si="22"/>
        <v>719.99999999999568</v>
      </c>
      <c r="O69">
        <f t="shared" si="23"/>
        <v>3245</v>
      </c>
      <c r="Q69">
        <f t="shared" si="24"/>
        <v>0.86639596398642649</v>
      </c>
      <c r="R69">
        <f t="shared" si="25"/>
        <v>49.642296201673325</v>
      </c>
      <c r="T69">
        <f t="shared" si="5"/>
        <v>-3.7866413064025259E-2</v>
      </c>
      <c r="U69">
        <f t="shared" si="6"/>
        <v>1.0311590681873956E-2</v>
      </c>
      <c r="V69">
        <f t="shared" si="7"/>
        <v>8.6165691453208831E-3</v>
      </c>
      <c r="X69">
        <v>0</v>
      </c>
      <c r="Y69">
        <f t="shared" si="8"/>
        <v>1.0311590681873956E-2</v>
      </c>
      <c r="Z69">
        <f t="shared" si="9"/>
        <v>8.6165691453208831E-3</v>
      </c>
      <c r="AA69">
        <f t="shared" si="10"/>
        <v>1.3437788740213385E-2</v>
      </c>
      <c r="AB69">
        <f t="shared" si="11"/>
        <v>0</v>
      </c>
      <c r="AC69">
        <f t="shared" si="12"/>
        <v>0.76735770157004368</v>
      </c>
      <c r="AD69">
        <f t="shared" si="13"/>
        <v>0.64121927438368531</v>
      </c>
      <c r="AE69">
        <f t="shared" si="14"/>
        <v>0.69608613856682267</v>
      </c>
      <c r="AF69">
        <f t="shared" si="15"/>
        <v>40</v>
      </c>
      <c r="AJ69" t="str">
        <f t="shared" si="26"/>
        <v>F3245</v>
      </c>
      <c r="AK69" t="str">
        <f t="shared" si="27"/>
        <v>X255</v>
      </c>
      <c r="AL69" t="str">
        <f t="shared" si="28"/>
        <v>Y301</v>
      </c>
      <c r="AM69" t="str">
        <f t="shared" si="29"/>
        <v>Z42</v>
      </c>
      <c r="AO69">
        <f t="shared" si="30"/>
        <v>1.347054408663884</v>
      </c>
      <c r="AP69">
        <f t="shared" si="31"/>
        <v>77.182808709055905</v>
      </c>
      <c r="AS69" t="str">
        <f t="shared" si="32"/>
        <v>F3245 X255 Y301 Z42</v>
      </c>
    </row>
    <row r="70" spans="1:45" x14ac:dyDescent="0.25">
      <c r="A70">
        <f t="shared" si="16"/>
        <v>5.7999999999999954</v>
      </c>
      <c r="B70">
        <f t="shared" si="0"/>
        <v>1.0673457842633363</v>
      </c>
      <c r="C70">
        <f t="shared" si="1"/>
        <v>0.18266444489214503</v>
      </c>
      <c r="D70">
        <f t="shared" si="17"/>
        <v>12.326303020363987</v>
      </c>
      <c r="E70" s="4">
        <f t="shared" si="2"/>
        <v>8.0282937042867317</v>
      </c>
      <c r="F70" s="4">
        <f t="shared" si="3"/>
        <v>306</v>
      </c>
      <c r="G70">
        <f t="shared" si="4"/>
        <v>1.5817080341797105E-2</v>
      </c>
      <c r="I70">
        <f t="shared" si="18"/>
        <v>1.3841885697045924</v>
      </c>
      <c r="J70">
        <f t="shared" si="19"/>
        <v>3164.2550703446982</v>
      </c>
      <c r="K70">
        <f t="shared" si="20"/>
        <v>255</v>
      </c>
      <c r="L70">
        <f t="shared" si="21"/>
        <v>256.3</v>
      </c>
      <c r="M70">
        <f>(L70-L69)/(A70-A69)</f>
        <v>13.00000000000016</v>
      </c>
      <c r="N70">
        <f t="shared" si="22"/>
        <v>780.00000000000955</v>
      </c>
      <c r="O70">
        <f t="shared" si="23"/>
        <v>3259</v>
      </c>
      <c r="Q70">
        <f t="shared" si="24"/>
        <v>0.86639596398642649</v>
      </c>
      <c r="R70">
        <f t="shared" si="25"/>
        <v>49.642296201673325</v>
      </c>
      <c r="T70">
        <f t="shared" si="5"/>
        <v>-3.7947384779550605E-2</v>
      </c>
      <c r="U70">
        <f t="shared" si="6"/>
        <v>1.0242777791529798E-2</v>
      </c>
      <c r="V70">
        <f t="shared" si="7"/>
        <v>9.3540839598503112E-3</v>
      </c>
      <c r="X70">
        <v>0</v>
      </c>
      <c r="Y70">
        <f t="shared" si="8"/>
        <v>1.0242777791529798E-2</v>
      </c>
      <c r="Z70">
        <f t="shared" si="9"/>
        <v>9.3540839598503112E-3</v>
      </c>
      <c r="AA70">
        <f t="shared" si="10"/>
        <v>1.3871315136445603E-2</v>
      </c>
      <c r="AB70">
        <f t="shared" si="11"/>
        <v>0</v>
      </c>
      <c r="AC70">
        <f t="shared" si="12"/>
        <v>0.73841432414853314</v>
      </c>
      <c r="AD70">
        <f t="shared" si="13"/>
        <v>0.67434730361458783</v>
      </c>
      <c r="AE70">
        <f t="shared" si="14"/>
        <v>0.74008042883711245</v>
      </c>
      <c r="AF70">
        <f t="shared" si="15"/>
        <v>42</v>
      </c>
      <c r="AJ70" t="str">
        <f t="shared" si="26"/>
        <v>F3259</v>
      </c>
      <c r="AK70" t="str">
        <f t="shared" si="27"/>
        <v>X256.3</v>
      </c>
      <c r="AL70" t="str">
        <f t="shared" si="28"/>
        <v>Y306</v>
      </c>
      <c r="AM70" t="str">
        <f t="shared" si="29"/>
        <v>Z40</v>
      </c>
      <c r="AO70">
        <f t="shared" si="30"/>
        <v>1.329113152546608</v>
      </c>
      <c r="AP70">
        <f t="shared" si="31"/>
        <v>76.154820136364606</v>
      </c>
      <c r="AS70" t="str">
        <f t="shared" si="32"/>
        <v>F3259 X256.3 Y306 Z40</v>
      </c>
    </row>
    <row r="71" spans="1:45" x14ac:dyDescent="0.25">
      <c r="A71">
        <f t="shared" si="16"/>
        <v>5.899999999999995</v>
      </c>
      <c r="B71">
        <f t="shared" si="0"/>
        <v>1.0793315989237331</v>
      </c>
      <c r="C71">
        <f t="shared" si="1"/>
        <v>0.18147943940917458</v>
      </c>
      <c r="D71">
        <f t="shared" si="17"/>
        <v>12.464721877334449</v>
      </c>
      <c r="E71" s="4">
        <f t="shared" si="2"/>
        <v>8.1667125612571958</v>
      </c>
      <c r="F71" s="4">
        <f t="shared" si="3"/>
        <v>311</v>
      </c>
      <c r="G71">
        <f t="shared" si="4"/>
        <v>1.5714469639748981E-2</v>
      </c>
      <c r="I71">
        <f t="shared" si="18"/>
        <v>1.3841885697046279</v>
      </c>
      <c r="J71">
        <f t="shared" si="19"/>
        <v>3164.2550703447796</v>
      </c>
      <c r="K71">
        <f t="shared" si="20"/>
        <v>256.3</v>
      </c>
      <c r="L71">
        <f t="shared" si="21"/>
        <v>257.39999999999998</v>
      </c>
      <c r="M71">
        <f>(L71-L70)/(A71-A70)</f>
        <v>10.999999999999698</v>
      </c>
      <c r="N71">
        <f t="shared" si="22"/>
        <v>659.99999999998192</v>
      </c>
      <c r="O71">
        <f t="shared" si="23"/>
        <v>3232</v>
      </c>
      <c r="Q71">
        <f t="shared" si="24"/>
        <v>0.86639596398642649</v>
      </c>
      <c r="R71">
        <f t="shared" si="25"/>
        <v>49.642296201673325</v>
      </c>
      <c r="T71">
        <f t="shared" si="5"/>
        <v>-3.8025574134511277E-2</v>
      </c>
      <c r="U71">
        <f t="shared" si="6"/>
        <v>1.0176329458626381E-2</v>
      </c>
      <c r="V71">
        <f t="shared" si="7"/>
        <v>7.9322760140669944E-3</v>
      </c>
      <c r="X71">
        <v>0</v>
      </c>
      <c r="Y71">
        <f t="shared" si="8"/>
        <v>1.0176329458626381E-2</v>
      </c>
      <c r="Z71">
        <f t="shared" si="9"/>
        <v>7.9322760140669944E-3</v>
      </c>
      <c r="AA71">
        <f t="shared" si="10"/>
        <v>1.2902661896440194E-2</v>
      </c>
      <c r="AB71">
        <f t="shared" si="11"/>
        <v>0</v>
      </c>
      <c r="AC71">
        <f t="shared" si="12"/>
        <v>0.78870000162013087</v>
      </c>
      <c r="AD71">
        <f t="shared" si="13"/>
        <v>0.6147782587603482</v>
      </c>
      <c r="AE71">
        <f t="shared" si="14"/>
        <v>0.66210478792345617</v>
      </c>
      <c r="AF71">
        <f t="shared" si="15"/>
        <v>38</v>
      </c>
      <c r="AJ71" t="str">
        <f t="shared" si="26"/>
        <v>F3232</v>
      </c>
      <c r="AK71" t="str">
        <f t="shared" si="27"/>
        <v>X257.4</v>
      </c>
      <c r="AL71" t="str">
        <f t="shared" si="28"/>
        <v>Y311</v>
      </c>
      <c r="AM71" t="str">
        <f t="shared" si="29"/>
        <v>Z42</v>
      </c>
      <c r="AO71">
        <f t="shared" si="30"/>
        <v>1.3651418174788512</v>
      </c>
      <c r="AP71">
        <f t="shared" si="31"/>
        <v>78.219171461465294</v>
      </c>
      <c r="AS71" t="str">
        <f t="shared" si="32"/>
        <v>F3232 X257.4 Y311 Z42</v>
      </c>
    </row>
    <row r="72" spans="1:45" x14ac:dyDescent="0.25">
      <c r="A72">
        <f t="shared" si="16"/>
        <v>5.9999999999999947</v>
      </c>
      <c r="B72">
        <f t="shared" si="0"/>
        <v>1.0913174135841297</v>
      </c>
      <c r="C72">
        <f t="shared" si="1"/>
        <v>0.18033544953576147</v>
      </c>
      <c r="D72">
        <f t="shared" si="17"/>
        <v>12.60314073430491</v>
      </c>
      <c r="E72" s="4">
        <f t="shared" si="2"/>
        <v>8.3051314182276563</v>
      </c>
      <c r="F72" s="4">
        <f t="shared" si="3"/>
        <v>316</v>
      </c>
      <c r="G72">
        <f t="shared" si="4"/>
        <v>1.5615410516619346E-2</v>
      </c>
      <c r="I72">
        <f t="shared" si="18"/>
        <v>1.3841885697046101</v>
      </c>
      <c r="J72">
        <f t="shared" si="19"/>
        <v>3164.2550703447391</v>
      </c>
      <c r="K72">
        <f t="shared" si="20"/>
        <v>257.39999999999998</v>
      </c>
      <c r="L72">
        <f t="shared" si="21"/>
        <v>258.60000000000002</v>
      </c>
      <c r="M72">
        <f>(L72-L71)/(A72-A71)</f>
        <v>12.000000000000497</v>
      </c>
      <c r="N72">
        <f t="shared" si="22"/>
        <v>720.00000000002979</v>
      </c>
      <c r="O72">
        <f t="shared" si="23"/>
        <v>3245</v>
      </c>
      <c r="Q72">
        <f t="shared" si="24"/>
        <v>0.86639596398642649</v>
      </c>
      <c r="R72">
        <f t="shared" si="25"/>
        <v>49.642296201673325</v>
      </c>
      <c r="T72">
        <f t="shared" si="5"/>
        <v>-3.8101057186336065E-2</v>
      </c>
      <c r="U72">
        <f t="shared" si="6"/>
        <v>1.0112181046623984E-2</v>
      </c>
      <c r="V72">
        <f t="shared" si="7"/>
        <v>8.6699628296139312E-3</v>
      </c>
      <c r="X72">
        <v>0</v>
      </c>
      <c r="Y72">
        <f t="shared" si="8"/>
        <v>1.0112181046623984E-2</v>
      </c>
      <c r="Z72">
        <f t="shared" si="9"/>
        <v>8.6699628296139312E-3</v>
      </c>
      <c r="AA72">
        <f t="shared" si="10"/>
        <v>1.3320077364136762E-2</v>
      </c>
      <c r="AB72">
        <f t="shared" si="11"/>
        <v>0</v>
      </c>
      <c r="AC72">
        <f t="shared" si="12"/>
        <v>0.75916834190845006</v>
      </c>
      <c r="AD72">
        <f t="shared" si="13"/>
        <v>0.65089432986005846</v>
      </c>
      <c r="AE72">
        <f t="shared" si="14"/>
        <v>0.70876188160157994</v>
      </c>
      <c r="AF72">
        <f t="shared" si="15"/>
        <v>41</v>
      </c>
      <c r="AJ72" t="str">
        <f t="shared" si="26"/>
        <v>F3245</v>
      </c>
      <c r="AK72" t="str">
        <f t="shared" si="27"/>
        <v>X258.6</v>
      </c>
      <c r="AL72" t="str">
        <f t="shared" si="28"/>
        <v>Y316</v>
      </c>
      <c r="AM72" t="str">
        <f t="shared" si="29"/>
        <v>Z38</v>
      </c>
      <c r="AO72">
        <f t="shared" si="30"/>
        <v>1.3470544086638732</v>
      </c>
      <c r="AP72">
        <f t="shared" si="31"/>
        <v>77.18280870905528</v>
      </c>
      <c r="AS72" t="str">
        <f t="shared" si="32"/>
        <v>F3245 X258.6 Y316 Z38</v>
      </c>
    </row>
    <row r="73" spans="1:45" x14ac:dyDescent="0.25">
      <c r="A73">
        <f t="shared" si="16"/>
        <v>6.0999999999999943</v>
      </c>
      <c r="B73">
        <f t="shared" si="0"/>
        <v>1.1033032282445265</v>
      </c>
      <c r="C73">
        <f t="shared" si="1"/>
        <v>0.17923137876397829</v>
      </c>
      <c r="D73">
        <f t="shared" si="17"/>
        <v>12.741559591275372</v>
      </c>
      <c r="E73" s="4">
        <f t="shared" si="2"/>
        <v>8.4435502751981169</v>
      </c>
      <c r="F73" s="4">
        <f t="shared" si="3"/>
        <v>322</v>
      </c>
      <c r="G73">
        <f t="shared" si="4"/>
        <v>1.5519808024789939E-2</v>
      </c>
      <c r="I73">
        <f t="shared" si="18"/>
        <v>1.3841885697046279</v>
      </c>
      <c r="J73">
        <f t="shared" si="19"/>
        <v>3164.2550703447796</v>
      </c>
      <c r="K73">
        <f t="shared" si="20"/>
        <v>258.60000000000002</v>
      </c>
      <c r="L73">
        <f t="shared" si="21"/>
        <v>259.7</v>
      </c>
      <c r="M73">
        <f>(L73-L72)/(A73-A72)</f>
        <v>10.999999999999698</v>
      </c>
      <c r="N73">
        <f t="shared" si="22"/>
        <v>659.99999999998192</v>
      </c>
      <c r="O73">
        <f t="shared" si="23"/>
        <v>3232</v>
      </c>
      <c r="Q73">
        <f t="shared" si="24"/>
        <v>0.86639596398642649</v>
      </c>
      <c r="R73">
        <f t="shared" si="25"/>
        <v>49.642296201673325</v>
      </c>
      <c r="T73">
        <f t="shared" si="5"/>
        <v>-3.8173906285110068E-2</v>
      </c>
      <c r="U73">
        <f t="shared" si="6"/>
        <v>1.0050271069626679E-2</v>
      </c>
      <c r="V73">
        <f t="shared" si="7"/>
        <v>7.9632186516757682E-3</v>
      </c>
      <c r="X73">
        <v>0</v>
      </c>
      <c r="Y73">
        <f t="shared" si="8"/>
        <v>1.0050271069626679E-2</v>
      </c>
      <c r="Z73">
        <f t="shared" si="9"/>
        <v>7.9632186516757682E-3</v>
      </c>
      <c r="AA73">
        <f t="shared" si="10"/>
        <v>1.2822667424033575E-2</v>
      </c>
      <c r="AB73">
        <f t="shared" si="11"/>
        <v>0</v>
      </c>
      <c r="AC73">
        <f t="shared" si="12"/>
        <v>0.78378942050617462</v>
      </c>
      <c r="AD73">
        <f t="shared" si="13"/>
        <v>0.62102668566060415</v>
      </c>
      <c r="AE73">
        <f t="shared" si="14"/>
        <v>0.67005192438914063</v>
      </c>
      <c r="AF73">
        <f t="shared" si="15"/>
        <v>38</v>
      </c>
      <c r="AJ73" t="str">
        <f t="shared" si="26"/>
        <v>F3232</v>
      </c>
      <c r="AK73" t="str">
        <f t="shared" si="27"/>
        <v>X259.7</v>
      </c>
      <c r="AL73" t="str">
        <f t="shared" si="28"/>
        <v>Y322</v>
      </c>
      <c r="AM73" t="str">
        <f t="shared" si="29"/>
        <v>Z41</v>
      </c>
      <c r="AO73">
        <f t="shared" si="30"/>
        <v>1.3651418174788512</v>
      </c>
      <c r="AP73">
        <f t="shared" si="31"/>
        <v>78.219171461465294</v>
      </c>
      <c r="AS73" t="str">
        <f t="shared" si="32"/>
        <v>F3232 X259.7 Y322 Z41</v>
      </c>
    </row>
    <row r="74" spans="1:45" x14ac:dyDescent="0.25">
      <c r="A74">
        <f t="shared" si="16"/>
        <v>6.199999999999994</v>
      </c>
      <c r="B74">
        <f t="shared" si="0"/>
        <v>1.1152890429049231</v>
      </c>
      <c r="C74">
        <f t="shared" si="1"/>
        <v>0.17816618392728012</v>
      </c>
      <c r="D74">
        <f t="shared" si="17"/>
        <v>12.879978448245831</v>
      </c>
      <c r="E74" s="4">
        <f t="shared" si="2"/>
        <v>8.5819691321685774</v>
      </c>
      <c r="F74" s="4">
        <f t="shared" si="3"/>
        <v>327</v>
      </c>
      <c r="G74">
        <f t="shared" si="4"/>
        <v>1.5427571835521302E-2</v>
      </c>
      <c r="I74">
        <f t="shared" si="18"/>
        <v>1.3841885697045924</v>
      </c>
      <c r="J74">
        <f t="shared" si="19"/>
        <v>3164.2550703446982</v>
      </c>
      <c r="K74">
        <f t="shared" si="20"/>
        <v>259.7</v>
      </c>
      <c r="L74">
        <f t="shared" si="21"/>
        <v>260.7</v>
      </c>
      <c r="M74">
        <f>(L74-L73)/(A74-A73)</f>
        <v>10.000000000000036</v>
      </c>
      <c r="N74">
        <f t="shared" si="22"/>
        <v>600.00000000000216</v>
      </c>
      <c r="O74">
        <f t="shared" si="23"/>
        <v>3221</v>
      </c>
      <c r="Q74">
        <f t="shared" si="24"/>
        <v>0.86639596398642649</v>
      </c>
      <c r="R74">
        <f t="shared" si="25"/>
        <v>49.642296201673325</v>
      </c>
      <c r="T74">
        <f t="shared" si="5"/>
        <v>-3.8244190261332772E-2</v>
      </c>
      <c r="U74">
        <f t="shared" si="6"/>
        <v>9.9905410328183317E-3</v>
      </c>
      <c r="V74">
        <f t="shared" si="7"/>
        <v>7.2509463397911235E-3</v>
      </c>
      <c r="X74">
        <v>0</v>
      </c>
      <c r="Y74">
        <f t="shared" si="8"/>
        <v>9.9905410328183317E-3</v>
      </c>
      <c r="Z74">
        <f t="shared" si="9"/>
        <v>7.2509463397911235E-3</v>
      </c>
      <c r="AA74">
        <f t="shared" si="10"/>
        <v>1.2344518336126245E-2</v>
      </c>
      <c r="AB74">
        <f t="shared" si="11"/>
        <v>0</v>
      </c>
      <c r="AC74">
        <f t="shared" si="12"/>
        <v>0.80930991074645686</v>
      </c>
      <c r="AD74">
        <f t="shared" si="13"/>
        <v>0.58738187609728132</v>
      </c>
      <c r="AE74">
        <f t="shared" si="14"/>
        <v>0.6278200205769463</v>
      </c>
      <c r="AF74">
        <f t="shared" si="15"/>
        <v>36</v>
      </c>
      <c r="AJ74" t="str">
        <f t="shared" si="26"/>
        <v>F3221</v>
      </c>
      <c r="AK74" t="str">
        <f t="shared" si="27"/>
        <v>X260.7</v>
      </c>
      <c r="AL74" t="str">
        <f t="shared" si="28"/>
        <v>Y327</v>
      </c>
      <c r="AM74" t="str">
        <f t="shared" si="29"/>
        <v>Z38</v>
      </c>
      <c r="AO74">
        <f t="shared" si="30"/>
        <v>1.3834243116261231</v>
      </c>
      <c r="AP74">
        <f t="shared" si="31"/>
        <v>79.266712109725333</v>
      </c>
      <c r="AS74" t="str">
        <f t="shared" si="32"/>
        <v>F3221 X260.7 Y327 Z38</v>
      </c>
    </row>
    <row r="75" spans="1:45" x14ac:dyDescent="0.25">
      <c r="A75">
        <f t="shared" si="16"/>
        <v>6.2999999999999936</v>
      </c>
      <c r="B75">
        <f t="shared" si="0"/>
        <v>1.1272748575653198</v>
      </c>
      <c r="C75">
        <f t="shared" si="1"/>
        <v>0.17713887254272956</v>
      </c>
      <c r="D75">
        <f t="shared" si="17"/>
        <v>13.018397305216292</v>
      </c>
      <c r="E75" s="4">
        <f t="shared" si="2"/>
        <v>8.7203879891390379</v>
      </c>
      <c r="F75" s="4">
        <f t="shared" si="3"/>
        <v>332</v>
      </c>
      <c r="G75">
        <f t="shared" si="4"/>
        <v>1.5338616008813628E-2</v>
      </c>
      <c r="I75">
        <f t="shared" si="18"/>
        <v>1.3841885697046101</v>
      </c>
      <c r="J75">
        <f t="shared" si="19"/>
        <v>3164.2550703447391</v>
      </c>
      <c r="K75">
        <f t="shared" si="20"/>
        <v>260.7</v>
      </c>
      <c r="L75">
        <f t="shared" si="21"/>
        <v>261.8</v>
      </c>
      <c r="M75">
        <f>(L75-L74)/(A75-A74)</f>
        <v>11.000000000000266</v>
      </c>
      <c r="N75">
        <f t="shared" si="22"/>
        <v>660.00000000001603</v>
      </c>
      <c r="O75">
        <f t="shared" si="23"/>
        <v>3232</v>
      </c>
      <c r="Q75">
        <f t="shared" si="24"/>
        <v>0.86639596398642649</v>
      </c>
      <c r="R75">
        <f t="shared" si="25"/>
        <v>49.642296201673325</v>
      </c>
      <c r="T75">
        <f t="shared" si="5"/>
        <v>-3.8311974601284021E-2</v>
      </c>
      <c r="U75">
        <f t="shared" si="6"/>
        <v>9.9329352834297557E-3</v>
      </c>
      <c r="V75">
        <f t="shared" si="7"/>
        <v>7.992020215297959E-3</v>
      </c>
      <c r="X75">
        <v>0</v>
      </c>
      <c r="Y75">
        <f t="shared" si="8"/>
        <v>9.9329352834297557E-3</v>
      </c>
      <c r="Z75">
        <f t="shared" si="9"/>
        <v>7.992020215297959E-3</v>
      </c>
      <c r="AA75">
        <f t="shared" si="10"/>
        <v>1.2748944680503362E-2</v>
      </c>
      <c r="AB75">
        <f t="shared" si="11"/>
        <v>0</v>
      </c>
      <c r="AC75">
        <f t="shared" si="12"/>
        <v>0.77911823545833891</v>
      </c>
      <c r="AD75">
        <f t="shared" si="13"/>
        <v>0.62687700163292359</v>
      </c>
      <c r="AE75">
        <f t="shared" si="14"/>
        <v>0.67753834065418062</v>
      </c>
      <c r="AF75">
        <f t="shared" si="15"/>
        <v>39</v>
      </c>
      <c r="AJ75" t="str">
        <f t="shared" si="26"/>
        <v>F3232</v>
      </c>
      <c r="AK75" t="str">
        <f t="shared" si="27"/>
        <v>X261.8</v>
      </c>
      <c r="AL75" t="str">
        <f t="shared" si="28"/>
        <v>Y332</v>
      </c>
      <c r="AM75" t="str">
        <f t="shared" si="29"/>
        <v>Z36</v>
      </c>
      <c r="AO75">
        <f t="shared" si="30"/>
        <v>1.3651418174788406</v>
      </c>
      <c r="AP75">
        <f t="shared" si="31"/>
        <v>78.219171461464683</v>
      </c>
      <c r="AS75" t="str">
        <f t="shared" si="32"/>
        <v>F3232 X261.8 Y332 Z36</v>
      </c>
    </row>
    <row r="76" spans="1:45" x14ac:dyDescent="0.25">
      <c r="A76">
        <f t="shared" si="16"/>
        <v>6.3999999999999932</v>
      </c>
      <c r="B76">
        <f t="shared" si="0"/>
        <v>1.1392606722257166</v>
      </c>
      <c r="C76">
        <f t="shared" si="1"/>
        <v>0.17614850032745688</v>
      </c>
      <c r="D76">
        <f t="shared" si="17"/>
        <v>13.156816162186752</v>
      </c>
      <c r="E76" s="4">
        <f t="shared" si="2"/>
        <v>8.8588068461094984</v>
      </c>
      <c r="F76" s="4">
        <f t="shared" si="3"/>
        <v>338</v>
      </c>
      <c r="G76">
        <f t="shared" si="4"/>
        <v>1.525285877835479E-2</v>
      </c>
      <c r="I76">
        <f t="shared" si="18"/>
        <v>1.3841885697046101</v>
      </c>
      <c r="J76">
        <f t="shared" si="19"/>
        <v>3164.2550703447391</v>
      </c>
      <c r="K76">
        <f t="shared" si="20"/>
        <v>261.8</v>
      </c>
      <c r="L76">
        <f t="shared" si="21"/>
        <v>262.7</v>
      </c>
      <c r="M76">
        <f>(L76-L75)/(A76-A75)</f>
        <v>8.9999999999998046</v>
      </c>
      <c r="N76">
        <f t="shared" si="22"/>
        <v>539.99999999998829</v>
      </c>
      <c r="O76">
        <f t="shared" si="23"/>
        <v>3210</v>
      </c>
      <c r="Q76">
        <f t="shared" si="24"/>
        <v>0.86639596398642649</v>
      </c>
      <c r="R76">
        <f t="shared" si="25"/>
        <v>49.642296201673325</v>
      </c>
      <c r="T76">
        <f t="shared" si="5"/>
        <v>-3.8377321610893654E-2</v>
      </c>
      <c r="U76">
        <f t="shared" si="6"/>
        <v>9.8774008714760074E-3</v>
      </c>
      <c r="V76">
        <f t="shared" si="7"/>
        <v>6.5493342709587151E-3</v>
      </c>
      <c r="X76">
        <v>0</v>
      </c>
      <c r="Y76">
        <f t="shared" si="8"/>
        <v>9.8774008714760074E-3</v>
      </c>
      <c r="Z76">
        <f t="shared" si="9"/>
        <v>6.5493342709587151E-3</v>
      </c>
      <c r="AA76">
        <f t="shared" si="10"/>
        <v>1.1851448323668686E-2</v>
      </c>
      <c r="AB76">
        <f t="shared" si="11"/>
        <v>0</v>
      </c>
      <c r="AC76">
        <f t="shared" si="12"/>
        <v>0.83343407503618927</v>
      </c>
      <c r="AD76">
        <f t="shared" si="13"/>
        <v>0.55261889450920121</v>
      </c>
      <c r="AE76">
        <f t="shared" si="14"/>
        <v>0.58550326981515133</v>
      </c>
      <c r="AF76">
        <f t="shared" si="15"/>
        <v>34</v>
      </c>
      <c r="AJ76" t="str">
        <f t="shared" si="26"/>
        <v>F3210</v>
      </c>
      <c r="AK76" t="str">
        <f t="shared" si="27"/>
        <v>X262.7</v>
      </c>
      <c r="AL76" t="str">
        <f t="shared" si="28"/>
        <v>Y338</v>
      </c>
      <c r="AM76" t="str">
        <f t="shared" si="29"/>
        <v>Z39</v>
      </c>
      <c r="AO76">
        <f t="shared" si="30"/>
        <v>1.4017683083709418</v>
      </c>
      <c r="AP76">
        <f t="shared" si="31"/>
        <v>80.317776701183988</v>
      </c>
      <c r="AS76" t="str">
        <f t="shared" si="32"/>
        <v>F3210 X262.7 Y338 Z39</v>
      </c>
    </row>
    <row r="77" spans="1:45" x14ac:dyDescent="0.25">
      <c r="A77">
        <f t="shared" si="16"/>
        <v>6.4999999999999929</v>
      </c>
      <c r="B77">
        <f t="shared" ref="B77:B140" si="33">$C$7+A77 * (3.1415-2*$C$7)/$C$6</f>
        <v>1.1512464868861132</v>
      </c>
      <c r="C77">
        <f t="shared" ref="C77:C140" si="34">$C$5/SIN(B77)</f>
        <v>0.17519416887692532</v>
      </c>
      <c r="D77">
        <f t="shared" ref="D77:D112" si="35">$C$8*B77</f>
        <v>13.295235019157213</v>
      </c>
      <c r="E77" s="4">
        <f t="shared" ref="E77:E140" si="36">D77-$D$12</f>
        <v>8.9972257030799589</v>
      </c>
      <c r="F77" s="4">
        <f t="shared" ref="F77:F140" si="37">ROUND(E77*$C$1*$J$3,0)</f>
        <v>343</v>
      </c>
      <c r="G77">
        <f t="shared" ref="G77:G112" si="38">C77/$C$8</f>
        <v>1.5170222350479216E-2</v>
      </c>
      <c r="I77">
        <f t="shared" si="18"/>
        <v>1.3841885697046101</v>
      </c>
      <c r="J77">
        <f t="shared" si="19"/>
        <v>3164.2550703447391</v>
      </c>
      <c r="K77">
        <f t="shared" si="20"/>
        <v>262.7</v>
      </c>
      <c r="L77">
        <f t="shared" si="21"/>
        <v>263.7</v>
      </c>
      <c r="M77">
        <f>(L77-L76)/(A77-A76)</f>
        <v>10.000000000000036</v>
      </c>
      <c r="N77">
        <f t="shared" si="22"/>
        <v>600.00000000000216</v>
      </c>
      <c r="O77">
        <f t="shared" si="23"/>
        <v>3221</v>
      </c>
      <c r="Q77">
        <f t="shared" si="24"/>
        <v>0.86639596398642649</v>
      </c>
      <c r="R77">
        <f t="shared" si="25"/>
        <v>49.642296201673325</v>
      </c>
      <c r="T77">
        <f t="shared" ref="T77:T140" si="39">G77*SIN(Q77) - $M$3</f>
        <v>-3.8440290568934839E-2</v>
      </c>
      <c r="U77">
        <f t="shared" ref="U77:U140" si="40">G77*COS(Q77) - $M$2</f>
        <v>9.8238874195667718E-3</v>
      </c>
      <c r="V77">
        <f t="shared" ref="V77:V140" si="41">($M$3- G77 *SIN(Q77))/TAN(AO77)</f>
        <v>7.2881261780338167E-3</v>
      </c>
      <c r="X77">
        <v>0</v>
      </c>
      <c r="Y77">
        <f t="shared" ref="Y77:Y140" si="42">U77</f>
        <v>9.8238874195667718E-3</v>
      </c>
      <c r="Z77">
        <f t="shared" ref="Z77:Z140" si="43">V77</f>
        <v>7.2881261780338167E-3</v>
      </c>
      <c r="AA77">
        <f t="shared" ref="AA77:AA140" si="44">SQRT(Y77*Y77+Z77*Z77)</f>
        <v>1.223215219081516E-2</v>
      </c>
      <c r="AB77">
        <f t="shared" ref="AB77:AB140" si="45">X77/AA77</f>
        <v>0</v>
      </c>
      <c r="AC77">
        <f t="shared" ref="AC77:AC140" si="46">Y77/AA77</f>
        <v>0.80312011053486576</v>
      </c>
      <c r="AD77">
        <f t="shared" ref="AD77:AD140" si="47">Z77/AA77</f>
        <v>0.59581715991943773</v>
      </c>
      <c r="AE77">
        <f t="shared" ref="AE77:AE140" si="48">ACOS(AC77)</f>
        <v>0.63828274672414786</v>
      </c>
      <c r="AF77">
        <f t="shared" ref="AF77:AF140" si="49">ROUND(AE77*180/3.1415,0) *SIGN(AD77)</f>
        <v>37</v>
      </c>
      <c r="AJ77" t="str">
        <f t="shared" si="26"/>
        <v>F3221</v>
      </c>
      <c r="AK77" t="str">
        <f t="shared" si="27"/>
        <v>X263.7</v>
      </c>
      <c r="AL77" t="str">
        <f t="shared" si="28"/>
        <v>Y343</v>
      </c>
      <c r="AM77" t="str">
        <f t="shared" si="29"/>
        <v>Z34</v>
      </c>
      <c r="AO77">
        <f t="shared" si="30"/>
        <v>1.3834243116261231</v>
      </c>
      <c r="AP77">
        <f t="shared" si="31"/>
        <v>79.266712109725333</v>
      </c>
      <c r="AS77" t="str">
        <f t="shared" si="32"/>
        <v>F3221 X263.7 Y343 Z34</v>
      </c>
    </row>
    <row r="78" spans="1:45" x14ac:dyDescent="0.25">
      <c r="A78">
        <f t="shared" ref="A78:A112" si="50">A77+0.1</f>
        <v>6.5999999999999925</v>
      </c>
      <c r="B78">
        <f t="shared" si="33"/>
        <v>1.16323230154651</v>
      </c>
      <c r="C78">
        <f t="shared" si="34"/>
        <v>0.17427502349360871</v>
      </c>
      <c r="D78">
        <f t="shared" si="35"/>
        <v>13.433653876127675</v>
      </c>
      <c r="E78" s="4">
        <f t="shared" si="36"/>
        <v>9.1356445600504195</v>
      </c>
      <c r="F78" s="4">
        <f t="shared" si="37"/>
        <v>348</v>
      </c>
      <c r="G78">
        <f t="shared" si="38"/>
        <v>1.5090632716151119E-2</v>
      </c>
      <c r="I78">
        <f t="shared" ref="I78:I112" si="51">(D78-D77)/(A78-A77)</f>
        <v>1.3841885697046279</v>
      </c>
      <c r="J78">
        <f t="shared" ref="J78:J141" si="52">I78*$C$1*$J$3*60</f>
        <v>3164.2550703447796</v>
      </c>
      <c r="K78">
        <f t="shared" ref="K78:K141" si="53">L77</f>
        <v>263.7</v>
      </c>
      <c r="L78">
        <f t="shared" ref="L78:L141" si="54">ROUND(($C$3 - $C$5/SIN(B78))*($C$4/$C$8) *$J$5,1)</f>
        <v>264.60000000000002</v>
      </c>
      <c r="M78">
        <f>(L78-L77)/(A78-A77)</f>
        <v>9.000000000000373</v>
      </c>
      <c r="N78">
        <f t="shared" ref="N78:N141" si="55">M78*60</f>
        <v>540.0000000000224</v>
      </c>
      <c r="O78">
        <f t="shared" ref="O78:O141" si="56">ROUND(SQRT(J78*J78+N78*N78),0)</f>
        <v>3210</v>
      </c>
      <c r="Q78">
        <f t="shared" ref="Q78:Q141" si="57">ASIN($C$1/$M$3)</f>
        <v>0.86639596398642649</v>
      </c>
      <c r="R78">
        <f t="shared" ref="R78:R141" si="58">Q78*180/3.1415</f>
        <v>49.642296201673325</v>
      </c>
      <c r="T78">
        <f t="shared" si="39"/>
        <v>-3.8500937870292851E-2</v>
      </c>
      <c r="U78">
        <f t="shared" si="40"/>
        <v>9.7723470011510192E-3</v>
      </c>
      <c r="V78">
        <f t="shared" si="41"/>
        <v>6.5704301726570054E-3</v>
      </c>
      <c r="X78">
        <v>0</v>
      </c>
      <c r="Y78">
        <f t="shared" si="42"/>
        <v>9.7723470011510192E-3</v>
      </c>
      <c r="Z78">
        <f t="shared" si="43"/>
        <v>6.5704301726570054E-3</v>
      </c>
      <c r="AA78">
        <f t="shared" si="44"/>
        <v>1.1775793755185546E-2</v>
      </c>
      <c r="AB78">
        <f t="shared" si="45"/>
        <v>0</v>
      </c>
      <c r="AC78">
        <f t="shared" si="46"/>
        <v>0.82986737066855509</v>
      </c>
      <c r="AD78">
        <f t="shared" si="47"/>
        <v>0.55796070390275598</v>
      </c>
      <c r="AE78">
        <f t="shared" si="48"/>
        <v>0.59192638817652332</v>
      </c>
      <c r="AF78">
        <f t="shared" si="49"/>
        <v>34</v>
      </c>
      <c r="AJ78" t="str">
        <f t="shared" ref="AJ78:AJ141" si="59">_xlfn.CONCAT("F", ROUND(SQRT(J78*J78+N78*N78),0))</f>
        <v>F3210</v>
      </c>
      <c r="AK78" t="str">
        <f t="shared" ref="AK78:AK141" si="60">_xlfn.CONCAT("X", L78)</f>
        <v>X264.6</v>
      </c>
      <c r="AL78" t="str">
        <f t="shared" ref="AL78:AL141" si="61">_xlfn.CONCAT("Y", F78)</f>
        <v>Y348</v>
      </c>
      <c r="AM78" t="str">
        <f t="shared" ref="AM78:AM141" si="62">_xlfn.CONCAT("Z",AF77)</f>
        <v>Z37</v>
      </c>
      <c r="AO78">
        <f t="shared" ref="AO78:AO141" si="63">ACOS(N78/O78)</f>
        <v>1.4017683083709311</v>
      </c>
      <c r="AP78">
        <f t="shared" ref="AP78:AP141" si="64">180*AO78/3.1415</f>
        <v>80.317776701183377</v>
      </c>
      <c r="AS78" t="str">
        <f t="shared" ref="AS78:AS141" si="65">_xlfn.CONCAT(AJ78, " ", AK78, " ", AL78, " ", AM78)</f>
        <v>F3210 X264.6 Y348 Z37</v>
      </c>
    </row>
    <row r="79" spans="1:45" x14ac:dyDescent="0.25">
      <c r="A79">
        <f t="shared" si="50"/>
        <v>6.6999999999999922</v>
      </c>
      <c r="B79">
        <f t="shared" si="33"/>
        <v>1.1752181162069066</v>
      </c>
      <c r="C79">
        <f t="shared" si="34"/>
        <v>0.17339025115563239</v>
      </c>
      <c r="D79">
        <f t="shared" si="35"/>
        <v>13.572072733098134</v>
      </c>
      <c r="E79" s="4">
        <f t="shared" si="36"/>
        <v>9.27406341702088</v>
      </c>
      <c r="F79" s="4">
        <f t="shared" si="37"/>
        <v>353</v>
      </c>
      <c r="G79">
        <f t="shared" si="38"/>
        <v>1.501401947506726E-2</v>
      </c>
      <c r="I79">
        <f t="shared" si="51"/>
        <v>1.3841885697045924</v>
      </c>
      <c r="J79">
        <f t="shared" si="52"/>
        <v>3164.2550703446982</v>
      </c>
      <c r="K79">
        <f t="shared" si="53"/>
        <v>264.60000000000002</v>
      </c>
      <c r="L79">
        <f t="shared" si="54"/>
        <v>265.5</v>
      </c>
      <c r="M79">
        <f>(L79-L78)/(A79-A78)</f>
        <v>8.9999999999998046</v>
      </c>
      <c r="N79">
        <f t="shared" si="55"/>
        <v>539.99999999998829</v>
      </c>
      <c r="O79">
        <f t="shared" si="56"/>
        <v>3210</v>
      </c>
      <c r="Q79">
        <f t="shared" si="57"/>
        <v>0.86639596398642649</v>
      </c>
      <c r="R79">
        <f t="shared" si="58"/>
        <v>49.642296201673325</v>
      </c>
      <c r="T79">
        <f t="shared" si="39"/>
        <v>-3.8559317159998753E-2</v>
      </c>
      <c r="U79">
        <f t="shared" si="40"/>
        <v>9.7227340266099974E-3</v>
      </c>
      <c r="V79">
        <f t="shared" si="41"/>
        <v>6.5803929701300935E-3</v>
      </c>
      <c r="X79">
        <v>0</v>
      </c>
      <c r="Y79">
        <f t="shared" si="42"/>
        <v>9.7227340266099974E-3</v>
      </c>
      <c r="Z79">
        <f t="shared" si="43"/>
        <v>6.5803929701300935E-3</v>
      </c>
      <c r="AA79">
        <f t="shared" si="44"/>
        <v>1.1740235457329525E-2</v>
      </c>
      <c r="AB79">
        <f t="shared" si="45"/>
        <v>0</v>
      </c>
      <c r="AC79">
        <f t="shared" si="46"/>
        <v>0.8281549430544014</v>
      </c>
      <c r="AD79">
        <f t="shared" si="47"/>
        <v>0.5604992330900741</v>
      </c>
      <c r="AE79">
        <f t="shared" si="48"/>
        <v>0.59498850282088489</v>
      </c>
      <c r="AF79">
        <f t="shared" si="49"/>
        <v>34</v>
      </c>
      <c r="AJ79" t="str">
        <f t="shared" si="59"/>
        <v>F3210</v>
      </c>
      <c r="AK79" t="str">
        <f t="shared" si="60"/>
        <v>X265.5</v>
      </c>
      <c r="AL79" t="str">
        <f t="shared" si="61"/>
        <v>Y353</v>
      </c>
      <c r="AM79" t="str">
        <f t="shared" si="62"/>
        <v>Z34</v>
      </c>
      <c r="AO79">
        <f t="shared" si="63"/>
        <v>1.4017683083709418</v>
      </c>
      <c r="AP79">
        <f t="shared" si="64"/>
        <v>80.317776701183988</v>
      </c>
      <c r="AS79" t="str">
        <f t="shared" si="65"/>
        <v>F3210 X265.5 Y353 Z34</v>
      </c>
    </row>
    <row r="80" spans="1:45" x14ac:dyDescent="0.25">
      <c r="A80">
        <f t="shared" si="50"/>
        <v>6.7999999999999918</v>
      </c>
      <c r="B80">
        <f t="shared" si="33"/>
        <v>1.1872039308673035</v>
      </c>
      <c r="C80">
        <f t="shared" si="34"/>
        <v>0.17253907861578577</v>
      </c>
      <c r="D80">
        <f t="shared" si="35"/>
        <v>13.710491590068596</v>
      </c>
      <c r="E80" s="4">
        <f t="shared" si="36"/>
        <v>9.4124822739913405</v>
      </c>
      <c r="F80" s="4">
        <f t="shared" si="37"/>
        <v>359</v>
      </c>
      <c r="G80">
        <f t="shared" si="38"/>
        <v>1.4940315671048723E-2</v>
      </c>
      <c r="I80">
        <f t="shared" si="51"/>
        <v>1.3841885697046279</v>
      </c>
      <c r="J80">
        <f t="shared" si="52"/>
        <v>3164.2550703447796</v>
      </c>
      <c r="K80">
        <f t="shared" si="53"/>
        <v>265.5</v>
      </c>
      <c r="L80">
        <f t="shared" si="54"/>
        <v>266.3</v>
      </c>
      <c r="M80">
        <f>(L80-L79)/(A80-A79)</f>
        <v>8.0000000000001421</v>
      </c>
      <c r="N80">
        <f t="shared" si="55"/>
        <v>480.00000000000853</v>
      </c>
      <c r="O80">
        <f t="shared" si="56"/>
        <v>3200</v>
      </c>
      <c r="Q80">
        <f t="shared" si="57"/>
        <v>0.86639596398642649</v>
      </c>
      <c r="R80">
        <f t="shared" si="58"/>
        <v>49.642296201673325</v>
      </c>
      <c r="T80">
        <f t="shared" si="39"/>
        <v>-3.8615479458660874E-2</v>
      </c>
      <c r="U80">
        <f t="shared" si="40"/>
        <v>9.6750051366607318E-3</v>
      </c>
      <c r="V80">
        <f t="shared" si="41"/>
        <v>5.8586062089905442E-3</v>
      </c>
      <c r="X80">
        <v>0</v>
      </c>
      <c r="Y80">
        <f t="shared" si="42"/>
        <v>9.6750051366607318E-3</v>
      </c>
      <c r="Z80">
        <f t="shared" si="43"/>
        <v>5.8586062089905442E-3</v>
      </c>
      <c r="AA80">
        <f t="shared" si="44"/>
        <v>1.1310569884246951E-2</v>
      </c>
      <c r="AB80">
        <f t="shared" si="45"/>
        <v>0</v>
      </c>
      <c r="AC80">
        <f t="shared" si="46"/>
        <v>0.85539501861314793</v>
      </c>
      <c r="AD80">
        <f t="shared" si="47"/>
        <v>0.51797621772800762</v>
      </c>
      <c r="AE80">
        <f t="shared" si="48"/>
        <v>0.5444833475550086</v>
      </c>
      <c r="AF80">
        <f t="shared" si="49"/>
        <v>31</v>
      </c>
      <c r="AJ80" t="str">
        <f t="shared" si="59"/>
        <v>F3200</v>
      </c>
      <c r="AK80" t="str">
        <f t="shared" si="60"/>
        <v>X266.3</v>
      </c>
      <c r="AL80" t="str">
        <f t="shared" si="61"/>
        <v>Y359</v>
      </c>
      <c r="AM80" t="str">
        <f t="shared" si="62"/>
        <v>Z34</v>
      </c>
      <c r="AO80">
        <f t="shared" si="63"/>
        <v>1.420228054018208</v>
      </c>
      <c r="AP80">
        <f t="shared" si="64"/>
        <v>81.375473411834292</v>
      </c>
      <c r="AS80" t="str">
        <f t="shared" si="65"/>
        <v>F3200 X266.3 Y359 Z34</v>
      </c>
    </row>
    <row r="81" spans="1:45" x14ac:dyDescent="0.25">
      <c r="A81">
        <f t="shared" si="50"/>
        <v>6.8999999999999915</v>
      </c>
      <c r="B81">
        <f t="shared" si="33"/>
        <v>1.1991897455277001</v>
      </c>
      <c r="C81">
        <f t="shared" si="34"/>
        <v>0.17172077062209665</v>
      </c>
      <c r="D81">
        <f t="shared" si="35"/>
        <v>13.848910447039055</v>
      </c>
      <c r="E81" s="4">
        <f t="shared" si="36"/>
        <v>9.550901130961801</v>
      </c>
      <c r="F81" s="4">
        <f t="shared" si="37"/>
        <v>364</v>
      </c>
      <c r="G81">
        <f t="shared" si="38"/>
        <v>1.4869457637958824E-2</v>
      </c>
      <c r="I81">
        <f t="shared" si="51"/>
        <v>1.3841885697045924</v>
      </c>
      <c r="J81">
        <f t="shared" si="52"/>
        <v>3164.2550703446982</v>
      </c>
      <c r="K81">
        <f t="shared" si="53"/>
        <v>266.3</v>
      </c>
      <c r="L81">
        <f t="shared" si="54"/>
        <v>267.2</v>
      </c>
      <c r="M81">
        <f>(L81-L80)/(A81-A80)</f>
        <v>8.9999999999998046</v>
      </c>
      <c r="N81">
        <f t="shared" si="55"/>
        <v>539.99999999998829</v>
      </c>
      <c r="O81">
        <f t="shared" si="56"/>
        <v>3210</v>
      </c>
      <c r="Q81">
        <f t="shared" si="57"/>
        <v>0.86639596398642649</v>
      </c>
      <c r="R81">
        <f t="shared" si="58"/>
        <v>49.642296201673325</v>
      </c>
      <c r="T81">
        <f t="shared" si="39"/>
        <v>-3.8669473279875383E-2</v>
      </c>
      <c r="U81">
        <f t="shared" si="40"/>
        <v>9.6291191025759948E-3</v>
      </c>
      <c r="V81">
        <f t="shared" si="41"/>
        <v>6.5991918133213564E-3</v>
      </c>
      <c r="X81">
        <v>0</v>
      </c>
      <c r="Y81">
        <f t="shared" si="42"/>
        <v>9.6291191025759948E-3</v>
      </c>
      <c r="Z81">
        <f t="shared" si="43"/>
        <v>6.5991918133213564E-3</v>
      </c>
      <c r="AA81">
        <f t="shared" si="44"/>
        <v>1.1673442820376582E-2</v>
      </c>
      <c r="AB81">
        <f t="shared" si="45"/>
        <v>0</v>
      </c>
      <c r="AC81">
        <f t="shared" si="46"/>
        <v>0.82487396826648973</v>
      </c>
      <c r="AD81">
        <f t="shared" si="47"/>
        <v>0.56531666920080637</v>
      </c>
      <c r="AE81">
        <f t="shared" si="48"/>
        <v>0.60081710320329429</v>
      </c>
      <c r="AF81">
        <f t="shared" si="49"/>
        <v>34</v>
      </c>
      <c r="AJ81" t="str">
        <f t="shared" si="59"/>
        <v>F3210</v>
      </c>
      <c r="AK81" t="str">
        <f t="shared" si="60"/>
        <v>X267.2</v>
      </c>
      <c r="AL81" t="str">
        <f t="shared" si="61"/>
        <v>Y364</v>
      </c>
      <c r="AM81" t="str">
        <f t="shared" si="62"/>
        <v>Z31</v>
      </c>
      <c r="AO81">
        <f t="shared" si="63"/>
        <v>1.4017683083709418</v>
      </c>
      <c r="AP81">
        <f t="shared" si="64"/>
        <v>80.317776701183988</v>
      </c>
      <c r="AS81" t="str">
        <f t="shared" si="65"/>
        <v>F3210 X267.2 Y364 Z31</v>
      </c>
    </row>
    <row r="82" spans="1:45" x14ac:dyDescent="0.25">
      <c r="A82">
        <f t="shared" si="50"/>
        <v>6.9999999999999911</v>
      </c>
      <c r="B82">
        <f t="shared" si="33"/>
        <v>1.2111755601880969</v>
      </c>
      <c r="C82">
        <f t="shared" si="34"/>
        <v>0.17093462825187034</v>
      </c>
      <c r="D82">
        <f t="shared" si="35"/>
        <v>13.987329304009517</v>
      </c>
      <c r="E82" s="4">
        <f t="shared" si="36"/>
        <v>9.6893199879322616</v>
      </c>
      <c r="F82" s="4">
        <f t="shared" si="37"/>
        <v>369</v>
      </c>
      <c r="G82">
        <f t="shared" si="38"/>
        <v>1.4801384855446045E-2</v>
      </c>
      <c r="I82">
        <f t="shared" si="51"/>
        <v>1.3841885697046279</v>
      </c>
      <c r="J82">
        <f t="shared" si="52"/>
        <v>3164.2550703447796</v>
      </c>
      <c r="K82">
        <f t="shared" si="53"/>
        <v>267.2</v>
      </c>
      <c r="L82">
        <f t="shared" si="54"/>
        <v>267.89999999999998</v>
      </c>
      <c r="M82">
        <f>(L82-L81)/(A82-A81)</f>
        <v>6.9999999999999112</v>
      </c>
      <c r="N82">
        <f t="shared" si="55"/>
        <v>419.99999999999466</v>
      </c>
      <c r="O82">
        <f t="shared" si="56"/>
        <v>3192</v>
      </c>
      <c r="Q82">
        <f t="shared" si="57"/>
        <v>0.86639596398642649</v>
      </c>
      <c r="R82">
        <f t="shared" si="58"/>
        <v>49.642296201673325</v>
      </c>
      <c r="T82">
        <f t="shared" si="39"/>
        <v>-3.8721344740150113E-2</v>
      </c>
      <c r="U82">
        <f t="shared" si="40"/>
        <v>9.5850367327667569E-3</v>
      </c>
      <c r="V82">
        <f t="shared" si="41"/>
        <v>5.1395990239460352E-3</v>
      </c>
      <c r="X82">
        <v>0</v>
      </c>
      <c r="Y82">
        <f t="shared" si="42"/>
        <v>9.5850367327667569E-3</v>
      </c>
      <c r="Z82">
        <f t="shared" si="43"/>
        <v>5.1395990239460352E-3</v>
      </c>
      <c r="AA82">
        <f t="shared" si="44"/>
        <v>1.0876047411419051E-2</v>
      </c>
      <c r="AB82">
        <f t="shared" si="45"/>
        <v>0</v>
      </c>
      <c r="AC82">
        <f t="shared" si="46"/>
        <v>0.88129780702345706</v>
      </c>
      <c r="AD82">
        <f t="shared" si="47"/>
        <v>0.47256129267603536</v>
      </c>
      <c r="AE82">
        <f t="shared" si="48"/>
        <v>0.49219479482373152</v>
      </c>
      <c r="AF82">
        <f t="shared" si="49"/>
        <v>28</v>
      </c>
      <c r="AJ82" t="str">
        <f t="shared" si="59"/>
        <v>F3192</v>
      </c>
      <c r="AK82" t="str">
        <f t="shared" si="60"/>
        <v>X267.9</v>
      </c>
      <c r="AL82" t="str">
        <f t="shared" si="61"/>
        <v>Y369</v>
      </c>
      <c r="AM82" t="str">
        <f t="shared" si="62"/>
        <v>Z34</v>
      </c>
      <c r="AO82">
        <f t="shared" si="63"/>
        <v>1.4388347191350228</v>
      </c>
      <c r="AP82">
        <f t="shared" si="64"/>
        <v>82.441588236289689</v>
      </c>
      <c r="AS82" t="str">
        <f t="shared" si="65"/>
        <v>F3192 X267.9 Y369 Z34</v>
      </c>
    </row>
    <row r="83" spans="1:45" x14ac:dyDescent="0.25">
      <c r="A83">
        <f t="shared" si="50"/>
        <v>7.0999999999999908</v>
      </c>
      <c r="B83">
        <f t="shared" si="33"/>
        <v>1.2231613748484935</v>
      </c>
      <c r="C83">
        <f t="shared" si="34"/>
        <v>0.17017998735174772</v>
      </c>
      <c r="D83">
        <f t="shared" si="35"/>
        <v>14.125748160979978</v>
      </c>
      <c r="E83" s="4">
        <f t="shared" si="36"/>
        <v>9.8277388449027221</v>
      </c>
      <c r="F83" s="4">
        <f t="shared" si="37"/>
        <v>374</v>
      </c>
      <c r="G83">
        <f t="shared" si="38"/>
        <v>1.4736039813867246E-2</v>
      </c>
      <c r="I83">
        <f t="shared" si="51"/>
        <v>1.3841885697046101</v>
      </c>
      <c r="J83">
        <f t="shared" si="52"/>
        <v>3164.2550703447391</v>
      </c>
      <c r="K83">
        <f t="shared" si="53"/>
        <v>267.89999999999998</v>
      </c>
      <c r="L83">
        <f t="shared" si="54"/>
        <v>268.7</v>
      </c>
      <c r="M83">
        <f>(L83-L82)/(A83-A82)</f>
        <v>8.0000000000001421</v>
      </c>
      <c r="N83">
        <f t="shared" si="55"/>
        <v>480.00000000000853</v>
      </c>
      <c r="O83">
        <f t="shared" si="56"/>
        <v>3200</v>
      </c>
      <c r="Q83">
        <f t="shared" si="57"/>
        <v>0.86639596398642649</v>
      </c>
      <c r="R83">
        <f t="shared" si="58"/>
        <v>49.642296201673325</v>
      </c>
      <c r="T83">
        <f t="shared" si="39"/>
        <v>-3.8771137661833162E-2</v>
      </c>
      <c r="U83">
        <f t="shared" si="40"/>
        <v>9.5427207853095494E-3</v>
      </c>
      <c r="V83">
        <f t="shared" si="41"/>
        <v>5.8822221300763285E-3</v>
      </c>
      <c r="X83">
        <v>0</v>
      </c>
      <c r="Y83">
        <f t="shared" si="42"/>
        <v>9.5427207853095494E-3</v>
      </c>
      <c r="Z83">
        <f t="shared" si="43"/>
        <v>5.8822221300763285E-3</v>
      </c>
      <c r="AA83">
        <f t="shared" si="44"/>
        <v>1.1209998089827606E-2</v>
      </c>
      <c r="AB83">
        <f t="shared" si="45"/>
        <v>0</v>
      </c>
      <c r="AC83">
        <f t="shared" si="46"/>
        <v>0.85126872536838261</v>
      </c>
      <c r="AD83">
        <f t="shared" si="47"/>
        <v>0.52472998504915791</v>
      </c>
      <c r="AE83">
        <f t="shared" si="48"/>
        <v>0.55239789087412072</v>
      </c>
      <c r="AF83">
        <f t="shared" si="49"/>
        <v>32</v>
      </c>
      <c r="AJ83" t="str">
        <f t="shared" si="59"/>
        <v>F3200</v>
      </c>
      <c r="AK83" t="str">
        <f t="shared" si="60"/>
        <v>X268.7</v>
      </c>
      <c r="AL83" t="str">
        <f t="shared" si="61"/>
        <v>Y374</v>
      </c>
      <c r="AM83" t="str">
        <f t="shared" si="62"/>
        <v>Z28</v>
      </c>
      <c r="AO83">
        <f t="shared" si="63"/>
        <v>1.420228054018208</v>
      </c>
      <c r="AP83">
        <f t="shared" si="64"/>
        <v>81.375473411834292</v>
      </c>
      <c r="AS83" t="str">
        <f t="shared" si="65"/>
        <v>F3200 X268.7 Y374 Z28</v>
      </c>
    </row>
    <row r="84" spans="1:45" x14ac:dyDescent="0.25">
      <c r="A84">
        <f t="shared" si="50"/>
        <v>7.1999999999999904</v>
      </c>
      <c r="B84">
        <f t="shared" si="33"/>
        <v>1.2351471895088901</v>
      </c>
      <c r="C84">
        <f t="shared" si="34"/>
        <v>0.16945621707693043</v>
      </c>
      <c r="D84">
        <f t="shared" si="35"/>
        <v>14.264167017950436</v>
      </c>
      <c r="E84" s="4">
        <f t="shared" si="36"/>
        <v>9.9661577018731826</v>
      </c>
      <c r="F84" s="4">
        <f t="shared" si="37"/>
        <v>380</v>
      </c>
      <c r="G84">
        <f t="shared" si="38"/>
        <v>1.467336788779784E-2</v>
      </c>
      <c r="I84">
        <f t="shared" si="51"/>
        <v>1.3841885697045924</v>
      </c>
      <c r="J84">
        <f t="shared" si="52"/>
        <v>3164.2550703446982</v>
      </c>
      <c r="K84">
        <f t="shared" si="53"/>
        <v>268.7</v>
      </c>
      <c r="L84">
        <f t="shared" si="54"/>
        <v>269.39999999999998</v>
      </c>
      <c r="M84">
        <f>(L84-L83)/(A84-A83)</f>
        <v>6.9999999999999112</v>
      </c>
      <c r="N84">
        <f t="shared" si="55"/>
        <v>419.99999999999466</v>
      </c>
      <c r="O84">
        <f t="shared" si="56"/>
        <v>3192</v>
      </c>
      <c r="Q84">
        <f t="shared" si="57"/>
        <v>0.86639596398642649</v>
      </c>
      <c r="R84">
        <f t="shared" si="58"/>
        <v>49.642296201673325</v>
      </c>
      <c r="T84">
        <f t="shared" si="39"/>
        <v>-3.8818893669498047E-2</v>
      </c>
      <c r="U84">
        <f t="shared" si="40"/>
        <v>9.5021358860345705E-3</v>
      </c>
      <c r="V84">
        <f t="shared" si="41"/>
        <v>5.152546982892919E-3</v>
      </c>
      <c r="X84">
        <v>0</v>
      </c>
      <c r="Y84">
        <f t="shared" si="42"/>
        <v>9.5021358860345705E-3</v>
      </c>
      <c r="Z84">
        <f t="shared" si="43"/>
        <v>5.152546982892919E-3</v>
      </c>
      <c r="AA84">
        <f t="shared" si="44"/>
        <v>1.080922415382274E-2</v>
      </c>
      <c r="AB84">
        <f t="shared" si="45"/>
        <v>0</v>
      </c>
      <c r="AC84">
        <f t="shared" si="46"/>
        <v>0.8790765878117246</v>
      </c>
      <c r="AD84">
        <f t="shared" si="47"/>
        <v>0.47668055630715117</v>
      </c>
      <c r="AE84">
        <f t="shared" si="48"/>
        <v>0.49687477213400366</v>
      </c>
      <c r="AF84">
        <f t="shared" si="49"/>
        <v>28</v>
      </c>
      <c r="AJ84" t="str">
        <f t="shared" si="59"/>
        <v>F3192</v>
      </c>
      <c r="AK84" t="str">
        <f t="shared" si="60"/>
        <v>X269.4</v>
      </c>
      <c r="AL84" t="str">
        <f t="shared" si="61"/>
        <v>Y380</v>
      </c>
      <c r="AM84" t="str">
        <f t="shared" si="62"/>
        <v>Z32</v>
      </c>
      <c r="AO84">
        <f t="shared" si="63"/>
        <v>1.4388347191350228</v>
      </c>
      <c r="AP84">
        <f t="shared" si="64"/>
        <v>82.441588236289689</v>
      </c>
      <c r="AS84" t="str">
        <f t="shared" si="65"/>
        <v>F3192 X269.4 Y380 Z32</v>
      </c>
    </row>
    <row r="85" spans="1:45" x14ac:dyDescent="0.25">
      <c r="A85">
        <f t="shared" si="50"/>
        <v>7.2999999999999901</v>
      </c>
      <c r="B85">
        <f t="shared" si="33"/>
        <v>1.247133004169287</v>
      </c>
      <c r="C85">
        <f t="shared" si="34"/>
        <v>0.16876271852326682</v>
      </c>
      <c r="D85">
        <f t="shared" si="35"/>
        <v>14.402585874920899</v>
      </c>
      <c r="E85" s="4">
        <f t="shared" si="36"/>
        <v>10.104576558843643</v>
      </c>
      <c r="F85" s="4">
        <f t="shared" si="37"/>
        <v>385</v>
      </c>
      <c r="G85">
        <f t="shared" si="38"/>
        <v>1.4613317217582878E-2</v>
      </c>
      <c r="I85">
        <f t="shared" si="51"/>
        <v>1.3841885697046279</v>
      </c>
      <c r="J85">
        <f t="shared" si="52"/>
        <v>3164.2550703447796</v>
      </c>
      <c r="K85">
        <f t="shared" si="53"/>
        <v>269.39999999999998</v>
      </c>
      <c r="L85">
        <f t="shared" si="54"/>
        <v>270.10000000000002</v>
      </c>
      <c r="M85">
        <f>(L85-L84)/(A85-A84)</f>
        <v>7.0000000000004796</v>
      </c>
      <c r="N85">
        <f t="shared" si="55"/>
        <v>420.00000000002876</v>
      </c>
      <c r="O85">
        <f t="shared" si="56"/>
        <v>3192</v>
      </c>
      <c r="Q85">
        <f t="shared" si="57"/>
        <v>0.86639596398642649</v>
      </c>
      <c r="R85">
        <f t="shared" si="58"/>
        <v>49.642296201673325</v>
      </c>
      <c r="T85">
        <f t="shared" si="39"/>
        <v>-3.8864652280201847E-2</v>
      </c>
      <c r="U85">
        <f t="shared" si="40"/>
        <v>9.4632484518208798E-3</v>
      </c>
      <c r="V85">
        <f t="shared" si="41"/>
        <v>5.158620659117371E-3</v>
      </c>
      <c r="X85">
        <v>0</v>
      </c>
      <c r="Y85">
        <f t="shared" si="42"/>
        <v>9.4632484518208798E-3</v>
      </c>
      <c r="Z85">
        <f t="shared" si="43"/>
        <v>5.158620659117371E-3</v>
      </c>
      <c r="AA85">
        <f t="shared" si="44"/>
        <v>1.0777960770273884E-2</v>
      </c>
      <c r="AB85">
        <f t="shared" si="45"/>
        <v>0</v>
      </c>
      <c r="AC85">
        <f t="shared" si="46"/>
        <v>0.87801845391022004</v>
      </c>
      <c r="AD85">
        <f t="shared" si="47"/>
        <v>0.478626780062615</v>
      </c>
      <c r="AE85">
        <f t="shared" si="48"/>
        <v>0.49909004554077652</v>
      </c>
      <c r="AF85">
        <f t="shared" si="49"/>
        <v>29</v>
      </c>
      <c r="AJ85" t="str">
        <f t="shared" si="59"/>
        <v>F3192</v>
      </c>
      <c r="AK85" t="str">
        <f t="shared" si="60"/>
        <v>X270.1</v>
      </c>
      <c r="AL85" t="str">
        <f t="shared" si="61"/>
        <v>Y385</v>
      </c>
      <c r="AM85" t="str">
        <f t="shared" si="62"/>
        <v>Z28</v>
      </c>
      <c r="AO85">
        <f t="shared" si="63"/>
        <v>1.4388347191350119</v>
      </c>
      <c r="AP85">
        <f t="shared" si="64"/>
        <v>82.441588236289078</v>
      </c>
      <c r="AS85" t="str">
        <f t="shared" si="65"/>
        <v>F3192 X270.1 Y385 Z28</v>
      </c>
    </row>
    <row r="86" spans="1:45" x14ac:dyDescent="0.25">
      <c r="A86">
        <f t="shared" si="50"/>
        <v>7.3999999999999897</v>
      </c>
      <c r="B86">
        <f t="shared" si="33"/>
        <v>1.2591188188296836</v>
      </c>
      <c r="C86">
        <f t="shared" si="34"/>
        <v>0.1680989234463903</v>
      </c>
      <c r="D86">
        <f t="shared" si="35"/>
        <v>14.541004731891359</v>
      </c>
      <c r="E86" s="4">
        <f t="shared" si="36"/>
        <v>10.242995415814104</v>
      </c>
      <c r="F86" s="4">
        <f t="shared" si="37"/>
        <v>390</v>
      </c>
      <c r="G86">
        <f t="shared" si="38"/>
        <v>1.4555838598426069E-2</v>
      </c>
      <c r="I86">
        <f t="shared" si="51"/>
        <v>1.3841885697046101</v>
      </c>
      <c r="J86">
        <f t="shared" si="52"/>
        <v>3164.2550703447391</v>
      </c>
      <c r="K86">
        <f t="shared" si="53"/>
        <v>270.10000000000002</v>
      </c>
      <c r="L86">
        <f t="shared" si="54"/>
        <v>270.8</v>
      </c>
      <c r="M86">
        <f>(L86-L85)/(A86-A85)</f>
        <v>6.9999999999999112</v>
      </c>
      <c r="N86">
        <f t="shared" si="55"/>
        <v>419.99999999999466</v>
      </c>
      <c r="O86">
        <f t="shared" si="56"/>
        <v>3192</v>
      </c>
      <c r="Q86">
        <f t="shared" si="57"/>
        <v>0.86639596398642649</v>
      </c>
      <c r="R86">
        <f t="shared" si="58"/>
        <v>49.642296201673325</v>
      </c>
      <c r="T86">
        <f t="shared" si="39"/>
        <v>-3.8908450987999339E-2</v>
      </c>
      <c r="U86">
        <f t="shared" si="40"/>
        <v>9.4260266187730056E-3</v>
      </c>
      <c r="V86">
        <f t="shared" si="41"/>
        <v>5.1644341916106265E-3</v>
      </c>
      <c r="X86">
        <v>0</v>
      </c>
      <c r="Y86">
        <f t="shared" si="42"/>
        <v>9.4260266187730056E-3</v>
      </c>
      <c r="Z86">
        <f t="shared" si="43"/>
        <v>5.1644341916106265E-3</v>
      </c>
      <c r="AA86">
        <f t="shared" si="44"/>
        <v>1.0748086263949233E-2</v>
      </c>
      <c r="AB86">
        <f t="shared" si="45"/>
        <v>0</v>
      </c>
      <c r="AC86">
        <f t="shared" si="46"/>
        <v>0.87699580997869153</v>
      </c>
      <c r="AD86">
        <f t="shared" si="47"/>
        <v>0.48049802213934112</v>
      </c>
      <c r="AE86">
        <f t="shared" si="48"/>
        <v>0.5012224970041399</v>
      </c>
      <c r="AF86">
        <f t="shared" si="49"/>
        <v>29</v>
      </c>
      <c r="AJ86" t="str">
        <f t="shared" si="59"/>
        <v>F3192</v>
      </c>
      <c r="AK86" t="str">
        <f t="shared" si="60"/>
        <v>X270.8</v>
      </c>
      <c r="AL86" t="str">
        <f t="shared" si="61"/>
        <v>Y390</v>
      </c>
      <c r="AM86" t="str">
        <f t="shared" si="62"/>
        <v>Z29</v>
      </c>
      <c r="AO86">
        <f t="shared" si="63"/>
        <v>1.4388347191350228</v>
      </c>
      <c r="AP86">
        <f t="shared" si="64"/>
        <v>82.441588236289689</v>
      </c>
      <c r="AS86" t="str">
        <f t="shared" si="65"/>
        <v>F3192 X270.8 Y390 Z29</v>
      </c>
    </row>
    <row r="87" spans="1:45" x14ac:dyDescent="0.25">
      <c r="A87">
        <f t="shared" si="50"/>
        <v>7.4999999999999893</v>
      </c>
      <c r="B87">
        <f t="shared" si="33"/>
        <v>1.2711046334900804</v>
      </c>
      <c r="C87">
        <f t="shared" si="34"/>
        <v>0.16746429306255917</v>
      </c>
      <c r="D87">
        <f t="shared" si="35"/>
        <v>14.67942358886182</v>
      </c>
      <c r="E87" s="4">
        <f t="shared" si="36"/>
        <v>10.381414272784564</v>
      </c>
      <c r="F87" s="4">
        <f t="shared" si="37"/>
        <v>396</v>
      </c>
      <c r="G87">
        <f t="shared" si="38"/>
        <v>1.4500885376553418E-2</v>
      </c>
      <c r="I87">
        <f t="shared" si="51"/>
        <v>1.3841885697046101</v>
      </c>
      <c r="J87">
        <f t="shared" si="52"/>
        <v>3164.2550703447391</v>
      </c>
      <c r="K87">
        <f t="shared" si="53"/>
        <v>270.8</v>
      </c>
      <c r="L87">
        <f t="shared" si="54"/>
        <v>271.39999999999998</v>
      </c>
      <c r="M87">
        <f>(L87-L86)/(A87-A86)</f>
        <v>5.9999999999996803</v>
      </c>
      <c r="N87">
        <f t="shared" si="55"/>
        <v>359.99999999998079</v>
      </c>
      <c r="O87">
        <f t="shared" si="56"/>
        <v>3185</v>
      </c>
      <c r="Q87">
        <f t="shared" si="57"/>
        <v>0.86639596398642649</v>
      </c>
      <c r="R87">
        <f t="shared" si="58"/>
        <v>49.642296201673325</v>
      </c>
      <c r="T87">
        <f t="shared" si="39"/>
        <v>-3.8950325343066299E-2</v>
      </c>
      <c r="U87">
        <f t="shared" si="40"/>
        <v>9.3904401749789028E-3</v>
      </c>
      <c r="V87">
        <f t="shared" si="41"/>
        <v>4.4309438289231234E-3</v>
      </c>
      <c r="X87">
        <v>0</v>
      </c>
      <c r="Y87">
        <f t="shared" si="42"/>
        <v>9.3904401749789028E-3</v>
      </c>
      <c r="Z87">
        <f t="shared" si="43"/>
        <v>4.4309438289231234E-3</v>
      </c>
      <c r="AA87">
        <f t="shared" si="44"/>
        <v>1.0383334237851044E-2</v>
      </c>
      <c r="AB87">
        <f t="shared" si="45"/>
        <v>0</v>
      </c>
      <c r="AC87">
        <f t="shared" si="46"/>
        <v>0.90437618205020509</v>
      </c>
      <c r="AD87">
        <f t="shared" si="47"/>
        <v>0.42673612612514344</v>
      </c>
      <c r="AE87">
        <f t="shared" si="48"/>
        <v>0.44088071278072705</v>
      </c>
      <c r="AF87">
        <f t="shared" si="49"/>
        <v>25</v>
      </c>
      <c r="AJ87" t="str">
        <f t="shared" si="59"/>
        <v>F3185</v>
      </c>
      <c r="AK87" t="str">
        <f t="shared" si="60"/>
        <v>X271.4</v>
      </c>
      <c r="AL87" t="str">
        <f t="shared" si="61"/>
        <v>Y396</v>
      </c>
      <c r="AM87" t="str">
        <f t="shared" si="62"/>
        <v>Z29</v>
      </c>
      <c r="AO87">
        <f t="shared" si="63"/>
        <v>1.4575244318977096</v>
      </c>
      <c r="AP87">
        <f t="shared" si="64"/>
        <v>83.512461480690021</v>
      </c>
      <c r="AS87" t="str">
        <f t="shared" si="65"/>
        <v>F3185 X271.4 Y396 Z29</v>
      </c>
    </row>
    <row r="88" spans="1:45" x14ac:dyDescent="0.25">
      <c r="A88">
        <f t="shared" si="50"/>
        <v>7.599999999999989</v>
      </c>
      <c r="B88">
        <f t="shared" si="33"/>
        <v>1.283090448150477</v>
      </c>
      <c r="C88">
        <f t="shared" si="34"/>
        <v>0.16685831692626779</v>
      </c>
      <c r="D88">
        <f t="shared" si="35"/>
        <v>14.81784244583228</v>
      </c>
      <c r="E88" s="4">
        <f t="shared" si="36"/>
        <v>10.519833129755025</v>
      </c>
      <c r="F88" s="4">
        <f t="shared" si="37"/>
        <v>401</v>
      </c>
      <c r="G88">
        <f t="shared" si="38"/>
        <v>1.4448413352024552E-2</v>
      </c>
      <c r="I88">
        <f t="shared" si="51"/>
        <v>1.3841885697046101</v>
      </c>
      <c r="J88">
        <f t="shared" si="52"/>
        <v>3164.2550703447391</v>
      </c>
      <c r="K88">
        <f t="shared" si="53"/>
        <v>271.39999999999998</v>
      </c>
      <c r="L88">
        <f t="shared" si="54"/>
        <v>272</v>
      </c>
      <c r="M88">
        <f>(L88-L87)/(A88-A87)</f>
        <v>6.0000000000002487</v>
      </c>
      <c r="N88">
        <f t="shared" si="55"/>
        <v>360.00000000001489</v>
      </c>
      <c r="O88">
        <f t="shared" si="56"/>
        <v>3185</v>
      </c>
      <c r="Q88">
        <f t="shared" si="57"/>
        <v>0.86639596398642649</v>
      </c>
      <c r="R88">
        <f t="shared" si="58"/>
        <v>49.642296201673325</v>
      </c>
      <c r="T88">
        <f t="shared" si="39"/>
        <v>-3.8990309025757293E-2</v>
      </c>
      <c r="U88">
        <f t="shared" si="40"/>
        <v>9.3564604975727873E-3</v>
      </c>
      <c r="V88">
        <f t="shared" si="41"/>
        <v>4.43549232628568E-3</v>
      </c>
      <c r="X88">
        <v>0</v>
      </c>
      <c r="Y88">
        <f t="shared" si="42"/>
        <v>9.3564604975727873E-3</v>
      </c>
      <c r="Z88">
        <f t="shared" si="43"/>
        <v>4.43549232628568E-3</v>
      </c>
      <c r="AA88">
        <f t="shared" si="44"/>
        <v>1.0354561565763138E-2</v>
      </c>
      <c r="AB88">
        <f t="shared" si="45"/>
        <v>0</v>
      </c>
      <c r="AC88">
        <f t="shared" si="46"/>
        <v>0.90360759730373097</v>
      </c>
      <c r="AD88">
        <f t="shared" si="47"/>
        <v>0.42836119116346011</v>
      </c>
      <c r="AE88">
        <f t="shared" si="48"/>
        <v>0.44267836674117644</v>
      </c>
      <c r="AF88">
        <f t="shared" si="49"/>
        <v>25</v>
      </c>
      <c r="AJ88" t="str">
        <f t="shared" si="59"/>
        <v>F3185</v>
      </c>
      <c r="AK88" t="str">
        <f t="shared" si="60"/>
        <v>X272</v>
      </c>
      <c r="AL88" t="str">
        <f t="shared" si="61"/>
        <v>Y401</v>
      </c>
      <c r="AM88" t="str">
        <f t="shared" si="62"/>
        <v>Z25</v>
      </c>
      <c r="AO88">
        <f t="shared" si="63"/>
        <v>1.457524431897699</v>
      </c>
      <c r="AP88">
        <f t="shared" si="64"/>
        <v>83.512461480689424</v>
      </c>
      <c r="AS88" t="str">
        <f t="shared" si="65"/>
        <v>F3185 X272 Y401 Z25</v>
      </c>
    </row>
    <row r="89" spans="1:45" x14ac:dyDescent="0.25">
      <c r="A89">
        <f t="shared" si="50"/>
        <v>7.6999999999999886</v>
      </c>
      <c r="B89">
        <f t="shared" si="33"/>
        <v>1.2950762628108736</v>
      </c>
      <c r="C89">
        <f t="shared" si="34"/>
        <v>0.16628051188008447</v>
      </c>
      <c r="D89">
        <f t="shared" si="35"/>
        <v>14.956261302802739</v>
      </c>
      <c r="E89" s="4">
        <f t="shared" si="36"/>
        <v>10.658251986725485</v>
      </c>
      <c r="F89" s="4">
        <f t="shared" si="37"/>
        <v>406</v>
      </c>
      <c r="G89">
        <f t="shared" si="38"/>
        <v>1.4398380687798223E-2</v>
      </c>
      <c r="I89">
        <f t="shared" si="51"/>
        <v>1.3841885697045924</v>
      </c>
      <c r="J89">
        <f t="shared" si="52"/>
        <v>3164.2550703446982</v>
      </c>
      <c r="K89">
        <f t="shared" si="53"/>
        <v>272</v>
      </c>
      <c r="L89">
        <f t="shared" si="54"/>
        <v>272.60000000000002</v>
      </c>
      <c r="M89">
        <f>(L89-L88)/(A89-A88)</f>
        <v>6.0000000000002487</v>
      </c>
      <c r="N89">
        <f t="shared" si="55"/>
        <v>360.00000000001489</v>
      </c>
      <c r="O89">
        <f t="shared" si="56"/>
        <v>3185</v>
      </c>
      <c r="Q89">
        <f t="shared" si="57"/>
        <v>0.86639596398642649</v>
      </c>
      <c r="R89">
        <f t="shared" si="58"/>
        <v>49.642296201673325</v>
      </c>
      <c r="T89">
        <f t="shared" si="39"/>
        <v>-3.9028433915897755E-2</v>
      </c>
      <c r="U89">
        <f t="shared" si="40"/>
        <v>9.3240604938480617E-3</v>
      </c>
      <c r="V89">
        <f t="shared" si="41"/>
        <v>4.4398293695634538E-3</v>
      </c>
      <c r="X89">
        <v>0</v>
      </c>
      <c r="Y89">
        <f t="shared" si="42"/>
        <v>9.3240604938480617E-3</v>
      </c>
      <c r="Z89">
        <f t="shared" si="43"/>
        <v>4.4398293695634538E-3</v>
      </c>
      <c r="AA89">
        <f t="shared" si="44"/>
        <v>1.0327157833778682E-2</v>
      </c>
      <c r="AB89">
        <f t="shared" si="45"/>
        <v>0</v>
      </c>
      <c r="AC89">
        <f t="shared" si="46"/>
        <v>0.90286801498766389</v>
      </c>
      <c r="AD89">
        <f t="shared" si="47"/>
        <v>0.4299178380949496</v>
      </c>
      <c r="AE89">
        <f t="shared" si="48"/>
        <v>0.44440177394978853</v>
      </c>
      <c r="AF89">
        <f t="shared" si="49"/>
        <v>25</v>
      </c>
      <c r="AJ89" t="str">
        <f t="shared" si="59"/>
        <v>F3185</v>
      </c>
      <c r="AK89" t="str">
        <f t="shared" si="60"/>
        <v>X272.6</v>
      </c>
      <c r="AL89" t="str">
        <f t="shared" si="61"/>
        <v>Y406</v>
      </c>
      <c r="AM89" t="str">
        <f t="shared" si="62"/>
        <v>Z25</v>
      </c>
      <c r="AO89">
        <f t="shared" si="63"/>
        <v>1.457524431897699</v>
      </c>
      <c r="AP89">
        <f t="shared" si="64"/>
        <v>83.512461480689424</v>
      </c>
      <c r="AS89" t="str">
        <f t="shared" si="65"/>
        <v>F3185 X272.6 Y406 Z25</v>
      </c>
    </row>
    <row r="90" spans="1:45" x14ac:dyDescent="0.25">
      <c r="A90">
        <f t="shared" si="50"/>
        <v>7.7999999999999883</v>
      </c>
      <c r="B90">
        <f t="shared" si="33"/>
        <v>1.3070620774712705</v>
      </c>
      <c r="C90">
        <f t="shared" si="34"/>
        <v>0.16573042107252764</v>
      </c>
      <c r="D90">
        <f t="shared" si="35"/>
        <v>15.094680159773201</v>
      </c>
      <c r="E90" s="4">
        <f t="shared" si="36"/>
        <v>10.796670843695946</v>
      </c>
      <c r="F90" s="4">
        <f t="shared" si="37"/>
        <v>411</v>
      </c>
      <c r="G90">
        <f t="shared" si="38"/>
        <v>1.4350747824689326E-2</v>
      </c>
      <c r="I90">
        <f t="shared" si="51"/>
        <v>1.3841885697046279</v>
      </c>
      <c r="J90">
        <f t="shared" si="52"/>
        <v>3164.2550703447796</v>
      </c>
      <c r="K90">
        <f t="shared" si="53"/>
        <v>272.60000000000002</v>
      </c>
      <c r="L90">
        <f t="shared" si="54"/>
        <v>273.10000000000002</v>
      </c>
      <c r="M90">
        <f>(L90-L89)/(A90-A89)</f>
        <v>5.0000000000000178</v>
      </c>
      <c r="N90">
        <f t="shared" si="55"/>
        <v>300.00000000000108</v>
      </c>
      <c r="O90">
        <f t="shared" si="56"/>
        <v>3178</v>
      </c>
      <c r="Q90">
        <f t="shared" si="57"/>
        <v>0.86639596398642649</v>
      </c>
      <c r="R90">
        <f t="shared" si="58"/>
        <v>49.642296201673325</v>
      </c>
      <c r="T90">
        <f t="shared" si="39"/>
        <v>-3.9064730157586734E-2</v>
      </c>
      <c r="U90">
        <f t="shared" si="40"/>
        <v>9.2932145461854243E-3</v>
      </c>
      <c r="V90">
        <f t="shared" si="41"/>
        <v>3.704212558629928E-3</v>
      </c>
      <c r="X90">
        <v>0</v>
      </c>
      <c r="Y90">
        <f t="shared" si="42"/>
        <v>9.2932145461854243E-3</v>
      </c>
      <c r="Z90">
        <f t="shared" si="43"/>
        <v>3.704212558629928E-3</v>
      </c>
      <c r="AA90">
        <f t="shared" si="44"/>
        <v>1.0004250460726383E-2</v>
      </c>
      <c r="AB90">
        <f t="shared" si="45"/>
        <v>0</v>
      </c>
      <c r="AC90">
        <f t="shared" si="46"/>
        <v>0.92892661800778897</v>
      </c>
      <c r="AD90">
        <f t="shared" si="47"/>
        <v>0.37026387665638016</v>
      </c>
      <c r="AE90">
        <f t="shared" si="48"/>
        <v>0.37929307082169883</v>
      </c>
      <c r="AF90">
        <f t="shared" si="49"/>
        <v>22</v>
      </c>
      <c r="AJ90" t="str">
        <f t="shared" si="59"/>
        <v>F3178</v>
      </c>
      <c r="AK90" t="str">
        <f t="shared" si="60"/>
        <v>X273.1</v>
      </c>
      <c r="AL90" t="str">
        <f t="shared" si="61"/>
        <v>Y411</v>
      </c>
      <c r="AM90" t="str">
        <f t="shared" si="62"/>
        <v>Z25</v>
      </c>
      <c r="AO90">
        <f t="shared" si="63"/>
        <v>1.4762565675969579</v>
      </c>
      <c r="AP90">
        <f t="shared" si="64"/>
        <v>84.585765451998213</v>
      </c>
      <c r="AS90" t="str">
        <f t="shared" si="65"/>
        <v>F3178 X273.1 Y411 Z25</v>
      </c>
    </row>
    <row r="91" spans="1:45" x14ac:dyDescent="0.25">
      <c r="A91">
        <f t="shared" si="50"/>
        <v>7.8999999999999879</v>
      </c>
      <c r="B91">
        <f t="shared" si="33"/>
        <v>1.3190478921316671</v>
      </c>
      <c r="C91">
        <f t="shared" si="34"/>
        <v>0.16520761304011936</v>
      </c>
      <c r="D91">
        <f t="shared" si="35"/>
        <v>15.233099016743662</v>
      </c>
      <c r="E91" s="4">
        <f t="shared" si="36"/>
        <v>10.935089700666406</v>
      </c>
      <c r="F91" s="4">
        <f t="shared" si="37"/>
        <v>417</v>
      </c>
      <c r="G91">
        <f t="shared" si="38"/>
        <v>1.4305477401883062E-2</v>
      </c>
      <c r="I91">
        <f t="shared" si="51"/>
        <v>1.3841885697046101</v>
      </c>
      <c r="J91">
        <f t="shared" si="52"/>
        <v>3164.2550703447391</v>
      </c>
      <c r="K91">
        <f t="shared" si="53"/>
        <v>273.10000000000002</v>
      </c>
      <c r="L91">
        <f t="shared" si="54"/>
        <v>273.60000000000002</v>
      </c>
      <c r="M91">
        <f>(L91-L90)/(A91-A90)</f>
        <v>5.0000000000000178</v>
      </c>
      <c r="N91">
        <f t="shared" si="55"/>
        <v>300.00000000000108</v>
      </c>
      <c r="O91">
        <f t="shared" si="56"/>
        <v>3178</v>
      </c>
      <c r="Q91">
        <f t="shared" si="57"/>
        <v>0.86639596398642649</v>
      </c>
      <c r="R91">
        <f t="shared" si="58"/>
        <v>49.642296201673325</v>
      </c>
      <c r="T91">
        <f t="shared" si="39"/>
        <v>-3.909922621976511E-2</v>
      </c>
      <c r="U91">
        <f t="shared" si="40"/>
        <v>9.2638984605796729E-3</v>
      </c>
      <c r="V91">
        <f t="shared" si="41"/>
        <v>3.7074835589985203E-3</v>
      </c>
      <c r="X91">
        <v>0</v>
      </c>
      <c r="Y91">
        <f t="shared" si="42"/>
        <v>9.2638984605796729E-3</v>
      </c>
      <c r="Z91">
        <f t="shared" si="43"/>
        <v>3.7074835589985203E-3</v>
      </c>
      <c r="AA91">
        <f t="shared" si="44"/>
        <v>9.9782387738605836E-3</v>
      </c>
      <c r="AB91">
        <f t="shared" si="45"/>
        <v>0</v>
      </c>
      <c r="AC91">
        <f t="shared" si="46"/>
        <v>0.92841018044665091</v>
      </c>
      <c r="AD91">
        <f t="shared" si="47"/>
        <v>0.37155690929252977</v>
      </c>
      <c r="AE91">
        <f t="shared" si="48"/>
        <v>0.38068542187868659</v>
      </c>
      <c r="AF91">
        <f t="shared" si="49"/>
        <v>22</v>
      </c>
      <c r="AJ91" t="str">
        <f t="shared" si="59"/>
        <v>F3178</v>
      </c>
      <c r="AK91" t="str">
        <f t="shared" si="60"/>
        <v>X273.6</v>
      </c>
      <c r="AL91" t="str">
        <f t="shared" si="61"/>
        <v>Y417</v>
      </c>
      <c r="AM91" t="str">
        <f t="shared" si="62"/>
        <v>Z22</v>
      </c>
      <c r="AO91">
        <f t="shared" si="63"/>
        <v>1.4762565675969579</v>
      </c>
      <c r="AP91">
        <f t="shared" si="64"/>
        <v>84.585765451998213</v>
      </c>
      <c r="AS91" t="str">
        <f t="shared" si="65"/>
        <v>F3178 X273.6 Y417 Z22</v>
      </c>
    </row>
    <row r="92" spans="1:45" x14ac:dyDescent="0.25">
      <c r="A92">
        <f t="shared" si="50"/>
        <v>7.9999999999999876</v>
      </c>
      <c r="B92">
        <f t="shared" si="33"/>
        <v>1.3310337067920639</v>
      </c>
      <c r="C92">
        <f t="shared" si="34"/>
        <v>0.16471168085005816</v>
      </c>
      <c r="D92">
        <f t="shared" si="35"/>
        <v>15.371517873714124</v>
      </c>
      <c r="E92" s="4">
        <f t="shared" si="36"/>
        <v>11.07350855763687</v>
      </c>
      <c r="F92" s="4">
        <f t="shared" si="37"/>
        <v>422</v>
      </c>
      <c r="G92">
        <f t="shared" si="38"/>
        <v>1.4262534182698218E-2</v>
      </c>
      <c r="I92">
        <f t="shared" si="51"/>
        <v>1.3841885697046279</v>
      </c>
      <c r="J92">
        <f t="shared" si="52"/>
        <v>3164.2550703447796</v>
      </c>
      <c r="K92">
        <f t="shared" si="53"/>
        <v>273.60000000000002</v>
      </c>
      <c r="L92">
        <f t="shared" si="54"/>
        <v>274.10000000000002</v>
      </c>
      <c r="M92">
        <f>(L92-L91)/(A92-A91)</f>
        <v>5.0000000000000178</v>
      </c>
      <c r="N92">
        <f t="shared" si="55"/>
        <v>300.00000000000108</v>
      </c>
      <c r="O92">
        <f t="shared" si="56"/>
        <v>3178</v>
      </c>
      <c r="Q92">
        <f t="shared" si="57"/>
        <v>0.86639596398642649</v>
      </c>
      <c r="R92">
        <f t="shared" si="58"/>
        <v>49.642296201673325</v>
      </c>
      <c r="T92">
        <f t="shared" si="39"/>
        <v>-3.9131948952783963E-2</v>
      </c>
      <c r="U92">
        <f t="shared" si="40"/>
        <v>9.2360894185657075E-3</v>
      </c>
      <c r="V92">
        <f t="shared" si="41"/>
        <v>3.7105864079907485E-3</v>
      </c>
      <c r="X92">
        <v>0</v>
      </c>
      <c r="Y92">
        <f t="shared" si="42"/>
        <v>9.2360894185657075E-3</v>
      </c>
      <c r="Z92">
        <f t="shared" si="43"/>
        <v>3.7105864079907485E-3</v>
      </c>
      <c r="AA92">
        <f t="shared" si="44"/>
        <v>9.9535822314836542E-3</v>
      </c>
      <c r="AB92">
        <f t="shared" si="45"/>
        <v>0</v>
      </c>
      <c r="AC92">
        <f t="shared" si="46"/>
        <v>0.92791612142927971</v>
      </c>
      <c r="AD92">
        <f t="shared" si="47"/>
        <v>0.37278904435570814</v>
      </c>
      <c r="AE92">
        <f t="shared" si="48"/>
        <v>0.38201292004642706</v>
      </c>
      <c r="AF92">
        <f t="shared" si="49"/>
        <v>22</v>
      </c>
      <c r="AJ92" t="str">
        <f t="shared" si="59"/>
        <v>F3178</v>
      </c>
      <c r="AK92" t="str">
        <f t="shared" si="60"/>
        <v>X274.1</v>
      </c>
      <c r="AL92" t="str">
        <f t="shared" si="61"/>
        <v>Y422</v>
      </c>
      <c r="AM92" t="str">
        <f t="shared" si="62"/>
        <v>Z22</v>
      </c>
      <c r="AO92">
        <f t="shared" si="63"/>
        <v>1.4762565675969579</v>
      </c>
      <c r="AP92">
        <f t="shared" si="64"/>
        <v>84.585765451998213</v>
      </c>
      <c r="AS92" t="str">
        <f t="shared" si="65"/>
        <v>F3178 X274.1 Y422 Z22</v>
      </c>
    </row>
    <row r="93" spans="1:45" x14ac:dyDescent="0.25">
      <c r="A93">
        <f t="shared" si="50"/>
        <v>8.0999999999999872</v>
      </c>
      <c r="B93">
        <f t="shared" si="33"/>
        <v>1.3430195214524605</v>
      </c>
      <c r="C93">
        <f t="shared" si="34"/>
        <v>0.16424224130023315</v>
      </c>
      <c r="D93">
        <f t="shared" si="35"/>
        <v>15.509936730684583</v>
      </c>
      <c r="E93" s="4">
        <f t="shared" si="36"/>
        <v>11.211927414607327</v>
      </c>
      <c r="F93" s="4">
        <f t="shared" si="37"/>
        <v>427</v>
      </c>
      <c r="G93">
        <f t="shared" si="38"/>
        <v>1.4221884985315644E-2</v>
      </c>
      <c r="I93">
        <f t="shared" si="51"/>
        <v>1.3841885697045924</v>
      </c>
      <c r="J93">
        <f t="shared" si="52"/>
        <v>3164.2550703446982</v>
      </c>
      <c r="K93">
        <f t="shared" si="53"/>
        <v>274.10000000000002</v>
      </c>
      <c r="L93">
        <f t="shared" si="54"/>
        <v>274.60000000000002</v>
      </c>
      <c r="M93">
        <f>(L93-L92)/(A93-A92)</f>
        <v>5.0000000000000178</v>
      </c>
      <c r="N93">
        <f t="shared" si="55"/>
        <v>300.00000000000108</v>
      </c>
      <c r="O93">
        <f t="shared" si="56"/>
        <v>3178</v>
      </c>
      <c r="Q93">
        <f t="shared" si="57"/>
        <v>0.86639596398642649</v>
      </c>
      <c r="R93">
        <f t="shared" si="58"/>
        <v>49.642296201673325</v>
      </c>
      <c r="T93">
        <f t="shared" si="39"/>
        <v>-3.9162923641189479E-2</v>
      </c>
      <c r="U93">
        <f t="shared" si="40"/>
        <v>9.2097659323598802E-3</v>
      </c>
      <c r="V93">
        <f t="shared" si="41"/>
        <v>3.7135235031486701E-3</v>
      </c>
      <c r="X93">
        <v>0</v>
      </c>
      <c r="Y93">
        <f t="shared" si="42"/>
        <v>9.2097659323598802E-3</v>
      </c>
      <c r="Z93">
        <f t="shared" si="43"/>
        <v>3.7135235031486701E-3</v>
      </c>
      <c r="AA93">
        <f t="shared" si="44"/>
        <v>9.930259077048002E-3</v>
      </c>
      <c r="AB93">
        <f t="shared" si="45"/>
        <v>0</v>
      </c>
      <c r="AC93">
        <f t="shared" si="46"/>
        <v>0.92744467801918573</v>
      </c>
      <c r="AD93">
        <f t="shared" si="47"/>
        <v>0.37396038455147745</v>
      </c>
      <c r="AE93">
        <f t="shared" si="48"/>
        <v>0.38327557477158392</v>
      </c>
      <c r="AF93">
        <f t="shared" si="49"/>
        <v>22</v>
      </c>
      <c r="AJ93" t="str">
        <f t="shared" si="59"/>
        <v>F3178</v>
      </c>
      <c r="AK93" t="str">
        <f t="shared" si="60"/>
        <v>X274.6</v>
      </c>
      <c r="AL93" t="str">
        <f t="shared" si="61"/>
        <v>Y427</v>
      </c>
      <c r="AM93" t="str">
        <f t="shared" si="62"/>
        <v>Z22</v>
      </c>
      <c r="AO93">
        <f t="shared" si="63"/>
        <v>1.4762565675969579</v>
      </c>
      <c r="AP93">
        <f t="shared" si="64"/>
        <v>84.585765451998213</v>
      </c>
      <c r="AS93" t="str">
        <f t="shared" si="65"/>
        <v>F3178 X274.6 Y427 Z22</v>
      </c>
    </row>
    <row r="94" spans="1:45" x14ac:dyDescent="0.25">
      <c r="A94">
        <f t="shared" si="50"/>
        <v>8.1999999999999869</v>
      </c>
      <c r="B94">
        <f t="shared" si="33"/>
        <v>1.3550053361128571</v>
      </c>
      <c r="C94">
        <f t="shared" si="34"/>
        <v>0.16379893417355978</v>
      </c>
      <c r="D94">
        <f t="shared" si="35"/>
        <v>15.648355587655042</v>
      </c>
      <c r="E94" s="4">
        <f t="shared" si="36"/>
        <v>11.350346271577788</v>
      </c>
      <c r="F94" s="4">
        <f t="shared" si="37"/>
        <v>432</v>
      </c>
      <c r="G94">
        <f t="shared" si="38"/>
        <v>1.4183498618210518E-2</v>
      </c>
      <c r="I94">
        <f t="shared" si="51"/>
        <v>1.3841885697045924</v>
      </c>
      <c r="J94">
        <f t="shared" si="52"/>
        <v>3164.2550703446982</v>
      </c>
      <c r="K94">
        <f t="shared" si="53"/>
        <v>274.60000000000002</v>
      </c>
      <c r="L94">
        <f t="shared" si="54"/>
        <v>275</v>
      </c>
      <c r="M94">
        <f>(L94-L93)/(A94-A93)</f>
        <v>3.9999999999997868</v>
      </c>
      <c r="N94">
        <f t="shared" si="55"/>
        <v>239.99999999998721</v>
      </c>
      <c r="O94">
        <f t="shared" si="56"/>
        <v>3173</v>
      </c>
      <c r="Q94">
        <f t="shared" si="57"/>
        <v>0.86639596398642649</v>
      </c>
      <c r="R94">
        <f t="shared" si="58"/>
        <v>49.642296201673325</v>
      </c>
      <c r="T94">
        <f t="shared" si="39"/>
        <v>-3.9192174052923585E-2</v>
      </c>
      <c r="U94">
        <f t="shared" si="40"/>
        <v>9.1849078030474263E-3</v>
      </c>
      <c r="V94">
        <f t="shared" si="41"/>
        <v>2.9729418954895044E-3</v>
      </c>
      <c r="X94">
        <v>0</v>
      </c>
      <c r="Y94">
        <f t="shared" si="42"/>
        <v>9.1849078030474263E-3</v>
      </c>
      <c r="Z94">
        <f t="shared" si="43"/>
        <v>2.9729418954895044E-3</v>
      </c>
      <c r="AA94">
        <f t="shared" si="44"/>
        <v>9.6540620913912831E-3</v>
      </c>
      <c r="AB94">
        <f t="shared" si="45"/>
        <v>0</v>
      </c>
      <c r="AC94">
        <f t="shared" si="46"/>
        <v>0.95140343164332752</v>
      </c>
      <c r="AD94">
        <f t="shared" si="47"/>
        <v>0.30794725239446463</v>
      </c>
      <c r="AE94">
        <f t="shared" si="48"/>
        <v>0.31303467730244749</v>
      </c>
      <c r="AF94">
        <f t="shared" si="49"/>
        <v>18</v>
      </c>
      <c r="AJ94" t="str">
        <f t="shared" si="59"/>
        <v>F3173</v>
      </c>
      <c r="AK94" t="str">
        <f t="shared" si="60"/>
        <v>X275</v>
      </c>
      <c r="AL94" t="str">
        <f t="shared" si="61"/>
        <v>Y432</v>
      </c>
      <c r="AM94" t="str">
        <f t="shared" si="62"/>
        <v>Z22</v>
      </c>
      <c r="AO94">
        <f t="shared" si="63"/>
        <v>1.4950858204428326</v>
      </c>
      <c r="AP94">
        <f t="shared" si="64"/>
        <v>85.664633990039746</v>
      </c>
      <c r="AS94" t="str">
        <f t="shared" si="65"/>
        <v>F3173 X275 Y432 Z22</v>
      </c>
    </row>
    <row r="95" spans="1:45" x14ac:dyDescent="0.25">
      <c r="A95">
        <f t="shared" si="50"/>
        <v>8.2999999999999865</v>
      </c>
      <c r="B95">
        <f t="shared" si="33"/>
        <v>1.3669911507732539</v>
      </c>
      <c r="C95">
        <f t="shared" si="34"/>
        <v>0.16338142154385876</v>
      </c>
      <c r="D95">
        <f t="shared" si="35"/>
        <v>15.786774444625504</v>
      </c>
      <c r="E95" s="4">
        <f t="shared" si="36"/>
        <v>11.488765128548248</v>
      </c>
      <c r="F95" s="4">
        <f t="shared" si="37"/>
        <v>438</v>
      </c>
      <c r="G95">
        <f t="shared" si="38"/>
        <v>1.4147345820047771E-2</v>
      </c>
      <c r="I95">
        <f t="shared" si="51"/>
        <v>1.3841885697046279</v>
      </c>
      <c r="J95">
        <f t="shared" si="52"/>
        <v>3164.2550703447796</v>
      </c>
      <c r="K95">
        <f t="shared" si="53"/>
        <v>275</v>
      </c>
      <c r="L95">
        <f t="shared" si="54"/>
        <v>275.5</v>
      </c>
      <c r="M95">
        <f>(L95-L94)/(A95-A94)</f>
        <v>5.0000000000000178</v>
      </c>
      <c r="N95">
        <f t="shared" si="55"/>
        <v>300.00000000000108</v>
      </c>
      <c r="O95">
        <f t="shared" si="56"/>
        <v>3178</v>
      </c>
      <c r="Q95">
        <f t="shared" si="57"/>
        <v>0.86639596398642649</v>
      </c>
      <c r="R95">
        <f t="shared" si="58"/>
        <v>49.642296201673325</v>
      </c>
      <c r="T95">
        <f t="shared" si="39"/>
        <v>-3.92197224851236E-2</v>
      </c>
      <c r="U95">
        <f t="shared" si="40"/>
        <v>9.1614960816601039E-3</v>
      </c>
      <c r="V95">
        <f t="shared" si="41"/>
        <v>3.7189093074321681E-3</v>
      </c>
      <c r="X95">
        <v>0</v>
      </c>
      <c r="Y95">
        <f t="shared" si="42"/>
        <v>9.1614960816601039E-3</v>
      </c>
      <c r="Z95">
        <f t="shared" si="43"/>
        <v>3.7189093074321681E-3</v>
      </c>
      <c r="AA95">
        <f t="shared" si="44"/>
        <v>9.8875323964667267E-3</v>
      </c>
      <c r="AB95">
        <f t="shared" si="45"/>
        <v>0</v>
      </c>
      <c r="AC95">
        <f t="shared" si="46"/>
        <v>0.92657052480899382</v>
      </c>
      <c r="AD95">
        <f t="shared" si="47"/>
        <v>0.37612107433004283</v>
      </c>
      <c r="AE95">
        <f t="shared" si="48"/>
        <v>0.38560639578865685</v>
      </c>
      <c r="AF95">
        <f t="shared" si="49"/>
        <v>22</v>
      </c>
      <c r="AJ95" t="str">
        <f t="shared" si="59"/>
        <v>F3178</v>
      </c>
      <c r="AK95" t="str">
        <f t="shared" si="60"/>
        <v>X275.5</v>
      </c>
      <c r="AL95" t="str">
        <f t="shared" si="61"/>
        <v>Y438</v>
      </c>
      <c r="AM95" t="str">
        <f t="shared" si="62"/>
        <v>Z18</v>
      </c>
      <c r="AO95">
        <f t="shared" si="63"/>
        <v>1.4762565675969579</v>
      </c>
      <c r="AP95">
        <f t="shared" si="64"/>
        <v>84.585765451998213</v>
      </c>
      <c r="AS95" t="str">
        <f t="shared" si="65"/>
        <v>F3178 X275.5 Y438 Z18</v>
      </c>
    </row>
    <row r="96" spans="1:45" x14ac:dyDescent="0.25">
      <c r="A96">
        <f t="shared" si="50"/>
        <v>8.3999999999999861</v>
      </c>
      <c r="B96">
        <f t="shared" si="33"/>
        <v>1.3789769654336506</v>
      </c>
      <c r="C96">
        <f t="shared" si="34"/>
        <v>0.16298938713072222</v>
      </c>
      <c r="D96">
        <f t="shared" si="35"/>
        <v>15.925193301595964</v>
      </c>
      <c r="E96" s="4">
        <f t="shared" si="36"/>
        <v>11.627183985518709</v>
      </c>
      <c r="F96" s="4">
        <f t="shared" si="37"/>
        <v>443</v>
      </c>
      <c r="G96">
        <f t="shared" si="38"/>
        <v>1.4113399203819356E-2</v>
      </c>
      <c r="I96">
        <f t="shared" si="51"/>
        <v>1.3841885697046101</v>
      </c>
      <c r="J96">
        <f t="shared" si="52"/>
        <v>3164.2550703447391</v>
      </c>
      <c r="K96">
        <f t="shared" si="53"/>
        <v>275.5</v>
      </c>
      <c r="L96">
        <f t="shared" si="54"/>
        <v>275.8</v>
      </c>
      <c r="M96">
        <f>(L96-L95)/(A96-A95)</f>
        <v>3.0000000000001243</v>
      </c>
      <c r="N96">
        <f t="shared" si="55"/>
        <v>180.00000000000745</v>
      </c>
      <c r="O96">
        <f t="shared" si="56"/>
        <v>3169</v>
      </c>
      <c r="Q96">
        <f t="shared" si="57"/>
        <v>0.86639596398642649</v>
      </c>
      <c r="R96">
        <f t="shared" si="58"/>
        <v>49.642296201673325</v>
      </c>
      <c r="T96">
        <f t="shared" si="39"/>
        <v>-3.9245589806689657E-2</v>
      </c>
      <c r="U96">
        <f t="shared" si="40"/>
        <v>9.1395130330007898E-3</v>
      </c>
      <c r="V96">
        <f t="shared" si="41"/>
        <v>2.2327640665293948E-3</v>
      </c>
      <c r="X96">
        <v>0</v>
      </c>
      <c r="Y96">
        <f t="shared" si="42"/>
        <v>9.1395130330007898E-3</v>
      </c>
      <c r="Z96">
        <f t="shared" si="43"/>
        <v>2.2327640665293948E-3</v>
      </c>
      <c r="AA96">
        <f t="shared" si="44"/>
        <v>9.4082906979523206E-3</v>
      </c>
      <c r="AB96">
        <f t="shared" si="45"/>
        <v>0</v>
      </c>
      <c r="AC96">
        <f t="shared" si="46"/>
        <v>0.97143182820551777</v>
      </c>
      <c r="AD96">
        <f t="shared" si="47"/>
        <v>0.2373187795967388</v>
      </c>
      <c r="AE96">
        <f t="shared" si="48"/>
        <v>0.23960484579820296</v>
      </c>
      <c r="AF96">
        <f t="shared" si="49"/>
        <v>14</v>
      </c>
      <c r="AJ96" t="str">
        <f t="shared" si="59"/>
        <v>F3169</v>
      </c>
      <c r="AK96" t="str">
        <f t="shared" si="60"/>
        <v>X275.8</v>
      </c>
      <c r="AL96" t="str">
        <f t="shared" si="61"/>
        <v>Y443</v>
      </c>
      <c r="AM96" t="str">
        <f t="shared" si="62"/>
        <v>Z22</v>
      </c>
      <c r="AO96">
        <f t="shared" si="63"/>
        <v>1.5139654877763673</v>
      </c>
      <c r="AP96">
        <f t="shared" si="64"/>
        <v>86.746391150643362</v>
      </c>
      <c r="AS96" t="str">
        <f t="shared" si="65"/>
        <v>F3169 X275.8 Y443 Z22</v>
      </c>
    </row>
    <row r="97" spans="1:45" x14ac:dyDescent="0.25">
      <c r="A97">
        <f t="shared" si="50"/>
        <v>8.4999999999999858</v>
      </c>
      <c r="B97">
        <f t="shared" si="33"/>
        <v>1.3909627800940474</v>
      </c>
      <c r="C97">
        <f t="shared" si="34"/>
        <v>0.16262253570101945</v>
      </c>
      <c r="D97">
        <f t="shared" si="35"/>
        <v>16.063612158566425</v>
      </c>
      <c r="E97" s="4">
        <f t="shared" si="36"/>
        <v>11.765602842489169</v>
      </c>
      <c r="F97" s="4">
        <f t="shared" si="37"/>
        <v>448</v>
      </c>
      <c r="G97">
        <f t="shared" si="38"/>
        <v>1.4081633205020094E-2</v>
      </c>
      <c r="I97">
        <f t="shared" si="51"/>
        <v>1.3841885697046101</v>
      </c>
      <c r="J97">
        <f t="shared" si="52"/>
        <v>3164.2550703447391</v>
      </c>
      <c r="K97">
        <f t="shared" si="53"/>
        <v>275.8</v>
      </c>
      <c r="L97">
        <f t="shared" si="54"/>
        <v>276.2</v>
      </c>
      <c r="M97">
        <f>(L97-L96)/(A97-A96)</f>
        <v>3.9999999999997868</v>
      </c>
      <c r="N97">
        <f t="shared" si="55"/>
        <v>239.99999999998721</v>
      </c>
      <c r="O97">
        <f t="shared" si="56"/>
        <v>3173</v>
      </c>
      <c r="Q97">
        <f t="shared" si="57"/>
        <v>0.86639596398642649</v>
      </c>
      <c r="R97">
        <f t="shared" si="58"/>
        <v>49.642296201673325</v>
      </c>
      <c r="T97">
        <f t="shared" si="39"/>
        <v>-3.9269795497774693E-2</v>
      </c>
      <c r="U97">
        <f t="shared" si="40"/>
        <v>9.1189421020833415E-3</v>
      </c>
      <c r="V97">
        <f t="shared" si="41"/>
        <v>2.9788299088738773E-3</v>
      </c>
      <c r="X97">
        <v>0</v>
      </c>
      <c r="Y97">
        <f t="shared" si="42"/>
        <v>9.1189421020833415E-3</v>
      </c>
      <c r="Z97">
        <f t="shared" si="43"/>
        <v>2.9788299088738773E-3</v>
      </c>
      <c r="AA97">
        <f t="shared" si="44"/>
        <v>9.5931503004565554E-3</v>
      </c>
      <c r="AB97">
        <f t="shared" si="45"/>
        <v>0</v>
      </c>
      <c r="AC97">
        <f t="shared" si="46"/>
        <v>0.95056804245518334</v>
      </c>
      <c r="AD97">
        <f t="shared" si="47"/>
        <v>0.31051633880187507</v>
      </c>
      <c r="AE97">
        <f t="shared" si="48"/>
        <v>0.31573617401777199</v>
      </c>
      <c r="AF97">
        <f t="shared" si="49"/>
        <v>18</v>
      </c>
      <c r="AJ97" t="str">
        <f t="shared" si="59"/>
        <v>F3173</v>
      </c>
      <c r="AK97" t="str">
        <f t="shared" si="60"/>
        <v>X276.2</v>
      </c>
      <c r="AL97" t="str">
        <f t="shared" si="61"/>
        <v>Y448</v>
      </c>
      <c r="AM97" t="str">
        <f t="shared" si="62"/>
        <v>Z14</v>
      </c>
      <c r="AO97">
        <f t="shared" si="63"/>
        <v>1.4950858204428326</v>
      </c>
      <c r="AP97">
        <f t="shared" si="64"/>
        <v>85.664633990039746</v>
      </c>
      <c r="AS97" t="str">
        <f t="shared" si="65"/>
        <v>F3173 X276.2 Y448 Z14</v>
      </c>
    </row>
    <row r="98" spans="1:45" x14ac:dyDescent="0.25">
      <c r="A98">
        <f t="shared" si="50"/>
        <v>8.5999999999999854</v>
      </c>
      <c r="B98">
        <f t="shared" si="33"/>
        <v>1.402948594754444</v>
      </c>
      <c r="C98">
        <f t="shared" si="34"/>
        <v>0.1622805925148875</v>
      </c>
      <c r="D98">
        <f t="shared" si="35"/>
        <v>16.202031015536885</v>
      </c>
      <c r="E98" s="4">
        <f t="shared" si="36"/>
        <v>11.90402169945963</v>
      </c>
      <c r="F98" s="4">
        <f t="shared" si="37"/>
        <v>454</v>
      </c>
      <c r="G98">
        <f t="shared" si="38"/>
        <v>1.4052024033675486E-2</v>
      </c>
      <c r="I98">
        <f t="shared" si="51"/>
        <v>1.3841885697046101</v>
      </c>
      <c r="J98">
        <f t="shared" si="52"/>
        <v>3164.2550703447391</v>
      </c>
      <c r="K98">
        <f t="shared" si="53"/>
        <v>276.2</v>
      </c>
      <c r="L98">
        <f t="shared" si="54"/>
        <v>276.60000000000002</v>
      </c>
      <c r="M98">
        <f>(L98-L97)/(A98-A97)</f>
        <v>4.0000000000003553</v>
      </c>
      <c r="N98">
        <f t="shared" si="55"/>
        <v>240.00000000002132</v>
      </c>
      <c r="O98">
        <f t="shared" si="56"/>
        <v>3173</v>
      </c>
      <c r="Q98">
        <f t="shared" si="57"/>
        <v>0.86639596398642649</v>
      </c>
      <c r="R98">
        <f t="shared" si="58"/>
        <v>49.642296201673325</v>
      </c>
      <c r="T98">
        <f t="shared" si="39"/>
        <v>-3.9292357686339284E-2</v>
      </c>
      <c r="U98">
        <f t="shared" si="40"/>
        <v>9.0997678830669077E-3</v>
      </c>
      <c r="V98">
        <f t="shared" si="41"/>
        <v>2.980541374932472E-3</v>
      </c>
      <c r="X98">
        <v>0</v>
      </c>
      <c r="Y98">
        <f t="shared" si="42"/>
        <v>9.0997678830669077E-3</v>
      </c>
      <c r="Z98">
        <f t="shared" si="43"/>
        <v>2.980541374932472E-3</v>
      </c>
      <c r="AA98">
        <f t="shared" si="44"/>
        <v>9.5754583395981797E-3</v>
      </c>
      <c r="AB98">
        <f t="shared" si="45"/>
        <v>0</v>
      </c>
      <c r="AC98">
        <f t="shared" si="46"/>
        <v>0.95032191257476317</v>
      </c>
      <c r="AD98">
        <f t="shared" si="47"/>
        <v>0.31126879458153917</v>
      </c>
      <c r="AE98">
        <f t="shared" si="48"/>
        <v>0.31652786186731996</v>
      </c>
      <c r="AF98">
        <f t="shared" si="49"/>
        <v>18</v>
      </c>
      <c r="AJ98" t="str">
        <f t="shared" si="59"/>
        <v>F3173</v>
      </c>
      <c r="AK98" t="str">
        <f t="shared" si="60"/>
        <v>X276.6</v>
      </c>
      <c r="AL98" t="str">
        <f t="shared" si="61"/>
        <v>Y454</v>
      </c>
      <c r="AM98" t="str">
        <f t="shared" si="62"/>
        <v>Z18</v>
      </c>
      <c r="AO98">
        <f t="shared" si="63"/>
        <v>1.4950858204428219</v>
      </c>
      <c r="AP98">
        <f t="shared" si="64"/>
        <v>85.664633990039121</v>
      </c>
      <c r="AS98" t="str">
        <f t="shared" si="65"/>
        <v>F3173 X276.6 Y454 Z18</v>
      </c>
    </row>
    <row r="99" spans="1:45" x14ac:dyDescent="0.25">
      <c r="A99">
        <f t="shared" si="50"/>
        <v>8.6999999999999851</v>
      </c>
      <c r="B99">
        <f t="shared" si="33"/>
        <v>1.4149344094148408</v>
      </c>
      <c r="C99">
        <f t="shared" si="34"/>
        <v>0.16196330281423377</v>
      </c>
      <c r="D99">
        <f t="shared" si="35"/>
        <v>16.340449872507346</v>
      </c>
      <c r="E99" s="4">
        <f t="shared" si="36"/>
        <v>12.04244055643009</v>
      </c>
      <c r="F99" s="4">
        <f t="shared" si="37"/>
        <v>459</v>
      </c>
      <c r="G99">
        <f t="shared" si="38"/>
        <v>1.4024549630050696E-2</v>
      </c>
      <c r="I99">
        <f t="shared" si="51"/>
        <v>1.3841885697046101</v>
      </c>
      <c r="J99">
        <f t="shared" si="52"/>
        <v>3164.2550703447391</v>
      </c>
      <c r="K99">
        <f t="shared" si="53"/>
        <v>276.60000000000002</v>
      </c>
      <c r="L99">
        <f t="shared" si="54"/>
        <v>276.89999999999998</v>
      </c>
      <c r="M99">
        <f>(L99-L98)/(A99-A98)</f>
        <v>2.9999999999995559</v>
      </c>
      <c r="N99">
        <f t="shared" si="55"/>
        <v>179.99999999997334</v>
      </c>
      <c r="O99">
        <f t="shared" si="56"/>
        <v>3169</v>
      </c>
      <c r="Q99">
        <f t="shared" si="57"/>
        <v>0.86639596398642649</v>
      </c>
      <c r="R99">
        <f t="shared" si="58"/>
        <v>49.642296201673325</v>
      </c>
      <c r="T99">
        <f t="shared" si="39"/>
        <v>-3.9313293181901368E-2</v>
      </c>
      <c r="U99">
        <f t="shared" si="40"/>
        <v>9.0819760905740867E-3</v>
      </c>
      <c r="V99">
        <f t="shared" si="41"/>
        <v>2.2366158538023994E-3</v>
      </c>
      <c r="X99">
        <v>0</v>
      </c>
      <c r="Y99">
        <f t="shared" si="42"/>
        <v>9.0819760905740867E-3</v>
      </c>
      <c r="Z99">
        <f t="shared" si="43"/>
        <v>2.2366158538023994E-3</v>
      </c>
      <c r="AA99">
        <f t="shared" si="44"/>
        <v>9.3533277600669814E-3</v>
      </c>
      <c r="AB99">
        <f t="shared" si="45"/>
        <v>0</v>
      </c>
      <c r="AC99">
        <f t="shared" si="46"/>
        <v>0.97098875646682659</v>
      </c>
      <c r="AD99">
        <f t="shared" si="47"/>
        <v>0.2391251446732561</v>
      </c>
      <c r="AE99">
        <f t="shared" si="48"/>
        <v>0.24146475664351263</v>
      </c>
      <c r="AF99">
        <f t="shared" si="49"/>
        <v>14</v>
      </c>
      <c r="AJ99" t="str">
        <f t="shared" si="59"/>
        <v>F3169</v>
      </c>
      <c r="AK99" t="str">
        <f t="shared" si="60"/>
        <v>X276.9</v>
      </c>
      <c r="AL99" t="str">
        <f t="shared" si="61"/>
        <v>Y459</v>
      </c>
      <c r="AM99" t="str">
        <f t="shared" si="62"/>
        <v>Z18</v>
      </c>
      <c r="AO99">
        <f t="shared" si="63"/>
        <v>1.513965487776378</v>
      </c>
      <c r="AP99">
        <f t="shared" si="64"/>
        <v>86.746391150643973</v>
      </c>
      <c r="AS99" t="str">
        <f t="shared" si="65"/>
        <v>F3169 X276.9 Y459 Z18</v>
      </c>
    </row>
    <row r="100" spans="1:45" x14ac:dyDescent="0.25">
      <c r="A100">
        <f t="shared" si="50"/>
        <v>8.7999999999999847</v>
      </c>
      <c r="B100">
        <f t="shared" si="33"/>
        <v>1.4269202240752374</v>
      </c>
      <c r="C100">
        <f t="shared" si="34"/>
        <v>0.16167043135194667</v>
      </c>
      <c r="D100">
        <f t="shared" si="35"/>
        <v>16.478868729477806</v>
      </c>
      <c r="E100" s="4">
        <f t="shared" si="36"/>
        <v>12.180859413400551</v>
      </c>
      <c r="F100" s="4">
        <f t="shared" si="37"/>
        <v>464</v>
      </c>
      <c r="G100">
        <f t="shared" si="38"/>
        <v>1.3999189623884474E-2</v>
      </c>
      <c r="I100">
        <f t="shared" si="51"/>
        <v>1.3841885697046101</v>
      </c>
      <c r="J100">
        <f t="shared" si="52"/>
        <v>3164.2550703447391</v>
      </c>
      <c r="K100">
        <f t="shared" si="53"/>
        <v>276.89999999999998</v>
      </c>
      <c r="L100">
        <f t="shared" si="54"/>
        <v>277.2</v>
      </c>
      <c r="M100">
        <f>(L100-L99)/(A100-A99)</f>
        <v>3.0000000000001243</v>
      </c>
      <c r="N100">
        <f t="shared" si="55"/>
        <v>180.00000000000745</v>
      </c>
      <c r="O100">
        <f t="shared" si="56"/>
        <v>3169</v>
      </c>
      <c r="Q100">
        <f t="shared" si="57"/>
        <v>0.86639596398642649</v>
      </c>
      <c r="R100">
        <f t="shared" si="58"/>
        <v>49.642296201673325</v>
      </c>
      <c r="T100">
        <f t="shared" si="39"/>
        <v>-3.9332617506600033E-2</v>
      </c>
      <c r="U100">
        <f t="shared" si="40"/>
        <v>9.0655535332917533E-3</v>
      </c>
      <c r="V100">
        <f t="shared" si="41"/>
        <v>2.2377152552389974E-3</v>
      </c>
      <c r="X100">
        <v>0</v>
      </c>
      <c r="Y100">
        <f t="shared" si="42"/>
        <v>9.0655535332917533E-3</v>
      </c>
      <c r="Z100">
        <f t="shared" si="43"/>
        <v>2.2377152552389974E-3</v>
      </c>
      <c r="AA100">
        <f t="shared" si="44"/>
        <v>9.3376458718730567E-3</v>
      </c>
      <c r="AB100">
        <f t="shared" si="45"/>
        <v>0</v>
      </c>
      <c r="AC100">
        <f t="shared" si="46"/>
        <v>0.97086071346945135</v>
      </c>
      <c r="AD100">
        <f t="shared" si="47"/>
        <v>0.2396444763427433</v>
      </c>
      <c r="AE100">
        <f t="shared" si="48"/>
        <v>0.24199964018123898</v>
      </c>
      <c r="AF100">
        <f t="shared" si="49"/>
        <v>14</v>
      </c>
      <c r="AJ100" t="str">
        <f t="shared" si="59"/>
        <v>F3169</v>
      </c>
      <c r="AK100" t="str">
        <f t="shared" si="60"/>
        <v>X277.2</v>
      </c>
      <c r="AL100" t="str">
        <f t="shared" si="61"/>
        <v>Y464</v>
      </c>
      <c r="AM100" t="str">
        <f t="shared" si="62"/>
        <v>Z14</v>
      </c>
      <c r="AO100">
        <f t="shared" si="63"/>
        <v>1.5139654877763673</v>
      </c>
      <c r="AP100">
        <f t="shared" si="64"/>
        <v>86.746391150643362</v>
      </c>
      <c r="AS100" t="str">
        <f t="shared" si="65"/>
        <v>F3169 X277.2 Y464 Z14</v>
      </c>
    </row>
    <row r="101" spans="1:45" x14ac:dyDescent="0.25">
      <c r="A101">
        <f t="shared" si="50"/>
        <v>8.8999999999999844</v>
      </c>
      <c r="B101">
        <f t="shared" si="33"/>
        <v>1.4389060387356341</v>
      </c>
      <c r="C101">
        <f t="shared" si="34"/>
        <v>0.1614017619601697</v>
      </c>
      <c r="D101">
        <f t="shared" si="35"/>
        <v>16.617287586448267</v>
      </c>
      <c r="E101" s="4">
        <f t="shared" si="36"/>
        <v>12.319278270371012</v>
      </c>
      <c r="F101" s="4">
        <f t="shared" si="37"/>
        <v>469</v>
      </c>
      <c r="G101">
        <f t="shared" si="38"/>
        <v>1.3975925297005604E-2</v>
      </c>
      <c r="I101">
        <f t="shared" si="51"/>
        <v>1.3841885697046101</v>
      </c>
      <c r="J101">
        <f t="shared" si="52"/>
        <v>3164.2550703447391</v>
      </c>
      <c r="K101">
        <f t="shared" si="53"/>
        <v>277.2</v>
      </c>
      <c r="L101">
        <f t="shared" si="54"/>
        <v>277.39999999999998</v>
      </c>
      <c r="M101">
        <f>(L101-L100)/(A101-A100)</f>
        <v>1.9999999999998934</v>
      </c>
      <c r="N101">
        <f t="shared" si="55"/>
        <v>119.99999999999361</v>
      </c>
      <c r="O101">
        <f t="shared" si="56"/>
        <v>3167</v>
      </c>
      <c r="Q101">
        <f t="shared" si="57"/>
        <v>0.86639596398642649</v>
      </c>
      <c r="R101">
        <f t="shared" si="58"/>
        <v>49.642296201673325</v>
      </c>
      <c r="T101">
        <f t="shared" si="39"/>
        <v>-3.9350344923681731E-2</v>
      </c>
      <c r="U101">
        <f t="shared" si="40"/>
        <v>9.0504880897623249E-3</v>
      </c>
      <c r="V101">
        <f t="shared" si="41"/>
        <v>1.4920855015581383E-3</v>
      </c>
      <c r="X101">
        <v>0</v>
      </c>
      <c r="Y101">
        <f t="shared" si="42"/>
        <v>9.0504880897623249E-3</v>
      </c>
      <c r="Z101">
        <f t="shared" si="43"/>
        <v>1.4920855015581383E-3</v>
      </c>
      <c r="AA101">
        <f t="shared" si="44"/>
        <v>9.1726579466853385E-3</v>
      </c>
      <c r="AB101">
        <f t="shared" si="45"/>
        <v>0</v>
      </c>
      <c r="AC101">
        <f t="shared" si="46"/>
        <v>0.98668108441052671</v>
      </c>
      <c r="AD101">
        <f t="shared" si="47"/>
        <v>0.16266664583271886</v>
      </c>
      <c r="AE101">
        <f t="shared" si="48"/>
        <v>0.1633926965013146</v>
      </c>
      <c r="AF101">
        <f t="shared" si="49"/>
        <v>9</v>
      </c>
      <c r="AJ101" t="str">
        <f t="shared" si="59"/>
        <v>F3167</v>
      </c>
      <c r="AK101" t="str">
        <f t="shared" si="60"/>
        <v>X277.4</v>
      </c>
      <c r="AL101" t="str">
        <f t="shared" si="61"/>
        <v>Y469</v>
      </c>
      <c r="AM101" t="str">
        <f t="shared" si="62"/>
        <v>Z14</v>
      </c>
      <c r="AO101">
        <f t="shared" si="63"/>
        <v>1.5328965059097057</v>
      </c>
      <c r="AP101">
        <f t="shared" si="64"/>
        <v>87.831090582125412</v>
      </c>
      <c r="AS101" t="str">
        <f t="shared" si="65"/>
        <v>F3167 X277.4 Y469 Z14</v>
      </c>
    </row>
    <row r="102" spans="1:45" x14ac:dyDescent="0.25">
      <c r="A102">
        <f t="shared" si="50"/>
        <v>8.999999999999984</v>
      </c>
      <c r="B102">
        <f t="shared" si="33"/>
        <v>1.4508918533960309</v>
      </c>
      <c r="C102">
        <f t="shared" si="34"/>
        <v>0.1611570971561441</v>
      </c>
      <c r="D102">
        <f t="shared" si="35"/>
        <v>16.755706443418728</v>
      </c>
      <c r="E102" s="4">
        <f t="shared" si="36"/>
        <v>12.457697127341472</v>
      </c>
      <c r="F102" s="4">
        <f t="shared" si="37"/>
        <v>475</v>
      </c>
      <c r="G102">
        <f t="shared" si="38"/>
        <v>1.3954739549202478E-2</v>
      </c>
      <c r="I102">
        <f t="shared" si="51"/>
        <v>1.3841885697046101</v>
      </c>
      <c r="J102">
        <f t="shared" si="52"/>
        <v>3164.2550703447391</v>
      </c>
      <c r="K102">
        <f t="shared" si="53"/>
        <v>277.39999999999998</v>
      </c>
      <c r="L102">
        <f t="shared" si="54"/>
        <v>277.7</v>
      </c>
      <c r="M102">
        <f>(L102-L101)/(A102-A101)</f>
        <v>3.0000000000001243</v>
      </c>
      <c r="N102">
        <f t="shared" si="55"/>
        <v>180.00000000000745</v>
      </c>
      <c r="O102">
        <f t="shared" si="56"/>
        <v>3169</v>
      </c>
      <c r="Q102">
        <f t="shared" si="57"/>
        <v>0.86639596398642649</v>
      </c>
      <c r="R102">
        <f t="shared" si="58"/>
        <v>49.642296201673325</v>
      </c>
      <c r="T102">
        <f t="shared" si="39"/>
        <v>-3.9366488463507716E-2</v>
      </c>
      <c r="U102">
        <f t="shared" si="40"/>
        <v>9.0367686862816848E-3</v>
      </c>
      <c r="V102">
        <f t="shared" si="41"/>
        <v>2.2396422451467796E-3</v>
      </c>
      <c r="X102">
        <v>0</v>
      </c>
      <c r="Y102">
        <f t="shared" si="42"/>
        <v>9.0367686862816848E-3</v>
      </c>
      <c r="Z102">
        <f t="shared" si="43"/>
        <v>2.2396422451467796E-3</v>
      </c>
      <c r="AA102">
        <f t="shared" si="44"/>
        <v>9.3101657168713874E-3</v>
      </c>
      <c r="AB102">
        <f t="shared" si="45"/>
        <v>0</v>
      </c>
      <c r="AC102">
        <f t="shared" si="46"/>
        <v>0.97063456882467014</v>
      </c>
      <c r="AD102">
        <f t="shared" si="47"/>
        <v>0.24055879489751927</v>
      </c>
      <c r="AE102">
        <f t="shared" si="48"/>
        <v>0.24294151059990154</v>
      </c>
      <c r="AF102">
        <f t="shared" si="49"/>
        <v>14</v>
      </c>
      <c r="AJ102" t="str">
        <f t="shared" si="59"/>
        <v>F3169</v>
      </c>
      <c r="AK102" t="str">
        <f t="shared" si="60"/>
        <v>X277.7</v>
      </c>
      <c r="AL102" t="str">
        <f t="shared" si="61"/>
        <v>Y475</v>
      </c>
      <c r="AM102" t="str">
        <f t="shared" si="62"/>
        <v>Z9</v>
      </c>
      <c r="AO102">
        <f t="shared" si="63"/>
        <v>1.5139654877763673</v>
      </c>
      <c r="AP102">
        <f t="shared" si="64"/>
        <v>86.746391150643362</v>
      </c>
      <c r="AS102" t="str">
        <f t="shared" si="65"/>
        <v>F3169 X277.7 Y475 Z9</v>
      </c>
    </row>
    <row r="103" spans="1:45" x14ac:dyDescent="0.25">
      <c r="A103">
        <f t="shared" si="50"/>
        <v>9.0999999999999837</v>
      </c>
      <c r="B103">
        <f t="shared" si="33"/>
        <v>1.4628776680564275</v>
      </c>
      <c r="C103">
        <f t="shared" si="34"/>
        <v>0.16093625778426607</v>
      </c>
      <c r="D103">
        <f t="shared" si="35"/>
        <v>16.894125300389188</v>
      </c>
      <c r="E103" s="4">
        <f t="shared" si="36"/>
        <v>12.596115984311933</v>
      </c>
      <c r="F103" s="4">
        <f t="shared" si="37"/>
        <v>480</v>
      </c>
      <c r="G103">
        <f t="shared" si="38"/>
        <v>1.3935616867228494E-2</v>
      </c>
      <c r="I103">
        <f t="shared" si="51"/>
        <v>1.3841885697046101</v>
      </c>
      <c r="J103">
        <f t="shared" si="52"/>
        <v>3164.2550703447391</v>
      </c>
      <c r="K103">
        <f t="shared" si="53"/>
        <v>277.7</v>
      </c>
      <c r="L103">
        <f t="shared" si="54"/>
        <v>277.89999999999998</v>
      </c>
      <c r="M103">
        <f>(L103-L102)/(A103-A102)</f>
        <v>1.9999999999998934</v>
      </c>
      <c r="N103">
        <f t="shared" si="55"/>
        <v>119.99999999999361</v>
      </c>
      <c r="O103">
        <f t="shared" si="56"/>
        <v>3167</v>
      </c>
      <c r="Q103">
        <f t="shared" si="57"/>
        <v>0.86639596398642649</v>
      </c>
      <c r="R103">
        <f t="shared" si="58"/>
        <v>49.642296201673325</v>
      </c>
      <c r="T103">
        <f t="shared" si="39"/>
        <v>-3.9381059947171893E-2</v>
      </c>
      <c r="U103">
        <f t="shared" si="40"/>
        <v>9.0243852768277909E-3</v>
      </c>
      <c r="V103">
        <f t="shared" si="41"/>
        <v>1.493250153134092E-3</v>
      </c>
      <c r="X103">
        <v>0</v>
      </c>
      <c r="Y103">
        <f t="shared" si="42"/>
        <v>9.0243852768277909E-3</v>
      </c>
      <c r="Z103">
        <f t="shared" si="43"/>
        <v>1.493250153134092E-3</v>
      </c>
      <c r="AA103">
        <f t="shared" si="44"/>
        <v>9.1470938359930042E-3</v>
      </c>
      <c r="AB103">
        <f t="shared" si="45"/>
        <v>0</v>
      </c>
      <c r="AC103">
        <f t="shared" si="46"/>
        <v>0.98658496771046933</v>
      </c>
      <c r="AD103">
        <f t="shared" si="47"/>
        <v>0.16324858801144959</v>
      </c>
      <c r="AE103">
        <f t="shared" si="48"/>
        <v>0.16398252285669623</v>
      </c>
      <c r="AF103">
        <f t="shared" si="49"/>
        <v>9</v>
      </c>
      <c r="AJ103" t="str">
        <f t="shared" si="59"/>
        <v>F3167</v>
      </c>
      <c r="AK103" t="str">
        <f t="shared" si="60"/>
        <v>X277.9</v>
      </c>
      <c r="AL103" t="str">
        <f t="shared" si="61"/>
        <v>Y480</v>
      </c>
      <c r="AM103" t="str">
        <f t="shared" si="62"/>
        <v>Z14</v>
      </c>
      <c r="AO103">
        <f t="shared" si="63"/>
        <v>1.5328965059097057</v>
      </c>
      <c r="AP103">
        <f t="shared" si="64"/>
        <v>87.831090582125412</v>
      </c>
      <c r="AS103" t="str">
        <f t="shared" si="65"/>
        <v>F3167 X277.9 Y480 Z14</v>
      </c>
    </row>
    <row r="104" spans="1:45" x14ac:dyDescent="0.25">
      <c r="A104">
        <f t="shared" si="50"/>
        <v>9.1999999999999833</v>
      </c>
      <c r="B104">
        <f t="shared" si="33"/>
        <v>1.4748634827168243</v>
      </c>
      <c r="C104">
        <f t="shared" si="34"/>
        <v>0.16073908269313933</v>
      </c>
      <c r="D104">
        <f t="shared" si="35"/>
        <v>17.032544157359652</v>
      </c>
      <c r="E104" s="4">
        <f t="shared" si="36"/>
        <v>12.734534841282397</v>
      </c>
      <c r="F104" s="4">
        <f t="shared" si="37"/>
        <v>485</v>
      </c>
      <c r="G104">
        <f t="shared" si="38"/>
        <v>1.3918543296837747E-2</v>
      </c>
      <c r="I104">
        <f t="shared" si="51"/>
        <v>1.3841885697046457</v>
      </c>
      <c r="J104">
        <f t="shared" si="52"/>
        <v>3164.2550703448201</v>
      </c>
      <c r="K104">
        <f t="shared" si="53"/>
        <v>277.89999999999998</v>
      </c>
      <c r="L104">
        <f t="shared" si="54"/>
        <v>278.10000000000002</v>
      </c>
      <c r="M104">
        <f>(L104-L103)/(A104-A103)</f>
        <v>2.0000000000004619</v>
      </c>
      <c r="N104">
        <f t="shared" si="55"/>
        <v>120.00000000002771</v>
      </c>
      <c r="O104">
        <f t="shared" si="56"/>
        <v>3167</v>
      </c>
      <c r="Q104">
        <f t="shared" si="57"/>
        <v>0.86639596398642649</v>
      </c>
      <c r="R104">
        <f t="shared" si="58"/>
        <v>49.642296201673325</v>
      </c>
      <c r="T104">
        <f t="shared" si="39"/>
        <v>-3.9394070007809638E-2</v>
      </c>
      <c r="U104">
        <f t="shared" si="40"/>
        <v>9.0133288249516288E-3</v>
      </c>
      <c r="V104">
        <f t="shared" si="41"/>
        <v>1.4937434683237431E-3</v>
      </c>
      <c r="X104">
        <v>0</v>
      </c>
      <c r="Y104">
        <f t="shared" si="42"/>
        <v>9.0133288249516288E-3</v>
      </c>
      <c r="Z104">
        <f t="shared" si="43"/>
        <v>1.4937434683237431E-3</v>
      </c>
      <c r="AA104">
        <f t="shared" si="44"/>
        <v>9.1362665271906198E-3</v>
      </c>
      <c r="AB104">
        <f t="shared" si="45"/>
        <v>0</v>
      </c>
      <c r="AC104">
        <f t="shared" si="46"/>
        <v>0.98654398907112506</v>
      </c>
      <c r="AD104">
        <f t="shared" si="47"/>
        <v>0.16349604774315463</v>
      </c>
      <c r="AE104">
        <f t="shared" si="48"/>
        <v>0.16423335261575134</v>
      </c>
      <c r="AF104">
        <f t="shared" si="49"/>
        <v>9</v>
      </c>
      <c r="AJ104" t="str">
        <f t="shared" si="59"/>
        <v>F3167</v>
      </c>
      <c r="AK104" t="str">
        <f t="shared" si="60"/>
        <v>X278.1</v>
      </c>
      <c r="AL104" t="str">
        <f t="shared" si="61"/>
        <v>Y485</v>
      </c>
      <c r="AM104" t="str">
        <f t="shared" si="62"/>
        <v>Z9</v>
      </c>
      <c r="AO104">
        <f t="shared" si="63"/>
        <v>1.5328965059096948</v>
      </c>
      <c r="AP104">
        <f t="shared" si="64"/>
        <v>87.831090582124801</v>
      </c>
      <c r="AS104" t="str">
        <f t="shared" si="65"/>
        <v>F3167 X278.1 Y485 Z9</v>
      </c>
    </row>
    <row r="105" spans="1:45" x14ac:dyDescent="0.25">
      <c r="A105">
        <f t="shared" si="50"/>
        <v>9.2999999999999829</v>
      </c>
      <c r="B105">
        <f t="shared" si="33"/>
        <v>1.4868492973772209</v>
      </c>
      <c r="C105">
        <f t="shared" si="34"/>
        <v>0.1605654284465296</v>
      </c>
      <c r="D105">
        <f t="shared" si="35"/>
        <v>17.170963014330109</v>
      </c>
      <c r="E105" s="4">
        <f t="shared" si="36"/>
        <v>12.872953698252854</v>
      </c>
      <c r="F105" s="4">
        <f t="shared" si="37"/>
        <v>490</v>
      </c>
      <c r="G105">
        <f t="shared" si="38"/>
        <v>1.3903506417756313E-2</v>
      </c>
      <c r="I105">
        <f t="shared" si="51"/>
        <v>1.3841885697045746</v>
      </c>
      <c r="J105">
        <f t="shared" si="52"/>
        <v>3164.2550703446577</v>
      </c>
      <c r="K105">
        <f t="shared" si="53"/>
        <v>278.10000000000002</v>
      </c>
      <c r="L105">
        <f t="shared" si="54"/>
        <v>278.3</v>
      </c>
      <c r="M105">
        <f>(L105-L104)/(A105-A104)</f>
        <v>1.9999999999998934</v>
      </c>
      <c r="N105">
        <f t="shared" si="55"/>
        <v>119.99999999999361</v>
      </c>
      <c r="O105">
        <f t="shared" si="56"/>
        <v>3167</v>
      </c>
      <c r="Q105">
        <f t="shared" si="57"/>
        <v>0.86639596398642649</v>
      </c>
      <c r="R105">
        <f t="shared" si="58"/>
        <v>49.642296201673325</v>
      </c>
      <c r="T105">
        <f t="shared" si="39"/>
        <v>-3.9405528109669692E-2</v>
      </c>
      <c r="U105">
        <f t="shared" si="40"/>
        <v>9.0035912875691942E-3</v>
      </c>
      <c r="V105">
        <f t="shared" si="41"/>
        <v>1.4941779363742019E-3</v>
      </c>
      <c r="X105">
        <v>0</v>
      </c>
      <c r="Y105">
        <f t="shared" si="42"/>
        <v>9.0035912875691942E-3</v>
      </c>
      <c r="Z105">
        <f t="shared" si="43"/>
        <v>1.4941779363742019E-3</v>
      </c>
      <c r="AA105">
        <f t="shared" si="44"/>
        <v>9.1267312757163706E-3</v>
      </c>
      <c r="AB105">
        <f t="shared" si="45"/>
        <v>0</v>
      </c>
      <c r="AC105">
        <f t="shared" si="46"/>
        <v>0.98650776664425122</v>
      </c>
      <c r="AD105">
        <f t="shared" si="47"/>
        <v>0.16371446591725378</v>
      </c>
      <c r="AE105">
        <f t="shared" si="48"/>
        <v>0.16445475397795484</v>
      </c>
      <c r="AF105">
        <f t="shared" si="49"/>
        <v>9</v>
      </c>
      <c r="AJ105" t="str">
        <f t="shared" si="59"/>
        <v>F3167</v>
      </c>
      <c r="AK105" t="str">
        <f t="shared" si="60"/>
        <v>X278.3</v>
      </c>
      <c r="AL105" t="str">
        <f t="shared" si="61"/>
        <v>Y490</v>
      </c>
      <c r="AM105" t="str">
        <f t="shared" si="62"/>
        <v>Z9</v>
      </c>
      <c r="AO105">
        <f t="shared" si="63"/>
        <v>1.5328965059097057</v>
      </c>
      <c r="AP105">
        <f t="shared" si="64"/>
        <v>87.831090582125412</v>
      </c>
      <c r="AS105" t="str">
        <f t="shared" si="65"/>
        <v>F3167 X278.3 Y490 Z9</v>
      </c>
    </row>
    <row r="106" spans="1:45" x14ac:dyDescent="0.25">
      <c r="A106">
        <f t="shared" si="50"/>
        <v>9.3999999999999826</v>
      </c>
      <c r="B106">
        <f t="shared" si="33"/>
        <v>1.4988351120376175</v>
      </c>
      <c r="C106">
        <f t="shared" si="34"/>
        <v>0.16041516906724923</v>
      </c>
      <c r="D106">
        <f t="shared" si="35"/>
        <v>17.30938187130057</v>
      </c>
      <c r="E106" s="4">
        <f t="shared" si="36"/>
        <v>13.011372555223314</v>
      </c>
      <c r="F106" s="4">
        <f t="shared" si="37"/>
        <v>496</v>
      </c>
      <c r="G106">
        <f t="shared" si="38"/>
        <v>1.389049532150499E-2</v>
      </c>
      <c r="I106">
        <f t="shared" si="51"/>
        <v>1.3841885697046101</v>
      </c>
      <c r="J106">
        <f t="shared" si="52"/>
        <v>3164.2550703447391</v>
      </c>
      <c r="K106">
        <f t="shared" si="53"/>
        <v>278.3</v>
      </c>
      <c r="L106">
        <f t="shared" si="54"/>
        <v>278.39999999999998</v>
      </c>
      <c r="M106">
        <f>(L106-L105)/(A106-A105)</f>
        <v>0.99999999999966249</v>
      </c>
      <c r="N106">
        <f t="shared" si="55"/>
        <v>59.99999999997975</v>
      </c>
      <c r="O106">
        <f t="shared" si="56"/>
        <v>3165</v>
      </c>
      <c r="Q106">
        <f t="shared" si="57"/>
        <v>0.86639596398642649</v>
      </c>
      <c r="R106">
        <f t="shared" si="58"/>
        <v>49.642296201673325</v>
      </c>
      <c r="T106">
        <f t="shared" si="39"/>
        <v>-3.9415442565013198E-2</v>
      </c>
      <c r="U106">
        <f t="shared" si="40"/>
        <v>8.9951656006000032E-3</v>
      </c>
      <c r="V106">
        <f t="shared" si="41"/>
        <v>7.473464844454606E-4</v>
      </c>
      <c r="X106">
        <v>0</v>
      </c>
      <c r="Y106">
        <f t="shared" si="42"/>
        <v>8.9951656006000032E-3</v>
      </c>
      <c r="Z106">
        <f t="shared" si="43"/>
        <v>7.473464844454606E-4</v>
      </c>
      <c r="AA106">
        <f t="shared" si="44"/>
        <v>9.0261581500675359E-3</v>
      </c>
      <c r="AB106">
        <f t="shared" si="45"/>
        <v>0</v>
      </c>
      <c r="AC106">
        <f t="shared" si="46"/>
        <v>0.99656636312457025</v>
      </c>
      <c r="AD106">
        <f t="shared" si="47"/>
        <v>8.279784954132105E-2</v>
      </c>
      <c r="AE106">
        <f t="shared" si="48"/>
        <v>8.2892745806308454E-2</v>
      </c>
      <c r="AF106">
        <f t="shared" si="49"/>
        <v>5</v>
      </c>
      <c r="AJ106" t="str">
        <f t="shared" si="59"/>
        <v>F3165</v>
      </c>
      <c r="AK106" t="str">
        <f t="shared" si="60"/>
        <v>X278.4</v>
      </c>
      <c r="AL106" t="str">
        <f t="shared" si="61"/>
        <v>Y496</v>
      </c>
      <c r="AM106" t="str">
        <f t="shared" si="62"/>
        <v>Z9</v>
      </c>
      <c r="AO106">
        <f t="shared" si="63"/>
        <v>1.5518378451547818</v>
      </c>
      <c r="AP106">
        <f t="shared" si="64"/>
        <v>88.916381387191052</v>
      </c>
      <c r="AS106" t="str">
        <f t="shared" si="65"/>
        <v>F3165 X278.4 Y496 Z9</v>
      </c>
    </row>
    <row r="107" spans="1:45" x14ac:dyDescent="0.25">
      <c r="A107">
        <f t="shared" si="50"/>
        <v>9.4999999999999822</v>
      </c>
      <c r="B107">
        <f t="shared" si="33"/>
        <v>1.5108209266980144</v>
      </c>
      <c r="C107">
        <f t="shared" si="34"/>
        <v>0.1602881958131161</v>
      </c>
      <c r="D107">
        <f t="shared" si="35"/>
        <v>17.44780072827103</v>
      </c>
      <c r="E107" s="4">
        <f t="shared" si="36"/>
        <v>13.149791412193775</v>
      </c>
      <c r="F107" s="4">
        <f t="shared" si="37"/>
        <v>501</v>
      </c>
      <c r="G107">
        <f t="shared" si="38"/>
        <v>1.3879500591999371E-2</v>
      </c>
      <c r="I107">
        <f t="shared" si="51"/>
        <v>1.3841885697046101</v>
      </c>
      <c r="J107">
        <f t="shared" si="52"/>
        <v>3164.2550703447391</v>
      </c>
      <c r="K107">
        <f t="shared" si="53"/>
        <v>278.39999999999998</v>
      </c>
      <c r="L107">
        <f t="shared" si="54"/>
        <v>278.5</v>
      </c>
      <c r="M107">
        <f>(L107-L106)/(A107-A106)</f>
        <v>1.0000000000002309</v>
      </c>
      <c r="N107">
        <f t="shared" si="55"/>
        <v>60.000000000013856</v>
      </c>
      <c r="O107">
        <f t="shared" si="56"/>
        <v>3165</v>
      </c>
      <c r="Q107">
        <f t="shared" si="57"/>
        <v>0.86639596398642649</v>
      </c>
      <c r="R107">
        <f t="shared" si="58"/>
        <v>49.642296201673325</v>
      </c>
      <c r="T107">
        <f t="shared" si="39"/>
        <v>-3.9423820548896482E-2</v>
      </c>
      <c r="U107">
        <f t="shared" si="40"/>
        <v>8.9880456664041559E-3</v>
      </c>
      <c r="V107">
        <f t="shared" si="41"/>
        <v>7.475053373318173E-4</v>
      </c>
      <c r="X107">
        <v>0</v>
      </c>
      <c r="Y107">
        <f t="shared" si="42"/>
        <v>8.9880456664041559E-3</v>
      </c>
      <c r="Z107">
        <f t="shared" si="43"/>
        <v>7.475053373318173E-4</v>
      </c>
      <c r="AA107">
        <f t="shared" si="44"/>
        <v>9.019075846820785E-3</v>
      </c>
      <c r="AB107">
        <f t="shared" si="45"/>
        <v>0</v>
      </c>
      <c r="AC107">
        <f t="shared" si="46"/>
        <v>0.99655949446000425</v>
      </c>
      <c r="AD107">
        <f t="shared" si="47"/>
        <v>8.2880480220743694E-2</v>
      </c>
      <c r="AE107">
        <f t="shared" si="48"/>
        <v>8.2975661472731943E-2</v>
      </c>
      <c r="AF107">
        <f t="shared" si="49"/>
        <v>5</v>
      </c>
      <c r="AJ107" t="str">
        <f t="shared" si="59"/>
        <v>F3165</v>
      </c>
      <c r="AK107" t="str">
        <f t="shared" si="60"/>
        <v>X278.5</v>
      </c>
      <c r="AL107" t="str">
        <f t="shared" si="61"/>
        <v>Y501</v>
      </c>
      <c r="AM107" t="str">
        <f t="shared" si="62"/>
        <v>Z5</v>
      </c>
      <c r="AO107">
        <f t="shared" si="63"/>
        <v>1.5518378451547712</v>
      </c>
      <c r="AP107">
        <f t="shared" si="64"/>
        <v>88.916381387190441</v>
      </c>
      <c r="AS107" t="str">
        <f t="shared" si="65"/>
        <v>F3165 X278.5 Y501 Z5</v>
      </c>
    </row>
    <row r="108" spans="1:45" x14ac:dyDescent="0.25">
      <c r="A108">
        <f t="shared" si="50"/>
        <v>9.5999999999999819</v>
      </c>
      <c r="B108">
        <f t="shared" si="33"/>
        <v>1.522806741358411</v>
      </c>
      <c r="C108">
        <f t="shared" si="34"/>
        <v>0.16018441698424174</v>
      </c>
      <c r="D108">
        <f t="shared" si="35"/>
        <v>17.586219585241491</v>
      </c>
      <c r="E108" s="4">
        <f t="shared" si="36"/>
        <v>13.288210269164235</v>
      </c>
      <c r="F108" s="4">
        <f t="shared" si="37"/>
        <v>506</v>
      </c>
      <c r="G108">
        <f t="shared" si="38"/>
        <v>1.3870514288862752E-2</v>
      </c>
      <c r="I108">
        <f t="shared" si="51"/>
        <v>1.3841885697046101</v>
      </c>
      <c r="J108">
        <f t="shared" si="52"/>
        <v>3164.2550703447391</v>
      </c>
      <c r="K108">
        <f t="shared" si="53"/>
        <v>278.5</v>
      </c>
      <c r="L108">
        <f t="shared" si="54"/>
        <v>278.60000000000002</v>
      </c>
      <c r="M108">
        <f>(L108-L107)/(A108-A107)</f>
        <v>1.0000000000002309</v>
      </c>
      <c r="N108">
        <f t="shared" si="55"/>
        <v>60.000000000013856</v>
      </c>
      <c r="O108">
        <f t="shared" si="56"/>
        <v>3165</v>
      </c>
      <c r="Q108">
        <f t="shared" si="57"/>
        <v>0.86639596398642649</v>
      </c>
      <c r="R108">
        <f t="shared" si="58"/>
        <v>49.642296201673325</v>
      </c>
      <c r="T108">
        <f t="shared" si="39"/>
        <v>-3.9430668111886585E-2</v>
      </c>
      <c r="U108">
        <f t="shared" si="40"/>
        <v>8.9822263429761469E-3</v>
      </c>
      <c r="V108">
        <f t="shared" si="41"/>
        <v>7.4763517228468475E-4</v>
      </c>
      <c r="X108">
        <v>0</v>
      </c>
      <c r="Y108">
        <f t="shared" si="42"/>
        <v>8.9822263429761469E-3</v>
      </c>
      <c r="Z108">
        <f t="shared" si="43"/>
        <v>7.4763517228468475E-4</v>
      </c>
      <c r="AA108">
        <f t="shared" si="44"/>
        <v>9.0132873263472409E-3</v>
      </c>
      <c r="AB108">
        <f t="shared" si="45"/>
        <v>0</v>
      </c>
      <c r="AC108">
        <f t="shared" si="46"/>
        <v>0.99655386739083551</v>
      </c>
      <c r="AD108">
        <f t="shared" si="47"/>
        <v>8.2948112626924794E-2</v>
      </c>
      <c r="AE108">
        <f t="shared" si="48"/>
        <v>8.304352756349398E-2</v>
      </c>
      <c r="AF108">
        <f t="shared" si="49"/>
        <v>5</v>
      </c>
      <c r="AJ108" t="str">
        <f t="shared" si="59"/>
        <v>F3165</v>
      </c>
      <c r="AK108" t="str">
        <f t="shared" si="60"/>
        <v>X278.6</v>
      </c>
      <c r="AL108" t="str">
        <f t="shared" si="61"/>
        <v>Y506</v>
      </c>
      <c r="AM108" t="str">
        <f t="shared" si="62"/>
        <v>Z5</v>
      </c>
      <c r="AO108">
        <f t="shared" si="63"/>
        <v>1.5518378451547712</v>
      </c>
      <c r="AP108">
        <f t="shared" si="64"/>
        <v>88.916381387190441</v>
      </c>
      <c r="AS108" t="str">
        <f t="shared" si="65"/>
        <v>F3165 X278.6 Y506 Z5</v>
      </c>
    </row>
    <row r="109" spans="1:45" x14ac:dyDescent="0.25">
      <c r="A109">
        <f t="shared" si="50"/>
        <v>9.6999999999999815</v>
      </c>
      <c r="B109">
        <f t="shared" si="33"/>
        <v>1.5347925560188078</v>
      </c>
      <c r="C109">
        <f t="shared" si="34"/>
        <v>0.16010375776101027</v>
      </c>
      <c r="D109">
        <f t="shared" si="35"/>
        <v>17.724638442211955</v>
      </c>
      <c r="E109" s="4">
        <f t="shared" si="36"/>
        <v>13.426629126134699</v>
      </c>
      <c r="F109" s="4">
        <f t="shared" si="37"/>
        <v>512</v>
      </c>
      <c r="G109">
        <f t="shared" si="38"/>
        <v>1.3863529933396571E-2</v>
      </c>
      <c r="I109">
        <f t="shared" si="51"/>
        <v>1.3841885697046457</v>
      </c>
      <c r="J109">
        <f t="shared" si="52"/>
        <v>3164.2550703448201</v>
      </c>
      <c r="K109">
        <f t="shared" si="53"/>
        <v>278.60000000000002</v>
      </c>
      <c r="L109">
        <f t="shared" si="54"/>
        <v>278.7</v>
      </c>
      <c r="M109">
        <f>(L109-L108)/(A109-A108)</f>
        <v>0.99999999999966249</v>
      </c>
      <c r="N109">
        <f t="shared" si="55"/>
        <v>59.99999999997975</v>
      </c>
      <c r="O109">
        <f t="shared" si="56"/>
        <v>3165</v>
      </c>
      <c r="Q109">
        <f t="shared" si="57"/>
        <v>0.86639596398642649</v>
      </c>
      <c r="R109">
        <f t="shared" si="58"/>
        <v>49.642296201673325</v>
      </c>
      <c r="T109">
        <f t="shared" si="39"/>
        <v>-3.9435990190751814E-2</v>
      </c>
      <c r="U109">
        <f t="shared" si="40"/>
        <v>8.9777034348596536E-3</v>
      </c>
      <c r="V109">
        <f t="shared" si="41"/>
        <v>7.4773608290890862E-4</v>
      </c>
      <c r="X109">
        <v>0</v>
      </c>
      <c r="Y109">
        <f t="shared" si="42"/>
        <v>8.9777034348596536E-3</v>
      </c>
      <c r="Z109">
        <f t="shared" si="43"/>
        <v>7.4773608290890862E-4</v>
      </c>
      <c r="AA109">
        <f t="shared" si="44"/>
        <v>9.0087883876787105E-3</v>
      </c>
      <c r="AB109">
        <f t="shared" si="45"/>
        <v>0</v>
      </c>
      <c r="AC109">
        <f t="shared" si="46"/>
        <v>0.99654948573755253</v>
      </c>
      <c r="AD109">
        <f t="shared" si="47"/>
        <v>8.3000737805272992E-2</v>
      </c>
      <c r="AE109">
        <f t="shared" si="48"/>
        <v>8.3096334838392849E-2</v>
      </c>
      <c r="AF109">
        <f t="shared" si="49"/>
        <v>5</v>
      </c>
      <c r="AJ109" t="str">
        <f t="shared" si="59"/>
        <v>F3165</v>
      </c>
      <c r="AK109" t="str">
        <f t="shared" si="60"/>
        <v>X278.7</v>
      </c>
      <c r="AL109" t="str">
        <f t="shared" si="61"/>
        <v>Y512</v>
      </c>
      <c r="AM109" t="str">
        <f t="shared" si="62"/>
        <v>Z5</v>
      </c>
      <c r="AO109">
        <f t="shared" si="63"/>
        <v>1.5518378451547818</v>
      </c>
      <c r="AP109">
        <f t="shared" si="64"/>
        <v>88.916381387191052</v>
      </c>
      <c r="AS109" t="str">
        <f t="shared" si="65"/>
        <v>F3165 X278.7 Y512 Z5</v>
      </c>
    </row>
    <row r="110" spans="1:45" x14ac:dyDescent="0.25">
      <c r="A110">
        <f t="shared" si="50"/>
        <v>9.7999999999999812</v>
      </c>
      <c r="B110">
        <f t="shared" si="33"/>
        <v>1.5467783706792044</v>
      </c>
      <c r="C110">
        <f t="shared" si="34"/>
        <v>0.16004616007221467</v>
      </c>
      <c r="D110">
        <f t="shared" si="35"/>
        <v>17.863057299182412</v>
      </c>
      <c r="E110" s="4">
        <f t="shared" si="36"/>
        <v>13.565047983105156</v>
      </c>
      <c r="F110" s="4">
        <f t="shared" si="37"/>
        <v>517</v>
      </c>
      <c r="G110">
        <f t="shared" si="38"/>
        <v>1.3858542497162226E-2</v>
      </c>
      <c r="I110">
        <f t="shared" si="51"/>
        <v>1.3841885697045746</v>
      </c>
      <c r="J110">
        <f t="shared" si="52"/>
        <v>3164.2550703446577</v>
      </c>
      <c r="K110">
        <f t="shared" si="53"/>
        <v>278.7</v>
      </c>
      <c r="L110">
        <f t="shared" si="54"/>
        <v>278.8</v>
      </c>
      <c r="M110">
        <f>(L110-L109)/(A110-A109)</f>
        <v>1.0000000000002309</v>
      </c>
      <c r="N110">
        <f t="shared" si="55"/>
        <v>60.000000000013856</v>
      </c>
      <c r="O110">
        <f t="shared" si="56"/>
        <v>3165</v>
      </c>
      <c r="Q110">
        <f t="shared" si="57"/>
        <v>0.86639596398642649</v>
      </c>
      <c r="R110">
        <f t="shared" si="58"/>
        <v>49.642296201673325</v>
      </c>
      <c r="T110">
        <f t="shared" si="39"/>
        <v>-3.9439790617162386E-2</v>
      </c>
      <c r="U110">
        <f t="shared" si="40"/>
        <v>8.9744736857533779E-3</v>
      </c>
      <c r="V110">
        <f t="shared" si="41"/>
        <v>7.4780814185710449E-4</v>
      </c>
      <c r="X110">
        <v>0</v>
      </c>
      <c r="Y110">
        <f t="shared" si="42"/>
        <v>8.9744736857533779E-3</v>
      </c>
      <c r="Z110">
        <f t="shared" si="43"/>
        <v>7.4780814185710449E-4</v>
      </c>
      <c r="AA110">
        <f t="shared" si="44"/>
        <v>9.0055757702274426E-3</v>
      </c>
      <c r="AB110">
        <f t="shared" si="45"/>
        <v>0</v>
      </c>
      <c r="AC110">
        <f t="shared" si="46"/>
        <v>0.9965463524745537</v>
      </c>
      <c r="AD110">
        <f t="shared" si="47"/>
        <v>8.3038348789354316E-2</v>
      </c>
      <c r="AE110">
        <f t="shared" si="48"/>
        <v>8.3134076108388077E-2</v>
      </c>
      <c r="AF110">
        <f t="shared" si="49"/>
        <v>5</v>
      </c>
      <c r="AJ110" t="str">
        <f t="shared" si="59"/>
        <v>F3165</v>
      </c>
      <c r="AK110" t="str">
        <f t="shared" si="60"/>
        <v>X278.8</v>
      </c>
      <c r="AL110" t="str">
        <f t="shared" si="61"/>
        <v>Y517</v>
      </c>
      <c r="AM110" t="str">
        <f t="shared" si="62"/>
        <v>Z5</v>
      </c>
      <c r="AO110">
        <f t="shared" si="63"/>
        <v>1.5518378451547712</v>
      </c>
      <c r="AP110">
        <f t="shared" si="64"/>
        <v>88.916381387190441</v>
      </c>
      <c r="AS110" t="str">
        <f t="shared" si="65"/>
        <v>F3165 X278.8 Y517 Z5</v>
      </c>
    </row>
    <row r="111" spans="1:45" x14ac:dyDescent="0.25">
      <c r="A111">
        <f t="shared" si="50"/>
        <v>9.8999999999999808</v>
      </c>
      <c r="B111">
        <f t="shared" si="33"/>
        <v>1.558764185339601</v>
      </c>
      <c r="C111">
        <f t="shared" si="34"/>
        <v>0.16001158249291636</v>
      </c>
      <c r="D111">
        <f t="shared" si="35"/>
        <v>18.001476156152872</v>
      </c>
      <c r="E111" s="4">
        <f t="shared" si="36"/>
        <v>13.703466840075617</v>
      </c>
      <c r="F111" s="4">
        <f t="shared" si="37"/>
        <v>522</v>
      </c>
      <c r="G111">
        <f t="shared" si="38"/>
        <v>1.3855548393136621E-2</v>
      </c>
      <c r="I111">
        <f t="shared" si="51"/>
        <v>1.3841885697046101</v>
      </c>
      <c r="J111">
        <f t="shared" si="52"/>
        <v>3164.2550703447391</v>
      </c>
      <c r="K111">
        <f t="shared" si="53"/>
        <v>278.8</v>
      </c>
      <c r="L111">
        <f t="shared" si="54"/>
        <v>278.8</v>
      </c>
      <c r="M111">
        <f>(L111-L110)/(A111-A110)</f>
        <v>0</v>
      </c>
      <c r="N111">
        <f t="shared" si="55"/>
        <v>0</v>
      </c>
      <c r="O111">
        <f t="shared" si="56"/>
        <v>3164</v>
      </c>
      <c r="Q111">
        <f t="shared" si="57"/>
        <v>0.86639596398642649</v>
      </c>
      <c r="R111">
        <f t="shared" si="58"/>
        <v>49.642296201673325</v>
      </c>
      <c r="T111">
        <f t="shared" si="39"/>
        <v>-3.9442072124429899E-2</v>
      </c>
      <c r="U111">
        <f t="shared" si="40"/>
        <v>8.9725347727835827E-3</v>
      </c>
      <c r="V111">
        <f t="shared" si="41"/>
        <v>2.4161196860819822E-18</v>
      </c>
      <c r="X111">
        <v>0</v>
      </c>
      <c r="Y111">
        <f t="shared" si="42"/>
        <v>8.9725347727835827E-3</v>
      </c>
      <c r="Z111">
        <f t="shared" si="43"/>
        <v>2.4161196860819822E-18</v>
      </c>
      <c r="AA111">
        <f t="shared" si="44"/>
        <v>8.9725347727835827E-3</v>
      </c>
      <c r="AB111">
        <f t="shared" si="45"/>
        <v>0</v>
      </c>
      <c r="AC111">
        <f t="shared" si="46"/>
        <v>1</v>
      </c>
      <c r="AD111">
        <f t="shared" si="47"/>
        <v>2.6927950097343789E-16</v>
      </c>
      <c r="AE111">
        <f t="shared" si="48"/>
        <v>0</v>
      </c>
      <c r="AF111">
        <f t="shared" si="49"/>
        <v>0</v>
      </c>
      <c r="AJ111" t="str">
        <f t="shared" si="59"/>
        <v>F3164</v>
      </c>
      <c r="AK111" t="str">
        <f t="shared" si="60"/>
        <v>X278.8</v>
      </c>
      <c r="AL111" t="str">
        <f t="shared" si="61"/>
        <v>Y522</v>
      </c>
      <c r="AM111" t="str">
        <f t="shared" si="62"/>
        <v>Z5</v>
      </c>
      <c r="AO111">
        <f t="shared" si="63"/>
        <v>1.5707963267948966</v>
      </c>
      <c r="AP111">
        <f t="shared" si="64"/>
        <v>90.002654408111212</v>
      </c>
      <c r="AS111" t="str">
        <f t="shared" si="65"/>
        <v>F3164 X278.8 Y522 Z5</v>
      </c>
    </row>
    <row r="112" spans="1:45" s="1" customFormat="1" x14ac:dyDescent="0.25">
      <c r="A112" s="1">
        <f t="shared" si="50"/>
        <v>9.9999999999999805</v>
      </c>
      <c r="B112" s="1">
        <f t="shared" si="33"/>
        <v>1.5707499999999979</v>
      </c>
      <c r="C112" s="1">
        <f t="shared" si="34"/>
        <v>0.16000000017169375</v>
      </c>
      <c r="D112" s="1">
        <f t="shared" si="35"/>
        <v>18.139895013123333</v>
      </c>
      <c r="E112" s="4">
        <f t="shared" si="36"/>
        <v>13.841885697046077</v>
      </c>
      <c r="F112" s="4">
        <f t="shared" si="37"/>
        <v>527</v>
      </c>
      <c r="G112" s="1">
        <f t="shared" si="38"/>
        <v>1.3854545469412572E-2</v>
      </c>
      <c r="I112" s="1">
        <f t="shared" si="51"/>
        <v>1.3841885697046101</v>
      </c>
      <c r="J112" s="1">
        <f t="shared" si="52"/>
        <v>3164.2550703447391</v>
      </c>
      <c r="K112" s="1">
        <f t="shared" si="53"/>
        <v>278.8</v>
      </c>
      <c r="L112">
        <f t="shared" si="54"/>
        <v>278.8</v>
      </c>
      <c r="M112" s="1">
        <f>(L112-L111)/(A112-A111)</f>
        <v>0</v>
      </c>
      <c r="N112" s="1">
        <f t="shared" si="55"/>
        <v>0</v>
      </c>
      <c r="O112">
        <f t="shared" si="56"/>
        <v>3164</v>
      </c>
      <c r="P112"/>
      <c r="Q112">
        <f t="shared" si="57"/>
        <v>0.86639596398642649</v>
      </c>
      <c r="R112">
        <f t="shared" si="58"/>
        <v>49.642296201673325</v>
      </c>
      <c r="S112"/>
      <c r="T112">
        <f t="shared" si="39"/>
        <v>-3.9442836352307623E-2</v>
      </c>
      <c r="U112">
        <f t="shared" si="40"/>
        <v>8.9718853024246224E-3</v>
      </c>
      <c r="V112">
        <f t="shared" si="41"/>
        <v>2.4161665007121616E-18</v>
      </c>
      <c r="W112"/>
      <c r="X112">
        <v>0</v>
      </c>
      <c r="Y112">
        <f t="shared" si="42"/>
        <v>8.9718853024246224E-3</v>
      </c>
      <c r="Z112">
        <f t="shared" si="43"/>
        <v>2.4161665007121616E-18</v>
      </c>
      <c r="AA112">
        <f t="shared" si="44"/>
        <v>8.9718853024246224E-3</v>
      </c>
      <c r="AB112">
        <f t="shared" si="45"/>
        <v>0</v>
      </c>
      <c r="AC112">
        <f t="shared" si="46"/>
        <v>1</v>
      </c>
      <c r="AD112">
        <f t="shared" si="47"/>
        <v>2.693042119095304E-16</v>
      </c>
      <c r="AE112">
        <f t="shared" si="48"/>
        <v>0</v>
      </c>
      <c r="AF112">
        <f t="shared" si="49"/>
        <v>0</v>
      </c>
      <c r="AG112"/>
      <c r="AH112"/>
      <c r="AJ112" t="str">
        <f t="shared" si="59"/>
        <v>F3164</v>
      </c>
      <c r="AK112" t="str">
        <f t="shared" si="60"/>
        <v>X278.8</v>
      </c>
      <c r="AL112" t="str">
        <f t="shared" si="61"/>
        <v>Y527</v>
      </c>
      <c r="AM112" t="str">
        <f t="shared" si="62"/>
        <v>Z0</v>
      </c>
      <c r="AN112"/>
      <c r="AO112">
        <f t="shared" si="63"/>
        <v>1.5707963267948966</v>
      </c>
      <c r="AP112">
        <f t="shared" si="64"/>
        <v>90.002654408111212</v>
      </c>
      <c r="AQ112"/>
      <c r="AS112" t="str">
        <f t="shared" si="65"/>
        <v>F3164 X278.8 Y527 Z0</v>
      </c>
    </row>
    <row r="113" spans="1:45" x14ac:dyDescent="0.25">
      <c r="A113">
        <f t="shared" ref="A113:A176" si="66">A112+0.1</f>
        <v>10.09999999999998</v>
      </c>
      <c r="B113">
        <f t="shared" si="33"/>
        <v>1.5827358146603945</v>
      </c>
      <c r="C113">
        <f t="shared" si="34"/>
        <v>0.16001140478704159</v>
      </c>
      <c r="D113">
        <f t="shared" ref="D113:D176" si="67">$C$8*B113</f>
        <v>18.278313870093793</v>
      </c>
      <c r="E113" s="4">
        <f t="shared" si="36"/>
        <v>13.980304554016538</v>
      </c>
      <c r="F113" s="4">
        <f t="shared" si="37"/>
        <v>533</v>
      </c>
      <c r="G113">
        <f t="shared" ref="G113:G176" si="68">C113/$C$8</f>
        <v>1.3855533005423375E-2</v>
      </c>
      <c r="I113">
        <f t="shared" ref="I113:I176" si="69">(D113-D112)/(A113-A112)</f>
        <v>1.3841885697046101</v>
      </c>
      <c r="J113">
        <f t="shared" si="52"/>
        <v>3164.2550703447391</v>
      </c>
      <c r="K113">
        <f t="shared" si="53"/>
        <v>278.8</v>
      </c>
      <c r="L113">
        <f t="shared" si="54"/>
        <v>278.8</v>
      </c>
      <c r="M113">
        <f t="shared" ref="M113:M176" si="70">(L113-L112)/(A113-A112)</f>
        <v>0</v>
      </c>
      <c r="N113">
        <f t="shared" si="55"/>
        <v>0</v>
      </c>
      <c r="O113">
        <f t="shared" si="56"/>
        <v>3164</v>
      </c>
      <c r="Q113">
        <f t="shared" si="57"/>
        <v>0.86639596398642649</v>
      </c>
      <c r="R113">
        <f t="shared" si="58"/>
        <v>49.642296201673325</v>
      </c>
      <c r="T113">
        <f t="shared" si="39"/>
        <v>-3.9442083849867388E-2</v>
      </c>
      <c r="U113">
        <f t="shared" si="40"/>
        <v>8.9725248080540568E-3</v>
      </c>
      <c r="V113">
        <f t="shared" si="41"/>
        <v>2.4161204043520633E-18</v>
      </c>
      <c r="X113">
        <v>0</v>
      </c>
      <c r="Y113">
        <f t="shared" si="42"/>
        <v>8.9725248080540568E-3</v>
      </c>
      <c r="Z113">
        <f t="shared" si="43"/>
        <v>2.4161204043520633E-18</v>
      </c>
      <c r="AA113">
        <f t="shared" si="44"/>
        <v>8.9725248080540568E-3</v>
      </c>
      <c r="AB113">
        <f t="shared" si="45"/>
        <v>0</v>
      </c>
      <c r="AC113">
        <f t="shared" si="46"/>
        <v>1</v>
      </c>
      <c r="AD113">
        <f t="shared" si="47"/>
        <v>2.6927988008272408E-16</v>
      </c>
      <c r="AE113">
        <f t="shared" si="48"/>
        <v>0</v>
      </c>
      <c r="AF113">
        <f t="shared" si="49"/>
        <v>0</v>
      </c>
      <c r="AJ113" t="str">
        <f t="shared" si="59"/>
        <v>F3164</v>
      </c>
      <c r="AK113" t="str">
        <f t="shared" si="60"/>
        <v>X278.8</v>
      </c>
      <c r="AL113" t="str">
        <f t="shared" si="61"/>
        <v>Y533</v>
      </c>
      <c r="AM113" t="str">
        <f t="shared" si="62"/>
        <v>Z0</v>
      </c>
      <c r="AO113">
        <f t="shared" si="63"/>
        <v>1.5707963267948966</v>
      </c>
      <c r="AP113">
        <f t="shared" si="64"/>
        <v>90.002654408111212</v>
      </c>
      <c r="AS113" t="str">
        <f t="shared" si="65"/>
        <v>F3164 X278.8 Y533 Z0</v>
      </c>
    </row>
    <row r="114" spans="1:45" x14ac:dyDescent="0.25">
      <c r="A114">
        <f t="shared" si="66"/>
        <v>10.19999999999998</v>
      </c>
      <c r="B114">
        <f t="shared" si="33"/>
        <v>1.5947216293207913</v>
      </c>
      <c r="C114">
        <f t="shared" si="34"/>
        <v>0.16004580453277861</v>
      </c>
      <c r="D114">
        <f t="shared" si="67"/>
        <v>18.416732727064257</v>
      </c>
      <c r="E114" s="4">
        <f t="shared" si="36"/>
        <v>14.118723410987002</v>
      </c>
      <c r="F114" s="4">
        <f t="shared" si="37"/>
        <v>538</v>
      </c>
      <c r="G114">
        <f t="shared" si="68"/>
        <v>1.385851171067924E-2</v>
      </c>
      <c r="I114">
        <f t="shared" si="69"/>
        <v>1.3841885697046457</v>
      </c>
      <c r="J114">
        <f t="shared" si="52"/>
        <v>3164.2550703448201</v>
      </c>
      <c r="K114">
        <f t="shared" si="53"/>
        <v>278.8</v>
      </c>
      <c r="L114">
        <f t="shared" si="54"/>
        <v>278.8</v>
      </c>
      <c r="M114">
        <f t="shared" si="70"/>
        <v>0</v>
      </c>
      <c r="N114">
        <f t="shared" si="55"/>
        <v>0</v>
      </c>
      <c r="O114">
        <f t="shared" si="56"/>
        <v>3164</v>
      </c>
      <c r="Q114">
        <f t="shared" si="57"/>
        <v>0.86639596398642649</v>
      </c>
      <c r="R114">
        <f t="shared" si="58"/>
        <v>49.642296201673325</v>
      </c>
      <c r="T114">
        <f t="shared" si="39"/>
        <v>-3.9439814076462423E-2</v>
      </c>
      <c r="U114">
        <f t="shared" si="40"/>
        <v>8.9744537491343937E-3</v>
      </c>
      <c r="V114">
        <f t="shared" si="41"/>
        <v>2.4159813638830591E-18</v>
      </c>
      <c r="X114">
        <v>0</v>
      </c>
      <c r="Y114">
        <f t="shared" si="42"/>
        <v>8.9744537491343937E-3</v>
      </c>
      <c r="Z114">
        <f t="shared" si="43"/>
        <v>2.4159813638830591E-18</v>
      </c>
      <c r="AA114">
        <f t="shared" si="44"/>
        <v>8.9744537491343937E-3</v>
      </c>
      <c r="AB114">
        <f t="shared" si="45"/>
        <v>0</v>
      </c>
      <c r="AC114">
        <f t="shared" si="46"/>
        <v>1</v>
      </c>
      <c r="AD114">
        <f t="shared" si="47"/>
        <v>2.6920650898848146E-16</v>
      </c>
      <c r="AE114">
        <f t="shared" si="48"/>
        <v>0</v>
      </c>
      <c r="AF114">
        <f t="shared" si="49"/>
        <v>0</v>
      </c>
      <c r="AJ114" t="str">
        <f t="shared" si="59"/>
        <v>F3164</v>
      </c>
      <c r="AK114" t="str">
        <f t="shared" si="60"/>
        <v>X278.8</v>
      </c>
      <c r="AL114" t="str">
        <f t="shared" si="61"/>
        <v>Y538</v>
      </c>
      <c r="AM114" t="str">
        <f t="shared" si="62"/>
        <v>Z0</v>
      </c>
      <c r="AO114">
        <f t="shared" si="63"/>
        <v>1.5707963267948966</v>
      </c>
      <c r="AP114">
        <f t="shared" si="64"/>
        <v>90.002654408111212</v>
      </c>
      <c r="AS114" t="str">
        <f t="shared" si="65"/>
        <v>F3164 X278.8 Y538 Z0</v>
      </c>
    </row>
    <row r="115" spans="1:45" x14ac:dyDescent="0.25">
      <c r="A115">
        <f t="shared" si="66"/>
        <v>10.299999999999979</v>
      </c>
      <c r="B115">
        <f t="shared" si="33"/>
        <v>1.6067074439811879</v>
      </c>
      <c r="C115">
        <f t="shared" si="34"/>
        <v>0.16010322413241582</v>
      </c>
      <c r="D115">
        <f t="shared" si="67"/>
        <v>18.555151584034714</v>
      </c>
      <c r="E115" s="4">
        <f t="shared" si="36"/>
        <v>14.257142267957459</v>
      </c>
      <c r="F115" s="4">
        <f t="shared" si="37"/>
        <v>543</v>
      </c>
      <c r="G115">
        <f t="shared" si="68"/>
        <v>1.386348372601146E-2</v>
      </c>
      <c r="I115">
        <f t="shared" si="69"/>
        <v>1.3841885697045746</v>
      </c>
      <c r="J115">
        <f t="shared" si="52"/>
        <v>3164.2550703446577</v>
      </c>
      <c r="K115">
        <f t="shared" si="53"/>
        <v>278.8</v>
      </c>
      <c r="L115">
        <f t="shared" si="54"/>
        <v>278.7</v>
      </c>
      <c r="M115">
        <f t="shared" si="70"/>
        <v>-1.0000000000002309</v>
      </c>
      <c r="N115">
        <f t="shared" si="55"/>
        <v>-60.000000000013856</v>
      </c>
      <c r="O115">
        <f t="shared" si="56"/>
        <v>3165</v>
      </c>
      <c r="Q115">
        <f t="shared" si="57"/>
        <v>0.86639596398642649</v>
      </c>
      <c r="R115">
        <f t="shared" si="58"/>
        <v>49.642296201673325</v>
      </c>
      <c r="T115">
        <f t="shared" si="39"/>
        <v>-3.943602540077927E-2</v>
      </c>
      <c r="U115">
        <f t="shared" si="40"/>
        <v>8.9776735120187887E-3</v>
      </c>
      <c r="V115">
        <f t="shared" si="41"/>
        <v>-7.4773675051797018E-4</v>
      </c>
      <c r="X115">
        <v>0</v>
      </c>
      <c r="Y115">
        <f t="shared" si="42"/>
        <v>8.9776735120187887E-3</v>
      </c>
      <c r="Z115">
        <f t="shared" si="43"/>
        <v>-7.4773675051797018E-4</v>
      </c>
      <c r="AA115">
        <f t="shared" si="44"/>
        <v>9.0087586234996308E-3</v>
      </c>
      <c r="AB115">
        <f t="shared" si="45"/>
        <v>0</v>
      </c>
      <c r="AC115">
        <f t="shared" si="46"/>
        <v>0.99654945672539663</v>
      </c>
      <c r="AD115">
        <f t="shared" si="47"/>
        <v>-8.300108613937944E-2</v>
      </c>
      <c r="AE115">
        <f t="shared" si="48"/>
        <v>8.3096684378599184E-2</v>
      </c>
      <c r="AF115">
        <f t="shared" si="49"/>
        <v>-5</v>
      </c>
      <c r="AJ115" t="str">
        <f t="shared" si="59"/>
        <v>F3165</v>
      </c>
      <c r="AK115" t="str">
        <f t="shared" si="60"/>
        <v>X278.7</v>
      </c>
      <c r="AL115" t="str">
        <f t="shared" si="61"/>
        <v>Y543</v>
      </c>
      <c r="AM115" t="str">
        <f t="shared" si="62"/>
        <v>Z0</v>
      </c>
      <c r="AO115">
        <f t="shared" si="63"/>
        <v>1.5897548084350219</v>
      </c>
      <c r="AP115">
        <f t="shared" si="64"/>
        <v>91.088927429031969</v>
      </c>
      <c r="AS115" t="str">
        <f t="shared" si="65"/>
        <v>F3165 X278.7 Y543 Z0</v>
      </c>
    </row>
    <row r="116" spans="1:45" x14ac:dyDescent="0.25">
      <c r="A116">
        <f t="shared" si="66"/>
        <v>10.399999999999979</v>
      </c>
      <c r="B116">
        <f t="shared" si="33"/>
        <v>1.6186932586415845</v>
      </c>
      <c r="C116">
        <f t="shared" si="34"/>
        <v>0.1601837048825327</v>
      </c>
      <c r="D116">
        <f t="shared" si="67"/>
        <v>18.693570441005175</v>
      </c>
      <c r="E116" s="4">
        <f t="shared" si="36"/>
        <v>14.395561124927919</v>
      </c>
      <c r="F116" s="4">
        <f t="shared" si="37"/>
        <v>548</v>
      </c>
      <c r="G116">
        <f t="shared" si="68"/>
        <v>1.3870452627328399E-2</v>
      </c>
      <c r="I116">
        <f t="shared" si="69"/>
        <v>1.3841885697046101</v>
      </c>
      <c r="J116">
        <f t="shared" si="52"/>
        <v>3164.2550703447391</v>
      </c>
      <c r="K116">
        <f t="shared" si="53"/>
        <v>278.7</v>
      </c>
      <c r="L116">
        <f t="shared" si="54"/>
        <v>278.60000000000002</v>
      </c>
      <c r="M116">
        <f t="shared" si="70"/>
        <v>-0.99999999999966249</v>
      </c>
      <c r="N116">
        <f t="shared" si="55"/>
        <v>-59.99999999997975</v>
      </c>
      <c r="O116">
        <f t="shared" si="56"/>
        <v>3165</v>
      </c>
      <c r="Q116">
        <f t="shared" si="57"/>
        <v>0.86639596398642649</v>
      </c>
      <c r="R116">
        <f t="shared" si="58"/>
        <v>49.642296201673325</v>
      </c>
      <c r="T116">
        <f t="shared" si="39"/>
        <v>-3.9430715097975765E-2</v>
      </c>
      <c r="U116">
        <f t="shared" si="40"/>
        <v>8.982186412383332E-3</v>
      </c>
      <c r="V116">
        <f t="shared" si="41"/>
        <v>-7.4763606317590698E-4</v>
      </c>
      <c r="X116">
        <v>0</v>
      </c>
      <c r="Y116">
        <f t="shared" si="42"/>
        <v>8.982186412383332E-3</v>
      </c>
      <c r="Z116">
        <f t="shared" si="43"/>
        <v>-7.4763606317590698E-4</v>
      </c>
      <c r="AA116">
        <f t="shared" si="44"/>
        <v>9.0132476072592692E-3</v>
      </c>
      <c r="AB116">
        <f t="shared" si="45"/>
        <v>0</v>
      </c>
      <c r="AC116">
        <f t="shared" si="46"/>
        <v>0.99655382873860909</v>
      </c>
      <c r="AD116">
        <f t="shared" si="47"/>
        <v>-8.2948577000565363E-2</v>
      </c>
      <c r="AE116">
        <f t="shared" si="48"/>
        <v>8.3043993542972094E-2</v>
      </c>
      <c r="AF116">
        <f t="shared" si="49"/>
        <v>-5</v>
      </c>
      <c r="AJ116" t="str">
        <f t="shared" si="59"/>
        <v>F3165</v>
      </c>
      <c r="AK116" t="str">
        <f t="shared" si="60"/>
        <v>X278.6</v>
      </c>
      <c r="AL116" t="str">
        <f t="shared" si="61"/>
        <v>Y548</v>
      </c>
      <c r="AM116" t="str">
        <f t="shared" si="62"/>
        <v>Z-5</v>
      </c>
      <c r="AO116">
        <f t="shared" si="63"/>
        <v>1.5897548084350113</v>
      </c>
      <c r="AP116">
        <f t="shared" si="64"/>
        <v>91.088927429031372</v>
      </c>
      <c r="AS116" t="str">
        <f t="shared" si="65"/>
        <v>F3165 X278.6 Y548 Z-5</v>
      </c>
    </row>
    <row r="117" spans="1:45" x14ac:dyDescent="0.25">
      <c r="A117">
        <f t="shared" si="66"/>
        <v>10.499999999999979</v>
      </c>
      <c r="B117">
        <f t="shared" si="33"/>
        <v>1.6306790733019814</v>
      </c>
      <c r="C117">
        <f t="shared" si="34"/>
        <v>0.16028730472530245</v>
      </c>
      <c r="D117">
        <f t="shared" si="67"/>
        <v>18.831989297975639</v>
      </c>
      <c r="E117" s="4">
        <f t="shared" si="36"/>
        <v>14.533979981898383</v>
      </c>
      <c r="F117" s="4">
        <f t="shared" si="37"/>
        <v>554</v>
      </c>
      <c r="G117">
        <f t="shared" si="68"/>
        <v>1.3879423431895507E-2</v>
      </c>
      <c r="I117">
        <f t="shared" si="69"/>
        <v>1.3841885697046457</v>
      </c>
      <c r="J117">
        <f t="shared" si="52"/>
        <v>3164.2550703448201</v>
      </c>
      <c r="K117">
        <f t="shared" si="53"/>
        <v>278.60000000000002</v>
      </c>
      <c r="L117">
        <f t="shared" si="54"/>
        <v>278.5</v>
      </c>
      <c r="M117">
        <f t="shared" si="70"/>
        <v>-1.0000000000002309</v>
      </c>
      <c r="N117">
        <f t="shared" si="55"/>
        <v>-60.000000000013856</v>
      </c>
      <c r="O117">
        <f t="shared" si="56"/>
        <v>3165</v>
      </c>
      <c r="Q117">
        <f t="shared" si="57"/>
        <v>0.86639596398642649</v>
      </c>
      <c r="R117">
        <f t="shared" si="58"/>
        <v>49.642296201673325</v>
      </c>
      <c r="T117">
        <f t="shared" si="39"/>
        <v>-3.9423879344895628E-2</v>
      </c>
      <c r="U117">
        <f t="shared" si="40"/>
        <v>8.9879956992938437E-3</v>
      </c>
      <c r="V117">
        <f t="shared" si="41"/>
        <v>-7.4750645214824993E-4</v>
      </c>
      <c r="X117">
        <v>0</v>
      </c>
      <c r="Y117">
        <f t="shared" si="42"/>
        <v>8.9879956992938437E-3</v>
      </c>
      <c r="Z117">
        <f t="shared" si="43"/>
        <v>-7.4750645214824993E-4</v>
      </c>
      <c r="AA117">
        <f t="shared" si="44"/>
        <v>9.0190261440206455E-3</v>
      </c>
      <c r="AB117">
        <f t="shared" si="45"/>
        <v>0</v>
      </c>
      <c r="AC117">
        <f t="shared" si="46"/>
        <v>0.99655944619393588</v>
      </c>
      <c r="AD117">
        <f t="shared" si="47"/>
        <v>-8.2881060572579129E-2</v>
      </c>
      <c r="AE117">
        <f t="shared" si="48"/>
        <v>8.297624382818225E-2</v>
      </c>
      <c r="AF117">
        <f t="shared" si="49"/>
        <v>-5</v>
      </c>
      <c r="AJ117" t="str">
        <f t="shared" si="59"/>
        <v>F3165</v>
      </c>
      <c r="AK117" t="str">
        <f t="shared" si="60"/>
        <v>X278.5</v>
      </c>
      <c r="AL117" t="str">
        <f t="shared" si="61"/>
        <v>Y554</v>
      </c>
      <c r="AM117" t="str">
        <f t="shared" si="62"/>
        <v>Z-5</v>
      </c>
      <c r="AO117">
        <f t="shared" si="63"/>
        <v>1.5897548084350219</v>
      </c>
      <c r="AP117">
        <f t="shared" si="64"/>
        <v>91.088927429031969</v>
      </c>
      <c r="AS117" t="str">
        <f t="shared" si="65"/>
        <v>F3165 X278.5 Y554 Z-5</v>
      </c>
    </row>
    <row r="118" spans="1:45" x14ac:dyDescent="0.25">
      <c r="A118">
        <f t="shared" si="66"/>
        <v>10.599999999999978</v>
      </c>
      <c r="B118">
        <f t="shared" si="33"/>
        <v>1.642664887962378</v>
      </c>
      <c r="C118">
        <f t="shared" si="34"/>
        <v>0.16041409835040404</v>
      </c>
      <c r="D118">
        <f t="shared" si="67"/>
        <v>18.970408154946096</v>
      </c>
      <c r="E118" s="4">
        <f t="shared" si="36"/>
        <v>14.67239883886884</v>
      </c>
      <c r="F118" s="4">
        <f t="shared" si="37"/>
        <v>559</v>
      </c>
      <c r="G118">
        <f t="shared" si="68"/>
        <v>1.3890402607159987E-2</v>
      </c>
      <c r="I118">
        <f t="shared" si="69"/>
        <v>1.3841885697045746</v>
      </c>
      <c r="J118">
        <f t="shared" si="52"/>
        <v>3164.2550703446577</v>
      </c>
      <c r="K118">
        <f t="shared" si="53"/>
        <v>278.5</v>
      </c>
      <c r="L118">
        <f t="shared" si="54"/>
        <v>278.39999999999998</v>
      </c>
      <c r="M118">
        <f t="shared" si="70"/>
        <v>-1.0000000000002309</v>
      </c>
      <c r="N118">
        <f t="shared" si="55"/>
        <v>-60.000000000013856</v>
      </c>
      <c r="O118">
        <f t="shared" si="56"/>
        <v>3165</v>
      </c>
      <c r="Q118">
        <f t="shared" si="57"/>
        <v>0.86639596398642649</v>
      </c>
      <c r="R118">
        <f t="shared" si="58"/>
        <v>49.642296201673325</v>
      </c>
      <c r="T118">
        <f t="shared" si="39"/>
        <v>-3.9415513213344092E-2</v>
      </c>
      <c r="U118">
        <f t="shared" si="40"/>
        <v>8.9951055609205285E-3</v>
      </c>
      <c r="V118">
        <f t="shared" si="41"/>
        <v>-7.4734782399145231E-4</v>
      </c>
      <c r="X118">
        <v>0</v>
      </c>
      <c r="Y118">
        <f t="shared" si="42"/>
        <v>8.9951055609205285E-3</v>
      </c>
      <c r="Z118">
        <f t="shared" si="43"/>
        <v>-7.4734782399145231E-4</v>
      </c>
      <c r="AA118">
        <f t="shared" si="44"/>
        <v>9.026098427456249E-3</v>
      </c>
      <c r="AB118">
        <f t="shared" si="45"/>
        <v>0</v>
      </c>
      <c r="AC118">
        <f t="shared" si="46"/>
        <v>0.99656630527743373</v>
      </c>
      <c r="AD118">
        <f t="shared" si="47"/>
        <v>-8.2798545794505726E-2</v>
      </c>
      <c r="AE118">
        <f t="shared" si="48"/>
        <v>8.2893444458430832E-2</v>
      </c>
      <c r="AF118">
        <f t="shared" si="49"/>
        <v>-5</v>
      </c>
      <c r="AJ118" t="str">
        <f t="shared" si="59"/>
        <v>F3165</v>
      </c>
      <c r="AK118" t="str">
        <f t="shared" si="60"/>
        <v>X278.4</v>
      </c>
      <c r="AL118" t="str">
        <f t="shared" si="61"/>
        <v>Y559</v>
      </c>
      <c r="AM118" t="str">
        <f t="shared" si="62"/>
        <v>Z-5</v>
      </c>
      <c r="AO118">
        <f t="shared" si="63"/>
        <v>1.5897548084350219</v>
      </c>
      <c r="AP118">
        <f t="shared" si="64"/>
        <v>91.088927429031969</v>
      </c>
      <c r="AS118" t="str">
        <f t="shared" si="65"/>
        <v>F3165 X278.4 Y559 Z-5</v>
      </c>
    </row>
    <row r="119" spans="1:45" x14ac:dyDescent="0.25">
      <c r="A119">
        <f t="shared" si="66"/>
        <v>10.699999999999978</v>
      </c>
      <c r="B119">
        <f t="shared" si="33"/>
        <v>1.6546507026227748</v>
      </c>
      <c r="C119">
        <f t="shared" si="34"/>
        <v>0.16056417732665465</v>
      </c>
      <c r="D119">
        <f t="shared" si="67"/>
        <v>19.10882701191656</v>
      </c>
      <c r="E119" s="4">
        <f t="shared" si="36"/>
        <v>14.810817695839305</v>
      </c>
      <c r="F119" s="4">
        <f t="shared" si="37"/>
        <v>564</v>
      </c>
      <c r="G119">
        <f t="shared" si="68"/>
        <v>1.390339808214896E-2</v>
      </c>
      <c r="I119">
        <f t="shared" si="69"/>
        <v>1.3841885697046457</v>
      </c>
      <c r="J119">
        <f t="shared" si="52"/>
        <v>3164.2550703448201</v>
      </c>
      <c r="K119">
        <f t="shared" si="53"/>
        <v>278.39999999999998</v>
      </c>
      <c r="L119">
        <f t="shared" si="54"/>
        <v>278.3</v>
      </c>
      <c r="M119">
        <f t="shared" si="70"/>
        <v>-0.99999999999966249</v>
      </c>
      <c r="N119">
        <f t="shared" si="55"/>
        <v>-59.99999999997975</v>
      </c>
      <c r="O119">
        <f t="shared" si="56"/>
        <v>3165</v>
      </c>
      <c r="Q119">
        <f t="shared" si="57"/>
        <v>0.86639596398642649</v>
      </c>
      <c r="R119">
        <f t="shared" si="58"/>
        <v>49.642296201673325</v>
      </c>
      <c r="T119">
        <f t="shared" si="39"/>
        <v>-3.9405610661402496E-2</v>
      </c>
      <c r="U119">
        <f t="shared" si="40"/>
        <v>9.0035211319191583E-3</v>
      </c>
      <c r="V119">
        <f t="shared" si="41"/>
        <v>-7.4716006414618486E-4</v>
      </c>
      <c r="X119">
        <v>0</v>
      </c>
      <c r="Y119">
        <f t="shared" si="42"/>
        <v>9.0035211319191583E-3</v>
      </c>
      <c r="Z119">
        <f t="shared" si="43"/>
        <v>-7.4716006414618486E-4</v>
      </c>
      <c r="AA119">
        <f t="shared" si="44"/>
        <v>9.0344695989509963E-3</v>
      </c>
      <c r="AB119">
        <f t="shared" si="45"/>
        <v>0</v>
      </c>
      <c r="AC119">
        <f t="shared" si="46"/>
        <v>0.99657440133116049</v>
      </c>
      <c r="AD119">
        <f t="shared" si="47"/>
        <v>-8.2701043593410128E-2</v>
      </c>
      <c r="AE119">
        <f t="shared" si="48"/>
        <v>8.2795606708497616E-2</v>
      </c>
      <c r="AF119">
        <f t="shared" si="49"/>
        <v>-5</v>
      </c>
      <c r="AJ119" t="str">
        <f t="shared" si="59"/>
        <v>F3165</v>
      </c>
      <c r="AK119" t="str">
        <f t="shared" si="60"/>
        <v>X278.3</v>
      </c>
      <c r="AL119" t="str">
        <f t="shared" si="61"/>
        <v>Y564</v>
      </c>
      <c r="AM119" t="str">
        <f t="shared" si="62"/>
        <v>Z-5</v>
      </c>
      <c r="AO119">
        <f t="shared" si="63"/>
        <v>1.5897548084350113</v>
      </c>
      <c r="AP119">
        <f t="shared" si="64"/>
        <v>91.088927429031372</v>
      </c>
      <c r="AS119" t="str">
        <f t="shared" si="65"/>
        <v>F3165 X278.3 Y564 Z-5</v>
      </c>
    </row>
    <row r="120" spans="1:45" x14ac:dyDescent="0.25">
      <c r="A120">
        <f t="shared" si="66"/>
        <v>10.799999999999978</v>
      </c>
      <c r="B120">
        <f t="shared" si="33"/>
        <v>1.6666365172831714</v>
      </c>
      <c r="C120">
        <f t="shared" si="34"/>
        <v>0.16073765026379563</v>
      </c>
      <c r="D120">
        <f t="shared" si="67"/>
        <v>19.247245868887017</v>
      </c>
      <c r="E120" s="4">
        <f t="shared" si="36"/>
        <v>14.949236552809761</v>
      </c>
      <c r="F120" s="4">
        <f t="shared" si="37"/>
        <v>570</v>
      </c>
      <c r="G120">
        <f t="shared" si="68"/>
        <v>1.3918419261478668E-2</v>
      </c>
      <c r="I120">
        <f t="shared" si="69"/>
        <v>1.3841885697045746</v>
      </c>
      <c r="J120">
        <f t="shared" si="52"/>
        <v>3164.2550703446577</v>
      </c>
      <c r="K120">
        <f t="shared" si="53"/>
        <v>278.3</v>
      </c>
      <c r="L120">
        <f t="shared" si="54"/>
        <v>278.10000000000002</v>
      </c>
      <c r="M120">
        <f t="shared" si="70"/>
        <v>-1.9999999999998934</v>
      </c>
      <c r="N120">
        <f t="shared" si="55"/>
        <v>-119.99999999999361</v>
      </c>
      <c r="O120">
        <f t="shared" si="56"/>
        <v>3167</v>
      </c>
      <c r="Q120">
        <f t="shared" si="57"/>
        <v>0.86639596398642649</v>
      </c>
      <c r="R120">
        <f t="shared" si="58"/>
        <v>49.642296201673325</v>
      </c>
      <c r="T120">
        <f t="shared" si="39"/>
        <v>-3.939416452275326E-2</v>
      </c>
      <c r="U120">
        <f t="shared" si="40"/>
        <v>9.0132485025031187E-3</v>
      </c>
      <c r="V120">
        <f t="shared" si="41"/>
        <v>-1.4937470521388342E-3</v>
      </c>
      <c r="X120">
        <v>0</v>
      </c>
      <c r="Y120">
        <f t="shared" si="42"/>
        <v>9.0132485025031187E-3</v>
      </c>
      <c r="Z120">
        <f t="shared" si="43"/>
        <v>-1.4937470521388342E-3</v>
      </c>
      <c r="AA120">
        <f t="shared" si="44"/>
        <v>9.1361878715166631E-3</v>
      </c>
      <c r="AB120">
        <f t="shared" si="45"/>
        <v>0</v>
      </c>
      <c r="AC120">
        <f t="shared" si="46"/>
        <v>0.98654369078849347</v>
      </c>
      <c r="AD120">
        <f t="shared" si="47"/>
        <v>-0.16349784758649705</v>
      </c>
      <c r="AE120">
        <f t="shared" si="48"/>
        <v>0.16423517700841339</v>
      </c>
      <c r="AF120">
        <f t="shared" si="49"/>
        <v>-9</v>
      </c>
      <c r="AJ120" t="str">
        <f t="shared" si="59"/>
        <v>F3167</v>
      </c>
      <c r="AK120" t="str">
        <f t="shared" si="60"/>
        <v>X278.1</v>
      </c>
      <c r="AL120" t="str">
        <f t="shared" si="61"/>
        <v>Y570</v>
      </c>
      <c r="AM120" t="str">
        <f t="shared" si="62"/>
        <v>Z-5</v>
      </c>
      <c r="AO120">
        <f t="shared" si="63"/>
        <v>1.6086961476800874</v>
      </c>
      <c r="AP120">
        <f t="shared" si="64"/>
        <v>92.174218234097012</v>
      </c>
      <c r="AS120" t="str">
        <f t="shared" si="65"/>
        <v>F3167 X278.1 Y570 Z-5</v>
      </c>
    </row>
    <row r="121" spans="1:45" x14ac:dyDescent="0.25">
      <c r="A121">
        <f t="shared" si="66"/>
        <v>10.899999999999977</v>
      </c>
      <c r="B121">
        <f t="shared" si="33"/>
        <v>1.678622331943568</v>
      </c>
      <c r="C121">
        <f t="shared" si="34"/>
        <v>0.16093464300496493</v>
      </c>
      <c r="D121">
        <f t="shared" si="67"/>
        <v>19.385664725857477</v>
      </c>
      <c r="E121" s="4">
        <f t="shared" si="36"/>
        <v>15.087655409780222</v>
      </c>
      <c r="F121" s="4">
        <f t="shared" si="37"/>
        <v>575</v>
      </c>
      <c r="G121">
        <f t="shared" si="68"/>
        <v>1.3935477042020828E-2</v>
      </c>
      <c r="I121">
        <f t="shared" si="69"/>
        <v>1.3841885697046101</v>
      </c>
      <c r="J121">
        <f t="shared" si="52"/>
        <v>3164.2550703447391</v>
      </c>
      <c r="K121">
        <f t="shared" si="53"/>
        <v>278.10000000000002</v>
      </c>
      <c r="L121">
        <f t="shared" si="54"/>
        <v>277.89999999999998</v>
      </c>
      <c r="M121">
        <f t="shared" si="70"/>
        <v>-2.0000000000004619</v>
      </c>
      <c r="N121">
        <f t="shared" si="55"/>
        <v>-120.00000000002771</v>
      </c>
      <c r="O121">
        <f t="shared" si="56"/>
        <v>3167</v>
      </c>
      <c r="Q121">
        <f t="shared" si="57"/>
        <v>0.86639596398642649</v>
      </c>
      <c r="R121">
        <f t="shared" si="58"/>
        <v>49.642296201673325</v>
      </c>
      <c r="T121">
        <f t="shared" si="39"/>
        <v>-3.938116649398013E-2</v>
      </c>
      <c r="U121">
        <f t="shared" si="40"/>
        <v>9.0242947292361476E-3</v>
      </c>
      <c r="V121">
        <f t="shared" si="41"/>
        <v>-1.4932541931740157E-3</v>
      </c>
      <c r="X121">
        <v>0</v>
      </c>
      <c r="Y121">
        <f t="shared" si="42"/>
        <v>9.0242947292361476E-3</v>
      </c>
      <c r="Z121">
        <f t="shared" si="43"/>
        <v>-1.4932541931740157E-3</v>
      </c>
      <c r="AA121">
        <f t="shared" si="44"/>
        <v>9.1470051626502923E-3</v>
      </c>
      <c r="AB121">
        <f t="shared" si="45"/>
        <v>0</v>
      </c>
      <c r="AC121">
        <f t="shared" si="46"/>
        <v>0.98658463275879582</v>
      </c>
      <c r="AD121">
        <f t="shared" si="47"/>
        <v>-0.16325061226283968</v>
      </c>
      <c r="AE121">
        <f t="shared" si="48"/>
        <v>0.1639845746330757</v>
      </c>
      <c r="AF121">
        <f t="shared" si="49"/>
        <v>-9</v>
      </c>
      <c r="AJ121" t="str">
        <f t="shared" si="59"/>
        <v>F3167</v>
      </c>
      <c r="AK121" t="str">
        <f t="shared" si="60"/>
        <v>X277.9</v>
      </c>
      <c r="AL121" t="str">
        <f t="shared" si="61"/>
        <v>Y575</v>
      </c>
      <c r="AM121" t="str">
        <f t="shared" si="62"/>
        <v>Z-9</v>
      </c>
      <c r="AO121">
        <f t="shared" si="63"/>
        <v>1.6086961476800983</v>
      </c>
      <c r="AP121">
        <f t="shared" si="64"/>
        <v>92.174218234097623</v>
      </c>
      <c r="AS121" t="str">
        <f t="shared" si="65"/>
        <v>F3167 X277.9 Y575 Z-9</v>
      </c>
    </row>
    <row r="122" spans="1:45" x14ac:dyDescent="0.25">
      <c r="A122">
        <f t="shared" si="66"/>
        <v>10.999999999999977</v>
      </c>
      <c r="B122">
        <f t="shared" si="33"/>
        <v>1.6906081466039649</v>
      </c>
      <c r="C122">
        <f t="shared" si="34"/>
        <v>0.16115529885049332</v>
      </c>
      <c r="D122">
        <f t="shared" si="67"/>
        <v>19.524083582827942</v>
      </c>
      <c r="E122" s="4">
        <f t="shared" si="36"/>
        <v>15.226074266750686</v>
      </c>
      <c r="F122" s="4">
        <f t="shared" si="37"/>
        <v>580</v>
      </c>
      <c r="G122">
        <f t="shared" si="68"/>
        <v>1.3954583832281353E-2</v>
      </c>
      <c r="I122">
        <f t="shared" si="69"/>
        <v>1.3841885697046457</v>
      </c>
      <c r="J122">
        <f t="shared" si="52"/>
        <v>3164.2550703448201</v>
      </c>
      <c r="K122">
        <f t="shared" si="53"/>
        <v>277.89999999999998</v>
      </c>
      <c r="L122">
        <f t="shared" si="54"/>
        <v>277.7</v>
      </c>
      <c r="M122">
        <f t="shared" si="70"/>
        <v>-1.9999999999998934</v>
      </c>
      <c r="N122">
        <f t="shared" si="55"/>
        <v>-119.99999999999361</v>
      </c>
      <c r="O122">
        <f t="shared" si="56"/>
        <v>3167</v>
      </c>
      <c r="Q122">
        <f t="shared" si="57"/>
        <v>0.86639596398642649</v>
      </c>
      <c r="R122">
        <f t="shared" si="58"/>
        <v>49.642296201673325</v>
      </c>
      <c r="T122">
        <f t="shared" si="39"/>
        <v>-3.9366607119801611E-2</v>
      </c>
      <c r="U122">
        <f t="shared" si="40"/>
        <v>9.036667847581557E-3</v>
      </c>
      <c r="V122">
        <f t="shared" si="41"/>
        <v>-1.4927021311480653E-3</v>
      </c>
      <c r="X122">
        <v>0</v>
      </c>
      <c r="Y122">
        <f t="shared" si="42"/>
        <v>9.036667847581557E-3</v>
      </c>
      <c r="Z122">
        <f t="shared" si="43"/>
        <v>-1.4927021311480653E-3</v>
      </c>
      <c r="AA122">
        <f t="shared" si="44"/>
        <v>9.1591225256488547E-3</v>
      </c>
      <c r="AB122">
        <f t="shared" si="45"/>
        <v>0</v>
      </c>
      <c r="AC122">
        <f t="shared" si="46"/>
        <v>0.98663030462531964</v>
      </c>
      <c r="AD122">
        <f t="shared" si="47"/>
        <v>-0.16297435993109161</v>
      </c>
      <c r="AE122">
        <f t="shared" si="48"/>
        <v>0.1637045723639774</v>
      </c>
      <c r="AF122">
        <f t="shared" si="49"/>
        <v>-9</v>
      </c>
      <c r="AJ122" t="str">
        <f t="shared" si="59"/>
        <v>F3167</v>
      </c>
      <c r="AK122" t="str">
        <f t="shared" si="60"/>
        <v>X277.7</v>
      </c>
      <c r="AL122" t="str">
        <f t="shared" si="61"/>
        <v>Y580</v>
      </c>
      <c r="AM122" t="str">
        <f t="shared" si="62"/>
        <v>Z-9</v>
      </c>
      <c r="AO122">
        <f t="shared" si="63"/>
        <v>1.6086961476800874</v>
      </c>
      <c r="AP122">
        <f t="shared" si="64"/>
        <v>92.174218234097012</v>
      </c>
      <c r="AS122" t="str">
        <f t="shared" si="65"/>
        <v>F3167 X277.7 Y580 Z-9</v>
      </c>
    </row>
    <row r="123" spans="1:45" x14ac:dyDescent="0.25">
      <c r="A123">
        <f t="shared" si="66"/>
        <v>11.099999999999977</v>
      </c>
      <c r="B123">
        <f t="shared" si="33"/>
        <v>1.7025939612643615</v>
      </c>
      <c r="C123">
        <f t="shared" si="34"/>
        <v>0.16139977881376852</v>
      </c>
      <c r="D123">
        <f t="shared" si="67"/>
        <v>19.662502439798399</v>
      </c>
      <c r="E123" s="4">
        <f t="shared" si="36"/>
        <v>15.364493123721143</v>
      </c>
      <c r="F123" s="4">
        <f t="shared" si="37"/>
        <v>585</v>
      </c>
      <c r="G123">
        <f t="shared" si="68"/>
        <v>1.3975753574555865E-2</v>
      </c>
      <c r="I123">
        <f t="shared" si="69"/>
        <v>1.3841885697045746</v>
      </c>
      <c r="J123">
        <f t="shared" si="52"/>
        <v>3164.2550703446577</v>
      </c>
      <c r="K123">
        <f t="shared" si="53"/>
        <v>277.7</v>
      </c>
      <c r="L123">
        <f t="shared" si="54"/>
        <v>277.39999999999998</v>
      </c>
      <c r="M123">
        <f t="shared" si="70"/>
        <v>-3.0000000000001243</v>
      </c>
      <c r="N123">
        <f t="shared" si="55"/>
        <v>-180.00000000000745</v>
      </c>
      <c r="O123">
        <f t="shared" si="56"/>
        <v>3169</v>
      </c>
      <c r="Q123">
        <f t="shared" si="57"/>
        <v>0.86639596398642649</v>
      </c>
      <c r="R123">
        <f t="shared" si="58"/>
        <v>49.642296201673325</v>
      </c>
      <c r="T123">
        <f t="shared" si="39"/>
        <v>-3.9350475776188436E-2</v>
      </c>
      <c r="U123">
        <f t="shared" si="40"/>
        <v>9.050376886249635E-3</v>
      </c>
      <c r="V123">
        <f t="shared" si="41"/>
        <v>-2.238731249719488E-3</v>
      </c>
      <c r="X123">
        <v>0</v>
      </c>
      <c r="Y123">
        <f t="shared" si="42"/>
        <v>9.050376886249635E-3</v>
      </c>
      <c r="Z123">
        <f t="shared" si="43"/>
        <v>-2.238731249719488E-3</v>
      </c>
      <c r="AA123">
        <f t="shared" si="44"/>
        <v>9.3231560853410701E-3</v>
      </c>
      <c r="AB123">
        <f t="shared" si="45"/>
        <v>0</v>
      </c>
      <c r="AC123">
        <f t="shared" si="46"/>
        <v>0.97074175347977609</v>
      </c>
      <c r="AD123">
        <f t="shared" si="47"/>
        <v>-0.24012590041686385</v>
      </c>
      <c r="AE123">
        <f t="shared" si="48"/>
        <v>0.24249554402607765</v>
      </c>
      <c r="AF123">
        <f t="shared" si="49"/>
        <v>-14</v>
      </c>
      <c r="AJ123" t="str">
        <f t="shared" si="59"/>
        <v>F3169</v>
      </c>
      <c r="AK123" t="str">
        <f t="shared" si="60"/>
        <v>X277.4</v>
      </c>
      <c r="AL123" t="str">
        <f t="shared" si="61"/>
        <v>Y585</v>
      </c>
      <c r="AM123" t="str">
        <f t="shared" si="62"/>
        <v>Z-9</v>
      </c>
      <c r="AO123">
        <f t="shared" si="63"/>
        <v>1.6276271658134258</v>
      </c>
      <c r="AP123">
        <f t="shared" si="64"/>
        <v>93.258917665579062</v>
      </c>
      <c r="AS123" t="str">
        <f t="shared" si="65"/>
        <v>F3169 X277.4 Y585 Z-9</v>
      </c>
    </row>
    <row r="124" spans="1:45" x14ac:dyDescent="0.25">
      <c r="A124">
        <f t="shared" si="66"/>
        <v>11.199999999999976</v>
      </c>
      <c r="B124">
        <f t="shared" si="33"/>
        <v>1.7145797759247583</v>
      </c>
      <c r="C124">
        <f t="shared" si="34"/>
        <v>0.16166826191002262</v>
      </c>
      <c r="D124">
        <f t="shared" si="67"/>
        <v>19.800921296768863</v>
      </c>
      <c r="E124" s="4">
        <f t="shared" si="36"/>
        <v>15.502911980691607</v>
      </c>
      <c r="F124" s="4">
        <f t="shared" si="37"/>
        <v>591</v>
      </c>
      <c r="G124">
        <f t="shared" si="68"/>
        <v>1.3999001769936049E-2</v>
      </c>
      <c r="I124">
        <f t="shared" si="69"/>
        <v>1.3841885697046457</v>
      </c>
      <c r="J124">
        <f t="shared" si="52"/>
        <v>3164.2550703448201</v>
      </c>
      <c r="K124">
        <f t="shared" si="53"/>
        <v>277.39999999999998</v>
      </c>
      <c r="L124">
        <f t="shared" si="54"/>
        <v>277.2</v>
      </c>
      <c r="M124">
        <f t="shared" si="70"/>
        <v>-1.9999999999998934</v>
      </c>
      <c r="N124">
        <f t="shared" si="55"/>
        <v>-119.99999999999361</v>
      </c>
      <c r="O124">
        <f t="shared" si="56"/>
        <v>3167</v>
      </c>
      <c r="Q124">
        <f t="shared" si="57"/>
        <v>0.86639596398642649</v>
      </c>
      <c r="R124">
        <f t="shared" si="58"/>
        <v>49.642296201673325</v>
      </c>
      <c r="T124">
        <f t="shared" si="39"/>
        <v>-3.9332760651308731E-2</v>
      </c>
      <c r="U124">
        <f t="shared" si="40"/>
        <v>9.0654318833911767E-3</v>
      </c>
      <c r="V124">
        <f t="shared" si="41"/>
        <v>-1.4914187415103095E-3</v>
      </c>
      <c r="X124">
        <v>0</v>
      </c>
      <c r="Y124">
        <f t="shared" si="42"/>
        <v>9.0654318833911767E-3</v>
      </c>
      <c r="Z124">
        <f t="shared" si="43"/>
        <v>-1.4914187415103095E-3</v>
      </c>
      <c r="AA124">
        <f t="shared" si="44"/>
        <v>9.1872947647788847E-3</v>
      </c>
      <c r="AB124">
        <f t="shared" si="45"/>
        <v>0</v>
      </c>
      <c r="AC124">
        <f t="shared" si="46"/>
        <v>0.98673571660562254</v>
      </c>
      <c r="AD124">
        <f t="shared" si="47"/>
        <v>-0.16233491791598179</v>
      </c>
      <c r="AE124">
        <f t="shared" si="48"/>
        <v>0.16305649999843563</v>
      </c>
      <c r="AF124">
        <f t="shared" si="49"/>
        <v>-9</v>
      </c>
      <c r="AJ124" t="str">
        <f t="shared" si="59"/>
        <v>F3167</v>
      </c>
      <c r="AK124" t="str">
        <f t="shared" si="60"/>
        <v>X277.2</v>
      </c>
      <c r="AL124" t="str">
        <f t="shared" si="61"/>
        <v>Y591</v>
      </c>
      <c r="AM124" t="str">
        <f t="shared" si="62"/>
        <v>Z-14</v>
      </c>
      <c r="AO124">
        <f t="shared" si="63"/>
        <v>1.6086961476800874</v>
      </c>
      <c r="AP124">
        <f t="shared" si="64"/>
        <v>92.174218234097012</v>
      </c>
      <c r="AS124" t="str">
        <f t="shared" si="65"/>
        <v>F3167 X277.2 Y591 Z-14</v>
      </c>
    </row>
    <row r="125" spans="1:45" x14ac:dyDescent="0.25">
      <c r="A125">
        <f t="shared" si="66"/>
        <v>11.299999999999976</v>
      </c>
      <c r="B125">
        <f t="shared" si="33"/>
        <v>1.7265655905851549</v>
      </c>
      <c r="C125">
        <f t="shared" si="34"/>
        <v>0.16196094547901363</v>
      </c>
      <c r="D125">
        <f t="shared" si="67"/>
        <v>19.93934015373932</v>
      </c>
      <c r="E125" s="4">
        <f t="shared" si="36"/>
        <v>15.641330837662064</v>
      </c>
      <c r="F125" s="4">
        <f t="shared" si="37"/>
        <v>596</v>
      </c>
      <c r="G125">
        <f t="shared" si="68"/>
        <v>1.4024345506250953E-2</v>
      </c>
      <c r="I125">
        <f t="shared" si="69"/>
        <v>1.3841885697045746</v>
      </c>
      <c r="J125">
        <f t="shared" si="52"/>
        <v>3164.2550703446577</v>
      </c>
      <c r="K125">
        <f t="shared" si="53"/>
        <v>277.2</v>
      </c>
      <c r="L125">
        <f t="shared" si="54"/>
        <v>276.89999999999998</v>
      </c>
      <c r="M125">
        <f t="shared" si="70"/>
        <v>-3.0000000000001243</v>
      </c>
      <c r="N125">
        <f t="shared" si="55"/>
        <v>-180.00000000000745</v>
      </c>
      <c r="O125">
        <f t="shared" si="56"/>
        <v>3169</v>
      </c>
      <c r="Q125">
        <f t="shared" si="57"/>
        <v>0.86639596398642649</v>
      </c>
      <c r="R125">
        <f t="shared" si="58"/>
        <v>49.642296201673325</v>
      </c>
      <c r="T125">
        <f t="shared" si="39"/>
        <v>-3.9313448724236776E-2</v>
      </c>
      <c r="U125">
        <f t="shared" si="40"/>
        <v>9.0818439046916385E-3</v>
      </c>
      <c r="V125">
        <f t="shared" si="41"/>
        <v>-2.2366247029330997E-3</v>
      </c>
      <c r="X125">
        <v>0</v>
      </c>
      <c r="Y125">
        <f t="shared" si="42"/>
        <v>9.0818439046916385E-3</v>
      </c>
      <c r="Z125">
        <f t="shared" si="43"/>
        <v>-2.2366247029330997E-3</v>
      </c>
      <c r="AA125">
        <f t="shared" si="44"/>
        <v>9.3532015251974136E-3</v>
      </c>
      <c r="AB125">
        <f t="shared" si="45"/>
        <v>0</v>
      </c>
      <c r="AC125">
        <f t="shared" si="46"/>
        <v>0.97098772866437866</v>
      </c>
      <c r="AD125">
        <f t="shared" si="47"/>
        <v>-0.23912931811718793</v>
      </c>
      <c r="AE125">
        <f t="shared" si="48"/>
        <v>0.24146905478405456</v>
      </c>
      <c r="AF125">
        <f t="shared" si="49"/>
        <v>-14</v>
      </c>
      <c r="AJ125" t="str">
        <f t="shared" si="59"/>
        <v>F3169</v>
      </c>
      <c r="AK125" t="str">
        <f t="shared" si="60"/>
        <v>X276.9</v>
      </c>
      <c r="AL125" t="str">
        <f t="shared" si="61"/>
        <v>Y596</v>
      </c>
      <c r="AM125" t="str">
        <f t="shared" si="62"/>
        <v>Z-9</v>
      </c>
      <c r="AO125">
        <f t="shared" si="63"/>
        <v>1.6276271658134258</v>
      </c>
      <c r="AP125">
        <f t="shared" si="64"/>
        <v>93.258917665579062</v>
      </c>
      <c r="AS125" t="str">
        <f t="shared" si="65"/>
        <v>F3169 X276.9 Y596 Z-9</v>
      </c>
    </row>
    <row r="126" spans="1:45" x14ac:dyDescent="0.25">
      <c r="A126">
        <f t="shared" si="66"/>
        <v>11.399999999999975</v>
      </c>
      <c r="B126">
        <f t="shared" si="33"/>
        <v>1.7385514052455515</v>
      </c>
      <c r="C126">
        <f t="shared" si="34"/>
        <v>0.16227804554269296</v>
      </c>
      <c r="D126">
        <f t="shared" si="67"/>
        <v>20.07775901070978</v>
      </c>
      <c r="E126" s="4">
        <f t="shared" si="36"/>
        <v>15.779749694632525</v>
      </c>
      <c r="F126" s="4">
        <f t="shared" si="37"/>
        <v>601</v>
      </c>
      <c r="G126">
        <f t="shared" si="68"/>
        <v>1.4051803489037732E-2</v>
      </c>
      <c r="I126">
        <f t="shared" si="69"/>
        <v>1.3841885697046101</v>
      </c>
      <c r="J126">
        <f t="shared" si="52"/>
        <v>3164.2550703447391</v>
      </c>
      <c r="K126">
        <f t="shared" si="53"/>
        <v>276.89999999999998</v>
      </c>
      <c r="L126">
        <f t="shared" si="54"/>
        <v>276.60000000000002</v>
      </c>
      <c r="M126">
        <f t="shared" si="70"/>
        <v>-2.9999999999995559</v>
      </c>
      <c r="N126">
        <f t="shared" si="55"/>
        <v>-179.99999999997334</v>
      </c>
      <c r="O126">
        <f t="shared" si="56"/>
        <v>3169</v>
      </c>
      <c r="Q126">
        <f t="shared" si="57"/>
        <v>0.86639596398642649</v>
      </c>
      <c r="R126">
        <f t="shared" si="58"/>
        <v>49.642296201673325</v>
      </c>
      <c r="T126">
        <f t="shared" si="39"/>
        <v>-3.9292525741353251E-2</v>
      </c>
      <c r="U126">
        <f t="shared" si="40"/>
        <v>9.0996250634270744E-3</v>
      </c>
      <c r="V126">
        <f t="shared" si="41"/>
        <v>-2.2354343504732812E-3</v>
      </c>
      <c r="X126">
        <v>0</v>
      </c>
      <c r="Y126">
        <f t="shared" si="42"/>
        <v>9.0996250634270744E-3</v>
      </c>
      <c r="Z126">
        <f t="shared" si="43"/>
        <v>-2.2354343504732812E-3</v>
      </c>
      <c r="AA126">
        <f t="shared" si="44"/>
        <v>9.3701837244648568E-3</v>
      </c>
      <c r="AB126">
        <f t="shared" si="45"/>
        <v>0</v>
      </c>
      <c r="AC126">
        <f t="shared" si="46"/>
        <v>0.97112557565639046</v>
      </c>
      <c r="AD126">
        <f t="shared" si="47"/>
        <v>-0.23856889215915023</v>
      </c>
      <c r="AE126">
        <f t="shared" si="48"/>
        <v>0.24089192476673293</v>
      </c>
      <c r="AF126">
        <f t="shared" si="49"/>
        <v>-14</v>
      </c>
      <c r="AJ126" t="str">
        <f t="shared" si="59"/>
        <v>F3169</v>
      </c>
      <c r="AK126" t="str">
        <f t="shared" si="60"/>
        <v>X276.6</v>
      </c>
      <c r="AL126" t="str">
        <f t="shared" si="61"/>
        <v>Y601</v>
      </c>
      <c r="AM126" t="str">
        <f t="shared" si="62"/>
        <v>Z-14</v>
      </c>
      <c r="AO126">
        <f t="shared" si="63"/>
        <v>1.6276271658134152</v>
      </c>
      <c r="AP126">
        <f t="shared" si="64"/>
        <v>93.258917665578451</v>
      </c>
      <c r="AS126" t="str">
        <f t="shared" si="65"/>
        <v>F3169 X276.6 Y601 Z-14</v>
      </c>
    </row>
    <row r="127" spans="1:45" x14ac:dyDescent="0.25">
      <c r="A127">
        <f t="shared" si="66"/>
        <v>11.499999999999975</v>
      </c>
      <c r="B127">
        <f t="shared" si="33"/>
        <v>1.7505372199059483</v>
      </c>
      <c r="C127">
        <f t="shared" si="34"/>
        <v>0.1626197971990779</v>
      </c>
      <c r="D127">
        <f t="shared" si="67"/>
        <v>20.216177867680244</v>
      </c>
      <c r="E127" s="4">
        <f t="shared" si="36"/>
        <v>15.918168551602989</v>
      </c>
      <c r="F127" s="4">
        <f t="shared" si="37"/>
        <v>606</v>
      </c>
      <c r="G127">
        <f t="shared" si="68"/>
        <v>1.4081396075647429E-2</v>
      </c>
      <c r="I127">
        <f t="shared" si="69"/>
        <v>1.3841885697046457</v>
      </c>
      <c r="J127">
        <f t="shared" si="52"/>
        <v>3164.2550703448201</v>
      </c>
      <c r="K127">
        <f t="shared" si="53"/>
        <v>276.60000000000002</v>
      </c>
      <c r="L127">
        <f t="shared" si="54"/>
        <v>276.2</v>
      </c>
      <c r="M127">
        <f t="shared" si="70"/>
        <v>-4.0000000000003553</v>
      </c>
      <c r="N127">
        <f t="shared" si="55"/>
        <v>-240.00000000002132</v>
      </c>
      <c r="O127">
        <f t="shared" si="56"/>
        <v>3173</v>
      </c>
      <c r="Q127">
        <f t="shared" si="57"/>
        <v>0.86639596398642649</v>
      </c>
      <c r="R127">
        <f t="shared" si="58"/>
        <v>49.642296201673325</v>
      </c>
      <c r="T127">
        <f t="shared" si="39"/>
        <v>-3.9269976190356659E-2</v>
      </c>
      <c r="U127">
        <f t="shared" si="40"/>
        <v>9.1187885425502557E-3</v>
      </c>
      <c r="V127">
        <f t="shared" si="41"/>
        <v>-2.9788436154001528E-3</v>
      </c>
      <c r="X127">
        <v>0</v>
      </c>
      <c r="Y127">
        <f t="shared" si="42"/>
        <v>9.1187885425502557E-3</v>
      </c>
      <c r="Z127">
        <f t="shared" si="43"/>
        <v>-2.9788436154001528E-3</v>
      </c>
      <c r="AA127">
        <f t="shared" si="44"/>
        <v>9.5930085879642607E-3</v>
      </c>
      <c r="AB127">
        <f t="shared" si="45"/>
        <v>0</v>
      </c>
      <c r="AC127">
        <f t="shared" si="46"/>
        <v>0.95056607725662012</v>
      </c>
      <c r="AD127">
        <f t="shared" si="47"/>
        <v>-0.31052235470085149</v>
      </c>
      <c r="AE127">
        <f t="shared" si="48"/>
        <v>0.31574250276534843</v>
      </c>
      <c r="AF127">
        <f t="shared" si="49"/>
        <v>-18</v>
      </c>
      <c r="AJ127" t="str">
        <f t="shared" si="59"/>
        <v>F3173</v>
      </c>
      <c r="AK127" t="str">
        <f t="shared" si="60"/>
        <v>X276.2</v>
      </c>
      <c r="AL127" t="str">
        <f t="shared" si="61"/>
        <v>Y606</v>
      </c>
      <c r="AM127" t="str">
        <f t="shared" si="62"/>
        <v>Z-14</v>
      </c>
      <c r="AO127">
        <f t="shared" si="63"/>
        <v>1.6465068331469712</v>
      </c>
      <c r="AP127">
        <f t="shared" si="64"/>
        <v>94.340674826183275</v>
      </c>
      <c r="AS127" t="str">
        <f t="shared" si="65"/>
        <v>F3173 X276.2 Y606 Z-14</v>
      </c>
    </row>
    <row r="128" spans="1:45" x14ac:dyDescent="0.25">
      <c r="A128">
        <f t="shared" si="66"/>
        <v>11.599999999999975</v>
      </c>
      <c r="B128">
        <f t="shared" si="33"/>
        <v>1.762523034566345</v>
      </c>
      <c r="C128">
        <f t="shared" si="34"/>
        <v>0.16298645505368167</v>
      </c>
      <c r="D128">
        <f t="shared" si="67"/>
        <v>20.354596724650701</v>
      </c>
      <c r="E128" s="4">
        <f t="shared" si="36"/>
        <v>16.056587408573446</v>
      </c>
      <c r="F128" s="4">
        <f t="shared" si="37"/>
        <v>612</v>
      </c>
      <c r="G128">
        <f t="shared" si="68"/>
        <v>1.411314531260289E-2</v>
      </c>
      <c r="I128">
        <f t="shared" si="69"/>
        <v>1.3841885697045746</v>
      </c>
      <c r="J128">
        <f t="shared" si="52"/>
        <v>3164.2550703446577</v>
      </c>
      <c r="K128">
        <f t="shared" si="53"/>
        <v>276.2</v>
      </c>
      <c r="L128">
        <f t="shared" si="54"/>
        <v>275.8</v>
      </c>
      <c r="M128">
        <f t="shared" si="70"/>
        <v>-3.9999999999997868</v>
      </c>
      <c r="N128">
        <f t="shared" si="55"/>
        <v>-239.99999999998721</v>
      </c>
      <c r="O128">
        <f t="shared" si="56"/>
        <v>3173</v>
      </c>
      <c r="Q128">
        <f t="shared" si="57"/>
        <v>0.86639596398642649</v>
      </c>
      <c r="R128">
        <f t="shared" si="58"/>
        <v>49.642296201673325</v>
      </c>
      <c r="T128">
        <f t="shared" si="39"/>
        <v>-3.9245783271796598E-2</v>
      </c>
      <c r="U128">
        <f t="shared" si="40"/>
        <v>9.1393486188828064E-3</v>
      </c>
      <c r="V128">
        <f t="shared" si="41"/>
        <v>-2.9770084495050241E-3</v>
      </c>
      <c r="X128">
        <v>0</v>
      </c>
      <c r="Y128">
        <f t="shared" si="42"/>
        <v>9.1393486188828064E-3</v>
      </c>
      <c r="Z128">
        <f t="shared" si="43"/>
        <v>-2.9770084495050241E-3</v>
      </c>
      <c r="AA128">
        <f t="shared" si="44"/>
        <v>9.6119858762848467E-3</v>
      </c>
      <c r="AB128">
        <f t="shared" si="45"/>
        <v>0</v>
      </c>
      <c r="AC128">
        <f t="shared" si="46"/>
        <v>0.95082834458088894</v>
      </c>
      <c r="AD128">
        <f t="shared" si="47"/>
        <v>-0.30971835454419905</v>
      </c>
      <c r="AE128">
        <f t="shared" si="48"/>
        <v>0.3148968075224261</v>
      </c>
      <c r="AF128">
        <f t="shared" si="49"/>
        <v>-18</v>
      </c>
      <c r="AJ128" t="str">
        <f t="shared" si="59"/>
        <v>F3173</v>
      </c>
      <c r="AK128" t="str">
        <f t="shared" si="60"/>
        <v>X275.8</v>
      </c>
      <c r="AL128" t="str">
        <f t="shared" si="61"/>
        <v>Y612</v>
      </c>
      <c r="AM128" t="str">
        <f t="shared" si="62"/>
        <v>Z-18</v>
      </c>
      <c r="AO128">
        <f t="shared" si="63"/>
        <v>1.6465068331469606</v>
      </c>
      <c r="AP128">
        <f t="shared" si="64"/>
        <v>94.340674826182678</v>
      </c>
      <c r="AS128" t="str">
        <f t="shared" si="65"/>
        <v>F3173 X275.8 Y612 Z-18</v>
      </c>
    </row>
    <row r="129" spans="1:45" x14ac:dyDescent="0.25">
      <c r="A129">
        <f t="shared" si="66"/>
        <v>11.699999999999974</v>
      </c>
      <c r="B129">
        <f t="shared" si="33"/>
        <v>1.7745088492267418</v>
      </c>
      <c r="C129">
        <f t="shared" si="34"/>
        <v>0.16337829368999454</v>
      </c>
      <c r="D129">
        <f t="shared" si="67"/>
        <v>20.493015581621165</v>
      </c>
      <c r="E129" s="4">
        <f t="shared" si="36"/>
        <v>16.19500626554391</v>
      </c>
      <c r="F129" s="4">
        <f t="shared" si="37"/>
        <v>617</v>
      </c>
      <c r="G129">
        <f t="shared" si="68"/>
        <v>1.4147074976338164E-2</v>
      </c>
      <c r="I129">
        <f t="shared" si="69"/>
        <v>1.3841885697046457</v>
      </c>
      <c r="J129">
        <f t="shared" si="52"/>
        <v>3164.2550703448201</v>
      </c>
      <c r="K129">
        <f t="shared" si="53"/>
        <v>275.8</v>
      </c>
      <c r="L129">
        <f t="shared" si="54"/>
        <v>275.5</v>
      </c>
      <c r="M129">
        <f t="shared" si="70"/>
        <v>-3.0000000000001243</v>
      </c>
      <c r="N129">
        <f t="shared" si="55"/>
        <v>-180.00000000000745</v>
      </c>
      <c r="O129">
        <f t="shared" si="56"/>
        <v>3169</v>
      </c>
      <c r="Q129">
        <f t="shared" si="57"/>
        <v>0.86639596398642649</v>
      </c>
      <c r="R129">
        <f t="shared" si="58"/>
        <v>49.642296201673325</v>
      </c>
      <c r="T129">
        <f t="shared" si="39"/>
        <v>-3.9219928868030322E-2</v>
      </c>
      <c r="U129">
        <f t="shared" si="40"/>
        <v>9.1613206894970867E-3</v>
      </c>
      <c r="V129">
        <f t="shared" si="41"/>
        <v>-2.2313041618105614E-3</v>
      </c>
      <c r="X129">
        <v>0</v>
      </c>
      <c r="Y129">
        <f t="shared" si="42"/>
        <v>9.1613206894970867E-3</v>
      </c>
      <c r="Z129">
        <f t="shared" si="43"/>
        <v>-2.2313041618105614E-3</v>
      </c>
      <c r="AA129">
        <f t="shared" si="44"/>
        <v>9.4291311921258433E-3</v>
      </c>
      <c r="AB129">
        <f t="shared" si="45"/>
        <v>0</v>
      </c>
      <c r="AC129">
        <f t="shared" si="46"/>
        <v>0.97159754200340298</v>
      </c>
      <c r="AD129">
        <f t="shared" si="47"/>
        <v>-0.23663942269399085</v>
      </c>
      <c r="AE129">
        <f t="shared" si="48"/>
        <v>0.23890556982689737</v>
      </c>
      <c r="AF129">
        <f t="shared" si="49"/>
        <v>-14</v>
      </c>
      <c r="AJ129" t="str">
        <f t="shared" si="59"/>
        <v>F3169</v>
      </c>
      <c r="AK129" t="str">
        <f t="shared" si="60"/>
        <v>X275.5</v>
      </c>
      <c r="AL129" t="str">
        <f t="shared" si="61"/>
        <v>Y617</v>
      </c>
      <c r="AM129" t="str">
        <f t="shared" si="62"/>
        <v>Z-18</v>
      </c>
      <c r="AO129">
        <f t="shared" si="63"/>
        <v>1.6276271658134258</v>
      </c>
      <c r="AP129">
        <f t="shared" si="64"/>
        <v>93.258917665579062</v>
      </c>
      <c r="AS129" t="str">
        <f t="shared" si="65"/>
        <v>F3169 X275.5 Y617 Z-18</v>
      </c>
    </row>
    <row r="130" spans="1:45" x14ac:dyDescent="0.25">
      <c r="A130">
        <f t="shared" si="66"/>
        <v>11.799999999999974</v>
      </c>
      <c r="B130">
        <f t="shared" si="33"/>
        <v>1.7864946638871384</v>
      </c>
      <c r="C130">
        <f t="shared" si="34"/>
        <v>0.16379560818066002</v>
      </c>
      <c r="D130">
        <f t="shared" si="67"/>
        <v>20.631434438591622</v>
      </c>
      <c r="E130" s="4">
        <f t="shared" si="36"/>
        <v>16.333425122514367</v>
      </c>
      <c r="F130" s="4">
        <f t="shared" si="37"/>
        <v>622</v>
      </c>
      <c r="G130">
        <f t="shared" si="68"/>
        <v>1.4183210617461698E-2</v>
      </c>
      <c r="I130">
        <f t="shared" si="69"/>
        <v>1.3841885697045746</v>
      </c>
      <c r="J130">
        <f t="shared" si="52"/>
        <v>3164.2550703446577</v>
      </c>
      <c r="K130">
        <f t="shared" si="53"/>
        <v>275.5</v>
      </c>
      <c r="L130">
        <f t="shared" si="54"/>
        <v>275</v>
      </c>
      <c r="M130">
        <f t="shared" si="70"/>
        <v>-5.0000000000000178</v>
      </c>
      <c r="N130">
        <f t="shared" si="55"/>
        <v>-300.00000000000108</v>
      </c>
      <c r="O130">
        <f t="shared" si="56"/>
        <v>3178</v>
      </c>
      <c r="Q130">
        <f t="shared" si="57"/>
        <v>0.86639596398642649</v>
      </c>
      <c r="R130">
        <f t="shared" si="58"/>
        <v>49.642296201673325</v>
      </c>
      <c r="T130">
        <f t="shared" si="39"/>
        <v>-3.9192393509494189E-2</v>
      </c>
      <c r="U130">
        <f t="shared" si="40"/>
        <v>9.1847213003800419E-3</v>
      </c>
      <c r="V130">
        <f t="shared" si="41"/>
        <v>-3.716317907611082E-3</v>
      </c>
      <c r="X130">
        <v>0</v>
      </c>
      <c r="Y130">
        <f t="shared" si="42"/>
        <v>9.1847213003800419E-3</v>
      </c>
      <c r="Z130">
        <f t="shared" si="43"/>
        <v>-3.716317907611082E-3</v>
      </c>
      <c r="AA130">
        <f t="shared" si="44"/>
        <v>9.9080837782129019E-3</v>
      </c>
      <c r="AB130">
        <f t="shared" si="45"/>
        <v>0</v>
      </c>
      <c r="AC130">
        <f t="shared" si="46"/>
        <v>0.92699269666820161</v>
      </c>
      <c r="AD130">
        <f t="shared" si="47"/>
        <v>-0.37507937869711733</v>
      </c>
      <c r="AE130">
        <f t="shared" si="48"/>
        <v>0.38448240334946093</v>
      </c>
      <c r="AF130">
        <f t="shared" si="49"/>
        <v>-22</v>
      </c>
      <c r="AJ130" t="str">
        <f t="shared" si="59"/>
        <v>F3178</v>
      </c>
      <c r="AK130" t="str">
        <f t="shared" si="60"/>
        <v>X275</v>
      </c>
      <c r="AL130" t="str">
        <f t="shared" si="61"/>
        <v>Y622</v>
      </c>
      <c r="AM130" t="str">
        <f t="shared" si="62"/>
        <v>Z-14</v>
      </c>
      <c r="AO130">
        <f t="shared" si="63"/>
        <v>1.6653360859928352</v>
      </c>
      <c r="AP130">
        <f t="shared" si="64"/>
        <v>95.419543364224211</v>
      </c>
      <c r="AS130" t="str">
        <f t="shared" si="65"/>
        <v>F3178 X275 Y622 Z-14</v>
      </c>
    </row>
    <row r="131" spans="1:45" x14ac:dyDescent="0.25">
      <c r="A131">
        <f t="shared" si="66"/>
        <v>11.899999999999974</v>
      </c>
      <c r="B131">
        <f t="shared" si="33"/>
        <v>1.798480478547535</v>
      </c>
      <c r="C131">
        <f t="shared" si="34"/>
        <v>0.164238714641148</v>
      </c>
      <c r="D131">
        <f t="shared" si="67"/>
        <v>20.769853295562083</v>
      </c>
      <c r="E131" s="4">
        <f t="shared" si="36"/>
        <v>16.471843979484827</v>
      </c>
      <c r="F131" s="4">
        <f t="shared" si="37"/>
        <v>628</v>
      </c>
      <c r="G131">
        <f t="shared" si="68"/>
        <v>1.4221579608699407E-2</v>
      </c>
      <c r="I131">
        <f t="shared" si="69"/>
        <v>1.3841885697046101</v>
      </c>
      <c r="J131">
        <f t="shared" si="52"/>
        <v>3164.2550703447391</v>
      </c>
      <c r="K131">
        <f t="shared" si="53"/>
        <v>275</v>
      </c>
      <c r="L131">
        <f t="shared" si="54"/>
        <v>274.60000000000002</v>
      </c>
      <c r="M131">
        <f t="shared" si="70"/>
        <v>-3.9999999999997868</v>
      </c>
      <c r="N131">
        <f t="shared" si="55"/>
        <v>-239.99999999998721</v>
      </c>
      <c r="O131">
        <f t="shared" si="56"/>
        <v>3173</v>
      </c>
      <c r="Q131">
        <f t="shared" si="57"/>
        <v>0.86639596398642649</v>
      </c>
      <c r="R131">
        <f t="shared" si="58"/>
        <v>49.642296201673325</v>
      </c>
      <c r="T131">
        <f t="shared" si="39"/>
        <v>-3.9163156338171051E-2</v>
      </c>
      <c r="U131">
        <f t="shared" si="40"/>
        <v>9.2095681774800129E-3</v>
      </c>
      <c r="V131">
        <f t="shared" si="41"/>
        <v>-2.9707407422750166E-3</v>
      </c>
      <c r="X131">
        <v>0</v>
      </c>
      <c r="Y131">
        <f t="shared" si="42"/>
        <v>9.2095681774800129E-3</v>
      </c>
      <c r="Z131">
        <f t="shared" si="43"/>
        <v>-2.9707407422750166E-3</v>
      </c>
      <c r="AA131">
        <f t="shared" si="44"/>
        <v>9.6768510670292556E-3</v>
      </c>
      <c r="AB131">
        <f t="shared" si="45"/>
        <v>0</v>
      </c>
      <c r="AC131">
        <f t="shared" si="46"/>
        <v>0.95171126575034737</v>
      </c>
      <c r="AD131">
        <f t="shared" si="47"/>
        <v>-0.30699457103322136</v>
      </c>
      <c r="AE131">
        <f t="shared" si="48"/>
        <v>0.31203349615138998</v>
      </c>
      <c r="AF131">
        <f t="shared" si="49"/>
        <v>-18</v>
      </c>
      <c r="AJ131" t="str">
        <f t="shared" si="59"/>
        <v>F3173</v>
      </c>
      <c r="AK131" t="str">
        <f t="shared" si="60"/>
        <v>X274.6</v>
      </c>
      <c r="AL131" t="str">
        <f t="shared" si="61"/>
        <v>Y628</v>
      </c>
      <c r="AM131" t="str">
        <f t="shared" si="62"/>
        <v>Z-22</v>
      </c>
      <c r="AO131">
        <f t="shared" si="63"/>
        <v>1.6465068331469606</v>
      </c>
      <c r="AP131">
        <f t="shared" si="64"/>
        <v>94.340674826182678</v>
      </c>
      <c r="AS131" t="str">
        <f t="shared" si="65"/>
        <v>F3173 X274.6 Y628 Z-22</v>
      </c>
    </row>
    <row r="132" spans="1:45" x14ac:dyDescent="0.25">
      <c r="A132">
        <f t="shared" si="66"/>
        <v>11.999999999999973</v>
      </c>
      <c r="B132">
        <f t="shared" si="33"/>
        <v>1.8104662932079318</v>
      </c>
      <c r="C132">
        <f t="shared" si="34"/>
        <v>0.16470795082789741</v>
      </c>
      <c r="D132">
        <f t="shared" si="67"/>
        <v>20.908272152532547</v>
      </c>
      <c r="E132" s="4">
        <f t="shared" si="36"/>
        <v>16.610262836455291</v>
      </c>
      <c r="F132" s="4">
        <f t="shared" si="37"/>
        <v>633</v>
      </c>
      <c r="G132">
        <f t="shared" si="68"/>
        <v>1.426221119668839E-2</v>
      </c>
      <c r="I132">
        <f t="shared" si="69"/>
        <v>1.3841885697046457</v>
      </c>
      <c r="J132">
        <f t="shared" si="52"/>
        <v>3164.2550703448201</v>
      </c>
      <c r="K132">
        <f t="shared" si="53"/>
        <v>274.60000000000002</v>
      </c>
      <c r="L132">
        <f t="shared" si="54"/>
        <v>274.10000000000002</v>
      </c>
      <c r="M132">
        <f t="shared" si="70"/>
        <v>-5.0000000000000178</v>
      </c>
      <c r="N132">
        <f t="shared" si="55"/>
        <v>-300.00000000000108</v>
      </c>
      <c r="O132">
        <f t="shared" si="56"/>
        <v>3178</v>
      </c>
      <c r="Q132">
        <f t="shared" si="57"/>
        <v>0.86639596398642649</v>
      </c>
      <c r="R132">
        <f t="shared" si="58"/>
        <v>49.642296201673325</v>
      </c>
      <c r="T132">
        <f t="shared" si="39"/>
        <v>-3.9132195068123446E-2</v>
      </c>
      <c r="U132">
        <f t="shared" si="40"/>
        <v>9.2358802602471712E-3</v>
      </c>
      <c r="V132">
        <f t="shared" si="41"/>
        <v>-3.7106097452447753E-3</v>
      </c>
      <c r="X132">
        <v>0</v>
      </c>
      <c r="Y132">
        <f t="shared" si="42"/>
        <v>9.2358802602471712E-3</v>
      </c>
      <c r="Z132">
        <f t="shared" si="43"/>
        <v>-3.7106097452447753E-3</v>
      </c>
      <c r="AA132">
        <f t="shared" si="44"/>
        <v>9.9533968504791799E-3</v>
      </c>
      <c r="AB132">
        <f t="shared" si="45"/>
        <v>0</v>
      </c>
      <c r="AC132">
        <f t="shared" si="46"/>
        <v>0.92791239001010339</v>
      </c>
      <c r="AD132">
        <f t="shared" si="47"/>
        <v>-0.3727983321659819</v>
      </c>
      <c r="AE132">
        <f t="shared" si="48"/>
        <v>0.38202292938750171</v>
      </c>
      <c r="AF132">
        <f t="shared" si="49"/>
        <v>-22</v>
      </c>
      <c r="AJ132" t="str">
        <f t="shared" si="59"/>
        <v>F3178</v>
      </c>
      <c r="AK132" t="str">
        <f t="shared" si="60"/>
        <v>X274.1</v>
      </c>
      <c r="AL132" t="str">
        <f t="shared" si="61"/>
        <v>Y633</v>
      </c>
      <c r="AM132" t="str">
        <f t="shared" si="62"/>
        <v>Z-18</v>
      </c>
      <c r="AO132">
        <f t="shared" si="63"/>
        <v>1.6653360859928352</v>
      </c>
      <c r="AP132">
        <f t="shared" si="64"/>
        <v>95.419543364224211</v>
      </c>
      <c r="AS132" t="str">
        <f t="shared" si="65"/>
        <v>F3178 X274.1 Y633 Z-18</v>
      </c>
    </row>
    <row r="133" spans="1:45" x14ac:dyDescent="0.25">
      <c r="A133">
        <f t="shared" si="66"/>
        <v>12.099999999999973</v>
      </c>
      <c r="B133">
        <f t="shared" si="33"/>
        <v>1.8224521078683285</v>
      </c>
      <c r="C133">
        <f t="shared" si="34"/>
        <v>0.16520367678308065</v>
      </c>
      <c r="D133">
        <f t="shared" si="67"/>
        <v>21.046691009503004</v>
      </c>
      <c r="E133" s="4">
        <f t="shared" si="36"/>
        <v>16.748681693425748</v>
      </c>
      <c r="F133" s="4">
        <f t="shared" si="37"/>
        <v>638</v>
      </c>
      <c r="G133">
        <f t="shared" si="68"/>
        <v>1.4305136557807666E-2</v>
      </c>
      <c r="I133">
        <f t="shared" si="69"/>
        <v>1.3841885697045746</v>
      </c>
      <c r="J133">
        <f t="shared" si="52"/>
        <v>3164.2550703446577</v>
      </c>
      <c r="K133">
        <f t="shared" si="53"/>
        <v>274.10000000000002</v>
      </c>
      <c r="L133">
        <f t="shared" si="54"/>
        <v>273.60000000000002</v>
      </c>
      <c r="M133">
        <f t="shared" si="70"/>
        <v>-5.0000000000000178</v>
      </c>
      <c r="N133">
        <f t="shared" si="55"/>
        <v>-300.00000000000108</v>
      </c>
      <c r="O133">
        <f t="shared" si="56"/>
        <v>3178</v>
      </c>
      <c r="Q133">
        <f t="shared" si="57"/>
        <v>0.86639596398642649</v>
      </c>
      <c r="R133">
        <f t="shared" si="58"/>
        <v>49.642296201673325</v>
      </c>
      <c r="T133">
        <f t="shared" si="39"/>
        <v>-3.9099485942950561E-2</v>
      </c>
      <c r="U133">
        <f t="shared" si="40"/>
        <v>9.2636777377882104E-3</v>
      </c>
      <c r="V133">
        <f t="shared" si="41"/>
        <v>-3.7075081865815406E-3</v>
      </c>
      <c r="X133">
        <v>0</v>
      </c>
      <c r="Y133">
        <f t="shared" si="42"/>
        <v>9.2636777377882104E-3</v>
      </c>
      <c r="Z133">
        <f t="shared" si="43"/>
        <v>-3.7075081865815406E-3</v>
      </c>
      <c r="AA133">
        <f t="shared" si="44"/>
        <v>9.9780430036737183E-3</v>
      </c>
      <c r="AB133">
        <f t="shared" si="45"/>
        <v>0</v>
      </c>
      <c r="AC133">
        <f t="shared" si="46"/>
        <v>0.92840627509597895</v>
      </c>
      <c r="AD133">
        <f t="shared" si="47"/>
        <v>-0.3715666674533783</v>
      </c>
      <c r="AE133">
        <f t="shared" si="48"/>
        <v>0.38069593251458667</v>
      </c>
      <c r="AF133">
        <f t="shared" si="49"/>
        <v>-22</v>
      </c>
      <c r="AJ133" t="str">
        <f t="shared" si="59"/>
        <v>F3178</v>
      </c>
      <c r="AK133" t="str">
        <f t="shared" si="60"/>
        <v>X273.6</v>
      </c>
      <c r="AL133" t="str">
        <f t="shared" si="61"/>
        <v>Y638</v>
      </c>
      <c r="AM133" t="str">
        <f t="shared" si="62"/>
        <v>Z-22</v>
      </c>
      <c r="AO133">
        <f t="shared" si="63"/>
        <v>1.6653360859928352</v>
      </c>
      <c r="AP133">
        <f t="shared" si="64"/>
        <v>95.419543364224211</v>
      </c>
      <c r="AS133" t="str">
        <f t="shared" si="65"/>
        <v>F3178 X273.6 Y638 Z-22</v>
      </c>
    </row>
    <row r="134" spans="1:45" x14ac:dyDescent="0.25">
      <c r="A134">
        <f t="shared" si="66"/>
        <v>12.199999999999973</v>
      </c>
      <c r="B134">
        <f t="shared" si="33"/>
        <v>1.8344379225287253</v>
      </c>
      <c r="C134">
        <f t="shared" si="34"/>
        <v>0.16572627552833644</v>
      </c>
      <c r="D134">
        <f t="shared" si="67"/>
        <v>21.185109866473468</v>
      </c>
      <c r="E134" s="4">
        <f t="shared" si="36"/>
        <v>16.887100550396212</v>
      </c>
      <c r="F134" s="4">
        <f t="shared" si="37"/>
        <v>643</v>
      </c>
      <c r="G134">
        <f t="shared" si="68"/>
        <v>1.4350388858249134E-2</v>
      </c>
      <c r="I134">
        <f t="shared" si="69"/>
        <v>1.3841885697046457</v>
      </c>
      <c r="J134">
        <f t="shared" si="52"/>
        <v>3164.2550703448201</v>
      </c>
      <c r="K134">
        <f t="shared" si="53"/>
        <v>273.60000000000002</v>
      </c>
      <c r="L134">
        <f t="shared" si="54"/>
        <v>273.10000000000002</v>
      </c>
      <c r="M134">
        <f t="shared" si="70"/>
        <v>-5.0000000000000178</v>
      </c>
      <c r="N134">
        <f t="shared" si="55"/>
        <v>-300.00000000000108</v>
      </c>
      <c r="O134">
        <f t="shared" si="56"/>
        <v>3178</v>
      </c>
      <c r="Q134">
        <f t="shared" si="57"/>
        <v>0.86639596398642649</v>
      </c>
      <c r="R134">
        <f t="shared" si="58"/>
        <v>49.642296201673325</v>
      </c>
      <c r="T134">
        <f t="shared" si="39"/>
        <v>-3.9065003690014165E-2</v>
      </c>
      <c r="U134">
        <f t="shared" si="40"/>
        <v>9.2929820877669274E-3</v>
      </c>
      <c r="V134">
        <f t="shared" si="41"/>
        <v>-3.7042384956388003E-3</v>
      </c>
      <c r="X134">
        <v>0</v>
      </c>
      <c r="Y134">
        <f t="shared" si="42"/>
        <v>9.2929820877669274E-3</v>
      </c>
      <c r="Z134">
        <f t="shared" si="43"/>
        <v>-3.7042384956388003E-3</v>
      </c>
      <c r="AA134">
        <f t="shared" si="44"/>
        <v>1.000404412805788E-2</v>
      </c>
      <c r="AB134">
        <f t="shared" si="45"/>
        <v>0</v>
      </c>
      <c r="AC134">
        <f t="shared" si="46"/>
        <v>0.92892254060568669</v>
      </c>
      <c r="AD134">
        <f t="shared" si="47"/>
        <v>-0.37027410597377253</v>
      </c>
      <c r="AE134">
        <f t="shared" si="48"/>
        <v>0.37930408282161743</v>
      </c>
      <c r="AF134">
        <f t="shared" si="49"/>
        <v>-22</v>
      </c>
      <c r="AJ134" t="str">
        <f t="shared" si="59"/>
        <v>F3178</v>
      </c>
      <c r="AK134" t="str">
        <f t="shared" si="60"/>
        <v>X273.1</v>
      </c>
      <c r="AL134" t="str">
        <f t="shared" si="61"/>
        <v>Y643</v>
      </c>
      <c r="AM134" t="str">
        <f t="shared" si="62"/>
        <v>Z-22</v>
      </c>
      <c r="AO134">
        <f t="shared" si="63"/>
        <v>1.6653360859928352</v>
      </c>
      <c r="AP134">
        <f t="shared" si="64"/>
        <v>95.419543364224211</v>
      </c>
      <c r="AS134" t="str">
        <f t="shared" si="65"/>
        <v>F3178 X273.1 Y643 Z-22</v>
      </c>
    </row>
    <row r="135" spans="1:45" x14ac:dyDescent="0.25">
      <c r="A135">
        <f t="shared" si="66"/>
        <v>12.299999999999972</v>
      </c>
      <c r="B135">
        <f t="shared" si="33"/>
        <v>1.8464237371891219</v>
      </c>
      <c r="C135">
        <f t="shared" si="34"/>
        <v>0.16627615381002531</v>
      </c>
      <c r="D135">
        <f t="shared" si="67"/>
        <v>21.323528723443928</v>
      </c>
      <c r="E135" s="4">
        <f t="shared" si="36"/>
        <v>17.025519407366673</v>
      </c>
      <c r="F135" s="4">
        <f t="shared" si="37"/>
        <v>649</v>
      </c>
      <c r="G135">
        <f t="shared" si="68"/>
        <v>1.4398003318549919E-2</v>
      </c>
      <c r="I135">
        <f t="shared" si="69"/>
        <v>1.3841885697046101</v>
      </c>
      <c r="J135">
        <f t="shared" si="52"/>
        <v>3164.2550703447391</v>
      </c>
      <c r="K135">
        <f t="shared" si="53"/>
        <v>273.10000000000002</v>
      </c>
      <c r="L135">
        <f t="shared" si="54"/>
        <v>272.60000000000002</v>
      </c>
      <c r="M135">
        <f t="shared" si="70"/>
        <v>-5.0000000000000178</v>
      </c>
      <c r="N135">
        <f t="shared" si="55"/>
        <v>-300.00000000000108</v>
      </c>
      <c r="O135">
        <f t="shared" si="56"/>
        <v>3178</v>
      </c>
      <c r="Q135">
        <f t="shared" si="57"/>
        <v>0.86639596398642649</v>
      </c>
      <c r="R135">
        <f t="shared" si="58"/>
        <v>49.642296201673325</v>
      </c>
      <c r="T135">
        <f t="shared" si="39"/>
        <v>-3.9028721471264967E-2</v>
      </c>
      <c r="U135">
        <f t="shared" si="40"/>
        <v>9.3238161181938804E-3</v>
      </c>
      <c r="V135">
        <f t="shared" si="41"/>
        <v>-3.7007981275675611E-3</v>
      </c>
      <c r="X135">
        <v>0</v>
      </c>
      <c r="Y135">
        <f t="shared" si="42"/>
        <v>9.3238161181938804E-3</v>
      </c>
      <c r="Z135">
        <f t="shared" si="43"/>
        <v>-3.7007981275675611E-3</v>
      </c>
      <c r="AA135">
        <f t="shared" si="44"/>
        <v>1.0031423318098961E-2</v>
      </c>
      <c r="AB135">
        <f t="shared" si="45"/>
        <v>0</v>
      </c>
      <c r="AC135">
        <f t="shared" si="46"/>
        <v>0.92946093715052402</v>
      </c>
      <c r="AD135">
        <f t="shared" si="47"/>
        <v>-0.36892054200229818</v>
      </c>
      <c r="AE135">
        <f t="shared" si="48"/>
        <v>0.37784737192387285</v>
      </c>
      <c r="AF135">
        <f t="shared" si="49"/>
        <v>-22</v>
      </c>
      <c r="AJ135" t="str">
        <f t="shared" si="59"/>
        <v>F3178</v>
      </c>
      <c r="AK135" t="str">
        <f t="shared" si="60"/>
        <v>X272.6</v>
      </c>
      <c r="AL135" t="str">
        <f t="shared" si="61"/>
        <v>Y649</v>
      </c>
      <c r="AM135" t="str">
        <f t="shared" si="62"/>
        <v>Z-22</v>
      </c>
      <c r="AO135">
        <f t="shared" si="63"/>
        <v>1.6653360859928352</v>
      </c>
      <c r="AP135">
        <f t="shared" si="64"/>
        <v>95.419543364224211</v>
      </c>
      <c r="AS135" t="str">
        <f t="shared" si="65"/>
        <v>F3178 X272.6 Y649 Z-22</v>
      </c>
    </row>
    <row r="136" spans="1:45" x14ac:dyDescent="0.25">
      <c r="A136">
        <f t="shared" si="66"/>
        <v>12.399999999999972</v>
      </c>
      <c r="B136">
        <f t="shared" si="33"/>
        <v>1.8584095518495185</v>
      </c>
      <c r="C136">
        <f t="shared" si="34"/>
        <v>0.16685374289878424</v>
      </c>
      <c r="D136">
        <f t="shared" si="67"/>
        <v>21.461947580414385</v>
      </c>
      <c r="E136" s="4">
        <f t="shared" si="36"/>
        <v>17.16393826433713</v>
      </c>
      <c r="F136" s="4">
        <f t="shared" si="37"/>
        <v>654</v>
      </c>
      <c r="G136">
        <f t="shared" si="68"/>
        <v>1.4448017282826546E-2</v>
      </c>
      <c r="I136">
        <f t="shared" si="69"/>
        <v>1.3841885697045746</v>
      </c>
      <c r="J136">
        <f t="shared" si="52"/>
        <v>3164.2550703446577</v>
      </c>
      <c r="K136">
        <f t="shared" si="53"/>
        <v>272.60000000000002</v>
      </c>
      <c r="L136">
        <f t="shared" si="54"/>
        <v>272</v>
      </c>
      <c r="M136">
        <f t="shared" si="70"/>
        <v>-6.0000000000002487</v>
      </c>
      <c r="N136">
        <f t="shared" si="55"/>
        <v>-360.00000000001489</v>
      </c>
      <c r="O136">
        <f t="shared" si="56"/>
        <v>3185</v>
      </c>
      <c r="Q136">
        <f t="shared" si="57"/>
        <v>0.86639596398642649</v>
      </c>
      <c r="R136">
        <f t="shared" si="58"/>
        <v>49.642296201673325</v>
      </c>
      <c r="T136">
        <f t="shared" si="39"/>
        <v>-3.8990610830486175E-2</v>
      </c>
      <c r="U136">
        <f t="shared" si="40"/>
        <v>9.3562040122608589E-3</v>
      </c>
      <c r="V136">
        <f t="shared" si="41"/>
        <v>-4.4355266592415411E-3</v>
      </c>
      <c r="X136">
        <v>0</v>
      </c>
      <c r="Y136">
        <f t="shared" si="42"/>
        <v>9.3562040122608589E-3</v>
      </c>
      <c r="Z136">
        <f t="shared" si="43"/>
        <v>-4.4355266592415411E-3</v>
      </c>
      <c r="AA136">
        <f t="shared" si="44"/>
        <v>1.0354344511551112E-2</v>
      </c>
      <c r="AB136">
        <f t="shared" si="45"/>
        <v>0</v>
      </c>
      <c r="AC136">
        <f t="shared" si="46"/>
        <v>0.90360176849662033</v>
      </c>
      <c r="AD136">
        <f t="shared" si="47"/>
        <v>-0.4283734865392349</v>
      </c>
      <c r="AE136">
        <f t="shared" si="48"/>
        <v>0.44269197377089586</v>
      </c>
      <c r="AF136">
        <f t="shared" si="49"/>
        <v>-25</v>
      </c>
      <c r="AJ136" t="str">
        <f t="shared" si="59"/>
        <v>F3185</v>
      </c>
      <c r="AK136" t="str">
        <f t="shared" si="60"/>
        <v>X272</v>
      </c>
      <c r="AL136" t="str">
        <f t="shared" si="61"/>
        <v>Y654</v>
      </c>
      <c r="AM136" t="str">
        <f t="shared" si="62"/>
        <v>Z-22</v>
      </c>
      <c r="AO136">
        <f t="shared" si="63"/>
        <v>1.6840682216920941</v>
      </c>
      <c r="AP136">
        <f t="shared" si="64"/>
        <v>96.492847335533</v>
      </c>
      <c r="AS136" t="str">
        <f t="shared" si="65"/>
        <v>F3185 X272 Y654 Z-22</v>
      </c>
    </row>
    <row r="137" spans="1:45" x14ac:dyDescent="0.25">
      <c r="A137">
        <f t="shared" si="66"/>
        <v>12.499999999999972</v>
      </c>
      <c r="B137">
        <f t="shared" si="33"/>
        <v>1.8703953665099153</v>
      </c>
      <c r="C137">
        <f t="shared" si="34"/>
        <v>0.16745949944639849</v>
      </c>
      <c r="D137">
        <f t="shared" si="67"/>
        <v>21.600366437384849</v>
      </c>
      <c r="E137" s="4">
        <f t="shared" si="36"/>
        <v>17.302357121307594</v>
      </c>
      <c r="F137" s="4">
        <f t="shared" si="37"/>
        <v>659</v>
      </c>
      <c r="G137">
        <f t="shared" si="68"/>
        <v>1.4500470292972233E-2</v>
      </c>
      <c r="I137">
        <f t="shared" si="69"/>
        <v>1.3841885697046457</v>
      </c>
      <c r="J137">
        <f t="shared" si="52"/>
        <v>3164.2550703448201</v>
      </c>
      <c r="K137">
        <f t="shared" si="53"/>
        <v>272</v>
      </c>
      <c r="L137">
        <f t="shared" si="54"/>
        <v>271.39999999999998</v>
      </c>
      <c r="M137">
        <f t="shared" si="70"/>
        <v>-6.0000000000002487</v>
      </c>
      <c r="N137">
        <f t="shared" si="55"/>
        <v>-360.00000000001489</v>
      </c>
      <c r="O137">
        <f t="shared" si="56"/>
        <v>3185</v>
      </c>
      <c r="Q137">
        <f t="shared" si="57"/>
        <v>0.86639596398642649</v>
      </c>
      <c r="R137">
        <f t="shared" si="58"/>
        <v>49.642296201673325</v>
      </c>
      <c r="T137">
        <f t="shared" si="39"/>
        <v>-3.8950641636755164E-2</v>
      </c>
      <c r="U137">
        <f t="shared" si="40"/>
        <v>9.3901713763893321E-3</v>
      </c>
      <c r="V137">
        <f t="shared" si="41"/>
        <v>-4.4309798101266852E-3</v>
      </c>
      <c r="X137">
        <v>0</v>
      </c>
      <c r="Y137">
        <f t="shared" si="42"/>
        <v>9.3901713763893321E-3</v>
      </c>
      <c r="Z137">
        <f t="shared" si="43"/>
        <v>-4.4309798101266852E-3</v>
      </c>
      <c r="AA137">
        <f t="shared" si="44"/>
        <v>1.0383106498332368E-2</v>
      </c>
      <c r="AB137">
        <f t="shared" si="45"/>
        <v>0</v>
      </c>
      <c r="AC137">
        <f t="shared" si="46"/>
        <v>0.90437013025894408</v>
      </c>
      <c r="AD137">
        <f t="shared" si="47"/>
        <v>-0.42674895137003027</v>
      </c>
      <c r="AE137">
        <f t="shared" si="48"/>
        <v>0.44089489414469085</v>
      </c>
      <c r="AF137">
        <f t="shared" si="49"/>
        <v>-25</v>
      </c>
      <c r="AJ137" t="str">
        <f t="shared" si="59"/>
        <v>F3185</v>
      </c>
      <c r="AK137" t="str">
        <f t="shared" si="60"/>
        <v>X271.4</v>
      </c>
      <c r="AL137" t="str">
        <f t="shared" si="61"/>
        <v>Y659</v>
      </c>
      <c r="AM137" t="str">
        <f t="shared" si="62"/>
        <v>Z-25</v>
      </c>
      <c r="AO137">
        <f t="shared" si="63"/>
        <v>1.6840682216920941</v>
      </c>
      <c r="AP137">
        <f t="shared" si="64"/>
        <v>96.492847335533</v>
      </c>
      <c r="AS137" t="str">
        <f t="shared" si="65"/>
        <v>F3185 X271.4 Y659 Z-25</v>
      </c>
    </row>
    <row r="138" spans="1:45" x14ac:dyDescent="0.25">
      <c r="A138">
        <f t="shared" si="66"/>
        <v>12.599999999999971</v>
      </c>
      <c r="B138">
        <f t="shared" si="33"/>
        <v>1.8823811811703119</v>
      </c>
      <c r="C138">
        <f t="shared" si="34"/>
        <v>0.16809390640326594</v>
      </c>
      <c r="D138">
        <f t="shared" si="67"/>
        <v>21.738785294355306</v>
      </c>
      <c r="E138" s="4">
        <f t="shared" si="36"/>
        <v>17.440775978278051</v>
      </c>
      <c r="F138" s="4">
        <f t="shared" si="37"/>
        <v>664</v>
      </c>
      <c r="G138">
        <f t="shared" si="68"/>
        <v>1.4555404168100982E-2</v>
      </c>
      <c r="I138">
        <f t="shared" si="69"/>
        <v>1.3841885697045746</v>
      </c>
      <c r="J138">
        <f t="shared" si="52"/>
        <v>3164.2550703446577</v>
      </c>
      <c r="K138">
        <f t="shared" si="53"/>
        <v>271.39999999999998</v>
      </c>
      <c r="L138">
        <f t="shared" si="54"/>
        <v>270.8</v>
      </c>
      <c r="M138">
        <f t="shared" si="70"/>
        <v>-5.9999999999996803</v>
      </c>
      <c r="N138">
        <f t="shared" si="55"/>
        <v>-359.99999999998079</v>
      </c>
      <c r="O138">
        <f t="shared" si="56"/>
        <v>3185</v>
      </c>
      <c r="Q138">
        <f t="shared" si="57"/>
        <v>0.86639596398642649</v>
      </c>
      <c r="R138">
        <f t="shared" si="58"/>
        <v>49.642296201673325</v>
      </c>
      <c r="T138">
        <f t="shared" si="39"/>
        <v>-3.8908782023907053E-2</v>
      </c>
      <c r="U138">
        <f t="shared" si="40"/>
        <v>9.4257452916766266E-3</v>
      </c>
      <c r="V138">
        <f t="shared" si="41"/>
        <v>-4.426217909125521E-3</v>
      </c>
      <c r="X138">
        <v>0</v>
      </c>
      <c r="Y138">
        <f t="shared" si="42"/>
        <v>9.4257452916766266E-3</v>
      </c>
      <c r="Z138">
        <f t="shared" si="43"/>
        <v>-4.426217909125521E-3</v>
      </c>
      <c r="AA138">
        <f t="shared" si="44"/>
        <v>1.0413264583339252E-2</v>
      </c>
      <c r="AB138">
        <f t="shared" si="45"/>
        <v>0</v>
      </c>
      <c r="AC138">
        <f t="shared" si="46"/>
        <v>0.90516717559999282</v>
      </c>
      <c r="AD138">
        <f t="shared" si="47"/>
        <v>-0.4250557424813029</v>
      </c>
      <c r="AE138">
        <f t="shared" si="48"/>
        <v>0.43902346724558639</v>
      </c>
      <c r="AF138">
        <f t="shared" si="49"/>
        <v>-25</v>
      </c>
      <c r="AJ138" t="str">
        <f t="shared" si="59"/>
        <v>F3185</v>
      </c>
      <c r="AK138" t="str">
        <f t="shared" si="60"/>
        <v>X270.8</v>
      </c>
      <c r="AL138" t="str">
        <f t="shared" si="61"/>
        <v>Y664</v>
      </c>
      <c r="AM138" t="str">
        <f t="shared" si="62"/>
        <v>Z-25</v>
      </c>
      <c r="AO138">
        <f t="shared" si="63"/>
        <v>1.6840682216920835</v>
      </c>
      <c r="AP138">
        <f t="shared" si="64"/>
        <v>96.492847335532389</v>
      </c>
      <c r="AS138" t="str">
        <f t="shared" si="65"/>
        <v>F3185 X270.8 Y664 Z-25</v>
      </c>
    </row>
    <row r="139" spans="1:45" x14ac:dyDescent="0.25">
      <c r="A139">
        <f t="shared" si="66"/>
        <v>12.699999999999971</v>
      </c>
      <c r="B139">
        <f t="shared" si="33"/>
        <v>1.8943669958307088</v>
      </c>
      <c r="C139">
        <f t="shared" si="34"/>
        <v>0.16875747400001065</v>
      </c>
      <c r="D139">
        <f t="shared" si="67"/>
        <v>21.87720415132577</v>
      </c>
      <c r="E139" s="4">
        <f t="shared" si="36"/>
        <v>17.579194835248515</v>
      </c>
      <c r="F139" s="4">
        <f t="shared" si="37"/>
        <v>670</v>
      </c>
      <c r="G139">
        <f t="shared" si="68"/>
        <v>1.4612863089546377E-2</v>
      </c>
      <c r="I139">
        <f t="shared" si="69"/>
        <v>1.3841885697046457</v>
      </c>
      <c r="J139">
        <f t="shared" si="52"/>
        <v>3164.2550703448201</v>
      </c>
      <c r="K139">
        <f t="shared" si="53"/>
        <v>270.8</v>
      </c>
      <c r="L139">
        <f t="shared" si="54"/>
        <v>270.10000000000002</v>
      </c>
      <c r="M139">
        <f t="shared" si="70"/>
        <v>-6.9999999999999112</v>
      </c>
      <c r="N139">
        <f t="shared" si="55"/>
        <v>-419.99999999999466</v>
      </c>
      <c r="O139">
        <f t="shared" si="56"/>
        <v>3192</v>
      </c>
      <c r="Q139">
        <f t="shared" si="57"/>
        <v>0.86639596398642649</v>
      </c>
      <c r="R139">
        <f t="shared" si="58"/>
        <v>49.642296201673325</v>
      </c>
      <c r="T139">
        <f t="shared" si="39"/>
        <v>-3.8864998325765662E-2</v>
      </c>
      <c r="U139">
        <f t="shared" si="40"/>
        <v>9.4629543689391925E-3</v>
      </c>
      <c r="V139">
        <f t="shared" si="41"/>
        <v>-5.1586665907717884E-3</v>
      </c>
      <c r="X139">
        <v>0</v>
      </c>
      <c r="Y139">
        <f t="shared" si="42"/>
        <v>9.4629543689391925E-3</v>
      </c>
      <c r="Z139">
        <f t="shared" si="43"/>
        <v>-5.1586665907717884E-3</v>
      </c>
      <c r="AA139">
        <f t="shared" si="44"/>
        <v>1.0777724545717913E-2</v>
      </c>
      <c r="AB139">
        <f t="shared" si="45"/>
        <v>0</v>
      </c>
      <c r="AC139">
        <f t="shared" si="46"/>
        <v>0.87801041201214503</v>
      </c>
      <c r="AD139">
        <f t="shared" si="47"/>
        <v>-0.4786415322537978</v>
      </c>
      <c r="AE139">
        <f t="shared" si="48"/>
        <v>0.49910684730465249</v>
      </c>
      <c r="AF139">
        <f t="shared" si="49"/>
        <v>-29</v>
      </c>
      <c r="AJ139" t="str">
        <f t="shared" si="59"/>
        <v>F3192</v>
      </c>
      <c r="AK139" t="str">
        <f t="shared" si="60"/>
        <v>X270.1</v>
      </c>
      <c r="AL139" t="str">
        <f t="shared" si="61"/>
        <v>Y670</v>
      </c>
      <c r="AM139" t="str">
        <f t="shared" si="62"/>
        <v>Z-25</v>
      </c>
      <c r="AO139">
        <f t="shared" si="63"/>
        <v>1.7027579344547703</v>
      </c>
      <c r="AP139">
        <f t="shared" si="64"/>
        <v>97.563720579932706</v>
      </c>
      <c r="AS139" t="str">
        <f t="shared" si="65"/>
        <v>F3192 X270.1 Y670 Z-25</v>
      </c>
    </row>
    <row r="140" spans="1:45" x14ac:dyDescent="0.25">
      <c r="A140">
        <f t="shared" si="66"/>
        <v>12.799999999999971</v>
      </c>
      <c r="B140">
        <f t="shared" si="33"/>
        <v>1.9063528104911054</v>
      </c>
      <c r="C140">
        <f t="shared" si="34"/>
        <v>0.16945074079710332</v>
      </c>
      <c r="D140">
        <f t="shared" si="67"/>
        <v>22.015623008296231</v>
      </c>
      <c r="E140" s="4">
        <f t="shared" si="36"/>
        <v>17.717613692218976</v>
      </c>
      <c r="F140" s="4">
        <f t="shared" si="37"/>
        <v>675</v>
      </c>
      <c r="G140">
        <f t="shared" si="68"/>
        <v>1.4672893691749175E-2</v>
      </c>
      <c r="I140">
        <f t="shared" si="69"/>
        <v>1.3841885697046101</v>
      </c>
      <c r="J140">
        <f t="shared" si="52"/>
        <v>3164.2550703447391</v>
      </c>
      <c r="K140">
        <f t="shared" si="53"/>
        <v>270.10000000000002</v>
      </c>
      <c r="L140">
        <f t="shared" si="54"/>
        <v>269.39999999999998</v>
      </c>
      <c r="M140">
        <f t="shared" si="70"/>
        <v>-7.0000000000004796</v>
      </c>
      <c r="N140">
        <f t="shared" si="55"/>
        <v>-420.00000000002876</v>
      </c>
      <c r="O140">
        <f t="shared" si="56"/>
        <v>3192</v>
      </c>
      <c r="Q140">
        <f t="shared" si="57"/>
        <v>0.86639596398642649</v>
      </c>
      <c r="R140">
        <f t="shared" si="58"/>
        <v>49.642296201673325</v>
      </c>
      <c r="T140">
        <f t="shared" si="39"/>
        <v>-3.8819255006887134E-2</v>
      </c>
      <c r="U140">
        <f t="shared" si="40"/>
        <v>9.5018288075693191E-3</v>
      </c>
      <c r="V140">
        <f t="shared" si="41"/>
        <v>-5.1525949442775562E-3</v>
      </c>
      <c r="X140">
        <v>0</v>
      </c>
      <c r="Y140">
        <f t="shared" si="42"/>
        <v>9.5018288075693191E-3</v>
      </c>
      <c r="Z140">
        <f t="shared" si="43"/>
        <v>-5.1525949442775562E-3</v>
      </c>
      <c r="AA140">
        <f t="shared" si="44"/>
        <v>1.080897707223717E-2</v>
      </c>
      <c r="AB140">
        <f t="shared" si="45"/>
        <v>0</v>
      </c>
      <c r="AC140">
        <f t="shared" si="46"/>
        <v>0.87906827297975698</v>
      </c>
      <c r="AD140">
        <f t="shared" si="47"/>
        <v>-0.47669588989248418</v>
      </c>
      <c r="AE140">
        <f t="shared" si="48"/>
        <v>0.4968922150486057</v>
      </c>
      <c r="AF140">
        <f t="shared" si="49"/>
        <v>-28</v>
      </c>
      <c r="AJ140" t="str">
        <f t="shared" si="59"/>
        <v>F3192</v>
      </c>
      <c r="AK140" t="str">
        <f t="shared" si="60"/>
        <v>X269.4</v>
      </c>
      <c r="AL140" t="str">
        <f t="shared" si="61"/>
        <v>Y675</v>
      </c>
      <c r="AM140" t="str">
        <f t="shared" si="62"/>
        <v>Z-29</v>
      </c>
      <c r="AO140">
        <f t="shared" si="63"/>
        <v>1.7027579344547812</v>
      </c>
      <c r="AP140">
        <f t="shared" si="64"/>
        <v>97.563720579933346</v>
      </c>
      <c r="AS140" t="str">
        <f t="shared" si="65"/>
        <v>F3192 X269.4 Y675 Z-29</v>
      </c>
    </row>
    <row r="141" spans="1:45" x14ac:dyDescent="0.25">
      <c r="A141">
        <f t="shared" si="66"/>
        <v>12.89999999999997</v>
      </c>
      <c r="B141">
        <f t="shared" ref="B141:B204" si="71">$C$7+A141 * (3.1415-2*$C$7)/$C$6</f>
        <v>1.918338625151502</v>
      </c>
      <c r="C141">
        <f t="shared" ref="C141:C204" si="72">$C$5/SIN(B141)</f>
        <v>0.17017427480667485</v>
      </c>
      <c r="D141">
        <f t="shared" si="67"/>
        <v>22.154041865266688</v>
      </c>
      <c r="E141" s="4">
        <f t="shared" ref="E141:E204" si="73">D141-$D$12</f>
        <v>17.856032549189433</v>
      </c>
      <c r="F141" s="4">
        <f t="shared" ref="F141:F204" si="74">ROUND(E141*$C$1*$J$3,0)</f>
        <v>680</v>
      </c>
      <c r="G141">
        <f t="shared" si="68"/>
        <v>1.4735545159396164E-2</v>
      </c>
      <c r="I141">
        <f t="shared" si="69"/>
        <v>1.3841885697045746</v>
      </c>
      <c r="J141">
        <f t="shared" si="52"/>
        <v>3164.2550703446577</v>
      </c>
      <c r="K141">
        <f t="shared" si="53"/>
        <v>269.39999999999998</v>
      </c>
      <c r="L141">
        <f t="shared" si="54"/>
        <v>268.7</v>
      </c>
      <c r="M141">
        <f t="shared" si="70"/>
        <v>-6.9999999999999112</v>
      </c>
      <c r="N141">
        <f t="shared" si="55"/>
        <v>-419.99999999999466</v>
      </c>
      <c r="O141">
        <f t="shared" si="56"/>
        <v>3192</v>
      </c>
      <c r="Q141">
        <f t="shared" si="57"/>
        <v>0.86639596398642649</v>
      </c>
      <c r="R141">
        <f t="shared" si="58"/>
        <v>49.642296201673325</v>
      </c>
      <c r="T141">
        <f t="shared" ref="T141:T204" si="75">G141*SIN(Q141) - $M$3</f>
        <v>-3.8771514588540126E-2</v>
      </c>
      <c r="U141">
        <f t="shared" ref="U141:U204" si="76">G141*COS(Q141) - $M$2</f>
        <v>9.5424004584400268E-3</v>
      </c>
      <c r="V141">
        <f t="shared" ref="V141:V204" si="77">($M$3- G141 *SIN(Q141))/TAN(AO141)</f>
        <v>-5.1462582168420217E-3</v>
      </c>
      <c r="X141">
        <v>0</v>
      </c>
      <c r="Y141">
        <f t="shared" ref="Y141:Y204" si="78">U141</f>
        <v>9.5424004584400268E-3</v>
      </c>
      <c r="Z141">
        <f t="shared" ref="Z141:Z204" si="79">V141</f>
        <v>-5.1462582168420217E-3</v>
      </c>
      <c r="AA141">
        <f t="shared" ref="AA141:AA204" si="80">SQRT(Y141*Y141+Z141*Z141)</f>
        <v>1.0841650250015007E-2</v>
      </c>
      <c r="AB141">
        <f t="shared" ref="AB141:AB204" si="81">X141/AA141</f>
        <v>0</v>
      </c>
      <c r="AC141">
        <f t="shared" ref="AC141:AC204" si="82">Y141/AA141</f>
        <v>0.88016125205909668</v>
      </c>
      <c r="AD141">
        <f t="shared" ref="AD141:AD204" si="83">Z141/AA141</f>
        <v>-0.47467480486514479</v>
      </c>
      <c r="AE141">
        <f t="shared" ref="AE141:AE204" si="84">ACOS(AC141)</f>
        <v>0.49459452266748238</v>
      </c>
      <c r="AF141">
        <f t="shared" ref="AF141:AF204" si="85">ROUND(AE141*180/3.1415,0) *SIGN(AD141)</f>
        <v>-28</v>
      </c>
      <c r="AJ141" t="str">
        <f t="shared" si="59"/>
        <v>F3192</v>
      </c>
      <c r="AK141" t="str">
        <f t="shared" si="60"/>
        <v>X268.7</v>
      </c>
      <c r="AL141" t="str">
        <f t="shared" si="61"/>
        <v>Y680</v>
      </c>
      <c r="AM141" t="str">
        <f t="shared" si="62"/>
        <v>Z-28</v>
      </c>
      <c r="AO141">
        <f t="shared" si="63"/>
        <v>1.7027579344547703</v>
      </c>
      <c r="AP141">
        <f t="shared" si="64"/>
        <v>97.563720579932706</v>
      </c>
      <c r="AS141" t="str">
        <f t="shared" si="65"/>
        <v>F3192 X268.7 Y680 Z-28</v>
      </c>
    </row>
    <row r="142" spans="1:45" x14ac:dyDescent="0.25">
      <c r="A142">
        <f t="shared" si="66"/>
        <v>12.99999999999997</v>
      </c>
      <c r="B142">
        <f t="shared" si="71"/>
        <v>1.9303244398118986</v>
      </c>
      <c r="C142">
        <f t="shared" si="72"/>
        <v>0.17092867469106457</v>
      </c>
      <c r="D142">
        <f t="shared" si="67"/>
        <v>22.292460722237148</v>
      </c>
      <c r="E142" s="4">
        <f t="shared" si="73"/>
        <v>17.994451406159893</v>
      </c>
      <c r="F142" s="4">
        <f t="shared" si="74"/>
        <v>686</v>
      </c>
      <c r="G142">
        <f t="shared" si="68"/>
        <v>1.4800869331203547E-2</v>
      </c>
      <c r="I142">
        <f t="shared" si="69"/>
        <v>1.3841885697046101</v>
      </c>
      <c r="J142">
        <f t="shared" ref="J142:J205" si="86">I142*$C$1*$J$3*60</f>
        <v>3164.2550703447391</v>
      </c>
      <c r="K142">
        <f t="shared" ref="K142:K205" si="87">L141</f>
        <v>268.7</v>
      </c>
      <c r="L142">
        <f t="shared" ref="L142:L205" si="88">ROUND(($C$3 - $C$5/SIN(B142))*($C$4/$C$8) *$J$5,1)</f>
        <v>267.89999999999998</v>
      </c>
      <c r="M142">
        <f t="shared" si="70"/>
        <v>-8.0000000000001421</v>
      </c>
      <c r="N142">
        <f t="shared" ref="N142:N205" si="89">M142*60</f>
        <v>-480.00000000000853</v>
      </c>
      <c r="O142">
        <f t="shared" ref="O142:O205" si="90">ROUND(SQRT(J142*J142+N142*N142),0)</f>
        <v>3200</v>
      </c>
      <c r="Q142">
        <f t="shared" ref="Q142:Q205" si="91">ASIN($C$1/$M$3)</f>
        <v>0.86639596398642649</v>
      </c>
      <c r="R142">
        <f t="shared" ref="R142:R205" si="92">Q142*180/3.1415</f>
        <v>49.642296201673325</v>
      </c>
      <c r="T142">
        <f t="shared" si="75"/>
        <v>-3.8721737569622897E-2</v>
      </c>
      <c r="U142">
        <f t="shared" si="76"/>
        <v>9.5847028911128021E-3</v>
      </c>
      <c r="V142">
        <f t="shared" si="77"/>
        <v>-5.8747273199378771E-3</v>
      </c>
      <c r="X142">
        <v>0</v>
      </c>
      <c r="Y142">
        <f t="shared" si="78"/>
        <v>9.5847028911128021E-3</v>
      </c>
      <c r="Z142">
        <f t="shared" si="79"/>
        <v>-5.8747273199378771E-3</v>
      </c>
      <c r="AA142">
        <f t="shared" si="80"/>
        <v>1.1241839288769902E-2</v>
      </c>
      <c r="AB142">
        <f t="shared" si="81"/>
        <v>0</v>
      </c>
      <c r="AC142">
        <f t="shared" si="82"/>
        <v>0.85259205766155133</v>
      </c>
      <c r="AD142">
        <f t="shared" si="83"/>
        <v>-0.52257705959259426</v>
      </c>
      <c r="AE142">
        <f t="shared" si="84"/>
        <v>0.54987077794067352</v>
      </c>
      <c r="AF142">
        <f t="shared" si="85"/>
        <v>-32</v>
      </c>
      <c r="AJ142" t="str">
        <f t="shared" ref="AJ142:AJ205" si="93">_xlfn.CONCAT("F", ROUND(SQRT(J142*J142+N142*N142),0))</f>
        <v>F3200</v>
      </c>
      <c r="AK142" t="str">
        <f t="shared" ref="AK142:AK205" si="94">_xlfn.CONCAT("X", L142)</f>
        <v>X267.9</v>
      </c>
      <c r="AL142" t="str">
        <f t="shared" ref="AL142:AL205" si="95">_xlfn.CONCAT("Y", F142)</f>
        <v>Y686</v>
      </c>
      <c r="AM142" t="str">
        <f t="shared" ref="AM142:AM205" si="96">_xlfn.CONCAT("Z",AF141)</f>
        <v>Z-28</v>
      </c>
      <c r="AO142">
        <f t="shared" ref="AO142:AO205" si="97">ACOS(N142/O142)</f>
        <v>1.7213645995715852</v>
      </c>
      <c r="AP142">
        <f t="shared" ref="AP142:AP205" si="98">180*AO142/3.1415</f>
        <v>98.629835404388132</v>
      </c>
      <c r="AS142" t="str">
        <f t="shared" ref="AS142:AS205" si="99">_xlfn.CONCAT(AJ142, " ", AK142, " ", AL142, " ", AM142)</f>
        <v>F3200 X267.9 Y686 Z-28</v>
      </c>
    </row>
    <row r="143" spans="1:45" x14ac:dyDescent="0.25">
      <c r="A143">
        <f t="shared" si="66"/>
        <v>13.099999999999969</v>
      </c>
      <c r="B143">
        <f t="shared" si="71"/>
        <v>1.9423102544722952</v>
      </c>
      <c r="C143">
        <f t="shared" si="72"/>
        <v>0.17171457104303042</v>
      </c>
      <c r="D143">
        <f t="shared" si="67"/>
        <v>22.430879579207609</v>
      </c>
      <c r="E143" s="4">
        <f t="shared" si="73"/>
        <v>18.132870263130354</v>
      </c>
      <c r="F143" s="4">
        <f t="shared" si="74"/>
        <v>691</v>
      </c>
      <c r="G143">
        <f t="shared" si="68"/>
        <v>1.4868920810771499E-2</v>
      </c>
      <c r="I143">
        <f t="shared" si="69"/>
        <v>1.3841885697046101</v>
      </c>
      <c r="J143">
        <f t="shared" si="86"/>
        <v>3164.2550703447391</v>
      </c>
      <c r="K143">
        <f t="shared" si="87"/>
        <v>267.89999999999998</v>
      </c>
      <c r="L143">
        <f t="shared" si="88"/>
        <v>267.2</v>
      </c>
      <c r="M143">
        <f t="shared" si="70"/>
        <v>-6.9999999999999112</v>
      </c>
      <c r="N143">
        <f t="shared" si="89"/>
        <v>-419.99999999999466</v>
      </c>
      <c r="O143">
        <f t="shared" si="90"/>
        <v>3192</v>
      </c>
      <c r="Q143">
        <f t="shared" si="91"/>
        <v>0.86639596398642649</v>
      </c>
      <c r="R143">
        <f t="shared" si="92"/>
        <v>49.642296201673325</v>
      </c>
      <c r="T143">
        <f t="shared" si="75"/>
        <v>-3.8669882342192118E-2</v>
      </c>
      <c r="U143">
        <f t="shared" si="76"/>
        <v>9.6287714656244604E-3</v>
      </c>
      <c r="V143">
        <f t="shared" si="77"/>
        <v>-5.1327682671092048E-3</v>
      </c>
      <c r="X143">
        <v>0</v>
      </c>
      <c r="Y143">
        <f t="shared" si="78"/>
        <v>9.6287714656244604E-3</v>
      </c>
      <c r="Z143">
        <f t="shared" si="79"/>
        <v>-5.1327682671092048E-3</v>
      </c>
      <c r="AA143">
        <f t="shared" si="80"/>
        <v>1.0911395420433952E-2</v>
      </c>
      <c r="AB143">
        <f t="shared" si="81"/>
        <v>0</v>
      </c>
      <c r="AC143">
        <f t="shared" si="82"/>
        <v>0.88245096934096068</v>
      </c>
      <c r="AD143">
        <f t="shared" si="83"/>
        <v>-0.47040438636262638</v>
      </c>
      <c r="AE143">
        <f t="shared" si="84"/>
        <v>0.48974897570585063</v>
      </c>
      <c r="AF143">
        <f t="shared" si="85"/>
        <v>-28</v>
      </c>
      <c r="AJ143" t="str">
        <f t="shared" si="93"/>
        <v>F3192</v>
      </c>
      <c r="AK143" t="str">
        <f t="shared" si="94"/>
        <v>X267.2</v>
      </c>
      <c r="AL143" t="str">
        <f t="shared" si="95"/>
        <v>Y691</v>
      </c>
      <c r="AM143" t="str">
        <f t="shared" si="96"/>
        <v>Z-32</v>
      </c>
      <c r="AO143">
        <f t="shared" si="97"/>
        <v>1.7027579344547703</v>
      </c>
      <c r="AP143">
        <f t="shared" si="98"/>
        <v>97.563720579932706</v>
      </c>
      <c r="AS143" t="str">
        <f t="shared" si="99"/>
        <v>F3192 X267.2 Y691 Z-32</v>
      </c>
    </row>
    <row r="144" spans="1:45" x14ac:dyDescent="0.25">
      <c r="A144">
        <f t="shared" si="66"/>
        <v>13.199999999999969</v>
      </c>
      <c r="B144">
        <f t="shared" si="71"/>
        <v>1.954296069132692</v>
      </c>
      <c r="C144">
        <f t="shared" si="72"/>
        <v>0.17253262775296854</v>
      </c>
      <c r="D144">
        <f t="shared" si="67"/>
        <v>22.56929843617807</v>
      </c>
      <c r="E144" s="4">
        <f t="shared" si="73"/>
        <v>18.271289120100814</v>
      </c>
      <c r="F144" s="4">
        <f t="shared" si="74"/>
        <v>696</v>
      </c>
      <c r="G144">
        <f t="shared" si="68"/>
        <v>1.4939757084972959E-2</v>
      </c>
      <c r="I144">
        <f t="shared" si="69"/>
        <v>1.3841885697046101</v>
      </c>
      <c r="J144">
        <f t="shared" si="86"/>
        <v>3164.2550703447391</v>
      </c>
      <c r="K144">
        <f t="shared" si="87"/>
        <v>267.2</v>
      </c>
      <c r="L144">
        <f t="shared" si="88"/>
        <v>266.3</v>
      </c>
      <c r="M144">
        <f t="shared" si="70"/>
        <v>-8.9999999999998046</v>
      </c>
      <c r="N144">
        <f t="shared" si="89"/>
        <v>-539.99999999998829</v>
      </c>
      <c r="O144">
        <f t="shared" si="90"/>
        <v>3210</v>
      </c>
      <c r="Q144">
        <f t="shared" si="91"/>
        <v>0.86639596398642649</v>
      </c>
      <c r="R144">
        <f t="shared" si="92"/>
        <v>49.642296201673325</v>
      </c>
      <c r="T144">
        <f t="shared" si="75"/>
        <v>-3.8615905101250611E-2</v>
      </c>
      <c r="U144">
        <f t="shared" si="76"/>
        <v>9.6746434091530085E-3</v>
      </c>
      <c r="V144">
        <f t="shared" si="77"/>
        <v>-6.5900500625848835E-3</v>
      </c>
      <c r="X144">
        <v>0</v>
      </c>
      <c r="Y144">
        <f t="shared" si="78"/>
        <v>9.6746434091530085E-3</v>
      </c>
      <c r="Z144">
        <f t="shared" si="79"/>
        <v>-6.5900500625848835E-3</v>
      </c>
      <c r="AA144">
        <f t="shared" si="80"/>
        <v>1.1705873949502565E-2</v>
      </c>
      <c r="AB144">
        <f t="shared" si="81"/>
        <v>0</v>
      </c>
      <c r="AC144">
        <f t="shared" si="82"/>
        <v>0.82647766846696036</v>
      </c>
      <c r="AD144">
        <f t="shared" si="83"/>
        <v>-0.56296950496933418</v>
      </c>
      <c r="AE144">
        <f t="shared" si="84"/>
        <v>0.59797438624509669</v>
      </c>
      <c r="AF144">
        <f t="shared" si="85"/>
        <v>-34</v>
      </c>
      <c r="AJ144" t="str">
        <f t="shared" si="93"/>
        <v>F3210</v>
      </c>
      <c r="AK144" t="str">
        <f t="shared" si="94"/>
        <v>X266.3</v>
      </c>
      <c r="AL144" t="str">
        <f t="shared" si="95"/>
        <v>Y696</v>
      </c>
      <c r="AM144" t="str">
        <f t="shared" si="96"/>
        <v>Z-28</v>
      </c>
      <c r="AO144">
        <f t="shared" si="97"/>
        <v>1.7398243452188513</v>
      </c>
      <c r="AP144">
        <f t="shared" si="98"/>
        <v>99.687532115038437</v>
      </c>
      <c r="AS144" t="str">
        <f t="shared" si="99"/>
        <v>F3210 X266.3 Y696 Z-28</v>
      </c>
    </row>
    <row r="145" spans="1:45" x14ac:dyDescent="0.25">
      <c r="A145">
        <f t="shared" si="66"/>
        <v>13.299999999999969</v>
      </c>
      <c r="B145">
        <f t="shared" si="71"/>
        <v>1.9662818837930887</v>
      </c>
      <c r="C145">
        <f t="shared" si="72"/>
        <v>0.17338354346894638</v>
      </c>
      <c r="D145">
        <f t="shared" si="67"/>
        <v>22.70771729314853</v>
      </c>
      <c r="E145" s="4">
        <f t="shared" si="73"/>
        <v>18.409707977071275</v>
      </c>
      <c r="F145" s="4">
        <f t="shared" si="74"/>
        <v>701</v>
      </c>
      <c r="G145">
        <f t="shared" si="68"/>
        <v>1.5013438650379221E-2</v>
      </c>
      <c r="I145">
        <f t="shared" si="69"/>
        <v>1.3841885697046101</v>
      </c>
      <c r="J145">
        <f t="shared" si="86"/>
        <v>3164.2550703447391</v>
      </c>
      <c r="K145">
        <f t="shared" si="87"/>
        <v>266.3</v>
      </c>
      <c r="L145">
        <f t="shared" si="88"/>
        <v>265.5</v>
      </c>
      <c r="M145">
        <f t="shared" si="70"/>
        <v>-8.0000000000001421</v>
      </c>
      <c r="N145">
        <f t="shared" si="89"/>
        <v>-480.00000000000853</v>
      </c>
      <c r="O145">
        <f t="shared" si="90"/>
        <v>3200</v>
      </c>
      <c r="Q145">
        <f t="shared" si="91"/>
        <v>0.86639596398642649</v>
      </c>
      <c r="R145">
        <f t="shared" si="92"/>
        <v>49.642296201673325</v>
      </c>
      <c r="T145">
        <f t="shared" si="75"/>
        <v>-3.8559759748411034E-2</v>
      </c>
      <c r="U145">
        <f t="shared" si="76"/>
        <v>9.7223578978879541E-3</v>
      </c>
      <c r="V145">
        <f t="shared" si="77"/>
        <v>-5.8501526083876423E-3</v>
      </c>
      <c r="X145">
        <v>0</v>
      </c>
      <c r="Y145">
        <f t="shared" si="78"/>
        <v>9.7223578978879541E-3</v>
      </c>
      <c r="Z145">
        <f t="shared" si="79"/>
        <v>-5.8501526083876423E-3</v>
      </c>
      <c r="AA145">
        <f t="shared" si="80"/>
        <v>1.1346740881682679E-2</v>
      </c>
      <c r="AB145">
        <f t="shared" si="81"/>
        <v>0</v>
      </c>
      <c r="AC145">
        <f t="shared" si="82"/>
        <v>0.85684144894707115</v>
      </c>
      <c r="AD145">
        <f t="shared" si="83"/>
        <v>-0.51557999511839447</v>
      </c>
      <c r="AE145">
        <f t="shared" si="84"/>
        <v>0.54168441050318461</v>
      </c>
      <c r="AF145">
        <f t="shared" si="85"/>
        <v>-31</v>
      </c>
      <c r="AJ145" t="str">
        <f t="shared" si="93"/>
        <v>F3200</v>
      </c>
      <c r="AK145" t="str">
        <f t="shared" si="94"/>
        <v>X265.5</v>
      </c>
      <c r="AL145" t="str">
        <f t="shared" si="95"/>
        <v>Y701</v>
      </c>
      <c r="AM145" t="str">
        <f t="shared" si="96"/>
        <v>Z-34</v>
      </c>
      <c r="AO145">
        <f t="shared" si="97"/>
        <v>1.7213645995715852</v>
      </c>
      <c r="AP145">
        <f t="shared" si="98"/>
        <v>98.629835404388132</v>
      </c>
      <c r="AS145" t="str">
        <f t="shared" si="99"/>
        <v>F3200 X265.5 Y701 Z-34</v>
      </c>
    </row>
    <row r="146" spans="1:45" x14ac:dyDescent="0.25">
      <c r="A146">
        <f t="shared" si="66"/>
        <v>13.399999999999968</v>
      </c>
      <c r="B146">
        <f t="shared" si="71"/>
        <v>1.9782676984534855</v>
      </c>
      <c r="C146">
        <f t="shared" si="72"/>
        <v>0.17426805315585286</v>
      </c>
      <c r="D146">
        <f t="shared" si="67"/>
        <v>22.846136150118991</v>
      </c>
      <c r="E146" s="4">
        <f t="shared" si="73"/>
        <v>18.548126834041735</v>
      </c>
      <c r="F146" s="4">
        <f t="shared" si="74"/>
        <v>707</v>
      </c>
      <c r="G146">
        <f t="shared" si="68"/>
        <v>1.5090029148268168E-2</v>
      </c>
      <c r="I146">
        <f t="shared" si="69"/>
        <v>1.3841885697046101</v>
      </c>
      <c r="J146">
        <f t="shared" si="86"/>
        <v>3164.2550703447391</v>
      </c>
      <c r="K146">
        <f t="shared" si="87"/>
        <v>265.5</v>
      </c>
      <c r="L146">
        <f t="shared" si="88"/>
        <v>264.60000000000002</v>
      </c>
      <c r="M146">
        <f t="shared" si="70"/>
        <v>-8.9999999999998046</v>
      </c>
      <c r="N146">
        <f t="shared" si="89"/>
        <v>-539.99999999998829</v>
      </c>
      <c r="O146">
        <f t="shared" si="90"/>
        <v>3210</v>
      </c>
      <c r="Q146">
        <f t="shared" si="91"/>
        <v>0.86639596398642649</v>
      </c>
      <c r="R146">
        <f t="shared" si="92"/>
        <v>49.642296201673325</v>
      </c>
      <c r="T146">
        <f t="shared" si="75"/>
        <v>-3.8501397789019662E-2</v>
      </c>
      <c r="U146">
        <f t="shared" si="76"/>
        <v>9.7719561444585337E-3</v>
      </c>
      <c r="V146">
        <f t="shared" si="77"/>
        <v>-6.5705086607154876E-3</v>
      </c>
      <c r="X146">
        <v>0</v>
      </c>
      <c r="Y146">
        <f t="shared" si="78"/>
        <v>9.7719561444585337E-3</v>
      </c>
      <c r="Z146">
        <f t="shared" si="79"/>
        <v>-6.5705086607154876E-3</v>
      </c>
      <c r="AA146">
        <f t="shared" si="80"/>
        <v>1.1775513192628087E-2</v>
      </c>
      <c r="AB146">
        <f t="shared" si="81"/>
        <v>0</v>
      </c>
      <c r="AC146">
        <f t="shared" si="82"/>
        <v>0.82985395070306955</v>
      </c>
      <c r="AD146">
        <f t="shared" si="83"/>
        <v>-0.55798066319766626</v>
      </c>
      <c r="AE146">
        <f t="shared" si="84"/>
        <v>0.59195043955750193</v>
      </c>
      <c r="AF146">
        <f t="shared" si="85"/>
        <v>-34</v>
      </c>
      <c r="AJ146" t="str">
        <f t="shared" si="93"/>
        <v>F3210</v>
      </c>
      <c r="AK146" t="str">
        <f t="shared" si="94"/>
        <v>X264.6</v>
      </c>
      <c r="AL146" t="str">
        <f t="shared" si="95"/>
        <v>Y707</v>
      </c>
      <c r="AM146" t="str">
        <f t="shared" si="96"/>
        <v>Z-31</v>
      </c>
      <c r="AO146">
        <f t="shared" si="97"/>
        <v>1.7398243452188513</v>
      </c>
      <c r="AP146">
        <f t="shared" si="98"/>
        <v>99.687532115038437</v>
      </c>
      <c r="AS146" t="str">
        <f t="shared" si="99"/>
        <v>F3210 X264.6 Y707 Z-31</v>
      </c>
    </row>
    <row r="147" spans="1:45" x14ac:dyDescent="0.25">
      <c r="A147">
        <f t="shared" si="66"/>
        <v>13.499999999999968</v>
      </c>
      <c r="B147">
        <f t="shared" si="71"/>
        <v>1.9902535131138821</v>
      </c>
      <c r="C147">
        <f t="shared" si="72"/>
        <v>0.1751869297605117</v>
      </c>
      <c r="D147">
        <f t="shared" si="67"/>
        <v>22.984555007089451</v>
      </c>
      <c r="E147" s="4">
        <f t="shared" si="73"/>
        <v>18.686545691012196</v>
      </c>
      <c r="F147" s="4">
        <f t="shared" si="74"/>
        <v>712</v>
      </c>
      <c r="G147">
        <f t="shared" si="68"/>
        <v>1.5169595508807945E-2</v>
      </c>
      <c r="I147">
        <f t="shared" si="69"/>
        <v>1.3841885697046101</v>
      </c>
      <c r="J147">
        <f t="shared" si="86"/>
        <v>3164.2550703447391</v>
      </c>
      <c r="K147">
        <f t="shared" si="87"/>
        <v>264.60000000000002</v>
      </c>
      <c r="L147">
        <f t="shared" si="88"/>
        <v>263.7</v>
      </c>
      <c r="M147">
        <f t="shared" si="70"/>
        <v>-9.000000000000373</v>
      </c>
      <c r="N147">
        <f t="shared" si="89"/>
        <v>-540.0000000000224</v>
      </c>
      <c r="O147">
        <f t="shared" si="90"/>
        <v>3210</v>
      </c>
      <c r="Q147">
        <f t="shared" si="91"/>
        <v>0.86639596398642649</v>
      </c>
      <c r="R147">
        <f t="shared" si="92"/>
        <v>49.642296201673325</v>
      </c>
      <c r="T147">
        <f t="shared" si="75"/>
        <v>-3.8440768222288348E-2</v>
      </c>
      <c r="U147">
        <f t="shared" si="76"/>
        <v>9.8234814913037444E-3</v>
      </c>
      <c r="V147">
        <f t="shared" si="77"/>
        <v>-6.5601618391411048E-3</v>
      </c>
      <c r="X147">
        <v>0</v>
      </c>
      <c r="Y147">
        <f t="shared" si="78"/>
        <v>9.8234814913037444E-3</v>
      </c>
      <c r="Z147">
        <f t="shared" si="79"/>
        <v>-6.5601618391411048E-3</v>
      </c>
      <c r="AA147">
        <f t="shared" si="80"/>
        <v>1.1812557384652591E-2</v>
      </c>
      <c r="AB147">
        <f t="shared" si="81"/>
        <v>0</v>
      </c>
      <c r="AC147">
        <f t="shared" si="82"/>
        <v>0.8316134408004533</v>
      </c>
      <c r="AD147">
        <f t="shared" si="83"/>
        <v>-0.55535491811996307</v>
      </c>
      <c r="AE147">
        <f t="shared" si="84"/>
        <v>0.58878968791696917</v>
      </c>
      <c r="AF147">
        <f t="shared" si="85"/>
        <v>-34</v>
      </c>
      <c r="AJ147" t="str">
        <f t="shared" si="93"/>
        <v>F3210</v>
      </c>
      <c r="AK147" t="str">
        <f t="shared" si="94"/>
        <v>X263.7</v>
      </c>
      <c r="AL147" t="str">
        <f t="shared" si="95"/>
        <v>Y712</v>
      </c>
      <c r="AM147" t="str">
        <f t="shared" si="96"/>
        <v>Z-34</v>
      </c>
      <c r="AO147">
        <f t="shared" si="97"/>
        <v>1.739824345218862</v>
      </c>
      <c r="AP147">
        <f t="shared" si="98"/>
        <v>99.687532115039033</v>
      </c>
      <c r="AS147" t="str">
        <f t="shared" si="99"/>
        <v>F3210 X263.7 Y712 Z-34</v>
      </c>
    </row>
    <row r="148" spans="1:45" x14ac:dyDescent="0.25">
      <c r="A148">
        <f t="shared" si="66"/>
        <v>13.599999999999968</v>
      </c>
      <c r="B148">
        <f t="shared" si="71"/>
        <v>2.0022393277742787</v>
      </c>
      <c r="C148">
        <f t="shared" si="72"/>
        <v>0.17614098599020001</v>
      </c>
      <c r="D148">
        <f t="shared" si="67"/>
        <v>23.122973864059912</v>
      </c>
      <c r="E148" s="4">
        <f t="shared" si="73"/>
        <v>18.824964547982656</v>
      </c>
      <c r="F148" s="4">
        <f t="shared" si="74"/>
        <v>717</v>
      </c>
      <c r="G148">
        <f t="shared" si="68"/>
        <v>1.5252208105060502E-2</v>
      </c>
      <c r="I148">
        <f t="shared" si="69"/>
        <v>1.3841885697046101</v>
      </c>
      <c r="J148">
        <f t="shared" si="86"/>
        <v>3164.2550703447391</v>
      </c>
      <c r="K148">
        <f t="shared" si="87"/>
        <v>263.7</v>
      </c>
      <c r="L148">
        <f t="shared" si="88"/>
        <v>262.7</v>
      </c>
      <c r="M148">
        <f t="shared" si="70"/>
        <v>-10.000000000000036</v>
      </c>
      <c r="N148">
        <f t="shared" si="89"/>
        <v>-600.00000000000216</v>
      </c>
      <c r="O148">
        <f t="shared" si="90"/>
        <v>3221</v>
      </c>
      <c r="Q148">
        <f t="shared" si="91"/>
        <v>0.86639596398642649</v>
      </c>
      <c r="R148">
        <f t="shared" si="92"/>
        <v>49.642296201673325</v>
      </c>
      <c r="T148">
        <f t="shared" si="75"/>
        <v>-3.8377817423943902E-2</v>
      </c>
      <c r="U148">
        <f t="shared" si="76"/>
        <v>9.8769795104015085E-3</v>
      </c>
      <c r="V148">
        <f t="shared" si="77"/>
        <v>-7.2762815182590363E-3</v>
      </c>
      <c r="X148">
        <v>0</v>
      </c>
      <c r="Y148">
        <f t="shared" si="78"/>
        <v>9.8769795104015085E-3</v>
      </c>
      <c r="Z148">
        <f t="shared" si="79"/>
        <v>-7.2762815182590363E-3</v>
      </c>
      <c r="AA148">
        <f t="shared" si="80"/>
        <v>1.2267803266349247E-2</v>
      </c>
      <c r="AB148">
        <f t="shared" si="81"/>
        <v>0</v>
      </c>
      <c r="AC148">
        <f t="shared" si="82"/>
        <v>0.80511394713136608</v>
      </c>
      <c r="AD148">
        <f t="shared" si="83"/>
        <v>-0.59312016669015033</v>
      </c>
      <c r="AE148">
        <f t="shared" si="84"/>
        <v>0.63492876887722105</v>
      </c>
      <c r="AF148">
        <f t="shared" si="85"/>
        <v>-36</v>
      </c>
      <c r="AJ148" t="str">
        <f t="shared" si="93"/>
        <v>F3221</v>
      </c>
      <c r="AK148" t="str">
        <f t="shared" si="94"/>
        <v>X262.7</v>
      </c>
      <c r="AL148" t="str">
        <f t="shared" si="95"/>
        <v>Y717</v>
      </c>
      <c r="AM148" t="str">
        <f t="shared" si="96"/>
        <v>Z-34</v>
      </c>
      <c r="AO148">
        <f t="shared" si="97"/>
        <v>1.75816834196367</v>
      </c>
      <c r="AP148">
        <f t="shared" si="98"/>
        <v>100.73859670649709</v>
      </c>
      <c r="AS148" t="str">
        <f t="shared" si="99"/>
        <v>F3221 X262.7 Y717 Z-34</v>
      </c>
    </row>
    <row r="149" spans="1:45" x14ac:dyDescent="0.25">
      <c r="A149">
        <f t="shared" si="66"/>
        <v>13.699999999999967</v>
      </c>
      <c r="B149">
        <f t="shared" si="71"/>
        <v>2.0142251424346753</v>
      </c>
      <c r="C149">
        <f t="shared" si="72"/>
        <v>0.17713107621266289</v>
      </c>
      <c r="D149">
        <f t="shared" si="67"/>
        <v>23.261392721030372</v>
      </c>
      <c r="E149" s="4">
        <f t="shared" si="73"/>
        <v>18.963383404953117</v>
      </c>
      <c r="F149" s="4">
        <f t="shared" si="74"/>
        <v>723</v>
      </c>
      <c r="G149">
        <f t="shared" si="68"/>
        <v>1.5337940917505581E-2</v>
      </c>
      <c r="I149">
        <f t="shared" si="69"/>
        <v>1.3841885697046101</v>
      </c>
      <c r="J149">
        <f t="shared" si="86"/>
        <v>3164.2550703447391</v>
      </c>
      <c r="K149">
        <f t="shared" si="87"/>
        <v>262.7</v>
      </c>
      <c r="L149">
        <f t="shared" si="88"/>
        <v>261.8</v>
      </c>
      <c r="M149">
        <f t="shared" si="70"/>
        <v>-8.9999999999998046</v>
      </c>
      <c r="N149">
        <f t="shared" si="89"/>
        <v>-539.99999999998829</v>
      </c>
      <c r="O149">
        <f t="shared" si="90"/>
        <v>3210</v>
      </c>
      <c r="Q149">
        <f t="shared" si="91"/>
        <v>0.86639596398642649</v>
      </c>
      <c r="R149">
        <f t="shared" si="92"/>
        <v>49.642296201673325</v>
      </c>
      <c r="T149">
        <f t="shared" si="75"/>
        <v>-3.8312489020860749E-2</v>
      </c>
      <c r="U149">
        <f t="shared" si="76"/>
        <v>9.9324981098106117E-3</v>
      </c>
      <c r="V149">
        <f t="shared" si="77"/>
        <v>-6.5382701766979736E-3</v>
      </c>
      <c r="X149">
        <v>0</v>
      </c>
      <c r="Y149">
        <f t="shared" si="78"/>
        <v>9.9324981098106117E-3</v>
      </c>
      <c r="Z149">
        <f t="shared" si="79"/>
        <v>-6.5382701766979736E-3</v>
      </c>
      <c r="AA149">
        <f t="shared" si="80"/>
        <v>1.1891320179226927E-2</v>
      </c>
      <c r="AB149">
        <f t="shared" si="81"/>
        <v>0</v>
      </c>
      <c r="AC149">
        <f t="shared" si="82"/>
        <v>0.83527295204461804</v>
      </c>
      <c r="AD149">
        <f t="shared" si="83"/>
        <v>-0.54983551684360055</v>
      </c>
      <c r="AE149">
        <f t="shared" si="84"/>
        <v>0.58216730365793423</v>
      </c>
      <c r="AF149">
        <f t="shared" si="85"/>
        <v>-33</v>
      </c>
      <c r="AJ149" t="str">
        <f t="shared" si="93"/>
        <v>F3210</v>
      </c>
      <c r="AK149" t="str">
        <f t="shared" si="94"/>
        <v>X261.8</v>
      </c>
      <c r="AL149" t="str">
        <f t="shared" si="95"/>
        <v>Y723</v>
      </c>
      <c r="AM149" t="str">
        <f t="shared" si="96"/>
        <v>Z-36</v>
      </c>
      <c r="AO149">
        <f t="shared" si="97"/>
        <v>1.7398243452188513</v>
      </c>
      <c r="AP149">
        <f t="shared" si="98"/>
        <v>99.687532115038437</v>
      </c>
      <c r="AS149" t="str">
        <f t="shared" si="99"/>
        <v>F3210 X261.8 Y723 Z-36</v>
      </c>
    </row>
    <row r="150" spans="1:45" x14ac:dyDescent="0.25">
      <c r="A150">
        <f t="shared" si="66"/>
        <v>13.799999999999967</v>
      </c>
      <c r="B150">
        <f t="shared" si="71"/>
        <v>2.0262109570950719</v>
      </c>
      <c r="C150">
        <f t="shared" si="72"/>
        <v>0.17815809848642944</v>
      </c>
      <c r="D150">
        <f t="shared" si="67"/>
        <v>23.399811578000829</v>
      </c>
      <c r="E150" s="4">
        <f t="shared" si="73"/>
        <v>19.101802261923574</v>
      </c>
      <c r="F150" s="4">
        <f t="shared" si="74"/>
        <v>728</v>
      </c>
      <c r="G150">
        <f t="shared" si="68"/>
        <v>1.5426871709847641E-2</v>
      </c>
      <c r="I150">
        <f t="shared" si="69"/>
        <v>1.3841885697045746</v>
      </c>
      <c r="J150">
        <f t="shared" si="86"/>
        <v>3164.2550703446577</v>
      </c>
      <c r="K150">
        <f t="shared" si="87"/>
        <v>261.8</v>
      </c>
      <c r="L150">
        <f t="shared" si="88"/>
        <v>260.7</v>
      </c>
      <c r="M150">
        <f t="shared" si="70"/>
        <v>-11.000000000000266</v>
      </c>
      <c r="N150">
        <f t="shared" si="89"/>
        <v>-660.00000000001603</v>
      </c>
      <c r="O150">
        <f t="shared" si="90"/>
        <v>3232</v>
      </c>
      <c r="Q150">
        <f t="shared" si="91"/>
        <v>0.86639596398642649</v>
      </c>
      <c r="R150">
        <f t="shared" si="92"/>
        <v>49.642296201673325</v>
      </c>
      <c r="T150">
        <f t="shared" si="75"/>
        <v>-3.8244723757096102E-2</v>
      </c>
      <c r="U150">
        <f t="shared" si="76"/>
        <v>9.9900876475192447E-3</v>
      </c>
      <c r="V150">
        <f t="shared" si="77"/>
        <v>-7.9779914393907046E-3</v>
      </c>
      <c r="X150">
        <v>0</v>
      </c>
      <c r="Y150">
        <f t="shared" si="78"/>
        <v>9.9900876475192447E-3</v>
      </c>
      <c r="Z150">
        <f t="shared" si="79"/>
        <v>-7.9779914393907046E-3</v>
      </c>
      <c r="AA150">
        <f t="shared" si="80"/>
        <v>1.2784764315860812E-2</v>
      </c>
      <c r="AB150">
        <f t="shared" si="81"/>
        <v>0</v>
      </c>
      <c r="AC150">
        <f t="shared" si="82"/>
        <v>0.78140569514648905</v>
      </c>
      <c r="AD150">
        <f t="shared" si="83"/>
        <v>-0.62402334859573338</v>
      </c>
      <c r="AE150">
        <f t="shared" si="84"/>
        <v>0.67388104351135025</v>
      </c>
      <c r="AF150">
        <f t="shared" si="85"/>
        <v>-39</v>
      </c>
      <c r="AJ150" t="str">
        <f t="shared" si="93"/>
        <v>F3232</v>
      </c>
      <c r="AK150" t="str">
        <f t="shared" si="94"/>
        <v>X260.7</v>
      </c>
      <c r="AL150" t="str">
        <f t="shared" si="95"/>
        <v>Y728</v>
      </c>
      <c r="AM150" t="str">
        <f t="shared" si="96"/>
        <v>Z-33</v>
      </c>
      <c r="AO150">
        <f t="shared" si="97"/>
        <v>1.7764508361109526</v>
      </c>
      <c r="AP150">
        <f t="shared" si="98"/>
        <v>101.78613735475774</v>
      </c>
      <c r="AS150" t="str">
        <f t="shared" si="99"/>
        <v>F3232 X260.7 Y728 Z-33</v>
      </c>
    </row>
    <row r="151" spans="1:45" x14ac:dyDescent="0.25">
      <c r="A151">
        <f t="shared" si="66"/>
        <v>13.899999999999967</v>
      </c>
      <c r="B151">
        <f t="shared" si="71"/>
        <v>2.038196771755469</v>
      </c>
      <c r="C151">
        <f t="shared" si="72"/>
        <v>0.17922299673101383</v>
      </c>
      <c r="D151">
        <f t="shared" si="67"/>
        <v>23.538230434971293</v>
      </c>
      <c r="E151" s="4">
        <f t="shared" si="73"/>
        <v>19.240221118894038</v>
      </c>
      <c r="F151" s="4">
        <f t="shared" si="74"/>
        <v>733</v>
      </c>
      <c r="G151">
        <f t="shared" si="68"/>
        <v>1.5519082216935516E-2</v>
      </c>
      <c r="I151">
        <f t="shared" si="69"/>
        <v>1.3841885697046457</v>
      </c>
      <c r="J151">
        <f t="shared" si="86"/>
        <v>3164.2550703448201</v>
      </c>
      <c r="K151">
        <f t="shared" si="87"/>
        <v>260.7</v>
      </c>
      <c r="L151">
        <f t="shared" si="88"/>
        <v>259.7</v>
      </c>
      <c r="M151">
        <f t="shared" si="70"/>
        <v>-10.000000000000036</v>
      </c>
      <c r="N151">
        <f t="shared" si="89"/>
        <v>-600.00000000000216</v>
      </c>
      <c r="O151">
        <f t="shared" si="90"/>
        <v>3221</v>
      </c>
      <c r="Q151">
        <f t="shared" si="91"/>
        <v>0.86639596398642649</v>
      </c>
      <c r="R151">
        <f t="shared" si="92"/>
        <v>49.642296201673325</v>
      </c>
      <c r="T151">
        <f t="shared" si="75"/>
        <v>-3.817445935069514E-2</v>
      </c>
      <c r="U151">
        <f t="shared" si="76"/>
        <v>1.0049801053137445E-2</v>
      </c>
      <c r="V151">
        <f t="shared" si="77"/>
        <v>-7.2377256365208122E-3</v>
      </c>
      <c r="X151">
        <v>0</v>
      </c>
      <c r="Y151">
        <f t="shared" si="78"/>
        <v>1.0049801053137445E-2</v>
      </c>
      <c r="Z151">
        <f t="shared" si="79"/>
        <v>-7.2377256365208122E-3</v>
      </c>
      <c r="AA151">
        <f t="shared" si="80"/>
        <v>1.2384796066031652E-2</v>
      </c>
      <c r="AB151">
        <f t="shared" si="81"/>
        <v>0</v>
      </c>
      <c r="AC151">
        <f t="shared" si="82"/>
        <v>0.81146278061868893</v>
      </c>
      <c r="AD151">
        <f t="shared" si="83"/>
        <v>-0.58440410305762347</v>
      </c>
      <c r="AE151">
        <f t="shared" si="84"/>
        <v>0.62414551433059662</v>
      </c>
      <c r="AF151">
        <f t="shared" si="85"/>
        <v>-36</v>
      </c>
      <c r="AJ151" t="str">
        <f t="shared" si="93"/>
        <v>F3221</v>
      </c>
      <c r="AK151" t="str">
        <f t="shared" si="94"/>
        <v>X259.7</v>
      </c>
      <c r="AL151" t="str">
        <f t="shared" si="95"/>
        <v>Y733</v>
      </c>
      <c r="AM151" t="str">
        <f t="shared" si="96"/>
        <v>Z-39</v>
      </c>
      <c r="AO151">
        <f t="shared" si="97"/>
        <v>1.75816834196367</v>
      </c>
      <c r="AP151">
        <f t="shared" si="98"/>
        <v>100.73859670649709</v>
      </c>
      <c r="AS151" t="str">
        <f t="shared" si="99"/>
        <v>F3221 X259.7 Y733 Z-39</v>
      </c>
    </row>
    <row r="152" spans="1:45" x14ac:dyDescent="0.25">
      <c r="A152">
        <f t="shared" si="66"/>
        <v>13.999999999999966</v>
      </c>
      <c r="B152">
        <f t="shared" si="71"/>
        <v>2.0501825864158656</v>
      </c>
      <c r="C152">
        <f t="shared" si="72"/>
        <v>0.18032676304744494</v>
      </c>
      <c r="D152">
        <f t="shared" si="67"/>
        <v>23.676649291941754</v>
      </c>
      <c r="E152" s="4">
        <f t="shared" si="73"/>
        <v>19.378639975864498</v>
      </c>
      <c r="F152" s="4">
        <f t="shared" si="74"/>
        <v>738</v>
      </c>
      <c r="G152">
        <f t="shared" si="68"/>
        <v>1.5614658345699211E-2</v>
      </c>
      <c r="I152">
        <f t="shared" si="69"/>
        <v>1.3841885697046101</v>
      </c>
      <c r="J152">
        <f t="shared" si="86"/>
        <v>3164.2550703447391</v>
      </c>
      <c r="K152">
        <f t="shared" si="87"/>
        <v>259.7</v>
      </c>
      <c r="L152">
        <f t="shared" si="88"/>
        <v>258.60000000000002</v>
      </c>
      <c r="M152">
        <f t="shared" si="70"/>
        <v>-10.999999999999698</v>
      </c>
      <c r="N152">
        <f t="shared" si="89"/>
        <v>-659.99999999998192</v>
      </c>
      <c r="O152">
        <f t="shared" si="90"/>
        <v>3232</v>
      </c>
      <c r="Q152">
        <f t="shared" si="91"/>
        <v>0.86639596398642649</v>
      </c>
      <c r="R152">
        <f t="shared" si="92"/>
        <v>49.642296201673325</v>
      </c>
      <c r="T152">
        <f t="shared" si="75"/>
        <v>-3.8101630340577203E-2</v>
      </c>
      <c r="U152">
        <f t="shared" si="76"/>
        <v>1.0111693958019152E-2</v>
      </c>
      <c r="V152">
        <f t="shared" si="77"/>
        <v>-7.9481416211703449E-3</v>
      </c>
      <c r="X152">
        <v>0</v>
      </c>
      <c r="Y152">
        <f t="shared" si="78"/>
        <v>1.0111693958019152E-2</v>
      </c>
      <c r="Z152">
        <f t="shared" si="79"/>
        <v>-7.9481416211703449E-3</v>
      </c>
      <c r="AA152">
        <f t="shared" si="80"/>
        <v>1.2861543839322765E-2</v>
      </c>
      <c r="AB152">
        <f t="shared" si="81"/>
        <v>0</v>
      </c>
      <c r="AC152">
        <f t="shared" si="82"/>
        <v>0.78619597183222689</v>
      </c>
      <c r="AD152">
        <f t="shared" si="83"/>
        <v>-0.61797725999811703</v>
      </c>
      <c r="AE152">
        <f t="shared" si="84"/>
        <v>0.66616727445215851</v>
      </c>
      <c r="AF152">
        <f t="shared" si="85"/>
        <v>-38</v>
      </c>
      <c r="AJ152" t="str">
        <f t="shared" si="93"/>
        <v>F3232</v>
      </c>
      <c r="AK152" t="str">
        <f t="shared" si="94"/>
        <v>X258.6</v>
      </c>
      <c r="AL152" t="str">
        <f t="shared" si="95"/>
        <v>Y738</v>
      </c>
      <c r="AM152" t="str">
        <f t="shared" si="96"/>
        <v>Z-36</v>
      </c>
      <c r="AO152">
        <f t="shared" si="97"/>
        <v>1.7764508361109419</v>
      </c>
      <c r="AP152">
        <f t="shared" si="98"/>
        <v>101.78613735475712</v>
      </c>
      <c r="AS152" t="str">
        <f t="shared" si="99"/>
        <v>F3232 X258.6 Y738 Z-36</v>
      </c>
    </row>
    <row r="153" spans="1:45" x14ac:dyDescent="0.25">
      <c r="A153">
        <f t="shared" si="66"/>
        <v>14.099999999999966</v>
      </c>
      <c r="B153">
        <f t="shared" si="71"/>
        <v>2.0621684010762622</v>
      </c>
      <c r="C153">
        <f t="shared" si="72"/>
        <v>0.18147044020050931</v>
      </c>
      <c r="D153">
        <f t="shared" si="67"/>
        <v>23.815068148912214</v>
      </c>
      <c r="E153" s="4">
        <f t="shared" si="73"/>
        <v>19.517058832834959</v>
      </c>
      <c r="F153" s="4">
        <f t="shared" si="74"/>
        <v>744</v>
      </c>
      <c r="G153">
        <f t="shared" si="68"/>
        <v>1.5713690390089557E-2</v>
      </c>
      <c r="I153">
        <f t="shared" si="69"/>
        <v>1.3841885697046101</v>
      </c>
      <c r="J153">
        <f t="shared" si="86"/>
        <v>3164.2550703447391</v>
      </c>
      <c r="K153">
        <f t="shared" si="87"/>
        <v>258.60000000000002</v>
      </c>
      <c r="L153">
        <f t="shared" si="88"/>
        <v>257.39999999999998</v>
      </c>
      <c r="M153">
        <f t="shared" si="70"/>
        <v>-12.000000000000497</v>
      </c>
      <c r="N153">
        <f t="shared" si="89"/>
        <v>-720.00000000002979</v>
      </c>
      <c r="O153">
        <f t="shared" si="90"/>
        <v>3245</v>
      </c>
      <c r="Q153">
        <f t="shared" si="91"/>
        <v>0.86639596398642649</v>
      </c>
      <c r="R153">
        <f t="shared" si="92"/>
        <v>49.642296201673325</v>
      </c>
      <c r="T153">
        <f t="shared" si="75"/>
        <v>-3.8026167922751763E-2</v>
      </c>
      <c r="U153">
        <f t="shared" si="76"/>
        <v>1.017582483445219E-2</v>
      </c>
      <c r="V153">
        <f t="shared" si="77"/>
        <v>-8.6529216454694132E-3</v>
      </c>
      <c r="X153">
        <v>0</v>
      </c>
      <c r="Y153">
        <f t="shared" si="78"/>
        <v>1.017582483445219E-2</v>
      </c>
      <c r="Z153">
        <f t="shared" si="79"/>
        <v>-8.6529216454694132E-3</v>
      </c>
      <c r="AA153">
        <f t="shared" si="80"/>
        <v>1.3357412326647966E-2</v>
      </c>
      <c r="AB153">
        <f t="shared" si="81"/>
        <v>0</v>
      </c>
      <c r="AC153">
        <f t="shared" si="82"/>
        <v>0.76181108927449015</v>
      </c>
      <c r="AD153">
        <f t="shared" si="83"/>
        <v>-0.64779924688009227</v>
      </c>
      <c r="AE153">
        <f t="shared" si="84"/>
        <v>0.70469203207653375</v>
      </c>
      <c r="AF153">
        <f t="shared" si="85"/>
        <v>-40</v>
      </c>
      <c r="AJ153" t="str">
        <f t="shared" si="93"/>
        <v>F3245</v>
      </c>
      <c r="AK153" t="str">
        <f t="shared" si="94"/>
        <v>X257.4</v>
      </c>
      <c r="AL153" t="str">
        <f t="shared" si="95"/>
        <v>Y744</v>
      </c>
      <c r="AM153" t="str">
        <f t="shared" si="96"/>
        <v>Z-38</v>
      </c>
      <c r="AO153">
        <f t="shared" si="97"/>
        <v>1.79453824492592</v>
      </c>
      <c r="AP153">
        <f t="shared" si="98"/>
        <v>102.82250010716714</v>
      </c>
      <c r="AS153" t="str">
        <f t="shared" si="99"/>
        <v>F3245 X257.4 Y744 Z-38</v>
      </c>
    </row>
    <row r="154" spans="1:45" x14ac:dyDescent="0.25">
      <c r="A154">
        <f t="shared" si="66"/>
        <v>14.199999999999966</v>
      </c>
      <c r="B154">
        <f t="shared" si="71"/>
        <v>2.0741542157366588</v>
      </c>
      <c r="C154">
        <f t="shared" si="72"/>
        <v>0.1826551242751287</v>
      </c>
      <c r="D154">
        <f t="shared" si="67"/>
        <v>23.953487005882675</v>
      </c>
      <c r="E154" s="4">
        <f t="shared" si="73"/>
        <v>19.655477689805419</v>
      </c>
      <c r="F154" s="4">
        <f t="shared" si="74"/>
        <v>749</v>
      </c>
      <c r="G154">
        <f t="shared" si="68"/>
        <v>1.5816273261096372E-2</v>
      </c>
      <c r="I154">
        <f t="shared" si="69"/>
        <v>1.3841885697046101</v>
      </c>
      <c r="J154">
        <f t="shared" si="86"/>
        <v>3164.2550703447391</v>
      </c>
      <c r="K154">
        <f t="shared" si="87"/>
        <v>257.39999999999998</v>
      </c>
      <c r="L154">
        <f t="shared" si="88"/>
        <v>256.3</v>
      </c>
      <c r="M154">
        <f t="shared" si="70"/>
        <v>-10.999999999999698</v>
      </c>
      <c r="N154">
        <f t="shared" si="89"/>
        <v>-659.99999999998192</v>
      </c>
      <c r="O154">
        <f t="shared" si="90"/>
        <v>3232</v>
      </c>
      <c r="Q154">
        <f t="shared" si="91"/>
        <v>0.86639596398642649</v>
      </c>
      <c r="R154">
        <f t="shared" si="92"/>
        <v>49.642296201673325</v>
      </c>
      <c r="T154">
        <f t="shared" si="75"/>
        <v>-3.7947999775044566E-2</v>
      </c>
      <c r="U154">
        <f t="shared" si="76"/>
        <v>1.0242255144612744E-2</v>
      </c>
      <c r="V154">
        <f t="shared" si="77"/>
        <v>-7.9160937145249053E-3</v>
      </c>
      <c r="X154">
        <v>0</v>
      </c>
      <c r="Y154">
        <f t="shared" si="78"/>
        <v>1.0242255144612744E-2</v>
      </c>
      <c r="Z154">
        <f t="shared" si="79"/>
        <v>-7.9160937145249053E-3</v>
      </c>
      <c r="AA154">
        <f t="shared" si="80"/>
        <v>1.2944818660162333E-2</v>
      </c>
      <c r="AB154">
        <f t="shared" si="81"/>
        <v>0</v>
      </c>
      <c r="AC154">
        <f t="shared" si="82"/>
        <v>0.79122430475857297</v>
      </c>
      <c r="AD154">
        <f t="shared" si="83"/>
        <v>-0.61152604160355495</v>
      </c>
      <c r="AE154">
        <f t="shared" si="84"/>
        <v>0.65798786592894909</v>
      </c>
      <c r="AF154">
        <f t="shared" si="85"/>
        <v>-38</v>
      </c>
      <c r="AJ154" t="str">
        <f t="shared" si="93"/>
        <v>F3232</v>
      </c>
      <c r="AK154" t="str">
        <f t="shared" si="94"/>
        <v>X256.3</v>
      </c>
      <c r="AL154" t="str">
        <f t="shared" si="95"/>
        <v>Y749</v>
      </c>
      <c r="AM154" t="str">
        <f t="shared" si="96"/>
        <v>Z-40</v>
      </c>
      <c r="AO154">
        <f t="shared" si="97"/>
        <v>1.7764508361109419</v>
      </c>
      <c r="AP154">
        <f t="shared" si="98"/>
        <v>101.78613735475712</v>
      </c>
      <c r="AS154" t="str">
        <f t="shared" si="99"/>
        <v>F3232 X256.3 Y749 Z-40</v>
      </c>
    </row>
    <row r="155" spans="1:45" x14ac:dyDescent="0.25">
      <c r="A155">
        <f t="shared" si="66"/>
        <v>14.299999999999965</v>
      </c>
      <c r="B155">
        <f t="shared" si="71"/>
        <v>2.0861400303970554</v>
      </c>
      <c r="C155">
        <f t="shared" si="72"/>
        <v>0.1838819675204359</v>
      </c>
      <c r="D155">
        <f t="shared" si="67"/>
        <v>24.091905862853132</v>
      </c>
      <c r="E155" s="4">
        <f t="shared" si="73"/>
        <v>19.793896546775876</v>
      </c>
      <c r="F155" s="4">
        <f t="shared" si="74"/>
        <v>754</v>
      </c>
      <c r="G155">
        <f t="shared" si="68"/>
        <v>1.5922506733019565E-2</v>
      </c>
      <c r="I155">
        <f t="shared" si="69"/>
        <v>1.3841885697045746</v>
      </c>
      <c r="J155">
        <f t="shared" si="86"/>
        <v>3164.2550703446577</v>
      </c>
      <c r="K155">
        <f t="shared" si="87"/>
        <v>256.3</v>
      </c>
      <c r="L155">
        <f t="shared" si="88"/>
        <v>255</v>
      </c>
      <c r="M155">
        <f t="shared" si="70"/>
        <v>-13.00000000000016</v>
      </c>
      <c r="N155">
        <f t="shared" si="89"/>
        <v>-780.00000000000955</v>
      </c>
      <c r="O155">
        <f t="shared" si="90"/>
        <v>3259</v>
      </c>
      <c r="Q155">
        <f t="shared" si="91"/>
        <v>0.86639596398642649</v>
      </c>
      <c r="R155">
        <f t="shared" si="92"/>
        <v>49.642296201673325</v>
      </c>
      <c r="T155">
        <f t="shared" si="75"/>
        <v>-3.786704986943909E-2</v>
      </c>
      <c r="U155">
        <f t="shared" si="76"/>
        <v>1.0311049500044862E-2</v>
      </c>
      <c r="V155">
        <f t="shared" si="77"/>
        <v>-9.3342812910114474E-3</v>
      </c>
      <c r="X155">
        <v>0</v>
      </c>
      <c r="Y155">
        <f t="shared" si="78"/>
        <v>1.0311049500044862E-2</v>
      </c>
      <c r="Z155">
        <f t="shared" si="79"/>
        <v>-9.3342812910114474E-3</v>
      </c>
      <c r="AA155">
        <f t="shared" si="80"/>
        <v>1.3908506354461709E-2</v>
      </c>
      <c r="AB155">
        <f t="shared" si="81"/>
        <v>0</v>
      </c>
      <c r="AC155">
        <f t="shared" si="82"/>
        <v>0.74134844082212903</v>
      </c>
      <c r="AD155">
        <f t="shared" si="83"/>
        <v>-0.67112032400352639</v>
      </c>
      <c r="AE155">
        <f t="shared" si="84"/>
        <v>0.73571895337358129</v>
      </c>
      <c r="AF155">
        <f t="shared" si="85"/>
        <v>-42</v>
      </c>
      <c r="AJ155" t="str">
        <f t="shared" si="93"/>
        <v>F3259</v>
      </c>
      <c r="AK155" t="str">
        <f t="shared" si="94"/>
        <v>X255</v>
      </c>
      <c r="AL155" t="str">
        <f t="shared" si="95"/>
        <v>Y754</v>
      </c>
      <c r="AM155" t="str">
        <f t="shared" si="96"/>
        <v>Z-38</v>
      </c>
      <c r="AO155">
        <f t="shared" si="97"/>
        <v>1.8124795010431851</v>
      </c>
      <c r="AP155">
        <f t="shared" si="98"/>
        <v>103.8504886798578</v>
      </c>
      <c r="AS155" t="str">
        <f t="shared" si="99"/>
        <v>F3259 X255 Y754 Z-38</v>
      </c>
    </row>
    <row r="156" spans="1:45" x14ac:dyDescent="0.25">
      <c r="A156">
        <f t="shared" si="66"/>
        <v>14.399999999999965</v>
      </c>
      <c r="B156">
        <f t="shared" si="71"/>
        <v>2.0981258450574525</v>
      </c>
      <c r="C156">
        <f t="shared" si="72"/>
        <v>0.18515218139637213</v>
      </c>
      <c r="D156">
        <f t="shared" si="67"/>
        <v>24.230324719823596</v>
      </c>
      <c r="E156" s="4">
        <f t="shared" si="73"/>
        <v>19.93231540374634</v>
      </c>
      <c r="F156" s="4">
        <f t="shared" si="74"/>
        <v>759</v>
      </c>
      <c r="G156">
        <f t="shared" si="68"/>
        <v>1.6032495707276769E-2</v>
      </c>
      <c r="I156">
        <f t="shared" si="69"/>
        <v>1.3841885697046457</v>
      </c>
      <c r="J156">
        <f t="shared" si="86"/>
        <v>3164.2550703448201</v>
      </c>
      <c r="K156">
        <f t="shared" si="87"/>
        <v>255</v>
      </c>
      <c r="L156">
        <f t="shared" si="88"/>
        <v>253.8</v>
      </c>
      <c r="M156">
        <f t="shared" si="70"/>
        <v>-11.999999999999929</v>
      </c>
      <c r="N156">
        <f t="shared" si="89"/>
        <v>-719.99999999999568</v>
      </c>
      <c r="O156">
        <f t="shared" si="90"/>
        <v>3245</v>
      </c>
      <c r="Q156">
        <f t="shared" si="91"/>
        <v>0.86639596398642649</v>
      </c>
      <c r="R156">
        <f t="shared" si="92"/>
        <v>49.642296201673325</v>
      </c>
      <c r="T156">
        <f t="shared" si="75"/>
        <v>-3.7783238271055106E-2</v>
      </c>
      <c r="U156">
        <f t="shared" si="76"/>
        <v>1.0382275832496232E-2</v>
      </c>
      <c r="V156">
        <f t="shared" si="77"/>
        <v>-8.5976425743366329E-3</v>
      </c>
      <c r="X156">
        <v>0</v>
      </c>
      <c r="Y156">
        <f t="shared" si="78"/>
        <v>1.0382275832496232E-2</v>
      </c>
      <c r="Z156">
        <f t="shared" si="79"/>
        <v>-8.5976425743366329E-3</v>
      </c>
      <c r="AA156">
        <f t="shared" si="80"/>
        <v>1.3480026309250333E-2</v>
      </c>
      <c r="AB156">
        <f t="shared" si="81"/>
        <v>0</v>
      </c>
      <c r="AC156">
        <f t="shared" si="82"/>
        <v>0.77019700068179042</v>
      </c>
      <c r="AD156">
        <f t="shared" si="83"/>
        <v>-0.63780606781432725</v>
      </c>
      <c r="AE156">
        <f t="shared" si="84"/>
        <v>0.69164636031671989</v>
      </c>
      <c r="AF156">
        <f t="shared" si="85"/>
        <v>-40</v>
      </c>
      <c r="AJ156" t="str">
        <f t="shared" si="93"/>
        <v>F3245</v>
      </c>
      <c r="AK156" t="str">
        <f t="shared" si="94"/>
        <v>X253.8</v>
      </c>
      <c r="AL156" t="str">
        <f t="shared" si="95"/>
        <v>Y759</v>
      </c>
      <c r="AM156" t="str">
        <f t="shared" si="96"/>
        <v>Z-42</v>
      </c>
      <c r="AO156">
        <f t="shared" si="97"/>
        <v>1.7945382449259091</v>
      </c>
      <c r="AP156">
        <f t="shared" si="98"/>
        <v>102.82250010716652</v>
      </c>
      <c r="AS156" t="str">
        <f t="shared" si="99"/>
        <v>F3245 X253.8 Y759 Z-42</v>
      </c>
    </row>
    <row r="157" spans="1:45" x14ac:dyDescent="0.25">
      <c r="A157">
        <f t="shared" si="66"/>
        <v>14.499999999999964</v>
      </c>
      <c r="B157">
        <f t="shared" si="71"/>
        <v>2.1101116597178491</v>
      </c>
      <c r="C157">
        <f t="shared" si="72"/>
        <v>0.18646703983901866</v>
      </c>
      <c r="D157">
        <f t="shared" si="67"/>
        <v>24.368743576794056</v>
      </c>
      <c r="E157" s="4">
        <f t="shared" si="73"/>
        <v>20.070734260716801</v>
      </c>
      <c r="F157" s="4">
        <f t="shared" si="74"/>
        <v>765</v>
      </c>
      <c r="G157">
        <f t="shared" si="68"/>
        <v>1.6146350495151389E-2</v>
      </c>
      <c r="I157">
        <f t="shared" si="69"/>
        <v>1.3841885697046101</v>
      </c>
      <c r="J157">
        <f t="shared" si="86"/>
        <v>3164.2550703447391</v>
      </c>
      <c r="K157">
        <f t="shared" si="87"/>
        <v>253.8</v>
      </c>
      <c r="L157">
        <f t="shared" si="88"/>
        <v>252.5</v>
      </c>
      <c r="M157">
        <f t="shared" si="70"/>
        <v>-13.00000000000016</v>
      </c>
      <c r="N157">
        <f t="shared" si="89"/>
        <v>-780.00000000000955</v>
      </c>
      <c r="O157">
        <f t="shared" si="90"/>
        <v>3259</v>
      </c>
      <c r="Q157">
        <f t="shared" si="91"/>
        <v>0.86639596398642649</v>
      </c>
      <c r="R157">
        <f t="shared" si="92"/>
        <v>49.642296201673325</v>
      </c>
      <c r="T157">
        <f t="shared" si="75"/>
        <v>-3.7696480922694647E-2</v>
      </c>
      <c r="U157">
        <f t="shared" si="76"/>
        <v>1.0456005577019296E-2</v>
      </c>
      <c r="V157">
        <f t="shared" si="77"/>
        <v>-9.2922358046608165E-3</v>
      </c>
      <c r="X157">
        <v>0</v>
      </c>
      <c r="Y157">
        <f t="shared" si="78"/>
        <v>1.0456005577019296E-2</v>
      </c>
      <c r="Z157">
        <f t="shared" si="79"/>
        <v>-9.2922358046608165E-3</v>
      </c>
      <c r="AA157">
        <f t="shared" si="80"/>
        <v>1.3988341534151898E-2</v>
      </c>
      <c r="AB157">
        <f t="shared" si="81"/>
        <v>0</v>
      </c>
      <c r="AC157">
        <f t="shared" si="82"/>
        <v>0.74748000336504761</v>
      </c>
      <c r="AD157">
        <f t="shared" si="83"/>
        <v>-0.6642843100430631</v>
      </c>
      <c r="AE157">
        <f t="shared" si="84"/>
        <v>0.72653593977885123</v>
      </c>
      <c r="AF157">
        <f t="shared" si="85"/>
        <v>-42</v>
      </c>
      <c r="AJ157" t="str">
        <f t="shared" si="93"/>
        <v>F3259</v>
      </c>
      <c r="AK157" t="str">
        <f t="shared" si="94"/>
        <v>X252.5</v>
      </c>
      <c r="AL157" t="str">
        <f t="shared" si="95"/>
        <v>Y765</v>
      </c>
      <c r="AM157" t="str">
        <f t="shared" si="96"/>
        <v>Z-40</v>
      </c>
      <c r="AO157">
        <f t="shared" si="97"/>
        <v>1.8124795010431851</v>
      </c>
      <c r="AP157">
        <f t="shared" si="98"/>
        <v>103.8504886798578</v>
      </c>
      <c r="AS157" t="str">
        <f t="shared" si="99"/>
        <v>F3259 X252.5 Y765 Z-40</v>
      </c>
    </row>
    <row r="158" spans="1:45" x14ac:dyDescent="0.25">
      <c r="A158">
        <f t="shared" si="66"/>
        <v>14.599999999999964</v>
      </c>
      <c r="B158">
        <f t="shared" si="71"/>
        <v>2.1220974743782457</v>
      </c>
      <c r="C158">
        <f t="shared" si="72"/>
        <v>0.18782788276241363</v>
      </c>
      <c r="D158">
        <f t="shared" si="67"/>
        <v>24.507162433764517</v>
      </c>
      <c r="E158" s="4">
        <f t="shared" si="73"/>
        <v>20.209153117687261</v>
      </c>
      <c r="F158" s="4">
        <f t="shared" si="74"/>
        <v>770</v>
      </c>
      <c r="G158">
        <f t="shared" si="68"/>
        <v>1.6264187121018091E-2</v>
      </c>
      <c r="I158">
        <f t="shared" si="69"/>
        <v>1.3841885697046101</v>
      </c>
      <c r="J158">
        <f t="shared" si="86"/>
        <v>3164.2550703447391</v>
      </c>
      <c r="K158">
        <f t="shared" si="87"/>
        <v>252.5</v>
      </c>
      <c r="L158">
        <f t="shared" si="88"/>
        <v>251.1</v>
      </c>
      <c r="M158">
        <f t="shared" si="70"/>
        <v>-14.000000000000107</v>
      </c>
      <c r="N158">
        <f t="shared" si="89"/>
        <v>-840.00000000000637</v>
      </c>
      <c r="O158">
        <f t="shared" si="90"/>
        <v>3274</v>
      </c>
      <c r="Q158">
        <f t="shared" si="91"/>
        <v>0.86639596398642649</v>
      </c>
      <c r="R158">
        <f t="shared" si="92"/>
        <v>49.642296201673325</v>
      </c>
      <c r="T158">
        <f t="shared" si="75"/>
        <v>-3.7606689413784214E-2</v>
      </c>
      <c r="U158">
        <f t="shared" si="76"/>
        <v>1.0532313868333136E-2</v>
      </c>
      <c r="V158">
        <f t="shared" si="77"/>
        <v>-9.9827905400466013E-3</v>
      </c>
      <c r="X158">
        <v>0</v>
      </c>
      <c r="Y158">
        <f t="shared" si="78"/>
        <v>1.0532313868333136E-2</v>
      </c>
      <c r="Z158">
        <f t="shared" si="79"/>
        <v>-9.9827905400466013E-3</v>
      </c>
      <c r="AA158">
        <f t="shared" si="80"/>
        <v>1.4511572705517704E-2</v>
      </c>
      <c r="AB158">
        <f t="shared" si="81"/>
        <v>0</v>
      </c>
      <c r="AC158">
        <f t="shared" si="82"/>
        <v>0.72578721011599645</v>
      </c>
      <c r="AD158">
        <f t="shared" si="83"/>
        <v>-0.687919272612738</v>
      </c>
      <c r="AE158">
        <f t="shared" si="84"/>
        <v>0.75861828719688951</v>
      </c>
      <c r="AF158">
        <f t="shared" si="85"/>
        <v>-43</v>
      </c>
      <c r="AJ158" t="str">
        <f t="shared" si="93"/>
        <v>F3274</v>
      </c>
      <c r="AK158" t="str">
        <f t="shared" si="94"/>
        <v>X251.1</v>
      </c>
      <c r="AL158" t="str">
        <f t="shared" si="95"/>
        <v>Y770</v>
      </c>
      <c r="AM158" t="str">
        <f t="shared" si="96"/>
        <v>Z-42</v>
      </c>
      <c r="AO158">
        <f t="shared" si="97"/>
        <v>1.8302648385093276</v>
      </c>
      <c r="AP158">
        <f t="shared" si="98"/>
        <v>104.86954350841286</v>
      </c>
      <c r="AS158" t="str">
        <f t="shared" si="99"/>
        <v>F3274 X251.1 Y770 Z-42</v>
      </c>
    </row>
    <row r="159" spans="1:45" x14ac:dyDescent="0.25">
      <c r="A159">
        <f t="shared" si="66"/>
        <v>14.699999999999964</v>
      </c>
      <c r="B159">
        <f t="shared" si="71"/>
        <v>2.1340832890386423</v>
      </c>
      <c r="C159">
        <f t="shared" si="72"/>
        <v>0.18923611981630453</v>
      </c>
      <c r="D159">
        <f t="shared" si="67"/>
        <v>24.645581290734977</v>
      </c>
      <c r="E159" s="4">
        <f t="shared" si="73"/>
        <v>20.347571974657722</v>
      </c>
      <c r="F159" s="4">
        <f t="shared" si="74"/>
        <v>775</v>
      </c>
      <c r="G159">
        <f t="shared" si="68"/>
        <v>1.6386127647730005E-2</v>
      </c>
      <c r="I159">
        <f t="shared" si="69"/>
        <v>1.3841885697046101</v>
      </c>
      <c r="J159">
        <f t="shared" si="86"/>
        <v>3164.2550703447391</v>
      </c>
      <c r="K159">
        <f t="shared" si="87"/>
        <v>251.1</v>
      </c>
      <c r="L159">
        <f t="shared" si="88"/>
        <v>249.7</v>
      </c>
      <c r="M159">
        <f t="shared" si="70"/>
        <v>-14.000000000000107</v>
      </c>
      <c r="N159">
        <f t="shared" si="89"/>
        <v>-840.00000000000637</v>
      </c>
      <c r="O159">
        <f t="shared" si="90"/>
        <v>3274</v>
      </c>
      <c r="Q159">
        <f t="shared" si="91"/>
        <v>0.86639596398642649</v>
      </c>
      <c r="R159">
        <f t="shared" si="92"/>
        <v>49.642296201673325</v>
      </c>
      <c r="T159">
        <f t="shared" si="75"/>
        <v>-3.7513770732429737E-2</v>
      </c>
      <c r="U159">
        <f t="shared" si="76"/>
        <v>1.0611279751536732E-2</v>
      </c>
      <c r="V159">
        <f t="shared" si="77"/>
        <v>-9.9581250417621631E-3</v>
      </c>
      <c r="X159">
        <v>0</v>
      </c>
      <c r="Y159">
        <f t="shared" si="78"/>
        <v>1.0611279751536732E-2</v>
      </c>
      <c r="Z159">
        <f t="shared" si="79"/>
        <v>-9.9581250417621631E-3</v>
      </c>
      <c r="AA159">
        <f t="shared" si="80"/>
        <v>1.455209649200912E-2</v>
      </c>
      <c r="AB159">
        <f t="shared" si="81"/>
        <v>0</v>
      </c>
      <c r="AC159">
        <f t="shared" si="82"/>
        <v>0.72919250895316845</v>
      </c>
      <c r="AD159">
        <f t="shared" si="83"/>
        <v>-0.68430861815892929</v>
      </c>
      <c r="AE159">
        <f t="shared" si="84"/>
        <v>0.75365512929890355</v>
      </c>
      <c r="AF159">
        <f t="shared" si="85"/>
        <v>-43</v>
      </c>
      <c r="AJ159" t="str">
        <f t="shared" si="93"/>
        <v>F3274</v>
      </c>
      <c r="AK159" t="str">
        <f t="shared" si="94"/>
        <v>X249.7</v>
      </c>
      <c r="AL159" t="str">
        <f t="shared" si="95"/>
        <v>Y775</v>
      </c>
      <c r="AM159" t="str">
        <f t="shared" si="96"/>
        <v>Z-43</v>
      </c>
      <c r="AO159">
        <f t="shared" si="97"/>
        <v>1.8302648385093276</v>
      </c>
      <c r="AP159">
        <f t="shared" si="98"/>
        <v>104.86954350841286</v>
      </c>
      <c r="AS159" t="str">
        <f t="shared" si="99"/>
        <v>F3274 X249.7 Y775 Z-43</v>
      </c>
    </row>
    <row r="160" spans="1:45" x14ac:dyDescent="0.25">
      <c r="A160">
        <f t="shared" si="66"/>
        <v>14.799999999999963</v>
      </c>
      <c r="B160">
        <f t="shared" si="71"/>
        <v>2.1460691036990389</v>
      </c>
      <c r="C160">
        <f t="shared" si="72"/>
        <v>0.19069323442117164</v>
      </c>
      <c r="D160">
        <f t="shared" si="67"/>
        <v>24.784000147705434</v>
      </c>
      <c r="E160" s="4">
        <f t="shared" si="73"/>
        <v>20.485990831628179</v>
      </c>
      <c r="F160" s="4">
        <f t="shared" si="74"/>
        <v>781</v>
      </c>
      <c r="G160">
        <f t="shared" si="68"/>
        <v>1.651230052601509E-2</v>
      </c>
      <c r="I160">
        <f t="shared" si="69"/>
        <v>1.3841885697045746</v>
      </c>
      <c r="J160">
        <f t="shared" si="86"/>
        <v>3164.2550703446577</v>
      </c>
      <c r="K160">
        <f t="shared" si="87"/>
        <v>249.7</v>
      </c>
      <c r="L160">
        <f t="shared" si="88"/>
        <v>248.3</v>
      </c>
      <c r="M160">
        <f t="shared" si="70"/>
        <v>-13.999999999999822</v>
      </c>
      <c r="N160">
        <f t="shared" si="89"/>
        <v>-839.99999999998931</v>
      </c>
      <c r="O160">
        <f t="shared" si="90"/>
        <v>3274</v>
      </c>
      <c r="Q160">
        <f t="shared" si="91"/>
        <v>0.86639596398642649</v>
      </c>
      <c r="R160">
        <f t="shared" si="92"/>
        <v>49.642296201673325</v>
      </c>
      <c r="T160">
        <f t="shared" si="75"/>
        <v>-3.7417626999176501E-2</v>
      </c>
      <c r="U160">
        <f t="shared" si="76"/>
        <v>1.0692986408370025E-2</v>
      </c>
      <c r="V160">
        <f t="shared" si="77"/>
        <v>-9.9326034453181694E-3</v>
      </c>
      <c r="X160">
        <v>0</v>
      </c>
      <c r="Y160">
        <f t="shared" si="78"/>
        <v>1.0692986408370025E-2</v>
      </c>
      <c r="Z160">
        <f t="shared" si="79"/>
        <v>-9.9326034453181694E-3</v>
      </c>
      <c r="AA160">
        <f t="shared" si="80"/>
        <v>1.459440199294005E-2</v>
      </c>
      <c r="AB160">
        <f t="shared" si="81"/>
        <v>0</v>
      </c>
      <c r="AC160">
        <f t="shared" si="82"/>
        <v>0.73267725622075441</v>
      </c>
      <c r="AD160">
        <f t="shared" si="83"/>
        <v>-0.68057625452026083</v>
      </c>
      <c r="AE160">
        <f t="shared" si="84"/>
        <v>0.74854885291538664</v>
      </c>
      <c r="AF160">
        <f t="shared" si="85"/>
        <v>-43</v>
      </c>
      <c r="AJ160" t="str">
        <f t="shared" si="93"/>
        <v>F3274</v>
      </c>
      <c r="AK160" t="str">
        <f t="shared" si="94"/>
        <v>X248.3</v>
      </c>
      <c r="AL160" t="str">
        <f t="shared" si="95"/>
        <v>Y781</v>
      </c>
      <c r="AM160" t="str">
        <f t="shared" si="96"/>
        <v>Z-43</v>
      </c>
      <c r="AO160">
        <f t="shared" si="97"/>
        <v>1.8302648385093223</v>
      </c>
      <c r="AP160">
        <f t="shared" si="98"/>
        <v>104.86954350841255</v>
      </c>
      <c r="AS160" t="str">
        <f t="shared" si="99"/>
        <v>F3274 X248.3 Y781 Z-43</v>
      </c>
    </row>
    <row r="161" spans="1:45" x14ac:dyDescent="0.25">
      <c r="A161">
        <f t="shared" si="66"/>
        <v>14.899999999999963</v>
      </c>
      <c r="B161">
        <f t="shared" si="71"/>
        <v>2.158054918359436</v>
      </c>
      <c r="C161">
        <f t="shared" si="72"/>
        <v>0.19220078810394906</v>
      </c>
      <c r="D161">
        <f t="shared" si="67"/>
        <v>24.922419004675898</v>
      </c>
      <c r="E161" s="4">
        <f t="shared" si="73"/>
        <v>20.624409688598643</v>
      </c>
      <c r="F161" s="4">
        <f t="shared" si="74"/>
        <v>786</v>
      </c>
      <c r="G161">
        <f t="shared" si="68"/>
        <v>1.6642840969910134E-2</v>
      </c>
      <c r="I161">
        <f t="shared" si="69"/>
        <v>1.3841885697046457</v>
      </c>
      <c r="J161">
        <f t="shared" si="86"/>
        <v>3164.2550703448201</v>
      </c>
      <c r="K161">
        <f t="shared" si="87"/>
        <v>248.3</v>
      </c>
      <c r="L161">
        <f t="shared" si="88"/>
        <v>246.8</v>
      </c>
      <c r="M161">
        <f t="shared" si="70"/>
        <v>-15.000000000000053</v>
      </c>
      <c r="N161">
        <f t="shared" si="89"/>
        <v>-900.00000000000318</v>
      </c>
      <c r="O161">
        <f t="shared" si="90"/>
        <v>3290</v>
      </c>
      <c r="Q161">
        <f t="shared" si="91"/>
        <v>0.86639596398642649</v>
      </c>
      <c r="R161">
        <f t="shared" si="92"/>
        <v>49.642296201673325</v>
      </c>
      <c r="T161">
        <f t="shared" si="75"/>
        <v>-3.7318155180928479E-2</v>
      </c>
      <c r="U161">
        <f t="shared" si="76"/>
        <v>1.0777521400336354E-2</v>
      </c>
      <c r="V161">
        <f t="shared" si="77"/>
        <v>-1.0613453311394697E-2</v>
      </c>
      <c r="X161">
        <v>0</v>
      </c>
      <c r="Y161">
        <f t="shared" si="78"/>
        <v>1.0777521400336354E-2</v>
      </c>
      <c r="Z161">
        <f t="shared" si="79"/>
        <v>-1.0613453311394697E-2</v>
      </c>
      <c r="AA161">
        <f t="shared" si="80"/>
        <v>1.512614817882805E-2</v>
      </c>
      <c r="AB161">
        <f t="shared" si="81"/>
        <v>0</v>
      </c>
      <c r="AC161">
        <f t="shared" si="82"/>
        <v>0.71250930989963235</v>
      </c>
      <c r="AD161">
        <f t="shared" si="83"/>
        <v>-0.70166265634302483</v>
      </c>
      <c r="AE161">
        <f t="shared" si="84"/>
        <v>0.77772834591703588</v>
      </c>
      <c r="AF161">
        <f t="shared" si="85"/>
        <v>-45</v>
      </c>
      <c r="AJ161" t="str">
        <f t="shared" si="93"/>
        <v>F3290</v>
      </c>
      <c r="AK161" t="str">
        <f t="shared" si="94"/>
        <v>X246.8</v>
      </c>
      <c r="AL161" t="str">
        <f t="shared" si="95"/>
        <v>Y786</v>
      </c>
      <c r="AM161" t="str">
        <f t="shared" si="96"/>
        <v>Z-43</v>
      </c>
      <c r="AO161">
        <f t="shared" si="97"/>
        <v>1.8478846840539769</v>
      </c>
      <c r="AP161">
        <f t="shared" si="98"/>
        <v>105.87911606866649</v>
      </c>
      <c r="AS161" t="str">
        <f t="shared" si="99"/>
        <v>F3290 X246.8 Y786 Z-43</v>
      </c>
    </row>
    <row r="162" spans="1:45" x14ac:dyDescent="0.25">
      <c r="A162">
        <f t="shared" si="66"/>
        <v>14.999999999999963</v>
      </c>
      <c r="B162">
        <f t="shared" si="71"/>
        <v>2.1700407330198326</v>
      </c>
      <c r="C162">
        <f t="shared" si="72"/>
        <v>0.19376042516019132</v>
      </c>
      <c r="D162">
        <f t="shared" si="67"/>
        <v>25.060837861646359</v>
      </c>
      <c r="E162" s="4">
        <f t="shared" si="73"/>
        <v>20.762828545569104</v>
      </c>
      <c r="F162" s="4">
        <f t="shared" si="74"/>
        <v>791</v>
      </c>
      <c r="G162">
        <f t="shared" si="68"/>
        <v>1.6777891360462021E-2</v>
      </c>
      <c r="I162">
        <f t="shared" si="69"/>
        <v>1.3841885697046101</v>
      </c>
      <c r="J162">
        <f t="shared" si="86"/>
        <v>3164.2550703447391</v>
      </c>
      <c r="K162">
        <f t="shared" si="87"/>
        <v>246.8</v>
      </c>
      <c r="L162">
        <f t="shared" si="88"/>
        <v>245.2</v>
      </c>
      <c r="M162">
        <f t="shared" si="70"/>
        <v>-16.000000000000284</v>
      </c>
      <c r="N162">
        <f t="shared" si="89"/>
        <v>-960.00000000001705</v>
      </c>
      <c r="O162">
        <f t="shared" si="90"/>
        <v>3307</v>
      </c>
      <c r="Q162">
        <f t="shared" si="91"/>
        <v>0.86639596398642649</v>
      </c>
      <c r="R162">
        <f t="shared" si="92"/>
        <v>49.642296201673325</v>
      </c>
      <c r="T162">
        <f t="shared" si="75"/>
        <v>-3.7215246783327945E-2</v>
      </c>
      <c r="U162">
        <f t="shared" si="76"/>
        <v>1.0864976930130112E-2</v>
      </c>
      <c r="V162">
        <f t="shared" si="77"/>
        <v>-1.1289488618130011E-2</v>
      </c>
      <c r="X162">
        <v>0</v>
      </c>
      <c r="Y162">
        <f t="shared" si="78"/>
        <v>1.0864976930130112E-2</v>
      </c>
      <c r="Z162">
        <f t="shared" si="79"/>
        <v>-1.1289488618130011E-2</v>
      </c>
      <c r="AA162">
        <f t="shared" si="80"/>
        <v>1.5668448453856135E-2</v>
      </c>
      <c r="AB162">
        <f t="shared" si="81"/>
        <v>0</v>
      </c>
      <c r="AC162">
        <f t="shared" si="82"/>
        <v>0.69343030116400273</v>
      </c>
      <c r="AD162">
        <f t="shared" si="83"/>
        <v>-0.72052371052422703</v>
      </c>
      <c r="AE162">
        <f t="shared" si="84"/>
        <v>0.8045572689863989</v>
      </c>
      <c r="AF162">
        <f t="shared" si="85"/>
        <v>-46</v>
      </c>
      <c r="AJ162" t="str">
        <f t="shared" si="93"/>
        <v>F3307</v>
      </c>
      <c r="AK162" t="str">
        <f t="shared" si="94"/>
        <v>X245.2</v>
      </c>
      <c r="AL162" t="str">
        <f t="shared" si="95"/>
        <v>Y791</v>
      </c>
      <c r="AM162" t="str">
        <f t="shared" si="96"/>
        <v>Z-45</v>
      </c>
      <c r="AO162">
        <f t="shared" si="97"/>
        <v>1.8653296668066559</v>
      </c>
      <c r="AP162">
        <f t="shared" si="98"/>
        <v>106.87866943345473</v>
      </c>
      <c r="AS162" t="str">
        <f t="shared" si="99"/>
        <v>F3307 X245.2 Y791 Z-45</v>
      </c>
    </row>
    <row r="163" spans="1:45" x14ac:dyDescent="0.25">
      <c r="A163">
        <f t="shared" si="66"/>
        <v>15.099999999999962</v>
      </c>
      <c r="B163">
        <f t="shared" si="71"/>
        <v>2.1820265476802292</v>
      </c>
      <c r="C163">
        <f t="shared" si="72"/>
        <v>0.19537387767101677</v>
      </c>
      <c r="D163">
        <f t="shared" si="67"/>
        <v>25.199256718616819</v>
      </c>
      <c r="E163" s="4">
        <f t="shared" si="73"/>
        <v>20.901247402539564</v>
      </c>
      <c r="F163" s="4">
        <f t="shared" si="74"/>
        <v>796</v>
      </c>
      <c r="G163">
        <f t="shared" si="68"/>
        <v>1.6917601680149406E-2</v>
      </c>
      <c r="I163">
        <f t="shared" si="69"/>
        <v>1.3841885697046101</v>
      </c>
      <c r="J163">
        <f t="shared" si="86"/>
        <v>3164.2550703447391</v>
      </c>
      <c r="K163">
        <f t="shared" si="87"/>
        <v>245.2</v>
      </c>
      <c r="L163">
        <f t="shared" si="88"/>
        <v>243.6</v>
      </c>
      <c r="M163">
        <f t="shared" si="70"/>
        <v>-16</v>
      </c>
      <c r="N163">
        <f t="shared" si="89"/>
        <v>-960</v>
      </c>
      <c r="O163">
        <f t="shared" si="90"/>
        <v>3307</v>
      </c>
      <c r="Q163">
        <f t="shared" si="91"/>
        <v>0.86639596398642649</v>
      </c>
      <c r="R163">
        <f t="shared" si="92"/>
        <v>49.642296201673325</v>
      </c>
      <c r="T163">
        <f t="shared" si="75"/>
        <v>-3.7108787519726155E-2</v>
      </c>
      <c r="U163">
        <f t="shared" si="76"/>
        <v>1.0955450122958245E-2</v>
      </c>
      <c r="V163">
        <f t="shared" si="77"/>
        <v>-1.1257193503933068E-2</v>
      </c>
      <c r="X163">
        <v>0</v>
      </c>
      <c r="Y163">
        <f t="shared" si="78"/>
        <v>1.0955450122958245E-2</v>
      </c>
      <c r="Z163">
        <f t="shared" si="79"/>
        <v>-1.1257193503933068E-2</v>
      </c>
      <c r="AA163">
        <f t="shared" si="80"/>
        <v>1.5708160076266686E-2</v>
      </c>
      <c r="AB163">
        <f t="shared" si="81"/>
        <v>0</v>
      </c>
      <c r="AC163">
        <f t="shared" si="82"/>
        <v>0.69743687801544196</v>
      </c>
      <c r="AD163">
        <f t="shared" si="83"/>
        <v>-0.71664621758861857</v>
      </c>
      <c r="AE163">
        <f t="shared" si="84"/>
        <v>0.79898163538391564</v>
      </c>
      <c r="AF163">
        <f t="shared" si="85"/>
        <v>-46</v>
      </c>
      <c r="AJ163" t="str">
        <f t="shared" si="93"/>
        <v>F3307</v>
      </c>
      <c r="AK163" t="str">
        <f t="shared" si="94"/>
        <v>X243.6</v>
      </c>
      <c r="AL163" t="str">
        <f t="shared" si="95"/>
        <v>Y796</v>
      </c>
      <c r="AM163" t="str">
        <f t="shared" si="96"/>
        <v>Z-46</v>
      </c>
      <c r="AO163">
        <f t="shared" si="97"/>
        <v>1.8653296668066506</v>
      </c>
      <c r="AP163">
        <f t="shared" si="98"/>
        <v>106.87866943345443</v>
      </c>
      <c r="AS163" t="str">
        <f t="shared" si="99"/>
        <v>F3307 X243.6 Y796 Z-46</v>
      </c>
    </row>
    <row r="164" spans="1:45" x14ac:dyDescent="0.25">
      <c r="A164">
        <f t="shared" si="66"/>
        <v>15.199999999999962</v>
      </c>
      <c r="B164">
        <f t="shared" si="71"/>
        <v>2.1940123623406258</v>
      </c>
      <c r="C164">
        <f t="shared" si="72"/>
        <v>0.19704297090603526</v>
      </c>
      <c r="D164">
        <f t="shared" si="67"/>
        <v>25.33767557558728</v>
      </c>
      <c r="E164" s="4">
        <f t="shared" si="73"/>
        <v>21.039666259510025</v>
      </c>
      <c r="F164" s="4">
        <f t="shared" si="74"/>
        <v>802</v>
      </c>
      <c r="G164">
        <f t="shared" si="68"/>
        <v>1.7062129980727144E-2</v>
      </c>
      <c r="I164">
        <f t="shared" si="69"/>
        <v>1.3841885697046101</v>
      </c>
      <c r="J164">
        <f t="shared" si="86"/>
        <v>3164.2550703447391</v>
      </c>
      <c r="K164">
        <f t="shared" si="87"/>
        <v>243.6</v>
      </c>
      <c r="L164">
        <f t="shared" si="88"/>
        <v>241.9</v>
      </c>
      <c r="M164">
        <f t="shared" si="70"/>
        <v>-16.999999999999947</v>
      </c>
      <c r="N164">
        <f t="shared" si="89"/>
        <v>-1019.9999999999968</v>
      </c>
      <c r="O164">
        <f t="shared" si="90"/>
        <v>3325</v>
      </c>
      <c r="Q164">
        <f t="shared" si="91"/>
        <v>0.86639596398642649</v>
      </c>
      <c r="R164">
        <f t="shared" si="92"/>
        <v>49.642296201673325</v>
      </c>
      <c r="T164">
        <f t="shared" si="75"/>
        <v>-3.6998656954685918E-2</v>
      </c>
      <c r="U164">
        <f t="shared" si="76"/>
        <v>1.1049043329505553E-2</v>
      </c>
      <c r="V164">
        <f t="shared" si="77"/>
        <v>-1.1924928288061886E-2</v>
      </c>
      <c r="X164">
        <v>0</v>
      </c>
      <c r="Y164">
        <f t="shared" si="78"/>
        <v>1.1049043329505553E-2</v>
      </c>
      <c r="Z164">
        <f t="shared" si="79"/>
        <v>-1.1924928288061886E-2</v>
      </c>
      <c r="AA164">
        <f t="shared" si="80"/>
        <v>1.6256853114078068E-2</v>
      </c>
      <c r="AB164">
        <f t="shared" si="81"/>
        <v>0</v>
      </c>
      <c r="AC164">
        <f t="shared" si="82"/>
        <v>0.67965449721246052</v>
      </c>
      <c r="AD164">
        <f t="shared" si="83"/>
        <v>-0.7335323881185325</v>
      </c>
      <c r="AE164">
        <f t="shared" si="84"/>
        <v>0.82350480729008491</v>
      </c>
      <c r="AF164">
        <f t="shared" si="85"/>
        <v>-47</v>
      </c>
      <c r="AJ164" t="str">
        <f t="shared" si="93"/>
        <v>F3325</v>
      </c>
      <c r="AK164" t="str">
        <f t="shared" si="94"/>
        <v>X241.9</v>
      </c>
      <c r="AL164" t="str">
        <f t="shared" si="95"/>
        <v>Y802</v>
      </c>
      <c r="AM164" t="str">
        <f t="shared" si="96"/>
        <v>Z-46</v>
      </c>
      <c r="AO164">
        <f t="shared" si="97"/>
        <v>1.882590627543131</v>
      </c>
      <c r="AP164">
        <f t="shared" si="98"/>
        <v>107.86767880240762</v>
      </c>
      <c r="AS164" t="str">
        <f t="shared" si="99"/>
        <v>F3325 X241.9 Y802 Z-46</v>
      </c>
    </row>
    <row r="165" spans="1:45" x14ac:dyDescent="0.25">
      <c r="A165">
        <f t="shared" si="66"/>
        <v>15.299999999999962</v>
      </c>
      <c r="B165">
        <f t="shared" si="71"/>
        <v>2.2059981770010224</v>
      </c>
      <c r="C165">
        <f t="shared" si="72"/>
        <v>0.19876962914667459</v>
      </c>
      <c r="D165">
        <f t="shared" si="67"/>
        <v>25.476094432557737</v>
      </c>
      <c r="E165" s="4">
        <f t="shared" si="73"/>
        <v>21.178085116480482</v>
      </c>
      <c r="F165" s="4">
        <f t="shared" si="74"/>
        <v>807</v>
      </c>
      <c r="G165">
        <f t="shared" si="68"/>
        <v>1.7211642887473413E-2</v>
      </c>
      <c r="I165">
        <f t="shared" si="69"/>
        <v>1.3841885697045746</v>
      </c>
      <c r="J165">
        <f t="shared" si="86"/>
        <v>3164.2550703446577</v>
      </c>
      <c r="K165">
        <f t="shared" si="87"/>
        <v>241.9</v>
      </c>
      <c r="L165">
        <f t="shared" si="88"/>
        <v>240.2</v>
      </c>
      <c r="M165">
        <f t="shared" si="70"/>
        <v>-17.000000000000231</v>
      </c>
      <c r="N165">
        <f t="shared" si="89"/>
        <v>-1020.0000000000139</v>
      </c>
      <c r="O165">
        <f t="shared" si="90"/>
        <v>3325</v>
      </c>
      <c r="Q165">
        <f t="shared" si="91"/>
        <v>0.86639596398642649</v>
      </c>
      <c r="R165">
        <f t="shared" si="92"/>
        <v>49.642296201673325</v>
      </c>
      <c r="T165">
        <f t="shared" si="75"/>
        <v>-3.6884728119745261E-2</v>
      </c>
      <c r="U165">
        <f t="shared" si="76"/>
        <v>1.1145864452473547E-2</v>
      </c>
      <c r="V165">
        <f t="shared" si="77"/>
        <v>-1.1888208220404692E-2</v>
      </c>
      <c r="X165">
        <v>0</v>
      </c>
      <c r="Y165">
        <f t="shared" si="78"/>
        <v>1.1145864452473547E-2</v>
      </c>
      <c r="Z165">
        <f t="shared" si="79"/>
        <v>-1.1888208220404692E-2</v>
      </c>
      <c r="AA165">
        <f t="shared" si="80"/>
        <v>1.6296005310646261E-2</v>
      </c>
      <c r="AB165">
        <f t="shared" si="81"/>
        <v>0</v>
      </c>
      <c r="AC165">
        <f t="shared" si="82"/>
        <v>0.68396298602037753</v>
      </c>
      <c r="AD165">
        <f t="shared" si="83"/>
        <v>-0.72951671245701344</v>
      </c>
      <c r="AE165">
        <f t="shared" si="84"/>
        <v>0.81761508513173353</v>
      </c>
      <c r="AF165">
        <f t="shared" si="85"/>
        <v>-47</v>
      </c>
      <c r="AJ165" t="str">
        <f t="shared" si="93"/>
        <v>F3325</v>
      </c>
      <c r="AK165" t="str">
        <f t="shared" si="94"/>
        <v>X240.2</v>
      </c>
      <c r="AL165" t="str">
        <f t="shared" si="95"/>
        <v>Y807</v>
      </c>
      <c r="AM165" t="str">
        <f t="shared" si="96"/>
        <v>Z-47</v>
      </c>
      <c r="AO165">
        <f t="shared" si="97"/>
        <v>1.8825906275431366</v>
      </c>
      <c r="AP165">
        <f t="shared" si="98"/>
        <v>107.86767880240795</v>
      </c>
      <c r="AS165" t="str">
        <f t="shared" si="99"/>
        <v>F3325 X240.2 Y807 Z-47</v>
      </c>
    </row>
    <row r="166" spans="1:45" x14ac:dyDescent="0.25">
      <c r="A166">
        <f t="shared" si="66"/>
        <v>15.399999999999961</v>
      </c>
      <c r="B166">
        <f t="shared" si="71"/>
        <v>2.2179839916614195</v>
      </c>
      <c r="C166">
        <f t="shared" si="72"/>
        <v>0.20055588196790322</v>
      </c>
      <c r="D166">
        <f t="shared" si="67"/>
        <v>25.614513289528205</v>
      </c>
      <c r="E166" s="4">
        <f t="shared" si="73"/>
        <v>21.316503973450949</v>
      </c>
      <c r="F166" s="4">
        <f t="shared" si="74"/>
        <v>812</v>
      </c>
      <c r="G166">
        <f t="shared" si="68"/>
        <v>1.7366316143129803E-2</v>
      </c>
      <c r="I166">
        <f t="shared" si="69"/>
        <v>1.3841885697046812</v>
      </c>
      <c r="J166">
        <f t="shared" si="86"/>
        <v>3164.2550703449015</v>
      </c>
      <c r="K166">
        <f t="shared" si="87"/>
        <v>240.2</v>
      </c>
      <c r="L166">
        <f t="shared" si="88"/>
        <v>238.4</v>
      </c>
      <c r="M166">
        <f t="shared" si="70"/>
        <v>-17.999999999999893</v>
      </c>
      <c r="N166">
        <f t="shared" si="89"/>
        <v>-1079.9999999999936</v>
      </c>
      <c r="O166">
        <f t="shared" si="90"/>
        <v>3343</v>
      </c>
      <c r="Q166">
        <f t="shared" si="91"/>
        <v>0.86639596398642649</v>
      </c>
      <c r="R166">
        <f t="shared" si="92"/>
        <v>49.642296201673325</v>
      </c>
      <c r="T166">
        <f t="shared" si="75"/>
        <v>-3.6766867098935091E-2</v>
      </c>
      <c r="U166">
        <f t="shared" si="76"/>
        <v>1.1246027298823536E-2</v>
      </c>
      <c r="V166">
        <f t="shared" si="77"/>
        <v>-1.2551037699902748E-2</v>
      </c>
      <c r="X166">
        <v>0</v>
      </c>
      <c r="Y166">
        <f t="shared" si="78"/>
        <v>1.1246027298823536E-2</v>
      </c>
      <c r="Z166">
        <f t="shared" si="79"/>
        <v>-1.2551037699902748E-2</v>
      </c>
      <c r="AA166">
        <f t="shared" si="80"/>
        <v>1.6852349312492437E-2</v>
      </c>
      <c r="AB166">
        <f t="shared" si="81"/>
        <v>0</v>
      </c>
      <c r="AC166">
        <f t="shared" si="82"/>
        <v>0.66732697562155296</v>
      </c>
      <c r="AD166">
        <f t="shared" si="83"/>
        <v>-0.7447648673291396</v>
      </c>
      <c r="AE166">
        <f t="shared" si="84"/>
        <v>0.8401824217682955</v>
      </c>
      <c r="AF166">
        <f t="shared" si="85"/>
        <v>-48</v>
      </c>
      <c r="AJ166" t="str">
        <f t="shared" si="93"/>
        <v>F3343</v>
      </c>
      <c r="AK166" t="str">
        <f t="shared" si="94"/>
        <v>X238.4</v>
      </c>
      <c r="AL166" t="str">
        <f t="shared" si="95"/>
        <v>Y812</v>
      </c>
      <c r="AM166" t="str">
        <f t="shared" si="96"/>
        <v>Z-47</v>
      </c>
      <c r="AO166">
        <f t="shared" si="97"/>
        <v>1.8997607094704676</v>
      </c>
      <c r="AP166">
        <f t="shared" si="98"/>
        <v>108.85148104557828</v>
      </c>
      <c r="AS166" t="str">
        <f t="shared" si="99"/>
        <v>F3343 X238.4 Y812 Z-47</v>
      </c>
    </row>
    <row r="167" spans="1:45" x14ac:dyDescent="0.25">
      <c r="A167">
        <f t="shared" si="66"/>
        <v>15.499999999999961</v>
      </c>
      <c r="B167">
        <f t="shared" si="71"/>
        <v>2.2299698063218161</v>
      </c>
      <c r="C167">
        <f t="shared" si="72"/>
        <v>0.20240387102034918</v>
      </c>
      <c r="D167">
        <f t="shared" si="67"/>
        <v>25.752932146498662</v>
      </c>
      <c r="E167" s="4">
        <f t="shared" si="73"/>
        <v>21.454922830421406</v>
      </c>
      <c r="F167" s="4">
        <f t="shared" si="74"/>
        <v>817</v>
      </c>
      <c r="G167">
        <f t="shared" si="68"/>
        <v>1.7526335195171147E-2</v>
      </c>
      <c r="I167">
        <f t="shared" si="69"/>
        <v>1.3841885697045746</v>
      </c>
      <c r="J167">
        <f t="shared" si="86"/>
        <v>3164.2550703446577</v>
      </c>
      <c r="K167">
        <f t="shared" si="87"/>
        <v>238.4</v>
      </c>
      <c r="L167">
        <f t="shared" si="88"/>
        <v>236.6</v>
      </c>
      <c r="M167">
        <f t="shared" si="70"/>
        <v>-18.000000000000178</v>
      </c>
      <c r="N167">
        <f t="shared" si="89"/>
        <v>-1080.0000000000107</v>
      </c>
      <c r="O167">
        <f t="shared" si="90"/>
        <v>3343</v>
      </c>
      <c r="Q167">
        <f t="shared" si="91"/>
        <v>0.86639596398642649</v>
      </c>
      <c r="R167">
        <f t="shared" si="92"/>
        <v>49.642296201673325</v>
      </c>
      <c r="T167">
        <f t="shared" si="75"/>
        <v>-3.6644932581279585E-2</v>
      </c>
      <c r="U167">
        <f t="shared" si="76"/>
        <v>1.1349651960079098E-2</v>
      </c>
      <c r="V167">
        <f t="shared" si="77"/>
        <v>-1.2509413138204643E-2</v>
      </c>
      <c r="X167">
        <v>0</v>
      </c>
      <c r="Y167">
        <f t="shared" si="78"/>
        <v>1.1349651960079098E-2</v>
      </c>
      <c r="Z167">
        <f t="shared" si="79"/>
        <v>-1.2509413138204643E-2</v>
      </c>
      <c r="AA167">
        <f t="shared" si="80"/>
        <v>1.6890826405987786E-2</v>
      </c>
      <c r="AB167">
        <f t="shared" si="81"/>
        <v>0</v>
      </c>
      <c r="AC167">
        <f t="shared" si="82"/>
        <v>0.67194177995078175</v>
      </c>
      <c r="AD167">
        <f t="shared" si="83"/>
        <v>-0.74060397268484535</v>
      </c>
      <c r="AE167">
        <f t="shared" si="84"/>
        <v>0.83396876041102408</v>
      </c>
      <c r="AF167">
        <f t="shared" si="85"/>
        <v>-48</v>
      </c>
      <c r="AJ167" t="str">
        <f t="shared" si="93"/>
        <v>F3343</v>
      </c>
      <c r="AK167" t="str">
        <f t="shared" si="94"/>
        <v>X236.6</v>
      </c>
      <c r="AL167" t="str">
        <f t="shared" si="95"/>
        <v>Y817</v>
      </c>
      <c r="AM167" t="str">
        <f t="shared" si="96"/>
        <v>Z-48</v>
      </c>
      <c r="AO167">
        <f t="shared" si="97"/>
        <v>1.8997607094704729</v>
      </c>
      <c r="AP167">
        <f t="shared" si="98"/>
        <v>108.85148104557858</v>
      </c>
      <c r="AS167" t="str">
        <f t="shared" si="99"/>
        <v>F3343 X236.6 Y817 Z-48</v>
      </c>
    </row>
    <row r="168" spans="1:45" x14ac:dyDescent="0.25">
      <c r="A168">
        <f t="shared" si="66"/>
        <v>15.599999999999961</v>
      </c>
      <c r="B168">
        <f t="shared" si="71"/>
        <v>2.2419556209822127</v>
      </c>
      <c r="C168">
        <f t="shared" si="72"/>
        <v>0.20431585735930413</v>
      </c>
      <c r="D168">
        <f t="shared" si="67"/>
        <v>25.891351003469122</v>
      </c>
      <c r="E168" s="4">
        <f t="shared" si="73"/>
        <v>21.593341687391867</v>
      </c>
      <c r="F168" s="4">
        <f t="shared" si="74"/>
        <v>823</v>
      </c>
      <c r="G168">
        <f t="shared" si="68"/>
        <v>1.7691895830430654E-2</v>
      </c>
      <c r="I168">
        <f t="shared" si="69"/>
        <v>1.3841885697046101</v>
      </c>
      <c r="J168">
        <f t="shared" si="86"/>
        <v>3164.2550703447391</v>
      </c>
      <c r="K168">
        <f t="shared" si="87"/>
        <v>236.6</v>
      </c>
      <c r="L168">
        <f t="shared" si="88"/>
        <v>234.7</v>
      </c>
      <c r="M168">
        <f t="shared" si="70"/>
        <v>-19.000000000000124</v>
      </c>
      <c r="N168">
        <f t="shared" si="89"/>
        <v>-1140.0000000000075</v>
      </c>
      <c r="O168">
        <f t="shared" si="90"/>
        <v>3363</v>
      </c>
      <c r="Q168">
        <f t="shared" si="91"/>
        <v>0.86639596398642649</v>
      </c>
      <c r="R168">
        <f t="shared" si="92"/>
        <v>49.642296201673325</v>
      </c>
      <c r="T168">
        <f t="shared" si="75"/>
        <v>-3.6518775377211848E-2</v>
      </c>
      <c r="U168">
        <f t="shared" si="76"/>
        <v>1.1456865223294714E-2</v>
      </c>
      <c r="V168">
        <f t="shared" si="77"/>
        <v>-1.3158317214536728E-2</v>
      </c>
      <c r="X168">
        <v>0</v>
      </c>
      <c r="Y168">
        <f t="shared" si="78"/>
        <v>1.1456865223294714E-2</v>
      </c>
      <c r="Z168">
        <f t="shared" si="79"/>
        <v>-1.3158317214536728E-2</v>
      </c>
      <c r="AA168">
        <f t="shared" si="80"/>
        <v>1.744709353053148E-2</v>
      </c>
      <c r="AB168">
        <f t="shared" si="81"/>
        <v>0</v>
      </c>
      <c r="AC168">
        <f t="shared" si="82"/>
        <v>0.65666325472754605</v>
      </c>
      <c r="AD168">
        <f t="shared" si="83"/>
        <v>-0.75418390985927697</v>
      </c>
      <c r="AE168">
        <f t="shared" si="84"/>
        <v>0.85441044765100038</v>
      </c>
      <c r="AF168">
        <f t="shared" si="85"/>
        <v>-49</v>
      </c>
      <c r="AJ168" t="str">
        <f t="shared" si="93"/>
        <v>F3363</v>
      </c>
      <c r="AK168" t="str">
        <f t="shared" si="94"/>
        <v>X234.7</v>
      </c>
      <c r="AL168" t="str">
        <f t="shared" si="95"/>
        <v>Y823</v>
      </c>
      <c r="AM168" t="str">
        <f t="shared" si="96"/>
        <v>Z-48</v>
      </c>
      <c r="AO168">
        <f t="shared" si="97"/>
        <v>1.9166320640324486</v>
      </c>
      <c r="AP168">
        <f t="shared" si="98"/>
        <v>109.81816696668494</v>
      </c>
      <c r="AS168" t="str">
        <f t="shared" si="99"/>
        <v>F3363 X234.7 Y823 Z-48</v>
      </c>
    </row>
    <row r="169" spans="1:45" x14ac:dyDescent="0.25">
      <c r="A169">
        <f t="shared" si="66"/>
        <v>15.69999999999996</v>
      </c>
      <c r="B169">
        <f t="shared" si="71"/>
        <v>2.2539414356426093</v>
      </c>
      <c r="C169">
        <f t="shared" si="72"/>
        <v>0.2062942293721258</v>
      </c>
      <c r="D169">
        <f t="shared" si="67"/>
        <v>26.029769860439583</v>
      </c>
      <c r="E169" s="4">
        <f t="shared" si="73"/>
        <v>21.731760544362327</v>
      </c>
      <c r="F169" s="4">
        <f t="shared" si="74"/>
        <v>828</v>
      </c>
      <c r="G169">
        <f t="shared" si="68"/>
        <v>1.7863204861540895E-2</v>
      </c>
      <c r="I169">
        <f t="shared" si="69"/>
        <v>1.3841885697046101</v>
      </c>
      <c r="J169">
        <f t="shared" si="86"/>
        <v>3164.2550703447391</v>
      </c>
      <c r="K169">
        <f t="shared" si="87"/>
        <v>234.7</v>
      </c>
      <c r="L169">
        <f t="shared" si="88"/>
        <v>232.7</v>
      </c>
      <c r="M169">
        <f t="shared" si="70"/>
        <v>-20.000000000000071</v>
      </c>
      <c r="N169">
        <f t="shared" si="89"/>
        <v>-1200.0000000000043</v>
      </c>
      <c r="O169">
        <f t="shared" si="90"/>
        <v>3384</v>
      </c>
      <c r="Q169">
        <f t="shared" si="91"/>
        <v>0.86639596398642649</v>
      </c>
      <c r="R169">
        <f t="shared" si="92"/>
        <v>49.642296201673325</v>
      </c>
      <c r="T169">
        <f t="shared" si="75"/>
        <v>-3.638823789550584E-2</v>
      </c>
      <c r="U169">
        <f t="shared" si="76"/>
        <v>1.156780101557919E-2</v>
      </c>
      <c r="V169">
        <f t="shared" si="77"/>
        <v>-1.3800462772375047E-2</v>
      </c>
      <c r="X169">
        <v>0</v>
      </c>
      <c r="Y169">
        <f t="shared" si="78"/>
        <v>1.156780101557919E-2</v>
      </c>
      <c r="Z169">
        <f t="shared" si="79"/>
        <v>-1.3800462772375047E-2</v>
      </c>
      <c r="AA169">
        <f t="shared" si="80"/>
        <v>1.8007409393573096E-2</v>
      </c>
      <c r="AB169">
        <f t="shared" si="81"/>
        <v>0</v>
      </c>
      <c r="AC169">
        <f t="shared" si="82"/>
        <v>0.6423911825821973</v>
      </c>
      <c r="AD169">
        <f t="shared" si="83"/>
        <v>-0.76637691023454368</v>
      </c>
      <c r="AE169">
        <f t="shared" si="84"/>
        <v>0.87318201254314476</v>
      </c>
      <c r="AF169">
        <f t="shared" si="85"/>
        <v>-50</v>
      </c>
      <c r="AJ169" t="str">
        <f t="shared" si="93"/>
        <v>F3384</v>
      </c>
      <c r="AK169" t="str">
        <f t="shared" si="94"/>
        <v>X232.7</v>
      </c>
      <c r="AL169" t="str">
        <f t="shared" si="95"/>
        <v>Y828</v>
      </c>
      <c r="AM169" t="str">
        <f t="shared" si="96"/>
        <v>Z-49</v>
      </c>
      <c r="AO169">
        <f t="shared" si="97"/>
        <v>1.9332931792876404</v>
      </c>
      <c r="AP169">
        <f t="shared" si="98"/>
        <v>110.77280670755221</v>
      </c>
      <c r="AS169" t="str">
        <f t="shared" si="99"/>
        <v>F3384 X232.7 Y828 Z-49</v>
      </c>
    </row>
    <row r="170" spans="1:45" x14ac:dyDescent="0.25">
      <c r="A170">
        <f t="shared" si="66"/>
        <v>15.79999999999996</v>
      </c>
      <c r="B170">
        <f t="shared" si="71"/>
        <v>2.2659272503030059</v>
      </c>
      <c r="C170">
        <f t="shared" si="72"/>
        <v>0.20834151136120527</v>
      </c>
      <c r="D170">
        <f t="shared" si="67"/>
        <v>26.16818871741004</v>
      </c>
      <c r="E170" s="4">
        <f t="shared" si="73"/>
        <v>21.870179401332784</v>
      </c>
      <c r="F170" s="4">
        <f t="shared" si="74"/>
        <v>833</v>
      </c>
      <c r="G170">
        <f t="shared" si="68"/>
        <v>1.8040480870140728E-2</v>
      </c>
      <c r="I170">
        <f t="shared" si="69"/>
        <v>1.3841885697045746</v>
      </c>
      <c r="J170">
        <f t="shared" si="86"/>
        <v>3164.2550703446577</v>
      </c>
      <c r="K170">
        <f t="shared" si="87"/>
        <v>232.7</v>
      </c>
      <c r="L170">
        <f t="shared" si="88"/>
        <v>230.7</v>
      </c>
      <c r="M170">
        <f t="shared" si="70"/>
        <v>-20.000000000000071</v>
      </c>
      <c r="N170">
        <f t="shared" si="89"/>
        <v>-1200.0000000000043</v>
      </c>
      <c r="O170">
        <f t="shared" si="90"/>
        <v>3384</v>
      </c>
      <c r="Q170">
        <f t="shared" si="91"/>
        <v>0.86639596398642649</v>
      </c>
      <c r="R170">
        <f t="shared" si="92"/>
        <v>49.642296201673325</v>
      </c>
      <c r="T170">
        <f t="shared" si="75"/>
        <v>-3.6253153576952767E-2</v>
      </c>
      <c r="U170">
        <f t="shared" si="76"/>
        <v>1.1682600885379377E-2</v>
      </c>
      <c r="V170">
        <f t="shared" si="77"/>
        <v>-1.3749231214675639E-2</v>
      </c>
      <c r="X170">
        <v>0</v>
      </c>
      <c r="Y170">
        <f t="shared" si="78"/>
        <v>1.1682600885379377E-2</v>
      </c>
      <c r="Z170">
        <f t="shared" si="79"/>
        <v>-1.3749231214675639E-2</v>
      </c>
      <c r="AA170">
        <f t="shared" si="80"/>
        <v>1.804229814745555E-2</v>
      </c>
      <c r="AB170">
        <f t="shared" si="81"/>
        <v>0</v>
      </c>
      <c r="AC170">
        <f t="shared" si="82"/>
        <v>0.64751179644079537</v>
      </c>
      <c r="AD170">
        <f t="shared" si="83"/>
        <v>-0.76205542677026716</v>
      </c>
      <c r="AE170">
        <f t="shared" si="84"/>
        <v>0.86648155930533421</v>
      </c>
      <c r="AF170">
        <f t="shared" si="85"/>
        <v>-50</v>
      </c>
      <c r="AJ170" t="str">
        <f t="shared" si="93"/>
        <v>F3384</v>
      </c>
      <c r="AK170" t="str">
        <f t="shared" si="94"/>
        <v>X230.7</v>
      </c>
      <c r="AL170" t="str">
        <f t="shared" si="95"/>
        <v>Y833</v>
      </c>
      <c r="AM170" t="str">
        <f t="shared" si="96"/>
        <v>Z-50</v>
      </c>
      <c r="AO170">
        <f t="shared" si="97"/>
        <v>1.9332931792876404</v>
      </c>
      <c r="AP170">
        <f t="shared" si="98"/>
        <v>110.77280670755221</v>
      </c>
      <c r="AS170" t="str">
        <f t="shared" si="99"/>
        <v>F3384 X230.7 Y833 Z-50</v>
      </c>
    </row>
    <row r="171" spans="1:45" x14ac:dyDescent="0.25">
      <c r="A171">
        <f t="shared" si="66"/>
        <v>15.899999999999959</v>
      </c>
      <c r="B171">
        <f t="shared" si="71"/>
        <v>2.277913064963403</v>
      </c>
      <c r="C171">
        <f t="shared" si="72"/>
        <v>0.21046037284601696</v>
      </c>
      <c r="D171">
        <f t="shared" si="67"/>
        <v>26.306607574380507</v>
      </c>
      <c r="E171" s="4">
        <f t="shared" si="73"/>
        <v>22.008598258303252</v>
      </c>
      <c r="F171" s="4">
        <f t="shared" si="74"/>
        <v>839</v>
      </c>
      <c r="G171">
        <f t="shared" si="68"/>
        <v>1.8223955012348286E-2</v>
      </c>
      <c r="I171">
        <f t="shared" si="69"/>
        <v>1.3841885697046812</v>
      </c>
      <c r="J171">
        <f t="shared" si="86"/>
        <v>3164.2550703449015</v>
      </c>
      <c r="K171">
        <f t="shared" si="87"/>
        <v>230.7</v>
      </c>
      <c r="L171">
        <f t="shared" si="88"/>
        <v>228.6</v>
      </c>
      <c r="M171">
        <f t="shared" si="70"/>
        <v>-21.000000000000018</v>
      </c>
      <c r="N171">
        <f t="shared" si="89"/>
        <v>-1260.0000000000011</v>
      </c>
      <c r="O171">
        <f t="shared" si="90"/>
        <v>3406</v>
      </c>
      <c r="Q171">
        <f t="shared" si="91"/>
        <v>0.86639596398642649</v>
      </c>
      <c r="R171">
        <f t="shared" si="92"/>
        <v>49.642296201673325</v>
      </c>
      <c r="T171">
        <f t="shared" si="75"/>
        <v>-3.6113346280590611E-2</v>
      </c>
      <c r="U171">
        <f t="shared" si="76"/>
        <v>1.1801414524085977E-2</v>
      </c>
      <c r="V171">
        <f t="shared" si="77"/>
        <v>-1.4379740584919146E-2</v>
      </c>
      <c r="X171">
        <v>0</v>
      </c>
      <c r="Y171">
        <f t="shared" si="78"/>
        <v>1.1801414524085977E-2</v>
      </c>
      <c r="Z171">
        <f t="shared" si="79"/>
        <v>-1.4379740584919146E-2</v>
      </c>
      <c r="AA171">
        <f t="shared" si="80"/>
        <v>1.8602427907638247E-2</v>
      </c>
      <c r="AB171">
        <f t="shared" si="81"/>
        <v>0</v>
      </c>
      <c r="AC171">
        <f t="shared" si="82"/>
        <v>0.63440184166714386</v>
      </c>
      <c r="AD171">
        <f t="shared" si="83"/>
        <v>-0.77300343032184282</v>
      </c>
      <c r="AE171">
        <f t="shared" si="84"/>
        <v>0.88356186341249254</v>
      </c>
      <c r="AF171">
        <f t="shared" si="85"/>
        <v>-51</v>
      </c>
      <c r="AJ171" t="str">
        <f t="shared" si="93"/>
        <v>F3406</v>
      </c>
      <c r="AK171" t="str">
        <f t="shared" si="94"/>
        <v>X228.6</v>
      </c>
      <c r="AL171" t="str">
        <f t="shared" si="95"/>
        <v>Y839</v>
      </c>
      <c r="AM171" t="str">
        <f t="shared" si="96"/>
        <v>Z-50</v>
      </c>
      <c r="AO171">
        <f t="shared" si="97"/>
        <v>1.9497358224157537</v>
      </c>
      <c r="AP171">
        <f t="shared" si="98"/>
        <v>111.71492854841181</v>
      </c>
      <c r="AS171" t="str">
        <f t="shared" si="99"/>
        <v>F3406 X228.6 Y839 Z-50</v>
      </c>
    </row>
    <row r="172" spans="1:45" x14ac:dyDescent="0.25">
      <c r="A172">
        <f t="shared" si="66"/>
        <v>15.999999999999959</v>
      </c>
      <c r="B172">
        <f t="shared" si="71"/>
        <v>2.2898988796237996</v>
      </c>
      <c r="C172">
        <f t="shared" si="72"/>
        <v>0.21265363865492748</v>
      </c>
      <c r="D172">
        <f t="shared" si="67"/>
        <v>26.445026431350964</v>
      </c>
      <c r="E172" s="4">
        <f t="shared" si="73"/>
        <v>22.147017115273709</v>
      </c>
      <c r="F172" s="4">
        <f t="shared" si="74"/>
        <v>844</v>
      </c>
      <c r="G172">
        <f t="shared" si="68"/>
        <v>1.8413871892619858E-2</v>
      </c>
      <c r="I172">
        <f t="shared" si="69"/>
        <v>1.3841885697045746</v>
      </c>
      <c r="J172">
        <f t="shared" si="86"/>
        <v>3164.2550703446577</v>
      </c>
      <c r="K172">
        <f t="shared" si="87"/>
        <v>228.6</v>
      </c>
      <c r="L172">
        <f t="shared" si="88"/>
        <v>226.4</v>
      </c>
      <c r="M172">
        <f t="shared" si="70"/>
        <v>-21.999999999999964</v>
      </c>
      <c r="N172">
        <f t="shared" si="89"/>
        <v>-1319.999999999998</v>
      </c>
      <c r="O172">
        <f t="shared" si="90"/>
        <v>3429</v>
      </c>
      <c r="Q172">
        <f t="shared" si="91"/>
        <v>0.86639596398642649</v>
      </c>
      <c r="R172">
        <f t="shared" si="92"/>
        <v>49.642296201673325</v>
      </c>
      <c r="T172">
        <f t="shared" si="75"/>
        <v>-3.5968629617823669E-2</v>
      </c>
      <c r="U172">
        <f t="shared" si="76"/>
        <v>1.1924400331924472E-2</v>
      </c>
      <c r="V172">
        <f t="shared" si="77"/>
        <v>-1.5002320814914078E-2</v>
      </c>
      <c r="X172">
        <v>0</v>
      </c>
      <c r="Y172">
        <f t="shared" si="78"/>
        <v>1.1924400331924472E-2</v>
      </c>
      <c r="Z172">
        <f t="shared" si="79"/>
        <v>-1.5002320814914078E-2</v>
      </c>
      <c r="AA172">
        <f t="shared" si="80"/>
        <v>1.9164053671120958E-2</v>
      </c>
      <c r="AB172">
        <f t="shared" si="81"/>
        <v>0</v>
      </c>
      <c r="AC172">
        <f t="shared" si="82"/>
        <v>0.62222745440823957</v>
      </c>
      <c r="AD172">
        <f t="shared" si="83"/>
        <v>-0.78283650590697562</v>
      </c>
      <c r="AE172">
        <f t="shared" si="84"/>
        <v>0.89921146656925433</v>
      </c>
      <c r="AF172">
        <f t="shared" si="85"/>
        <v>-52</v>
      </c>
      <c r="AJ172" t="str">
        <f t="shared" si="93"/>
        <v>F3429</v>
      </c>
      <c r="AK172" t="str">
        <f t="shared" si="94"/>
        <v>X226.4</v>
      </c>
      <c r="AL172" t="str">
        <f t="shared" si="95"/>
        <v>Y844</v>
      </c>
      <c r="AM172" t="str">
        <f t="shared" si="96"/>
        <v>Z-51</v>
      </c>
      <c r="AO172">
        <f t="shared" si="97"/>
        <v>1.9659520119580072</v>
      </c>
      <c r="AP172">
        <f t="shared" si="98"/>
        <v>112.64407517187371</v>
      </c>
      <c r="AS172" t="str">
        <f t="shared" si="99"/>
        <v>F3429 X226.4 Y844 Z-51</v>
      </c>
    </row>
    <row r="173" spans="1:45" x14ac:dyDescent="0.25">
      <c r="A173">
        <f t="shared" si="66"/>
        <v>16.099999999999959</v>
      </c>
      <c r="B173">
        <f t="shared" si="71"/>
        <v>2.3018846942841962</v>
      </c>
      <c r="C173">
        <f t="shared" si="72"/>
        <v>0.21492429988551898</v>
      </c>
      <c r="D173">
        <f t="shared" si="67"/>
        <v>26.583445288321425</v>
      </c>
      <c r="E173" s="4">
        <f t="shared" si="73"/>
        <v>22.285435972244169</v>
      </c>
      <c r="F173" s="4">
        <f t="shared" si="74"/>
        <v>849</v>
      </c>
      <c r="G173">
        <f t="shared" si="68"/>
        <v>1.8610490512814257E-2</v>
      </c>
      <c r="I173">
        <f t="shared" si="69"/>
        <v>1.3841885697046101</v>
      </c>
      <c r="J173">
        <f t="shared" si="86"/>
        <v>3164.2550703447391</v>
      </c>
      <c r="K173">
        <f t="shared" si="87"/>
        <v>226.4</v>
      </c>
      <c r="L173">
        <f t="shared" si="88"/>
        <v>224.1</v>
      </c>
      <c r="M173">
        <f t="shared" si="70"/>
        <v>-23.000000000000195</v>
      </c>
      <c r="N173">
        <f t="shared" si="89"/>
        <v>-1380.0000000000118</v>
      </c>
      <c r="O173">
        <f t="shared" si="90"/>
        <v>3452</v>
      </c>
      <c r="Q173">
        <f t="shared" si="91"/>
        <v>0.86639596398642649</v>
      </c>
      <c r="R173">
        <f t="shared" si="92"/>
        <v>49.642296201673325</v>
      </c>
      <c r="T173">
        <f t="shared" si="75"/>
        <v>-3.5818806229235542E-2</v>
      </c>
      <c r="U173">
        <f t="shared" si="76"/>
        <v>1.2051726032547398E-2</v>
      </c>
      <c r="V173">
        <f t="shared" si="77"/>
        <v>-1.5621828137225674E-2</v>
      </c>
      <c r="X173">
        <v>0</v>
      </c>
      <c r="Y173">
        <f t="shared" si="78"/>
        <v>1.2051726032547398E-2</v>
      </c>
      <c r="Z173">
        <f t="shared" si="79"/>
        <v>-1.5621828137225674E-2</v>
      </c>
      <c r="AA173">
        <f t="shared" si="80"/>
        <v>1.9730322215123514E-2</v>
      </c>
      <c r="AB173">
        <f t="shared" si="81"/>
        <v>0</v>
      </c>
      <c r="AC173">
        <f t="shared" si="82"/>
        <v>0.61082256544749247</v>
      </c>
      <c r="AD173">
        <f t="shared" si="83"/>
        <v>-0.79176751230404985</v>
      </c>
      <c r="AE173">
        <f t="shared" si="84"/>
        <v>0.91369725397551438</v>
      </c>
      <c r="AF173">
        <f t="shared" si="85"/>
        <v>-52</v>
      </c>
      <c r="AJ173" t="str">
        <f t="shared" si="93"/>
        <v>F3452</v>
      </c>
      <c r="AK173" t="str">
        <f t="shared" si="94"/>
        <v>X224.1</v>
      </c>
      <c r="AL173" t="str">
        <f t="shared" si="95"/>
        <v>Y849</v>
      </c>
      <c r="AM173" t="str">
        <f t="shared" si="96"/>
        <v>Z-52</v>
      </c>
      <c r="AO173">
        <f t="shared" si="97"/>
        <v>1.9820603271463362</v>
      </c>
      <c r="AP173">
        <f t="shared" si="98"/>
        <v>113.56704086784673</v>
      </c>
      <c r="AS173" t="str">
        <f t="shared" si="99"/>
        <v>F3452 X224.1 Y849 Z-52</v>
      </c>
    </row>
    <row r="174" spans="1:45" x14ac:dyDescent="0.25">
      <c r="A174">
        <f t="shared" si="66"/>
        <v>16.19999999999996</v>
      </c>
      <c r="B174">
        <f t="shared" si="71"/>
        <v>2.3138705089445932</v>
      </c>
      <c r="C174">
        <f t="shared" si="72"/>
        <v>0.21727552582130941</v>
      </c>
      <c r="D174">
        <f t="shared" si="67"/>
        <v>26.721864145291889</v>
      </c>
      <c r="E174" s="4">
        <f t="shared" si="73"/>
        <v>22.423854829214633</v>
      </c>
      <c r="F174" s="4">
        <f t="shared" si="74"/>
        <v>854</v>
      </c>
      <c r="G174">
        <f t="shared" si="68"/>
        <v>1.8814085304072473E-2</v>
      </c>
      <c r="I174">
        <f t="shared" si="69"/>
        <v>1.384188569704621</v>
      </c>
      <c r="J174">
        <f t="shared" si="86"/>
        <v>3164.2550703447632</v>
      </c>
      <c r="K174">
        <f t="shared" si="87"/>
        <v>224.1</v>
      </c>
      <c r="L174">
        <f t="shared" si="88"/>
        <v>221.8</v>
      </c>
      <c r="M174">
        <f t="shared" si="70"/>
        <v>-22.999999999999503</v>
      </c>
      <c r="N174">
        <f t="shared" si="89"/>
        <v>-1379.9999999999702</v>
      </c>
      <c r="O174">
        <f t="shared" si="90"/>
        <v>3452</v>
      </c>
      <c r="Q174">
        <f t="shared" si="91"/>
        <v>0.86639596398642649</v>
      </c>
      <c r="R174">
        <f t="shared" si="92"/>
        <v>49.642296201673325</v>
      </c>
      <c r="T174">
        <f t="shared" si="75"/>
        <v>-3.5663666998296775E-2</v>
      </c>
      <c r="U174">
        <f t="shared" si="76"/>
        <v>1.2183569341255904E-2</v>
      </c>
      <c r="V174">
        <f t="shared" si="77"/>
        <v>-1.5554166518701139E-2</v>
      </c>
      <c r="X174">
        <v>0</v>
      </c>
      <c r="Y174">
        <f t="shared" si="78"/>
        <v>1.2183569341255904E-2</v>
      </c>
      <c r="Z174">
        <f t="shared" si="79"/>
        <v>-1.5554166518701139E-2</v>
      </c>
      <c r="AA174">
        <f t="shared" si="80"/>
        <v>1.9757820172900509E-2</v>
      </c>
      <c r="AB174">
        <f t="shared" si="81"/>
        <v>0</v>
      </c>
      <c r="AC174">
        <f t="shared" si="82"/>
        <v>0.61664542113642073</v>
      </c>
      <c r="AD174">
        <f t="shared" si="83"/>
        <v>-0.78724102064836943</v>
      </c>
      <c r="AE174">
        <f t="shared" si="84"/>
        <v>0.90632195590351883</v>
      </c>
      <c r="AF174">
        <f t="shared" si="85"/>
        <v>-52</v>
      </c>
      <c r="AJ174" t="str">
        <f t="shared" si="93"/>
        <v>F3452</v>
      </c>
      <c r="AK174" t="str">
        <f t="shared" si="94"/>
        <v>X221.8</v>
      </c>
      <c r="AL174" t="str">
        <f t="shared" si="95"/>
        <v>Y854</v>
      </c>
      <c r="AM174" t="str">
        <f t="shared" si="96"/>
        <v>Z-52</v>
      </c>
      <c r="AO174">
        <f t="shared" si="97"/>
        <v>1.9820603271463231</v>
      </c>
      <c r="AP174">
        <f t="shared" si="98"/>
        <v>113.56704086784598</v>
      </c>
      <c r="AS174" t="str">
        <f t="shared" si="99"/>
        <v>F3452 X221.8 Y854 Z-52</v>
      </c>
    </row>
    <row r="175" spans="1:45" x14ac:dyDescent="0.25">
      <c r="A175">
        <f t="shared" si="66"/>
        <v>16.299999999999962</v>
      </c>
      <c r="B175">
        <f t="shared" si="71"/>
        <v>2.3258563236049898</v>
      </c>
      <c r="C175">
        <f t="shared" si="72"/>
        <v>0.21971067690309115</v>
      </c>
      <c r="D175">
        <f t="shared" si="67"/>
        <v>26.860283002262349</v>
      </c>
      <c r="E175" s="4">
        <f t="shared" si="73"/>
        <v>22.562273686185094</v>
      </c>
      <c r="F175" s="4">
        <f t="shared" si="74"/>
        <v>860</v>
      </c>
      <c r="G175">
        <f t="shared" si="68"/>
        <v>1.9024947250017667E-2</v>
      </c>
      <c r="I175">
        <f t="shared" si="69"/>
        <v>1.3841885697045855</v>
      </c>
      <c r="J175">
        <f t="shared" si="86"/>
        <v>3164.2550703446823</v>
      </c>
      <c r="K175">
        <f t="shared" si="87"/>
        <v>221.8</v>
      </c>
      <c r="L175">
        <f t="shared" si="88"/>
        <v>219.4</v>
      </c>
      <c r="M175">
        <f t="shared" si="70"/>
        <v>-23.999999999999716</v>
      </c>
      <c r="N175">
        <f t="shared" si="89"/>
        <v>-1439.9999999999829</v>
      </c>
      <c r="O175">
        <f t="shared" si="90"/>
        <v>3477</v>
      </c>
      <c r="Q175">
        <f t="shared" si="91"/>
        <v>0.86639596398642649</v>
      </c>
      <c r="R175">
        <f t="shared" si="92"/>
        <v>49.642296201673325</v>
      </c>
      <c r="T175">
        <f t="shared" si="75"/>
        <v>-3.5502990195486542E-2</v>
      </c>
      <c r="U175">
        <f t="shared" si="76"/>
        <v>1.2320118692358257E-2</v>
      </c>
      <c r="V175">
        <f t="shared" si="77"/>
        <v>-1.6154064253042093E-2</v>
      </c>
      <c r="X175">
        <v>0</v>
      </c>
      <c r="Y175">
        <f t="shared" si="78"/>
        <v>1.2320118692358257E-2</v>
      </c>
      <c r="Z175">
        <f t="shared" si="79"/>
        <v>-1.6154064253042093E-2</v>
      </c>
      <c r="AA175">
        <f t="shared" si="80"/>
        <v>2.0315981799686859E-2</v>
      </c>
      <c r="AB175">
        <f t="shared" si="81"/>
        <v>0</v>
      </c>
      <c r="AC175">
        <f t="shared" si="82"/>
        <v>0.6064249719178304</v>
      </c>
      <c r="AD175">
        <f t="shared" si="83"/>
        <v>-0.79514071297755762</v>
      </c>
      <c r="AE175">
        <f t="shared" si="84"/>
        <v>0.91923958112804116</v>
      </c>
      <c r="AF175">
        <f t="shared" si="85"/>
        <v>-53</v>
      </c>
      <c r="AJ175" t="str">
        <f t="shared" si="93"/>
        <v>F3477</v>
      </c>
      <c r="AK175" t="str">
        <f t="shared" si="94"/>
        <v>X219.4</v>
      </c>
      <c r="AL175" t="str">
        <f t="shared" si="95"/>
        <v>Y860</v>
      </c>
      <c r="AM175" t="str">
        <f t="shared" si="96"/>
        <v>Z-52</v>
      </c>
      <c r="AO175">
        <f t="shared" si="97"/>
        <v>1.997805221516749</v>
      </c>
      <c r="AP175">
        <f t="shared" si="98"/>
        <v>114.46918347063976</v>
      </c>
      <c r="AS175" t="str">
        <f t="shared" si="99"/>
        <v>F3477 X219.4 Y860 Z-52</v>
      </c>
    </row>
    <row r="176" spans="1:45" x14ac:dyDescent="0.25">
      <c r="A176">
        <f t="shared" si="66"/>
        <v>16.399999999999963</v>
      </c>
      <c r="B176">
        <f t="shared" si="71"/>
        <v>2.3378421382653869</v>
      </c>
      <c r="C176">
        <f t="shared" si="72"/>
        <v>0.22223331886483361</v>
      </c>
      <c r="D176">
        <f t="shared" si="67"/>
        <v>26.998701859232813</v>
      </c>
      <c r="E176" s="4">
        <f t="shared" si="73"/>
        <v>22.700692543155558</v>
      </c>
      <c r="F176" s="4">
        <f t="shared" si="74"/>
        <v>865</v>
      </c>
      <c r="G176">
        <f t="shared" si="68"/>
        <v>1.9243385110795819E-2</v>
      </c>
      <c r="I176">
        <f t="shared" si="69"/>
        <v>1.384188569704621</v>
      </c>
      <c r="J176">
        <f t="shared" si="86"/>
        <v>3164.2550703447632</v>
      </c>
      <c r="K176">
        <f t="shared" si="87"/>
        <v>219.4</v>
      </c>
      <c r="L176">
        <f t="shared" si="88"/>
        <v>216.9</v>
      </c>
      <c r="M176">
        <f t="shared" si="70"/>
        <v>-24.999999999999645</v>
      </c>
      <c r="N176">
        <f t="shared" si="89"/>
        <v>-1499.9999999999786</v>
      </c>
      <c r="O176">
        <f t="shared" si="90"/>
        <v>3502</v>
      </c>
      <c r="Q176">
        <f t="shared" si="91"/>
        <v>0.86639596398642649</v>
      </c>
      <c r="R176">
        <f t="shared" si="92"/>
        <v>49.642296201673325</v>
      </c>
      <c r="T176">
        <f t="shared" si="75"/>
        <v>-3.5336540545573586E-2</v>
      </c>
      <c r="U176">
        <f t="shared" si="76"/>
        <v>1.2461574031830442E-2</v>
      </c>
      <c r="V176">
        <f t="shared" si="77"/>
        <v>-1.674986875832097E-2</v>
      </c>
      <c r="X176">
        <v>0</v>
      </c>
      <c r="Y176">
        <f t="shared" si="78"/>
        <v>1.2461574031830442E-2</v>
      </c>
      <c r="Z176">
        <f t="shared" si="79"/>
        <v>-1.674986875832097E-2</v>
      </c>
      <c r="AA176">
        <f t="shared" si="80"/>
        <v>2.0876995252472701E-2</v>
      </c>
      <c r="AB176">
        <f t="shared" si="81"/>
        <v>0</v>
      </c>
      <c r="AC176">
        <f t="shared" si="82"/>
        <v>0.59690457755669968</v>
      </c>
      <c r="AD176">
        <f t="shared" si="83"/>
        <v>-0.80231223678307306</v>
      </c>
      <c r="AE176">
        <f t="shared" si="84"/>
        <v>0.93115890763901177</v>
      </c>
      <c r="AF176">
        <f t="shared" si="85"/>
        <v>-53</v>
      </c>
      <c r="AJ176" t="str">
        <f t="shared" si="93"/>
        <v>F3502</v>
      </c>
      <c r="AK176" t="str">
        <f t="shared" si="94"/>
        <v>X216.9</v>
      </c>
      <c r="AL176" t="str">
        <f t="shared" si="95"/>
        <v>Y865</v>
      </c>
      <c r="AM176" t="str">
        <f t="shared" si="96"/>
        <v>Z-53</v>
      </c>
      <c r="AO176">
        <f t="shared" si="97"/>
        <v>2.0134364906956197</v>
      </c>
      <c r="AP176">
        <f t="shared" si="98"/>
        <v>115.36481563750168</v>
      </c>
      <c r="AS176" t="str">
        <f t="shared" si="99"/>
        <v>F3502 X216.9 Y865 Z-53</v>
      </c>
    </row>
    <row r="177" spans="1:45" x14ac:dyDescent="0.25">
      <c r="A177">
        <f t="shared" ref="A177:A212" si="100">A176+0.1</f>
        <v>16.499999999999964</v>
      </c>
      <c r="B177">
        <f t="shared" si="71"/>
        <v>2.3498279529257839</v>
      </c>
      <c r="C177">
        <f t="shared" si="72"/>
        <v>0.22484723815741361</v>
      </c>
      <c r="D177">
        <f t="shared" ref="D177:D212" si="101">$C$8*B177</f>
        <v>27.137120716203277</v>
      </c>
      <c r="E177" s="4">
        <f t="shared" si="73"/>
        <v>22.839111400126022</v>
      </c>
      <c r="F177" s="4">
        <f t="shared" si="74"/>
        <v>870</v>
      </c>
      <c r="G177">
        <f>C177/$C$8</f>
        <v>1.9469726758630589E-2</v>
      </c>
      <c r="I177">
        <f>(D177-D176)/(A177-A176)</f>
        <v>1.384188569704621</v>
      </c>
      <c r="J177">
        <f t="shared" si="86"/>
        <v>3164.2550703447632</v>
      </c>
      <c r="K177">
        <f t="shared" si="87"/>
        <v>216.9</v>
      </c>
      <c r="L177">
        <f t="shared" si="88"/>
        <v>214.2</v>
      </c>
      <c r="M177">
        <f>(L177-L176)/(A177-A176)</f>
        <v>-26.999999999999787</v>
      </c>
      <c r="N177">
        <f t="shared" si="89"/>
        <v>-1619.9999999999873</v>
      </c>
      <c r="O177">
        <f t="shared" si="90"/>
        <v>3555</v>
      </c>
      <c r="Q177">
        <f t="shared" si="91"/>
        <v>0.86639596398642649</v>
      </c>
      <c r="R177">
        <f t="shared" si="92"/>
        <v>49.642296201673325</v>
      </c>
      <c r="T177">
        <f t="shared" si="75"/>
        <v>-3.5164068209923495E-2</v>
      </c>
      <c r="U177">
        <f t="shared" si="76"/>
        <v>1.2608147682190799E-2</v>
      </c>
      <c r="V177">
        <f t="shared" si="77"/>
        <v>-1.8001905045922278E-2</v>
      </c>
      <c r="X177">
        <v>0</v>
      </c>
      <c r="Y177">
        <f t="shared" si="78"/>
        <v>1.2608147682190799E-2</v>
      </c>
      <c r="Z177">
        <f t="shared" si="79"/>
        <v>-1.8001905045922278E-2</v>
      </c>
      <c r="AA177">
        <f t="shared" si="80"/>
        <v>2.1978033880634892E-2</v>
      </c>
      <c r="AB177">
        <f t="shared" si="81"/>
        <v>0</v>
      </c>
      <c r="AC177">
        <f t="shared" si="82"/>
        <v>0.5736704088576362</v>
      </c>
      <c r="AD177">
        <f t="shared" si="83"/>
        <v>-0.81908623599784203</v>
      </c>
      <c r="AE177">
        <f t="shared" si="84"/>
        <v>0.95981636474062915</v>
      </c>
      <c r="AF177">
        <f t="shared" si="85"/>
        <v>-55</v>
      </c>
      <c r="AJ177" t="str">
        <f t="shared" si="93"/>
        <v>F3555</v>
      </c>
      <c r="AK177" t="str">
        <f t="shared" si="94"/>
        <v>X214.2</v>
      </c>
      <c r="AL177" t="str">
        <f t="shared" si="95"/>
        <v>Y870</v>
      </c>
      <c r="AM177" t="str">
        <f t="shared" si="96"/>
        <v>Z-53</v>
      </c>
      <c r="AO177">
        <f t="shared" si="97"/>
        <v>2.0439505155571696</v>
      </c>
      <c r="AP177">
        <f t="shared" si="98"/>
        <v>117.11319204211063</v>
      </c>
      <c r="AS177" t="str">
        <f t="shared" si="99"/>
        <v>F3555 X214.2 Y870 Z-53</v>
      </c>
    </row>
    <row r="178" spans="1:45" x14ac:dyDescent="0.25">
      <c r="A178">
        <f t="shared" si="100"/>
        <v>16.599999999999966</v>
      </c>
      <c r="B178">
        <f t="shared" si="71"/>
        <v>2.3618137675861806</v>
      </c>
      <c r="C178">
        <f t="shared" si="72"/>
        <v>0.22755645879860484</v>
      </c>
      <c r="D178">
        <f t="shared" si="101"/>
        <v>27.275539573173738</v>
      </c>
      <c r="E178" s="4">
        <f t="shared" si="73"/>
        <v>22.977530257096483</v>
      </c>
      <c r="F178" s="4">
        <f t="shared" si="74"/>
        <v>875</v>
      </c>
      <c r="G178">
        <f>C178/$C$8</f>
        <v>1.9704320636879193E-2</v>
      </c>
      <c r="I178">
        <f>(D178-D177)/(A178-A177)</f>
        <v>1.3841885697045855</v>
      </c>
      <c r="J178">
        <f t="shared" si="86"/>
        <v>3164.2550703446823</v>
      </c>
      <c r="K178">
        <f t="shared" si="87"/>
        <v>214.2</v>
      </c>
      <c r="L178">
        <f t="shared" si="88"/>
        <v>211.6</v>
      </c>
      <c r="M178">
        <f>(L178-L177)/(A178-A177)</f>
        <v>-25.999999999999574</v>
      </c>
      <c r="N178">
        <f t="shared" si="89"/>
        <v>-1559.9999999999745</v>
      </c>
      <c r="O178">
        <f t="shared" si="90"/>
        <v>3528</v>
      </c>
      <c r="Q178">
        <f t="shared" si="91"/>
        <v>0.86639596398642649</v>
      </c>
      <c r="R178">
        <f t="shared" si="92"/>
        <v>49.642296201673325</v>
      </c>
      <c r="T178">
        <f t="shared" si="75"/>
        <v>-3.4985307674698055E-2</v>
      </c>
      <c r="U178">
        <f t="shared" si="76"/>
        <v>1.2760065287351085E-2</v>
      </c>
      <c r="V178">
        <f t="shared" si="77"/>
        <v>-1.7247422319560952E-2</v>
      </c>
      <c r="X178">
        <v>0</v>
      </c>
      <c r="Y178">
        <f t="shared" si="78"/>
        <v>1.2760065287351085E-2</v>
      </c>
      <c r="Z178">
        <f t="shared" si="79"/>
        <v>-1.7247422319560952E-2</v>
      </c>
      <c r="AA178">
        <f t="shared" si="80"/>
        <v>2.1454436436475124E-2</v>
      </c>
      <c r="AB178">
        <f t="shared" si="81"/>
        <v>0</v>
      </c>
      <c r="AC178">
        <f t="shared" si="82"/>
        <v>0.5947518279090025</v>
      </c>
      <c r="AD178">
        <f t="shared" si="83"/>
        <v>-0.80390936255208545</v>
      </c>
      <c r="AE178">
        <f t="shared" si="84"/>
        <v>0.93383941991652442</v>
      </c>
      <c r="AF178">
        <f t="shared" si="85"/>
        <v>-54</v>
      </c>
      <c r="AJ178" t="str">
        <f t="shared" si="93"/>
        <v>F3528</v>
      </c>
      <c r="AK178" t="str">
        <f t="shared" si="94"/>
        <v>X211.6</v>
      </c>
      <c r="AL178" t="str">
        <f t="shared" si="95"/>
        <v>Y875</v>
      </c>
      <c r="AM178" t="str">
        <f t="shared" si="96"/>
        <v>Z-55</v>
      </c>
      <c r="AO178">
        <f t="shared" si="97"/>
        <v>2.0288205821999457</v>
      </c>
      <c r="AP178">
        <f t="shared" si="98"/>
        <v>116.24628514912946</v>
      </c>
      <c r="AS178" t="str">
        <f t="shared" si="99"/>
        <v>F3528 X211.6 Y875 Z-55</v>
      </c>
    </row>
    <row r="179" spans="1:45" x14ac:dyDescent="0.25">
      <c r="A179">
        <f t="shared" si="100"/>
        <v>16.699999999999967</v>
      </c>
      <c r="B179">
        <f t="shared" si="71"/>
        <v>2.3737995822465781</v>
      </c>
      <c r="C179">
        <f t="shared" si="72"/>
        <v>0.23036526080504724</v>
      </c>
      <c r="D179">
        <f t="shared" si="101"/>
        <v>27.413958430144209</v>
      </c>
      <c r="E179" s="4">
        <f t="shared" si="73"/>
        <v>23.115949114066954</v>
      </c>
      <c r="F179" s="4">
        <f t="shared" si="74"/>
        <v>881</v>
      </c>
      <c r="G179">
        <f>C179/$C$8</f>
        <v>1.9947537356073408E-2</v>
      </c>
      <c r="I179">
        <f>(D179-D178)/(A179-A178)</f>
        <v>1.3841885697046921</v>
      </c>
      <c r="J179">
        <f t="shared" si="86"/>
        <v>3164.255070344926</v>
      </c>
      <c r="K179">
        <f t="shared" si="87"/>
        <v>211.6</v>
      </c>
      <c r="L179">
        <f t="shared" si="88"/>
        <v>208.8</v>
      </c>
      <c r="M179">
        <f>(L179-L178)/(A179-A178)</f>
        <v>-27.999999999999432</v>
      </c>
      <c r="N179">
        <f t="shared" si="89"/>
        <v>-1679.9999999999659</v>
      </c>
      <c r="O179">
        <f t="shared" si="90"/>
        <v>3583</v>
      </c>
      <c r="Q179">
        <f t="shared" si="91"/>
        <v>0.86639596398642649</v>
      </c>
      <c r="R179">
        <f t="shared" si="92"/>
        <v>49.642296201673325</v>
      </c>
      <c r="T179">
        <f t="shared" si="75"/>
        <v>-3.4799976534672067E-2</v>
      </c>
      <c r="U179">
        <f t="shared" si="76"/>
        <v>1.2917566846175954E-2</v>
      </c>
      <c r="V179">
        <f t="shared" si="77"/>
        <v>-1.8473626281984616E-2</v>
      </c>
      <c r="X179">
        <v>0</v>
      </c>
      <c r="Y179">
        <f t="shared" si="78"/>
        <v>1.2917566846175954E-2</v>
      </c>
      <c r="Z179">
        <f t="shared" si="79"/>
        <v>-1.8473626281984616E-2</v>
      </c>
      <c r="AA179">
        <f t="shared" si="80"/>
        <v>2.2541925410928344E-2</v>
      </c>
      <c r="AB179">
        <f t="shared" si="81"/>
        <v>0</v>
      </c>
      <c r="AC179">
        <f t="shared" si="82"/>
        <v>0.57304629532282569</v>
      </c>
      <c r="AD179">
        <f t="shared" si="83"/>
        <v>-0.81952299749109214</v>
      </c>
      <c r="AE179">
        <f t="shared" si="84"/>
        <v>0.96057812476477078</v>
      </c>
      <c r="AF179">
        <f t="shared" si="85"/>
        <v>-55</v>
      </c>
      <c r="AJ179" t="str">
        <f t="shared" si="93"/>
        <v>F3583</v>
      </c>
      <c r="AK179" t="str">
        <f t="shared" si="94"/>
        <v>X208.8</v>
      </c>
      <c r="AL179" t="str">
        <f t="shared" si="95"/>
        <v>Y881</v>
      </c>
      <c r="AM179" t="str">
        <f t="shared" si="96"/>
        <v>Z-54</v>
      </c>
      <c r="AO179">
        <f t="shared" si="97"/>
        <v>2.0588195856135023</v>
      </c>
      <c r="AP179">
        <f t="shared" si="98"/>
        <v>117.96515212810135</v>
      </c>
      <c r="AS179" t="str">
        <f t="shared" si="99"/>
        <v>F3583 X208.8 Y881 Z-54</v>
      </c>
    </row>
    <row r="180" spans="1:45" x14ac:dyDescent="0.25">
      <c r="A180">
        <f t="shared" si="100"/>
        <v>16.799999999999969</v>
      </c>
      <c r="B180">
        <f t="shared" si="71"/>
        <v>2.3857853969069747</v>
      </c>
      <c r="C180">
        <f t="shared" si="72"/>
        <v>0.23327820038167998</v>
      </c>
      <c r="D180">
        <f t="shared" si="101"/>
        <v>27.552377287114666</v>
      </c>
      <c r="E180" s="4">
        <f t="shared" si="73"/>
        <v>23.254367971037411</v>
      </c>
      <c r="F180" s="4">
        <f t="shared" si="74"/>
        <v>886</v>
      </c>
      <c r="G180">
        <f>C180/$C$8</f>
        <v>2.0199771442140926E-2</v>
      </c>
      <c r="I180">
        <f>(D180-D179)/(A180-A179)</f>
        <v>1.38418856970455</v>
      </c>
      <c r="J180">
        <f t="shared" si="86"/>
        <v>3164.2550703446013</v>
      </c>
      <c r="K180">
        <f t="shared" si="87"/>
        <v>208.8</v>
      </c>
      <c r="L180">
        <f t="shared" si="88"/>
        <v>205.9</v>
      </c>
      <c r="M180">
        <f>(L180-L179)/(A180-A179)</f>
        <v>-28.999999999999645</v>
      </c>
      <c r="N180">
        <f t="shared" si="89"/>
        <v>-1739.9999999999786</v>
      </c>
      <c r="O180">
        <f t="shared" si="90"/>
        <v>3611</v>
      </c>
      <c r="Q180">
        <f t="shared" si="91"/>
        <v>0.86639596398642649</v>
      </c>
      <c r="R180">
        <f t="shared" si="92"/>
        <v>49.642296201673325</v>
      </c>
      <c r="T180">
        <f t="shared" si="75"/>
        <v>-3.4607774161088616E-2</v>
      </c>
      <c r="U180">
        <f t="shared" si="76"/>
        <v>1.3080907844590942E-2</v>
      </c>
      <c r="V180">
        <f t="shared" si="77"/>
        <v>-1.9031304021569172E-2</v>
      </c>
      <c r="X180">
        <v>0</v>
      </c>
      <c r="Y180">
        <f t="shared" si="78"/>
        <v>1.3080907844590942E-2</v>
      </c>
      <c r="Z180">
        <f t="shared" si="79"/>
        <v>-1.9031304021569172E-2</v>
      </c>
      <c r="AA180">
        <f t="shared" si="80"/>
        <v>2.3093303851984364E-2</v>
      </c>
      <c r="AB180">
        <f t="shared" si="81"/>
        <v>0</v>
      </c>
      <c r="AC180">
        <f t="shared" si="82"/>
        <v>0.56643726373811709</v>
      </c>
      <c r="AD180">
        <f t="shared" si="83"/>
        <v>-0.82410486362408675</v>
      </c>
      <c r="AE180">
        <f t="shared" si="84"/>
        <v>0.96862008623563767</v>
      </c>
      <c r="AF180">
        <f t="shared" si="85"/>
        <v>-55</v>
      </c>
      <c r="AJ180" t="str">
        <f t="shared" si="93"/>
        <v>F3611</v>
      </c>
      <c r="AK180" t="str">
        <f t="shared" si="94"/>
        <v>X205.9</v>
      </c>
      <c r="AL180" t="str">
        <f t="shared" si="95"/>
        <v>Y886</v>
      </c>
      <c r="AM180" t="str">
        <f t="shared" si="96"/>
        <v>Z-55</v>
      </c>
      <c r="AO180">
        <f t="shared" si="97"/>
        <v>2.0735736083252192</v>
      </c>
      <c r="AP180">
        <f t="shared" si="98"/>
        <v>118.8105202923888</v>
      </c>
      <c r="AS180" t="str">
        <f t="shared" si="99"/>
        <v>F3611 X205.9 Y886 Z-55</v>
      </c>
    </row>
    <row r="181" spans="1:45" x14ac:dyDescent="0.25">
      <c r="A181">
        <f t="shared" si="100"/>
        <v>16.89999999999997</v>
      </c>
      <c r="B181">
        <f t="shared" si="71"/>
        <v>2.3977712115673717</v>
      </c>
      <c r="C181">
        <f t="shared" si="72"/>
        <v>0.23630013206675254</v>
      </c>
      <c r="D181">
        <f t="shared" si="101"/>
        <v>27.69079614408513</v>
      </c>
      <c r="E181" s="4">
        <f t="shared" si="73"/>
        <v>23.392786828007875</v>
      </c>
      <c r="F181" s="4">
        <f t="shared" si="74"/>
        <v>891</v>
      </c>
      <c r="G181">
        <f>C181/$C$8</f>
        <v>2.0461443253961983E-2</v>
      </c>
      <c r="I181">
        <f>(D181-D180)/(A181-A180)</f>
        <v>1.384188569704621</v>
      </c>
      <c r="J181">
        <f t="shared" si="86"/>
        <v>3164.2550703447632</v>
      </c>
      <c r="K181">
        <f t="shared" si="87"/>
        <v>205.9</v>
      </c>
      <c r="L181">
        <f t="shared" si="88"/>
        <v>202.8</v>
      </c>
      <c r="M181">
        <f>(L181-L180)/(A181-A180)</f>
        <v>-30.999999999999503</v>
      </c>
      <c r="N181">
        <f t="shared" si="89"/>
        <v>-1859.9999999999702</v>
      </c>
      <c r="O181">
        <f t="shared" si="90"/>
        <v>3670</v>
      </c>
      <c r="Q181">
        <f t="shared" si="91"/>
        <v>0.86639596398642649</v>
      </c>
      <c r="R181">
        <f t="shared" si="92"/>
        <v>49.642296201673325</v>
      </c>
      <c r="T181">
        <f t="shared" si="75"/>
        <v>-3.4408380240480971E-2</v>
      </c>
      <c r="U181">
        <f t="shared" si="76"/>
        <v>1.3250360497348065E-2</v>
      </c>
      <c r="V181">
        <f t="shared" si="77"/>
        <v>-2.0229042182592284E-2</v>
      </c>
      <c r="X181">
        <v>0</v>
      </c>
      <c r="Y181">
        <f t="shared" si="78"/>
        <v>1.3250360497348065E-2</v>
      </c>
      <c r="Z181">
        <f t="shared" si="79"/>
        <v>-2.0229042182592284E-2</v>
      </c>
      <c r="AA181">
        <f t="shared" si="80"/>
        <v>2.4182353089283515E-2</v>
      </c>
      <c r="AB181">
        <f t="shared" si="81"/>
        <v>0</v>
      </c>
      <c r="AC181">
        <f t="shared" si="82"/>
        <v>0.54793511815936569</v>
      </c>
      <c r="AD181">
        <f t="shared" si="83"/>
        <v>-0.83652083434166902</v>
      </c>
      <c r="AE181">
        <f t="shared" si="84"/>
        <v>0.9909025067222661</v>
      </c>
      <c r="AF181">
        <f t="shared" si="85"/>
        <v>-57</v>
      </c>
      <c r="AJ181" t="str">
        <f t="shared" si="93"/>
        <v>F3670</v>
      </c>
      <c r="AK181" t="str">
        <f t="shared" si="94"/>
        <v>X202.8</v>
      </c>
      <c r="AL181" t="str">
        <f t="shared" si="95"/>
        <v>Y891</v>
      </c>
      <c r="AM181" t="str">
        <f t="shared" si="96"/>
        <v>Z-55</v>
      </c>
      <c r="AO181">
        <f t="shared" si="97"/>
        <v>2.1022789339972845</v>
      </c>
      <c r="AP181">
        <f t="shared" si="98"/>
        <v>120.45526281060359</v>
      </c>
      <c r="AS181" t="str">
        <f t="shared" si="99"/>
        <v>F3670 X202.8 Y891 Z-55</v>
      </c>
    </row>
    <row r="182" spans="1:45" x14ac:dyDescent="0.25">
      <c r="A182">
        <f t="shared" si="100"/>
        <v>16.999999999999972</v>
      </c>
      <c r="B182">
        <f t="shared" si="71"/>
        <v>2.4097570262277688</v>
      </c>
      <c r="C182">
        <f t="shared" si="72"/>
        <v>0.23943623305648212</v>
      </c>
      <c r="D182">
        <f t="shared" si="101"/>
        <v>27.829215001055598</v>
      </c>
      <c r="E182" s="4">
        <f t="shared" si="73"/>
        <v>23.531205684978342</v>
      </c>
      <c r="F182" s="4">
        <f t="shared" si="74"/>
        <v>897</v>
      </c>
      <c r="G182">
        <f>C182/$C$8</f>
        <v>2.0733001089663566E-2</v>
      </c>
      <c r="I182">
        <f>(D182-D181)/(A182-A181)</f>
        <v>1.3841885697046565</v>
      </c>
      <c r="J182">
        <f t="shared" si="86"/>
        <v>3164.2550703448446</v>
      </c>
      <c r="K182">
        <f t="shared" si="87"/>
        <v>202.8</v>
      </c>
      <c r="L182">
        <f t="shared" si="88"/>
        <v>199.7</v>
      </c>
      <c r="M182">
        <f>(L182-L181)/(A182-A181)</f>
        <v>-30.999999999999787</v>
      </c>
      <c r="N182">
        <f t="shared" si="89"/>
        <v>-1859.9999999999873</v>
      </c>
      <c r="O182">
        <f t="shared" si="90"/>
        <v>3670</v>
      </c>
      <c r="Q182">
        <f t="shared" si="91"/>
        <v>0.86639596398642649</v>
      </c>
      <c r="R182">
        <f t="shared" si="92"/>
        <v>49.642296201673325</v>
      </c>
      <c r="T182">
        <f t="shared" si="75"/>
        <v>-3.4201453169676363E-2</v>
      </c>
      <c r="U182">
        <f t="shared" si="76"/>
        <v>1.342621511201357E-2</v>
      </c>
      <c r="V182">
        <f t="shared" si="77"/>
        <v>-2.0107387620105995E-2</v>
      </c>
      <c r="X182">
        <v>0</v>
      </c>
      <c r="Y182">
        <f t="shared" si="78"/>
        <v>1.342621511201357E-2</v>
      </c>
      <c r="Z182">
        <f t="shared" si="79"/>
        <v>-2.0107387620105995E-2</v>
      </c>
      <c r="AA182">
        <f t="shared" si="80"/>
        <v>2.4177888434254415E-2</v>
      </c>
      <c r="AB182">
        <f t="shared" si="81"/>
        <v>0</v>
      </c>
      <c r="AC182">
        <f t="shared" si="82"/>
        <v>0.55530966438705887</v>
      </c>
      <c r="AD182">
        <f t="shared" si="83"/>
        <v>-0.83164365965137499</v>
      </c>
      <c r="AE182">
        <f t="shared" si="84"/>
        <v>0.98206105467796312</v>
      </c>
      <c r="AF182">
        <f t="shared" si="85"/>
        <v>-56</v>
      </c>
      <c r="AJ182" t="str">
        <f t="shared" si="93"/>
        <v>F3670</v>
      </c>
      <c r="AK182" t="str">
        <f t="shared" si="94"/>
        <v>X199.7</v>
      </c>
      <c r="AL182" t="str">
        <f t="shared" si="95"/>
        <v>Y897</v>
      </c>
      <c r="AM182" t="str">
        <f t="shared" si="96"/>
        <v>Z-57</v>
      </c>
      <c r="AO182">
        <f t="shared" si="97"/>
        <v>2.1022789339972903</v>
      </c>
      <c r="AP182">
        <f t="shared" si="98"/>
        <v>120.45526281060393</v>
      </c>
      <c r="AS182" t="str">
        <f t="shared" si="99"/>
        <v>F3670 X199.7 Y897 Z-57</v>
      </c>
    </row>
    <row r="183" spans="1:45" x14ac:dyDescent="0.25">
      <c r="A183">
        <f t="shared" si="100"/>
        <v>17.099999999999973</v>
      </c>
      <c r="B183">
        <f t="shared" si="71"/>
        <v>2.4217428408881654</v>
      </c>
      <c r="C183">
        <f t="shared" si="72"/>
        <v>0.24269202996328712</v>
      </c>
      <c r="D183">
        <f t="shared" si="101"/>
        <v>27.967633858026055</v>
      </c>
      <c r="E183" s="4">
        <f t="shared" si="73"/>
        <v>23.669624541948799</v>
      </c>
      <c r="F183" s="4">
        <f t="shared" si="74"/>
        <v>902</v>
      </c>
      <c r="G183">
        <f>C183/$C$8</f>
        <v>2.101492350363918E-2</v>
      </c>
      <c r="I183">
        <f>(D183-D182)/(A183-A182)</f>
        <v>1.38418856970455</v>
      </c>
      <c r="J183">
        <f t="shared" si="86"/>
        <v>3164.2550703446013</v>
      </c>
      <c r="K183">
        <f t="shared" si="87"/>
        <v>199.7</v>
      </c>
      <c r="L183">
        <f t="shared" si="88"/>
        <v>196.5</v>
      </c>
      <c r="M183">
        <f>(L183-L182)/(A183-A182)</f>
        <v>-31.999999999999432</v>
      </c>
      <c r="N183">
        <f t="shared" si="89"/>
        <v>-1919.9999999999659</v>
      </c>
      <c r="O183">
        <f t="shared" si="90"/>
        <v>3701</v>
      </c>
      <c r="Q183">
        <f t="shared" si="91"/>
        <v>0.86639596398642649</v>
      </c>
      <c r="R183">
        <f t="shared" si="92"/>
        <v>49.642296201673325</v>
      </c>
      <c r="T183">
        <f t="shared" si="75"/>
        <v>-3.3986628290226945E-2</v>
      </c>
      <c r="U183">
        <f t="shared" si="76"/>
        <v>1.3608781589416682E-2</v>
      </c>
      <c r="V183">
        <f t="shared" si="77"/>
        <v>-2.0623888782423366E-2</v>
      </c>
      <c r="X183">
        <v>0</v>
      </c>
      <c r="Y183">
        <f t="shared" si="78"/>
        <v>1.3608781589416682E-2</v>
      </c>
      <c r="Z183">
        <f t="shared" si="79"/>
        <v>-2.0623888782423366E-2</v>
      </c>
      <c r="AA183">
        <f t="shared" si="80"/>
        <v>2.4709183006692365E-2</v>
      </c>
      <c r="AB183">
        <f t="shared" si="81"/>
        <v>0</v>
      </c>
      <c r="AC183">
        <f t="shared" si="82"/>
        <v>0.55075805564800784</v>
      </c>
      <c r="AD183">
        <f t="shared" si="83"/>
        <v>-0.83466494124218849</v>
      </c>
      <c r="AE183">
        <f t="shared" si="84"/>
        <v>0.98752414526783128</v>
      </c>
      <c r="AF183">
        <f t="shared" si="85"/>
        <v>-57</v>
      </c>
      <c r="AJ183" t="str">
        <f t="shared" si="93"/>
        <v>F3701</v>
      </c>
      <c r="AK183" t="str">
        <f t="shared" si="94"/>
        <v>X196.5</v>
      </c>
      <c r="AL183" t="str">
        <f t="shared" si="95"/>
        <v>Y902</v>
      </c>
      <c r="AM183" t="str">
        <f t="shared" si="96"/>
        <v>Z-56</v>
      </c>
      <c r="AO183">
        <f t="shared" si="97"/>
        <v>2.1162180933285462</v>
      </c>
      <c r="AP183">
        <f t="shared" si="98"/>
        <v>121.25394136531538</v>
      </c>
      <c r="AS183" t="str">
        <f t="shared" si="99"/>
        <v>F3701 X196.5 Y902 Z-56</v>
      </c>
    </row>
    <row r="184" spans="1:45" x14ac:dyDescent="0.25">
      <c r="A184">
        <f t="shared" si="100"/>
        <v>17.199999999999974</v>
      </c>
      <c r="B184">
        <f t="shared" si="71"/>
        <v>2.4337286555485624</v>
      </c>
      <c r="C184">
        <f t="shared" si="72"/>
        <v>0.2460734282959228</v>
      </c>
      <c r="D184">
        <f t="shared" si="101"/>
        <v>28.106052714996519</v>
      </c>
      <c r="E184" s="4">
        <f t="shared" si="73"/>
        <v>23.808043398919263</v>
      </c>
      <c r="F184" s="4">
        <f t="shared" si="74"/>
        <v>907</v>
      </c>
      <c r="G184">
        <f>C184/$C$8</f>
        <v>2.1307721859260588E-2</v>
      </c>
      <c r="I184">
        <f>(D184-D183)/(A184-A183)</f>
        <v>1.384188569704621</v>
      </c>
      <c r="J184">
        <f t="shared" si="86"/>
        <v>3164.2550703447632</v>
      </c>
      <c r="K184">
        <f t="shared" si="87"/>
        <v>196.5</v>
      </c>
      <c r="L184">
        <f t="shared" si="88"/>
        <v>193.1</v>
      </c>
      <c r="M184">
        <f>(L184-L183)/(A184-A183)</f>
        <v>-33.999999999999574</v>
      </c>
      <c r="N184">
        <f t="shared" si="89"/>
        <v>-2039.9999999999745</v>
      </c>
      <c r="O184">
        <f t="shared" si="90"/>
        <v>3765</v>
      </c>
      <c r="Q184">
        <f t="shared" si="91"/>
        <v>0.86639596398642649</v>
      </c>
      <c r="R184">
        <f t="shared" si="92"/>
        <v>49.642296201673325</v>
      </c>
      <c r="T184">
        <f t="shared" si="75"/>
        <v>-3.3763515943243436E-2</v>
      </c>
      <c r="U184">
        <f t="shared" si="76"/>
        <v>1.3798391076727073E-2</v>
      </c>
      <c r="V184">
        <f t="shared" si="77"/>
        <v>-2.1766177726839538E-2</v>
      </c>
      <c r="X184">
        <v>0</v>
      </c>
      <c r="Y184">
        <f t="shared" si="78"/>
        <v>1.3798391076727073E-2</v>
      </c>
      <c r="Z184">
        <f t="shared" si="79"/>
        <v>-2.1766177726839538E-2</v>
      </c>
      <c r="AA184">
        <f t="shared" si="80"/>
        <v>2.5771342400865867E-2</v>
      </c>
      <c r="AB184">
        <f t="shared" si="81"/>
        <v>0</v>
      </c>
      <c r="AC184">
        <f t="shared" si="82"/>
        <v>0.5354160781420324</v>
      </c>
      <c r="AD184">
        <f t="shared" si="83"/>
        <v>-0.84458843424889796</v>
      </c>
      <c r="AE184">
        <f t="shared" si="84"/>
        <v>1.0057960164297381</v>
      </c>
      <c r="AF184">
        <f t="shared" si="85"/>
        <v>-58</v>
      </c>
      <c r="AJ184" t="str">
        <f t="shared" si="93"/>
        <v>F3765</v>
      </c>
      <c r="AK184" t="str">
        <f t="shared" si="94"/>
        <v>X193.1</v>
      </c>
      <c r="AL184" t="str">
        <f t="shared" si="95"/>
        <v>Y907</v>
      </c>
      <c r="AM184" t="str">
        <f t="shared" si="96"/>
        <v>Z-57</v>
      </c>
      <c r="AO184">
        <f t="shared" si="97"/>
        <v>2.1434123941639402</v>
      </c>
      <c r="AP184">
        <f t="shared" si="98"/>
        <v>122.81210598424613</v>
      </c>
      <c r="AS184" t="str">
        <f t="shared" si="99"/>
        <v>F3765 X193.1 Y907 Z-57</v>
      </c>
    </row>
    <row r="185" spans="1:45" x14ac:dyDescent="0.25">
      <c r="A185">
        <f t="shared" si="100"/>
        <v>17.299999999999976</v>
      </c>
      <c r="B185">
        <f t="shared" si="71"/>
        <v>2.445714470208959</v>
      </c>
      <c r="C185">
        <f t="shared" si="72"/>
        <v>0.24958674498957828</v>
      </c>
      <c r="D185">
        <f t="shared" si="101"/>
        <v>28.244471571966979</v>
      </c>
      <c r="E185" s="4">
        <f t="shared" si="73"/>
        <v>23.946462255889724</v>
      </c>
      <c r="F185" s="4">
        <f t="shared" si="74"/>
        <v>912</v>
      </c>
      <c r="G185">
        <f>C185/$C$8</f>
        <v>2.1611943145688484E-2</v>
      </c>
      <c r="I185">
        <f>(D185-D184)/(A185-A184)</f>
        <v>1.3841885697045855</v>
      </c>
      <c r="J185">
        <f t="shared" si="86"/>
        <v>3164.2550703446823</v>
      </c>
      <c r="K185">
        <f t="shared" si="87"/>
        <v>193.1</v>
      </c>
      <c r="L185">
        <f t="shared" si="88"/>
        <v>189.6</v>
      </c>
      <c r="M185">
        <f>(L185-L184)/(A185-A184)</f>
        <v>-34.999999999999503</v>
      </c>
      <c r="N185">
        <f t="shared" si="89"/>
        <v>-2099.99999999997</v>
      </c>
      <c r="O185">
        <f t="shared" si="90"/>
        <v>3798</v>
      </c>
      <c r="Q185">
        <f t="shared" si="91"/>
        <v>0.86639596398642649</v>
      </c>
      <c r="R185">
        <f t="shared" si="92"/>
        <v>49.642296201673325</v>
      </c>
      <c r="T185">
        <f t="shared" si="75"/>
        <v>-3.353169932298538E-2</v>
      </c>
      <c r="U185">
        <f t="shared" si="76"/>
        <v>1.3995397791556733E-2</v>
      </c>
      <c r="V185">
        <f t="shared" si="77"/>
        <v>-2.2251209917663096E-2</v>
      </c>
      <c r="X185">
        <v>0</v>
      </c>
      <c r="Y185">
        <f t="shared" si="78"/>
        <v>1.3995397791556733E-2</v>
      </c>
      <c r="Z185">
        <f t="shared" si="79"/>
        <v>-2.2251209917663096E-2</v>
      </c>
      <c r="AA185">
        <f t="shared" si="80"/>
        <v>2.6286641134687021E-2</v>
      </c>
      <c r="AB185">
        <f t="shared" si="81"/>
        <v>0</v>
      </c>
      <c r="AC185">
        <f t="shared" si="82"/>
        <v>0.53241483839062453</v>
      </c>
      <c r="AD185">
        <f t="shared" si="83"/>
        <v>-0.84648357329689805</v>
      </c>
      <c r="AE185">
        <f t="shared" si="84"/>
        <v>1.0093455241821725</v>
      </c>
      <c r="AF185">
        <f t="shared" si="85"/>
        <v>-58</v>
      </c>
      <c r="AJ185" t="str">
        <f t="shared" si="93"/>
        <v>F3798</v>
      </c>
      <c r="AK185" t="str">
        <f t="shared" si="94"/>
        <v>X189.6</v>
      </c>
      <c r="AL185" t="str">
        <f t="shared" si="95"/>
        <v>Y912</v>
      </c>
      <c r="AM185" t="str">
        <f t="shared" si="96"/>
        <v>Z-58</v>
      </c>
      <c r="AO185">
        <f t="shared" si="97"/>
        <v>2.1566640321922517</v>
      </c>
      <c r="AP185">
        <f t="shared" si="98"/>
        <v>123.57139130816657</v>
      </c>
      <c r="AS185" t="str">
        <f t="shared" si="99"/>
        <v>F3798 X189.6 Y912 Z-58</v>
      </c>
    </row>
    <row r="186" spans="1:45" x14ac:dyDescent="0.25">
      <c r="A186">
        <f t="shared" si="100"/>
        <v>17.399999999999977</v>
      </c>
      <c r="B186">
        <f t="shared" si="71"/>
        <v>2.4577002848693561</v>
      </c>
      <c r="C186">
        <f t="shared" si="72"/>
        <v>0.25323874436000066</v>
      </c>
      <c r="D186">
        <f t="shared" si="101"/>
        <v>28.382890428937444</v>
      </c>
      <c r="E186" s="4">
        <f t="shared" si="73"/>
        <v>24.084881112860188</v>
      </c>
      <c r="F186" s="4">
        <f t="shared" si="74"/>
        <v>918</v>
      </c>
      <c r="G186">
        <f>C186/$C$8</f>
        <v>2.1928173091172783E-2</v>
      </c>
      <c r="I186">
        <f>(D186-D185)/(A186-A185)</f>
        <v>1.384188569704621</v>
      </c>
      <c r="J186">
        <f t="shared" si="86"/>
        <v>3164.2550703447632</v>
      </c>
      <c r="K186">
        <f t="shared" si="87"/>
        <v>189.6</v>
      </c>
      <c r="L186">
        <f t="shared" si="88"/>
        <v>186</v>
      </c>
      <c r="M186">
        <f>(L186-L185)/(A186-A185)</f>
        <v>-35.999999999999432</v>
      </c>
      <c r="N186">
        <f t="shared" si="89"/>
        <v>-2159.9999999999659</v>
      </c>
      <c r="O186">
        <f t="shared" si="90"/>
        <v>3831</v>
      </c>
      <c r="Q186">
        <f t="shared" si="91"/>
        <v>0.86639596398642649</v>
      </c>
      <c r="R186">
        <f t="shared" si="92"/>
        <v>49.642296201673325</v>
      </c>
      <c r="T186">
        <f t="shared" si="75"/>
        <v>-3.3290732104526342E-2</v>
      </c>
      <c r="U186">
        <f t="shared" si="76"/>
        <v>1.4200181038061711E-2</v>
      </c>
      <c r="V186">
        <f t="shared" si="77"/>
        <v>-2.2726848261800263E-2</v>
      </c>
      <c r="X186">
        <v>0</v>
      </c>
      <c r="Y186">
        <f t="shared" si="78"/>
        <v>1.4200181038061711E-2</v>
      </c>
      <c r="Z186">
        <f t="shared" si="79"/>
        <v>-2.2726848261800263E-2</v>
      </c>
      <c r="AA186">
        <f t="shared" si="80"/>
        <v>2.6798409904854822E-2</v>
      </c>
      <c r="AB186">
        <f t="shared" si="81"/>
        <v>0</v>
      </c>
      <c r="AC186">
        <f t="shared" si="82"/>
        <v>0.52988894074230852</v>
      </c>
      <c r="AD186">
        <f t="shared" si="83"/>
        <v>-0.84806704362272811</v>
      </c>
      <c r="AE186">
        <f t="shared" si="84"/>
        <v>1.0123267225628441</v>
      </c>
      <c r="AF186">
        <f t="shared" si="85"/>
        <v>-58</v>
      </c>
      <c r="AJ186" t="str">
        <f t="shared" si="93"/>
        <v>F3831</v>
      </c>
      <c r="AK186" t="str">
        <f t="shared" si="94"/>
        <v>X186</v>
      </c>
      <c r="AL186" t="str">
        <f t="shared" si="95"/>
        <v>Y918</v>
      </c>
      <c r="AM186" t="str">
        <f t="shared" si="96"/>
        <v>Z-58</v>
      </c>
      <c r="AO186">
        <f t="shared" si="97"/>
        <v>2.1698018976290165</v>
      </c>
      <c r="AP186">
        <f t="shared" si="98"/>
        <v>124.32415775050866</v>
      </c>
      <c r="AS186" t="str">
        <f t="shared" si="99"/>
        <v>F3831 X186 Y918 Z-58</v>
      </c>
    </row>
    <row r="187" spans="1:45" x14ac:dyDescent="0.25">
      <c r="A187">
        <f t="shared" si="100"/>
        <v>17.499999999999979</v>
      </c>
      <c r="B187">
        <f t="shared" si="71"/>
        <v>2.4696860995297532</v>
      </c>
      <c r="C187">
        <f t="shared" si="72"/>
        <v>0.25703667790909146</v>
      </c>
      <c r="D187">
        <f t="shared" si="101"/>
        <v>28.521309285907911</v>
      </c>
      <c r="E187" s="4">
        <f t="shared" si="73"/>
        <v>24.223299969830656</v>
      </c>
      <c r="F187" s="4">
        <f t="shared" si="74"/>
        <v>923</v>
      </c>
      <c r="G187">
        <f>C187/$C$8</f>
        <v>2.2257039609855419E-2</v>
      </c>
      <c r="I187">
        <f>(D187-D186)/(A187-A186)</f>
        <v>1.3841885697046565</v>
      </c>
      <c r="J187">
        <f t="shared" si="86"/>
        <v>3164.2550703448446</v>
      </c>
      <c r="K187">
        <f t="shared" si="87"/>
        <v>186</v>
      </c>
      <c r="L187">
        <f t="shared" si="88"/>
        <v>182.2</v>
      </c>
      <c r="M187">
        <f>(L187-L186)/(A187-A186)</f>
        <v>-37.999999999999574</v>
      </c>
      <c r="N187">
        <f t="shared" si="89"/>
        <v>-2279.9999999999745</v>
      </c>
      <c r="O187">
        <f t="shared" si="90"/>
        <v>3900</v>
      </c>
      <c r="Q187">
        <f t="shared" si="91"/>
        <v>0.86639596398642649</v>
      </c>
      <c r="R187">
        <f t="shared" si="92"/>
        <v>49.642296201673325</v>
      </c>
      <c r="T187">
        <f t="shared" si="75"/>
        <v>-3.3040135817290178E-2</v>
      </c>
      <c r="U187">
        <f t="shared" si="76"/>
        <v>1.4413147439012387E-2</v>
      </c>
      <c r="V187">
        <f t="shared" si="77"/>
        <v>-2.3808110309762806E-2</v>
      </c>
      <c r="X187">
        <v>0</v>
      </c>
      <c r="Y187">
        <f t="shared" si="78"/>
        <v>1.4413147439012387E-2</v>
      </c>
      <c r="Z187">
        <f t="shared" si="79"/>
        <v>-2.3808110309762806E-2</v>
      </c>
      <c r="AA187">
        <f t="shared" si="80"/>
        <v>2.7831006730273763E-2</v>
      </c>
      <c r="AB187">
        <f t="shared" si="81"/>
        <v>0</v>
      </c>
      <c r="AC187">
        <f t="shared" si="82"/>
        <v>0.51788092247968098</v>
      </c>
      <c r="AD187">
        <f t="shared" si="83"/>
        <v>-0.85545271647917187</v>
      </c>
      <c r="AE187">
        <f t="shared" si="84"/>
        <v>1.0264243804432487</v>
      </c>
      <c r="AF187">
        <f t="shared" si="85"/>
        <v>-59</v>
      </c>
      <c r="AJ187" t="str">
        <f t="shared" si="93"/>
        <v>F3900</v>
      </c>
      <c r="AK187" t="str">
        <f t="shared" si="94"/>
        <v>X182.2</v>
      </c>
      <c r="AL187" t="str">
        <f t="shared" si="95"/>
        <v>Y923</v>
      </c>
      <c r="AM187" t="str">
        <f t="shared" si="96"/>
        <v>Z-58</v>
      </c>
      <c r="AO187">
        <f t="shared" si="97"/>
        <v>2.1952022367692736</v>
      </c>
      <c r="AP187">
        <f t="shared" si="98"/>
        <v>125.77953290417611</v>
      </c>
      <c r="AS187" t="str">
        <f t="shared" si="99"/>
        <v>F3900 X182.2 Y923 Z-58</v>
      </c>
    </row>
    <row r="188" spans="1:45" x14ac:dyDescent="0.25">
      <c r="A188">
        <f t="shared" si="100"/>
        <v>17.59999999999998</v>
      </c>
      <c r="B188">
        <f t="shared" si="71"/>
        <v>2.4816719141901498</v>
      </c>
      <c r="C188">
        <f t="shared" si="72"/>
        <v>0.26098832847153863</v>
      </c>
      <c r="D188">
        <f t="shared" si="101"/>
        <v>28.659728142878368</v>
      </c>
      <c r="E188" s="4">
        <f t="shared" si="73"/>
        <v>24.361718826801113</v>
      </c>
      <c r="F188" s="4">
        <f t="shared" si="74"/>
        <v>928</v>
      </c>
      <c r="G188">
        <f>C188/$C$8</f>
        <v>2.2599216624467323E-2</v>
      </c>
      <c r="I188">
        <f>(D188-D187)/(A188-A187)</f>
        <v>1.38418856970455</v>
      </c>
      <c r="J188">
        <f t="shared" si="86"/>
        <v>3164.2550703446013</v>
      </c>
      <c r="K188">
        <f t="shared" si="87"/>
        <v>182.2</v>
      </c>
      <c r="L188">
        <f t="shared" si="88"/>
        <v>178.3</v>
      </c>
      <c r="M188">
        <f>(L188-L187)/(A188-A187)</f>
        <v>-38.999999999999218</v>
      </c>
      <c r="N188">
        <f t="shared" si="89"/>
        <v>-2339.9999999999532</v>
      </c>
      <c r="O188">
        <f t="shared" si="90"/>
        <v>3935</v>
      </c>
      <c r="Q188">
        <f t="shared" si="91"/>
        <v>0.86639596398642649</v>
      </c>
      <c r="R188">
        <f t="shared" si="92"/>
        <v>49.642296201673325</v>
      </c>
      <c r="T188">
        <f t="shared" si="75"/>
        <v>-3.2779396932155903E-2</v>
      </c>
      <c r="U188">
        <f t="shared" si="76"/>
        <v>1.4634733411284219E-2</v>
      </c>
      <c r="V188">
        <f t="shared" si="77"/>
        <v>-2.4245414202661558E-2</v>
      </c>
      <c r="X188">
        <v>0</v>
      </c>
      <c r="Y188">
        <f t="shared" si="78"/>
        <v>1.4634733411284219E-2</v>
      </c>
      <c r="Z188">
        <f t="shared" si="79"/>
        <v>-2.4245414202661558E-2</v>
      </c>
      <c r="AA188">
        <f t="shared" si="80"/>
        <v>2.8319878740523968E-2</v>
      </c>
      <c r="AB188">
        <f t="shared" si="81"/>
        <v>0</v>
      </c>
      <c r="AC188">
        <f t="shared" si="82"/>
        <v>0.51676539809271271</v>
      </c>
      <c r="AD188">
        <f t="shared" si="83"/>
        <v>-0.85612704859388722</v>
      </c>
      <c r="AE188">
        <f t="shared" si="84"/>
        <v>1.0277278829171399</v>
      </c>
      <c r="AF188">
        <f t="shared" si="85"/>
        <v>-59</v>
      </c>
      <c r="AJ188" t="str">
        <f t="shared" si="93"/>
        <v>F3935</v>
      </c>
      <c r="AK188" t="str">
        <f t="shared" si="94"/>
        <v>X178.3</v>
      </c>
      <c r="AL188" t="str">
        <f t="shared" si="95"/>
        <v>Y928</v>
      </c>
      <c r="AM188" t="str">
        <f t="shared" si="96"/>
        <v>Z-59</v>
      </c>
      <c r="AO188">
        <f t="shared" si="97"/>
        <v>2.2076430893787693</v>
      </c>
      <c r="AP188">
        <f t="shared" si="98"/>
        <v>126.49236227540298</v>
      </c>
      <c r="AS188" t="str">
        <f t="shared" si="99"/>
        <v>F3935 X178.3 Y928 Z-59</v>
      </c>
    </row>
    <row r="189" spans="1:45" x14ac:dyDescent="0.25">
      <c r="A189">
        <f t="shared" si="100"/>
        <v>17.699999999999982</v>
      </c>
      <c r="B189">
        <f t="shared" si="71"/>
        <v>2.4936577288505468</v>
      </c>
      <c r="C189">
        <f t="shared" si="72"/>
        <v>0.26510205926449898</v>
      </c>
      <c r="D189">
        <f t="shared" si="101"/>
        <v>28.798146999848832</v>
      </c>
      <c r="E189" s="4">
        <f t="shared" si="73"/>
        <v>24.500137683771577</v>
      </c>
      <c r="F189" s="4">
        <f t="shared" si="74"/>
        <v>933</v>
      </c>
      <c r="G189">
        <f>C189/$C$8</f>
        <v>2.2955428313585026E-2</v>
      </c>
      <c r="I189">
        <f>(D189-D188)/(A189-A188)</f>
        <v>1.384188569704621</v>
      </c>
      <c r="J189">
        <f t="shared" si="86"/>
        <v>3164.2550703447632</v>
      </c>
      <c r="K189">
        <f t="shared" si="87"/>
        <v>178.3</v>
      </c>
      <c r="L189">
        <f t="shared" si="88"/>
        <v>174.2</v>
      </c>
      <c r="M189">
        <f>(L189-L188)/(A189-A188)</f>
        <v>-40.999999999999645</v>
      </c>
      <c r="N189">
        <f t="shared" si="89"/>
        <v>-2459.9999999999786</v>
      </c>
      <c r="O189">
        <f t="shared" si="90"/>
        <v>4008</v>
      </c>
      <c r="Q189">
        <f t="shared" si="91"/>
        <v>0.86639596398642649</v>
      </c>
      <c r="R189">
        <f t="shared" si="92"/>
        <v>49.642296201673325</v>
      </c>
      <c r="T189">
        <f t="shared" si="75"/>
        <v>-3.2507963625048208E-2</v>
      </c>
      <c r="U189">
        <f t="shared" si="76"/>
        <v>1.4865407916283513E-2</v>
      </c>
      <c r="V189">
        <f t="shared" si="77"/>
        <v>-2.5272859817087771E-2</v>
      </c>
      <c r="X189">
        <v>0</v>
      </c>
      <c r="Y189">
        <f t="shared" si="78"/>
        <v>1.4865407916283513E-2</v>
      </c>
      <c r="Z189">
        <f t="shared" si="79"/>
        <v>-2.5272859817087771E-2</v>
      </c>
      <c r="AA189">
        <f t="shared" si="80"/>
        <v>2.9320603606537064E-2</v>
      </c>
      <c r="AB189">
        <f t="shared" si="81"/>
        <v>0</v>
      </c>
      <c r="AC189">
        <f t="shared" si="82"/>
        <v>0.50699528958432671</v>
      </c>
      <c r="AD189">
        <f t="shared" si="83"/>
        <v>-0.86194882466379907</v>
      </c>
      <c r="AE189">
        <f t="shared" si="84"/>
        <v>1.0391010746917502</v>
      </c>
      <c r="AF189">
        <f t="shared" si="85"/>
        <v>-60</v>
      </c>
      <c r="AJ189" t="str">
        <f t="shared" si="93"/>
        <v>F4008</v>
      </c>
      <c r="AK189" t="str">
        <f t="shared" si="94"/>
        <v>X174.2</v>
      </c>
      <c r="AL189" t="str">
        <f t="shared" si="95"/>
        <v>Y933</v>
      </c>
      <c r="AM189" t="str">
        <f t="shared" si="96"/>
        <v>Z-59</v>
      </c>
      <c r="AO189">
        <f t="shared" si="97"/>
        <v>2.2316264798413923</v>
      </c>
      <c r="AP189">
        <f t="shared" si="98"/>
        <v>127.86654985562647</v>
      </c>
      <c r="AS189" t="str">
        <f t="shared" si="99"/>
        <v>F4008 X174.2 Y933 Z-59</v>
      </c>
    </row>
    <row r="190" spans="1:45" x14ac:dyDescent="0.25">
      <c r="A190">
        <f t="shared" si="100"/>
        <v>17.799999999999983</v>
      </c>
      <c r="B190">
        <f t="shared" si="71"/>
        <v>2.5056435435109439</v>
      </c>
      <c r="C190">
        <f t="shared" si="72"/>
        <v>0.26938686848708698</v>
      </c>
      <c r="D190">
        <f t="shared" si="101"/>
        <v>28.9365658568193</v>
      </c>
      <c r="E190" s="4">
        <f t="shared" si="73"/>
        <v>24.638556540742044</v>
      </c>
      <c r="F190" s="4">
        <f t="shared" si="74"/>
        <v>939</v>
      </c>
      <c r="G190">
        <f>C190/$C$8</f>
        <v>2.3326453839450034E-2</v>
      </c>
      <c r="I190">
        <f>(D190-D189)/(A190-A189)</f>
        <v>1.3841885697046565</v>
      </c>
      <c r="J190">
        <f t="shared" si="86"/>
        <v>3164.2550703448446</v>
      </c>
      <c r="K190">
        <f t="shared" si="87"/>
        <v>174.2</v>
      </c>
      <c r="L190">
        <f t="shared" si="88"/>
        <v>169.9</v>
      </c>
      <c r="M190">
        <f>(L190-L189)/(A190-A189)</f>
        <v>-42.999999999999218</v>
      </c>
      <c r="N190">
        <f t="shared" si="89"/>
        <v>-2579.9999999999532</v>
      </c>
      <c r="O190">
        <f t="shared" si="90"/>
        <v>4083</v>
      </c>
      <c r="Q190">
        <f t="shared" si="91"/>
        <v>0.86639596398642649</v>
      </c>
      <c r="R190">
        <f t="shared" si="92"/>
        <v>49.642296201673325</v>
      </c>
      <c r="T190">
        <f t="shared" si="75"/>
        <v>-3.2225242174339072E-2</v>
      </c>
      <c r="U190">
        <f t="shared" si="76"/>
        <v>1.5105675521574628E-2</v>
      </c>
      <c r="V190">
        <f t="shared" si="77"/>
        <v>-2.6272505935083783E-2</v>
      </c>
      <c r="X190">
        <v>0</v>
      </c>
      <c r="Y190">
        <f t="shared" si="78"/>
        <v>1.5105675521574628E-2</v>
      </c>
      <c r="Z190">
        <f t="shared" si="79"/>
        <v>-2.6272505935083783E-2</v>
      </c>
      <c r="AA190">
        <f t="shared" si="80"/>
        <v>3.0305544064941507E-2</v>
      </c>
      <c r="AB190">
        <f t="shared" si="81"/>
        <v>0</v>
      </c>
      <c r="AC190">
        <f t="shared" si="82"/>
        <v>0.498445944055807</v>
      </c>
      <c r="AD190">
        <f t="shared" si="83"/>
        <v>-0.86692078118725213</v>
      </c>
      <c r="AE190">
        <f t="shared" si="84"/>
        <v>1.0489910927861525</v>
      </c>
      <c r="AF190">
        <f t="shared" si="85"/>
        <v>-60</v>
      </c>
      <c r="AJ190" t="str">
        <f t="shared" si="93"/>
        <v>F4083</v>
      </c>
      <c r="AK190" t="str">
        <f t="shared" si="94"/>
        <v>X169.9</v>
      </c>
      <c r="AL190" t="str">
        <f t="shared" si="95"/>
        <v>Y939</v>
      </c>
      <c r="AM190" t="str">
        <f t="shared" si="96"/>
        <v>Z-60</v>
      </c>
      <c r="AO190">
        <f t="shared" si="97"/>
        <v>2.2547834775865345</v>
      </c>
      <c r="AP190">
        <f t="shared" si="98"/>
        <v>129.19338722443933</v>
      </c>
      <c r="AS190" t="str">
        <f t="shared" si="99"/>
        <v>F4083 X169.9 Y939 Z-60</v>
      </c>
    </row>
    <row r="191" spans="1:45" x14ac:dyDescent="0.25">
      <c r="A191">
        <f t="shared" si="100"/>
        <v>17.899999999999984</v>
      </c>
      <c r="B191">
        <f t="shared" si="71"/>
        <v>2.5176293581713409</v>
      </c>
      <c r="C191">
        <f t="shared" si="72"/>
        <v>0.27385245021582372</v>
      </c>
      <c r="D191">
        <f t="shared" si="101"/>
        <v>29.074984713789764</v>
      </c>
      <c r="E191" s="4">
        <f t="shared" si="73"/>
        <v>24.776975397712508</v>
      </c>
      <c r="F191" s="4">
        <f t="shared" si="74"/>
        <v>944</v>
      </c>
      <c r="G191">
        <f>C191/$C$8</f>
        <v>2.37131326209611E-2</v>
      </c>
      <c r="I191">
        <f>(D191-D190)/(A191-A190)</f>
        <v>1.384188569704621</v>
      </c>
      <c r="J191">
        <f t="shared" si="86"/>
        <v>3164.2550703447632</v>
      </c>
      <c r="K191">
        <f t="shared" si="87"/>
        <v>169.9</v>
      </c>
      <c r="L191">
        <f t="shared" si="88"/>
        <v>165.4</v>
      </c>
      <c r="M191">
        <f>(L191-L190)/(A191-A190)</f>
        <v>-44.999999999999361</v>
      </c>
      <c r="N191">
        <f t="shared" si="89"/>
        <v>-2699.9999999999618</v>
      </c>
      <c r="O191">
        <f t="shared" si="90"/>
        <v>4160</v>
      </c>
      <c r="Q191">
        <f t="shared" si="91"/>
        <v>0.86639596398642649</v>
      </c>
      <c r="R191">
        <f t="shared" si="92"/>
        <v>49.642296201673325</v>
      </c>
      <c r="T191">
        <f t="shared" si="75"/>
        <v>-3.1930592942827643E-2</v>
      </c>
      <c r="U191">
        <f t="shared" si="76"/>
        <v>1.5356079815548604E-2</v>
      </c>
      <c r="V191">
        <f t="shared" si="77"/>
        <v>-2.7241578049090779E-2</v>
      </c>
      <c r="X191">
        <v>0</v>
      </c>
      <c r="Y191">
        <f t="shared" si="78"/>
        <v>1.5356079815548604E-2</v>
      </c>
      <c r="Z191">
        <f t="shared" si="79"/>
        <v>-2.7241578049090779E-2</v>
      </c>
      <c r="AA191">
        <f t="shared" si="80"/>
        <v>3.1271596727800832E-2</v>
      </c>
      <c r="AB191">
        <f t="shared" si="81"/>
        <v>0</v>
      </c>
      <c r="AC191">
        <f t="shared" si="82"/>
        <v>0.49105518817006427</v>
      </c>
      <c r="AD191">
        <f t="shared" si="83"/>
        <v>-0.87112846479222739</v>
      </c>
      <c r="AE191">
        <f t="shared" si="84"/>
        <v>1.0574956979992041</v>
      </c>
      <c r="AF191">
        <f t="shared" si="85"/>
        <v>-61</v>
      </c>
      <c r="AJ191" t="str">
        <f t="shared" si="93"/>
        <v>F4160</v>
      </c>
      <c r="AK191" t="str">
        <f t="shared" si="94"/>
        <v>X165.4</v>
      </c>
      <c r="AL191" t="str">
        <f t="shared" si="95"/>
        <v>Y944</v>
      </c>
      <c r="AM191" t="str">
        <f t="shared" si="96"/>
        <v>Z-60</v>
      </c>
      <c r="AO191">
        <f t="shared" si="97"/>
        <v>2.2771161554040402</v>
      </c>
      <c r="AP191">
        <f t="shared" si="98"/>
        <v>130.47299314745416</v>
      </c>
      <c r="AS191" t="str">
        <f t="shared" si="99"/>
        <v>F4160 X165.4 Y944 Z-60</v>
      </c>
    </row>
    <row r="192" spans="1:45" x14ac:dyDescent="0.25">
      <c r="A192">
        <f t="shared" si="100"/>
        <v>17.999999999999986</v>
      </c>
      <c r="B192">
        <f t="shared" si="71"/>
        <v>2.529615172831738</v>
      </c>
      <c r="C192">
        <f t="shared" si="72"/>
        <v>0.27850926245910962</v>
      </c>
      <c r="D192">
        <f t="shared" si="101"/>
        <v>29.213403570760228</v>
      </c>
      <c r="E192" s="4">
        <f t="shared" si="73"/>
        <v>24.915394254682973</v>
      </c>
      <c r="F192" s="4">
        <f t="shared" si="74"/>
        <v>949</v>
      </c>
      <c r="G192">
        <f>C192/$C$8</f>
        <v>2.4116370226572901E-2</v>
      </c>
      <c r="I192">
        <f>(D192-D191)/(A192-A191)</f>
        <v>1.384188569704621</v>
      </c>
      <c r="J192">
        <f t="shared" si="86"/>
        <v>3164.2550703447632</v>
      </c>
      <c r="K192">
        <f t="shared" si="87"/>
        <v>165.4</v>
      </c>
      <c r="L192">
        <f t="shared" si="88"/>
        <v>160.80000000000001</v>
      </c>
      <c r="M192">
        <f>(L192-L191)/(A192-A191)</f>
        <v>-45.999999999999289</v>
      </c>
      <c r="N192">
        <f t="shared" si="89"/>
        <v>-2759.9999999999573</v>
      </c>
      <c r="O192">
        <f t="shared" si="90"/>
        <v>4199</v>
      </c>
      <c r="Q192">
        <f t="shared" si="91"/>
        <v>0.86639596398642649</v>
      </c>
      <c r="R192">
        <f t="shared" si="92"/>
        <v>49.642296201673325</v>
      </c>
      <c r="T192">
        <f t="shared" si="75"/>
        <v>-3.162332588735145E-2</v>
      </c>
      <c r="U192">
        <f t="shared" si="76"/>
        <v>1.5617207223528939E-2</v>
      </c>
      <c r="V192">
        <f t="shared" si="77"/>
        <v>-2.7581177960282744E-2</v>
      </c>
      <c r="X192">
        <v>0</v>
      </c>
      <c r="Y192">
        <f t="shared" si="78"/>
        <v>1.5617207223528939E-2</v>
      </c>
      <c r="Z192">
        <f t="shared" si="79"/>
        <v>-2.7581177960282744E-2</v>
      </c>
      <c r="AA192">
        <f t="shared" si="80"/>
        <v>3.1695717993751635E-2</v>
      </c>
      <c r="AB192">
        <f t="shared" si="81"/>
        <v>0</v>
      </c>
      <c r="AC192">
        <f t="shared" si="82"/>
        <v>0.49272293584286853</v>
      </c>
      <c r="AD192">
        <f t="shared" si="83"/>
        <v>-0.87018624931355038</v>
      </c>
      <c r="AE192">
        <f t="shared" si="84"/>
        <v>1.0555801945587757</v>
      </c>
      <c r="AF192">
        <f t="shared" si="85"/>
        <v>-60</v>
      </c>
      <c r="AJ192" t="str">
        <f t="shared" si="93"/>
        <v>F4199</v>
      </c>
      <c r="AK192" t="str">
        <f t="shared" si="94"/>
        <v>X160.8</v>
      </c>
      <c r="AL192" t="str">
        <f t="shared" si="95"/>
        <v>Y949</v>
      </c>
      <c r="AM192" t="str">
        <f t="shared" si="96"/>
        <v>Z-61</v>
      </c>
      <c r="AO192">
        <f t="shared" si="97"/>
        <v>2.2880259471913282</v>
      </c>
      <c r="AP192">
        <f t="shared" si="98"/>
        <v>131.09809660812957</v>
      </c>
      <c r="AS192" t="str">
        <f t="shared" si="99"/>
        <v>F4199 X160.8 Y949 Z-61</v>
      </c>
    </row>
    <row r="193" spans="1:45" x14ac:dyDescent="0.25">
      <c r="A193">
        <f t="shared" si="100"/>
        <v>18.099999999999987</v>
      </c>
      <c r="B193">
        <f t="shared" si="71"/>
        <v>2.5416009874921346</v>
      </c>
      <c r="C193">
        <f t="shared" si="72"/>
        <v>0.28336860337171793</v>
      </c>
      <c r="D193">
        <f t="shared" si="101"/>
        <v>29.351822427730689</v>
      </c>
      <c r="E193" s="4">
        <f t="shared" si="73"/>
        <v>25.053813111653433</v>
      </c>
      <c r="F193" s="4">
        <f t="shared" si="74"/>
        <v>955</v>
      </c>
      <c r="G193">
        <f>C193/$C$8</f>
        <v>2.4537144973778305E-2</v>
      </c>
      <c r="I193">
        <f>(D193-D192)/(A193-A192)</f>
        <v>1.3841885697045855</v>
      </c>
      <c r="J193">
        <f t="shared" si="86"/>
        <v>3164.2550703446823</v>
      </c>
      <c r="K193">
        <f t="shared" si="87"/>
        <v>160.80000000000001</v>
      </c>
      <c r="L193">
        <f t="shared" si="88"/>
        <v>156</v>
      </c>
      <c r="M193">
        <f>(L193-L192)/(A193-A192)</f>
        <v>-47.999999999999432</v>
      </c>
      <c r="N193">
        <f t="shared" si="89"/>
        <v>-2879.9999999999659</v>
      </c>
      <c r="O193">
        <f t="shared" si="90"/>
        <v>4279</v>
      </c>
      <c r="Q193">
        <f t="shared" si="91"/>
        <v>0.86639596398642649</v>
      </c>
      <c r="R193">
        <f t="shared" si="92"/>
        <v>49.642296201673325</v>
      </c>
      <c r="T193">
        <f t="shared" si="75"/>
        <v>-3.1302695529980933E-2</v>
      </c>
      <c r="U193">
        <f t="shared" si="76"/>
        <v>1.5889691281444674E-2</v>
      </c>
      <c r="V193">
        <f t="shared" si="77"/>
        <v>-2.8486506132165561E-2</v>
      </c>
      <c r="X193">
        <v>0</v>
      </c>
      <c r="Y193">
        <f t="shared" si="78"/>
        <v>1.5889691281444674E-2</v>
      </c>
      <c r="Z193">
        <f t="shared" si="79"/>
        <v>-2.8486506132165561E-2</v>
      </c>
      <c r="AA193">
        <f t="shared" si="80"/>
        <v>3.2618450616752552E-2</v>
      </c>
      <c r="AB193">
        <f t="shared" si="81"/>
        <v>0</v>
      </c>
      <c r="AC193">
        <f t="shared" si="82"/>
        <v>0.48713813749583396</v>
      </c>
      <c r="AD193">
        <f t="shared" si="83"/>
        <v>-0.87332493093755781</v>
      </c>
      <c r="AE193">
        <f t="shared" si="84"/>
        <v>1.0619865535309492</v>
      </c>
      <c r="AF193">
        <f t="shared" si="85"/>
        <v>-61</v>
      </c>
      <c r="AJ193" t="str">
        <f t="shared" si="93"/>
        <v>F4279</v>
      </c>
      <c r="AK193" t="str">
        <f t="shared" si="94"/>
        <v>X156</v>
      </c>
      <c r="AL193" t="str">
        <f t="shared" si="95"/>
        <v>Y955</v>
      </c>
      <c r="AM193" t="str">
        <f t="shared" si="96"/>
        <v>Z-60</v>
      </c>
      <c r="AO193">
        <f t="shared" si="97"/>
        <v>2.309127303719718</v>
      </c>
      <c r="AP193">
        <f t="shared" si="98"/>
        <v>132.30715093730677</v>
      </c>
      <c r="AS193" t="str">
        <f t="shared" si="99"/>
        <v>F4279 X156 Y955 Z-60</v>
      </c>
    </row>
    <row r="194" spans="1:45" x14ac:dyDescent="0.25">
      <c r="A194">
        <f t="shared" si="100"/>
        <v>18.199999999999989</v>
      </c>
      <c r="B194">
        <f t="shared" si="71"/>
        <v>2.5535868021525316</v>
      </c>
      <c r="C194">
        <f t="shared" si="72"/>
        <v>0.28844269679354717</v>
      </c>
      <c r="D194">
        <f t="shared" si="101"/>
        <v>29.490241284701153</v>
      </c>
      <c r="E194" s="4">
        <f t="shared" si="73"/>
        <v>25.192231968623897</v>
      </c>
      <c r="F194" s="4">
        <f t="shared" si="74"/>
        <v>960</v>
      </c>
      <c r="G194">
        <f>C194/$C$8</f>
        <v>2.4976515335986698E-2</v>
      </c>
      <c r="I194">
        <f>(D194-D193)/(A194-A193)</f>
        <v>1.384188569704621</v>
      </c>
      <c r="J194">
        <f t="shared" si="86"/>
        <v>3164.2550703447632</v>
      </c>
      <c r="K194">
        <f t="shared" si="87"/>
        <v>156</v>
      </c>
      <c r="L194">
        <f t="shared" si="88"/>
        <v>150.9</v>
      </c>
      <c r="M194">
        <f>(L194-L193)/(A194-A193)</f>
        <v>-50.999999999999218</v>
      </c>
      <c r="N194">
        <f t="shared" si="89"/>
        <v>-3059.9999999999532</v>
      </c>
      <c r="O194">
        <f t="shared" si="90"/>
        <v>4402</v>
      </c>
      <c r="Q194">
        <f t="shared" si="91"/>
        <v>0.86639596398642649</v>
      </c>
      <c r="R194">
        <f t="shared" si="92"/>
        <v>49.642296201673325</v>
      </c>
      <c r="T194">
        <f t="shared" si="75"/>
        <v>-3.0967895313978137E-2</v>
      </c>
      <c r="U194">
        <f t="shared" si="76"/>
        <v>1.6174217432354598E-2</v>
      </c>
      <c r="V194">
        <f t="shared" si="77"/>
        <v>-2.9945339170528214E-2</v>
      </c>
      <c r="X194">
        <v>0</v>
      </c>
      <c r="Y194">
        <f t="shared" si="78"/>
        <v>1.6174217432354598E-2</v>
      </c>
      <c r="Z194">
        <f t="shared" si="79"/>
        <v>-2.9945339170528214E-2</v>
      </c>
      <c r="AA194">
        <f t="shared" si="80"/>
        <v>3.4034227589105868E-2</v>
      </c>
      <c r="AB194">
        <f t="shared" si="81"/>
        <v>0</v>
      </c>
      <c r="AC194">
        <f t="shared" si="82"/>
        <v>0.4752338624406407</v>
      </c>
      <c r="AD194">
        <f t="shared" si="83"/>
        <v>-0.87985952059959549</v>
      </c>
      <c r="AE194">
        <f t="shared" si="84"/>
        <v>1.0755665189474</v>
      </c>
      <c r="AF194">
        <f t="shared" si="85"/>
        <v>-62</v>
      </c>
      <c r="AJ194" t="str">
        <f t="shared" si="93"/>
        <v>F4402</v>
      </c>
      <c r="AK194" t="str">
        <f t="shared" si="94"/>
        <v>X150.9</v>
      </c>
      <c r="AL194" t="str">
        <f t="shared" si="95"/>
        <v>Y960</v>
      </c>
      <c r="AM194" t="str">
        <f t="shared" si="96"/>
        <v>Z-61</v>
      </c>
      <c r="AO194">
        <f t="shared" si="97"/>
        <v>2.3394089736454249</v>
      </c>
      <c r="AP194">
        <f t="shared" si="98"/>
        <v>134.04221399209817</v>
      </c>
      <c r="AS194" t="str">
        <f t="shared" si="99"/>
        <v>F4402 X150.9 Y960 Z-61</v>
      </c>
    </row>
    <row r="195" spans="1:45" x14ac:dyDescent="0.25">
      <c r="A195">
        <f t="shared" si="100"/>
        <v>18.29999999999999</v>
      </c>
      <c r="B195">
        <f t="shared" si="71"/>
        <v>2.5655726168129283</v>
      </c>
      <c r="C195">
        <f t="shared" si="72"/>
        <v>0.29374478847066865</v>
      </c>
      <c r="D195">
        <f t="shared" si="101"/>
        <v>29.628660141671613</v>
      </c>
      <c r="E195" s="4">
        <f t="shared" si="73"/>
        <v>25.330650825594358</v>
      </c>
      <c r="F195" s="4">
        <f t="shared" si="74"/>
        <v>965</v>
      </c>
      <c r="G195">
        <f>C195/$C$8</f>
        <v>2.543562827439199E-2</v>
      </c>
      <c r="I195">
        <f>(D195-D194)/(A195-A194)</f>
        <v>1.3841885697045855</v>
      </c>
      <c r="J195">
        <f t="shared" si="86"/>
        <v>3164.2550703446823</v>
      </c>
      <c r="K195">
        <f t="shared" si="87"/>
        <v>150.9</v>
      </c>
      <c r="L195">
        <f t="shared" si="88"/>
        <v>145.6</v>
      </c>
      <c r="M195">
        <f>(L195-L194)/(A195-A194)</f>
        <v>-52.999999999999361</v>
      </c>
      <c r="N195">
        <f t="shared" si="89"/>
        <v>-3179.9999999999618</v>
      </c>
      <c r="O195">
        <f t="shared" si="90"/>
        <v>4486</v>
      </c>
      <c r="Q195">
        <f t="shared" si="91"/>
        <v>0.86639596398642649</v>
      </c>
      <c r="R195">
        <f t="shared" si="92"/>
        <v>49.642296201673325</v>
      </c>
      <c r="T195">
        <f t="shared" si="75"/>
        <v>-3.0618051254913306E-2</v>
      </c>
      <c r="U195">
        <f t="shared" si="76"/>
        <v>1.6471528421973521E-2</v>
      </c>
      <c r="V195">
        <f t="shared" si="77"/>
        <v>-3.0771500193234366E-2</v>
      </c>
      <c r="X195">
        <v>0</v>
      </c>
      <c r="Y195">
        <f t="shared" si="78"/>
        <v>1.6471528421973521E-2</v>
      </c>
      <c r="Z195">
        <f t="shared" si="79"/>
        <v>-3.0771500193234366E-2</v>
      </c>
      <c r="AA195">
        <f t="shared" si="80"/>
        <v>3.4902671426383744E-2</v>
      </c>
      <c r="AB195">
        <f t="shared" si="81"/>
        <v>0</v>
      </c>
      <c r="AC195">
        <f t="shared" si="82"/>
        <v>0.4719274413339693</v>
      </c>
      <c r="AD195">
        <f t="shared" si="83"/>
        <v>-0.88163739151420573</v>
      </c>
      <c r="AE195">
        <f t="shared" si="84"/>
        <v>1.0793206183167989</v>
      </c>
      <c r="AF195">
        <f t="shared" si="85"/>
        <v>-62</v>
      </c>
      <c r="AJ195" t="str">
        <f t="shared" si="93"/>
        <v>F4486</v>
      </c>
      <c r="AK195" t="str">
        <f t="shared" si="94"/>
        <v>X145.6</v>
      </c>
      <c r="AL195" t="str">
        <f t="shared" si="95"/>
        <v>Y965</v>
      </c>
      <c r="AM195" t="str">
        <f t="shared" si="96"/>
        <v>Z-62</v>
      </c>
      <c r="AO195">
        <f t="shared" si="97"/>
        <v>2.3586940787236355</v>
      </c>
      <c r="AP195">
        <f t="shared" si="98"/>
        <v>135.14720170945546</v>
      </c>
      <c r="AS195" t="str">
        <f t="shared" si="99"/>
        <v>F4486 X145.6 Y965 Z-62</v>
      </c>
    </row>
    <row r="196" spans="1:45" x14ac:dyDescent="0.25">
      <c r="A196">
        <f t="shared" si="100"/>
        <v>18.399999999999991</v>
      </c>
      <c r="B196">
        <f t="shared" si="71"/>
        <v>2.5775584314733253</v>
      </c>
      <c r="C196">
        <f t="shared" si="72"/>
        <v>0.29928925454759114</v>
      </c>
      <c r="D196">
        <f t="shared" si="101"/>
        <v>29.767078998642077</v>
      </c>
      <c r="E196" s="4">
        <f t="shared" si="73"/>
        <v>25.469069682564822</v>
      </c>
      <c r="F196" s="4">
        <f t="shared" si="74"/>
        <v>970</v>
      </c>
      <c r="G196">
        <f>C196/$C$8</f>
        <v>2.5915728632416417E-2</v>
      </c>
      <c r="I196">
        <f>(D196-D195)/(A196-A195)</f>
        <v>1.384188569704621</v>
      </c>
      <c r="J196">
        <f t="shared" si="86"/>
        <v>3164.2550703447632</v>
      </c>
      <c r="K196">
        <f t="shared" si="87"/>
        <v>145.6</v>
      </c>
      <c r="L196">
        <f t="shared" si="88"/>
        <v>140.1</v>
      </c>
      <c r="M196">
        <f>(L196-L195)/(A196-A195)</f>
        <v>-54.999999999999218</v>
      </c>
      <c r="N196">
        <f t="shared" si="89"/>
        <v>-3299.9999999999532</v>
      </c>
      <c r="O196">
        <f t="shared" si="90"/>
        <v>4572</v>
      </c>
      <c r="Q196">
        <f t="shared" si="91"/>
        <v>0.86639596398642649</v>
      </c>
      <c r="R196">
        <f t="shared" si="92"/>
        <v>49.642296201673325</v>
      </c>
      <c r="T196">
        <f t="shared" si="75"/>
        <v>-3.0252214782098694E-2</v>
      </c>
      <c r="U196">
        <f t="shared" si="76"/>
        <v>1.6782430382298229E-2</v>
      </c>
      <c r="V196">
        <f t="shared" si="77"/>
        <v>-3.1548957759339726E-2</v>
      </c>
      <c r="X196">
        <v>0</v>
      </c>
      <c r="Y196">
        <f t="shared" si="78"/>
        <v>1.6782430382298229E-2</v>
      </c>
      <c r="Z196">
        <f t="shared" si="79"/>
        <v>-3.1548957759339726E-2</v>
      </c>
      <c r="AA196">
        <f t="shared" si="80"/>
        <v>3.573495075185202E-2</v>
      </c>
      <c r="AB196">
        <f t="shared" si="81"/>
        <v>0</v>
      </c>
      <c r="AC196">
        <f t="shared" si="82"/>
        <v>0.46963630924910266</v>
      </c>
      <c r="AD196">
        <f t="shared" si="83"/>
        <v>-0.88285997589361875</v>
      </c>
      <c r="AE196">
        <f t="shared" si="84"/>
        <v>1.0819175400686467</v>
      </c>
      <c r="AF196">
        <f t="shared" si="85"/>
        <v>-62</v>
      </c>
      <c r="AJ196" t="str">
        <f t="shared" si="93"/>
        <v>F4572</v>
      </c>
      <c r="AK196" t="str">
        <f t="shared" si="94"/>
        <v>X140.1</v>
      </c>
      <c r="AL196" t="str">
        <f t="shared" si="95"/>
        <v>Y970</v>
      </c>
      <c r="AM196" t="str">
        <f t="shared" si="96"/>
        <v>Z-62</v>
      </c>
      <c r="AO196">
        <f t="shared" si="97"/>
        <v>2.3771739096849958</v>
      </c>
      <c r="AP196">
        <f t="shared" si="98"/>
        <v>136.20604925777471</v>
      </c>
      <c r="AS196" t="str">
        <f t="shared" si="99"/>
        <v>F4572 X140.1 Y970 Z-62</v>
      </c>
    </row>
    <row r="197" spans="1:45" x14ac:dyDescent="0.25">
      <c r="A197">
        <f t="shared" si="100"/>
        <v>18.499999999999993</v>
      </c>
      <c r="B197">
        <f t="shared" si="71"/>
        <v>2.5895442461337224</v>
      </c>
      <c r="C197">
        <f t="shared" si="72"/>
        <v>0.30509172419563435</v>
      </c>
      <c r="D197">
        <f t="shared" si="101"/>
        <v>29.905497855612541</v>
      </c>
      <c r="E197" s="4">
        <f t="shared" si="73"/>
        <v>25.607488539535286</v>
      </c>
      <c r="F197" s="4">
        <f t="shared" si="74"/>
        <v>976</v>
      </c>
      <c r="G197">
        <f>C197/$C$8</f>
        <v>2.6418169754212885E-2</v>
      </c>
      <c r="I197">
        <f>(D197-D196)/(A197-A196)</f>
        <v>1.384188569704621</v>
      </c>
      <c r="J197">
        <f t="shared" si="86"/>
        <v>3164.2550703447632</v>
      </c>
      <c r="K197">
        <f t="shared" si="87"/>
        <v>140.1</v>
      </c>
      <c r="L197">
        <f t="shared" si="88"/>
        <v>134.30000000000001</v>
      </c>
      <c r="M197">
        <f>(L197-L196)/(A197-A196)</f>
        <v>-57.999999999999005</v>
      </c>
      <c r="N197">
        <f t="shared" si="89"/>
        <v>-3479.9999999999404</v>
      </c>
      <c r="O197">
        <f t="shared" si="90"/>
        <v>4703</v>
      </c>
      <c r="Q197">
        <f t="shared" si="91"/>
        <v>0.86639596398642649</v>
      </c>
      <c r="R197">
        <f t="shared" si="92"/>
        <v>49.642296201673325</v>
      </c>
      <c r="T197">
        <f t="shared" si="75"/>
        <v>-2.9869354647289785E-2</v>
      </c>
      <c r="U197">
        <f t="shared" si="76"/>
        <v>1.7107799707905602E-2</v>
      </c>
      <c r="V197">
        <f t="shared" si="77"/>
        <v>-3.2857580399163595E-2</v>
      </c>
      <c r="X197">
        <v>0</v>
      </c>
      <c r="Y197">
        <f t="shared" si="78"/>
        <v>1.7107799707905602E-2</v>
      </c>
      <c r="Z197">
        <f t="shared" si="79"/>
        <v>-3.2857580399163595E-2</v>
      </c>
      <c r="AA197">
        <f t="shared" si="80"/>
        <v>3.7044532667227896E-2</v>
      </c>
      <c r="AB197">
        <f t="shared" si="81"/>
        <v>0</v>
      </c>
      <c r="AC197">
        <f t="shared" si="82"/>
        <v>0.46181712863232638</v>
      </c>
      <c r="AD197">
        <f t="shared" si="83"/>
        <v>-0.8869751629565471</v>
      </c>
      <c r="AE197">
        <f t="shared" si="84"/>
        <v>1.0907535379213491</v>
      </c>
      <c r="AF197">
        <f t="shared" si="85"/>
        <v>-62</v>
      </c>
      <c r="AJ197" t="str">
        <f t="shared" si="93"/>
        <v>F4703</v>
      </c>
      <c r="AK197" t="str">
        <f t="shared" si="94"/>
        <v>X134.3</v>
      </c>
      <c r="AL197" t="str">
        <f t="shared" si="95"/>
        <v>Y976</v>
      </c>
      <c r="AM197" t="str">
        <f t="shared" si="96"/>
        <v>Z-62</v>
      </c>
      <c r="AO197">
        <f t="shared" si="97"/>
        <v>2.4037971395154649</v>
      </c>
      <c r="AP197">
        <f t="shared" si="98"/>
        <v>137.73149295329736</v>
      </c>
      <c r="AS197" t="str">
        <f t="shared" si="99"/>
        <v>F4703 X134.3 Y976 Z-62</v>
      </c>
    </row>
    <row r="198" spans="1:45" x14ac:dyDescent="0.25">
      <c r="A198">
        <f t="shared" si="100"/>
        <v>18.599999999999994</v>
      </c>
      <c r="B198">
        <f t="shared" si="71"/>
        <v>2.601530060794119</v>
      </c>
      <c r="C198">
        <f t="shared" si="72"/>
        <v>0.31116921857342977</v>
      </c>
      <c r="D198">
        <f t="shared" si="101"/>
        <v>30.043916712583002</v>
      </c>
      <c r="E198" s="4">
        <f t="shared" si="73"/>
        <v>25.745907396505746</v>
      </c>
      <c r="F198" s="4">
        <f t="shared" si="74"/>
        <v>981</v>
      </c>
      <c r="G198">
        <f>C198/$C$8</f>
        <v>2.694442551738108E-2</v>
      </c>
      <c r="I198">
        <f>(D198-D197)/(A198-A197)</f>
        <v>1.3841885697045855</v>
      </c>
      <c r="J198">
        <f t="shared" si="86"/>
        <v>3164.2550703446823</v>
      </c>
      <c r="K198">
        <f t="shared" si="87"/>
        <v>134.30000000000001</v>
      </c>
      <c r="L198">
        <f t="shared" si="88"/>
        <v>128.30000000000001</v>
      </c>
      <c r="M198">
        <f>(L198-L197)/(A198-A197)</f>
        <v>-59.999999999999147</v>
      </c>
      <c r="N198">
        <f t="shared" si="89"/>
        <v>-3599.9999999999491</v>
      </c>
      <c r="O198">
        <f t="shared" si="90"/>
        <v>4793</v>
      </c>
      <c r="Q198">
        <f t="shared" si="91"/>
        <v>0.86639596398642649</v>
      </c>
      <c r="R198">
        <f t="shared" si="92"/>
        <v>49.642296201673325</v>
      </c>
      <c r="T198">
        <f t="shared" si="75"/>
        <v>-2.946834775575562E-2</v>
      </c>
      <c r="U198">
        <f t="shared" si="76"/>
        <v>1.7448590848063099E-2</v>
      </c>
      <c r="V198">
        <f t="shared" si="77"/>
        <v>-3.3525823453473221E-2</v>
      </c>
      <c r="X198">
        <v>0</v>
      </c>
      <c r="Y198">
        <f t="shared" si="78"/>
        <v>1.7448590848063099E-2</v>
      </c>
      <c r="Z198">
        <f t="shared" si="79"/>
        <v>-3.3525823453473221E-2</v>
      </c>
      <c r="AA198">
        <f t="shared" si="80"/>
        <v>3.7794631375587806E-2</v>
      </c>
      <c r="AB198">
        <f t="shared" si="81"/>
        <v>0</v>
      </c>
      <c r="AC198">
        <f t="shared" si="82"/>
        <v>0.46166850192732506</v>
      </c>
      <c r="AD198">
        <f t="shared" si="83"/>
        <v>-0.88705253188758759</v>
      </c>
      <c r="AE198">
        <f t="shared" si="84"/>
        <v>1.0909210964155998</v>
      </c>
      <c r="AF198">
        <f t="shared" si="85"/>
        <v>-63</v>
      </c>
      <c r="AJ198" t="str">
        <f t="shared" si="93"/>
        <v>F4793</v>
      </c>
      <c r="AK198" t="str">
        <f t="shared" si="94"/>
        <v>X128.3</v>
      </c>
      <c r="AL198" t="str">
        <f t="shared" si="95"/>
        <v>Y981</v>
      </c>
      <c r="AM198" t="str">
        <f t="shared" si="96"/>
        <v>Z-62</v>
      </c>
      <c r="AO198">
        <f t="shared" si="97"/>
        <v>2.4205159738225617</v>
      </c>
      <c r="AP198">
        <f t="shared" si="98"/>
        <v>138.68943984977275</v>
      </c>
      <c r="AS198" t="str">
        <f t="shared" si="99"/>
        <v>F4793 X128.3 Y981 Z-62</v>
      </c>
    </row>
    <row r="199" spans="1:45" x14ac:dyDescent="0.25">
      <c r="A199">
        <f t="shared" si="100"/>
        <v>18.699999999999996</v>
      </c>
      <c r="B199">
        <f t="shared" si="71"/>
        <v>2.613515875454516</v>
      </c>
      <c r="C199">
        <f t="shared" si="72"/>
        <v>0.31754030871430489</v>
      </c>
      <c r="D199">
        <f t="shared" si="101"/>
        <v>30.182335569553466</v>
      </c>
      <c r="E199" s="4">
        <f t="shared" si="73"/>
        <v>25.88432625347621</v>
      </c>
      <c r="F199" s="4">
        <f t="shared" si="74"/>
        <v>986</v>
      </c>
      <c r="G199">
        <f>C199/$C$8</f>
        <v>2.7496104004579584E-2</v>
      </c>
      <c r="I199">
        <f>(D199-D198)/(A199-A198)</f>
        <v>1.384188569704621</v>
      </c>
      <c r="J199">
        <f t="shared" si="86"/>
        <v>3164.2550703447632</v>
      </c>
      <c r="K199">
        <f t="shared" si="87"/>
        <v>128.30000000000001</v>
      </c>
      <c r="L199">
        <f t="shared" si="88"/>
        <v>121.9</v>
      </c>
      <c r="M199">
        <f>(L199-L198)/(A199-A198)</f>
        <v>-63.999999999999147</v>
      </c>
      <c r="N199">
        <f t="shared" si="89"/>
        <v>-3839.9999999999491</v>
      </c>
      <c r="O199">
        <f t="shared" si="90"/>
        <v>4976</v>
      </c>
      <c r="Q199">
        <f t="shared" si="91"/>
        <v>0.86639596398642649</v>
      </c>
      <c r="R199">
        <f t="shared" si="92"/>
        <v>49.642296201673325</v>
      </c>
      <c r="T199">
        <f t="shared" si="75"/>
        <v>-2.9047968748510358E-2</v>
      </c>
      <c r="U199">
        <f t="shared" si="76"/>
        <v>1.7805845160150605E-2</v>
      </c>
      <c r="V199">
        <f t="shared" si="77"/>
        <v>-3.5246990104261938E-2</v>
      </c>
      <c r="X199">
        <v>0</v>
      </c>
      <c r="Y199">
        <f t="shared" si="78"/>
        <v>1.7805845160150605E-2</v>
      </c>
      <c r="Z199">
        <f t="shared" si="79"/>
        <v>-3.5246990104261938E-2</v>
      </c>
      <c r="AA199">
        <f t="shared" si="80"/>
        <v>3.9489219203185037E-2</v>
      </c>
      <c r="AB199">
        <f t="shared" si="81"/>
        <v>0</v>
      </c>
      <c r="AC199">
        <f t="shared" si="82"/>
        <v>0.45090395605275629</v>
      </c>
      <c r="AD199">
        <f t="shared" si="83"/>
        <v>-0.89257247460134792</v>
      </c>
      <c r="AE199">
        <f t="shared" si="84"/>
        <v>1.1030184928390965</v>
      </c>
      <c r="AF199">
        <f t="shared" si="85"/>
        <v>-63</v>
      </c>
      <c r="AJ199" t="str">
        <f t="shared" si="93"/>
        <v>F4976</v>
      </c>
      <c r="AK199" t="str">
        <f t="shared" si="94"/>
        <v>X121.9</v>
      </c>
      <c r="AL199" t="str">
        <f t="shared" si="95"/>
        <v>Y986</v>
      </c>
      <c r="AM199" t="str">
        <f t="shared" si="96"/>
        <v>Z-63</v>
      </c>
      <c r="AO199">
        <f t="shared" si="97"/>
        <v>2.4523127451687641</v>
      </c>
      <c r="AP199">
        <f t="shared" si="98"/>
        <v>140.51131438178498</v>
      </c>
      <c r="AS199" t="str">
        <f t="shared" si="99"/>
        <v>F4976 X121.9 Y986 Z-63</v>
      </c>
    </row>
    <row r="200" spans="1:45" x14ac:dyDescent="0.25">
      <c r="A200">
        <f t="shared" si="100"/>
        <v>18.799999999999997</v>
      </c>
      <c r="B200">
        <f t="shared" si="71"/>
        <v>2.6255016901149126</v>
      </c>
      <c r="C200">
        <f t="shared" si="72"/>
        <v>0.32422529541740136</v>
      </c>
      <c r="D200">
        <f t="shared" si="101"/>
        <v>30.320754426523923</v>
      </c>
      <c r="E200" s="4">
        <f t="shared" si="73"/>
        <v>26.022745110446667</v>
      </c>
      <c r="F200" s="4">
        <f t="shared" si="74"/>
        <v>991</v>
      </c>
      <c r="G200">
        <f>C200/$C$8</f>
        <v>2.8074963080461347E-2</v>
      </c>
      <c r="I200">
        <f>(D200-D199)/(A200-A199)</f>
        <v>1.38418856970455</v>
      </c>
      <c r="J200">
        <f t="shared" si="86"/>
        <v>3164.2550703446013</v>
      </c>
      <c r="K200">
        <f t="shared" si="87"/>
        <v>121.9</v>
      </c>
      <c r="L200">
        <f t="shared" si="88"/>
        <v>115.3</v>
      </c>
      <c r="M200">
        <f>(L200-L199)/(A200-A199)</f>
        <v>-65.999999999999147</v>
      </c>
      <c r="N200">
        <f t="shared" si="89"/>
        <v>-3959.9999999999491</v>
      </c>
      <c r="O200">
        <f t="shared" si="90"/>
        <v>5069</v>
      </c>
      <c r="Q200">
        <f t="shared" si="91"/>
        <v>0.86639596398642649</v>
      </c>
      <c r="R200">
        <f t="shared" si="92"/>
        <v>49.642296201673325</v>
      </c>
      <c r="T200">
        <f t="shared" si="75"/>
        <v>-2.8606878132688456E-2</v>
      </c>
      <c r="U200">
        <f t="shared" si="76"/>
        <v>1.8180700996925949E-2</v>
      </c>
      <c r="V200">
        <f t="shared" si="77"/>
        <v>-3.5799754809309837E-2</v>
      </c>
      <c r="X200">
        <v>0</v>
      </c>
      <c r="Y200">
        <f t="shared" si="78"/>
        <v>1.8180700996925949E-2</v>
      </c>
      <c r="Z200">
        <f t="shared" si="79"/>
        <v>-3.5799754809309837E-2</v>
      </c>
      <c r="AA200">
        <f t="shared" si="80"/>
        <v>4.0151716440848792E-2</v>
      </c>
      <c r="AB200">
        <f t="shared" si="81"/>
        <v>0</v>
      </c>
      <c r="AC200">
        <f t="shared" si="82"/>
        <v>0.45280009445448294</v>
      </c>
      <c r="AD200">
        <f t="shared" si="83"/>
        <v>-0.89161206500473689</v>
      </c>
      <c r="AE200">
        <f t="shared" si="84"/>
        <v>1.1008929978067361</v>
      </c>
      <c r="AF200">
        <f t="shared" si="85"/>
        <v>-63</v>
      </c>
      <c r="AJ200" t="str">
        <f t="shared" si="93"/>
        <v>F5069</v>
      </c>
      <c r="AK200" t="str">
        <f t="shared" si="94"/>
        <v>X115.3</v>
      </c>
      <c r="AL200" t="str">
        <f t="shared" si="95"/>
        <v>Y991</v>
      </c>
      <c r="AM200" t="str">
        <f t="shared" si="96"/>
        <v>Z-63</v>
      </c>
      <c r="AO200">
        <f t="shared" si="97"/>
        <v>2.4674127672908588</v>
      </c>
      <c r="AP200">
        <f t="shared" si="98"/>
        <v>141.37650743668775</v>
      </c>
      <c r="AS200" t="str">
        <f t="shared" si="99"/>
        <v>F5069 X115.3 Y991 Z-63</v>
      </c>
    </row>
    <row r="201" spans="1:45" x14ac:dyDescent="0.25">
      <c r="A201">
        <f t="shared" si="100"/>
        <v>18.899999999999999</v>
      </c>
      <c r="B201">
        <f t="shared" si="71"/>
        <v>2.6374875047753097</v>
      </c>
      <c r="C201">
        <f t="shared" si="72"/>
        <v>0.33124641480464384</v>
      </c>
      <c r="D201">
        <f t="shared" si="101"/>
        <v>30.45917328349439</v>
      </c>
      <c r="E201" s="4">
        <f t="shared" si="73"/>
        <v>26.161163967417135</v>
      </c>
      <c r="F201" s="4">
        <f t="shared" si="74"/>
        <v>997</v>
      </c>
      <c r="G201">
        <f>C201/$C$8</f>
        <v>2.868292819103848E-2</v>
      </c>
      <c r="I201">
        <f>(D201-D200)/(A201-A200)</f>
        <v>1.3841885697046565</v>
      </c>
      <c r="J201">
        <f t="shared" si="86"/>
        <v>3164.2550703448446</v>
      </c>
      <c r="K201">
        <f t="shared" si="87"/>
        <v>115.3</v>
      </c>
      <c r="L201">
        <f t="shared" si="88"/>
        <v>108.3</v>
      </c>
      <c r="M201">
        <f>(L201-L200)/(A201-A200)</f>
        <v>-69.999999999999005</v>
      </c>
      <c r="N201">
        <f t="shared" si="89"/>
        <v>-4199.99999999994</v>
      </c>
      <c r="O201">
        <f t="shared" si="90"/>
        <v>5259</v>
      </c>
      <c r="Q201">
        <f t="shared" si="91"/>
        <v>0.86639596398642649</v>
      </c>
      <c r="R201">
        <f t="shared" si="92"/>
        <v>49.642296201673325</v>
      </c>
      <c r="T201">
        <f t="shared" si="75"/>
        <v>-2.8143608718428682E-2</v>
      </c>
      <c r="U201">
        <f t="shared" si="76"/>
        <v>1.857440523298453E-2</v>
      </c>
      <c r="V201">
        <f t="shared" si="77"/>
        <v>-3.7347237354138599E-2</v>
      </c>
      <c r="X201">
        <v>0</v>
      </c>
      <c r="Y201">
        <f t="shared" si="78"/>
        <v>1.857440523298453E-2</v>
      </c>
      <c r="Z201">
        <f t="shared" si="79"/>
        <v>-3.7347237354138599E-2</v>
      </c>
      <c r="AA201">
        <f t="shared" si="80"/>
        <v>4.1711205541742478E-2</v>
      </c>
      <c r="AB201">
        <f t="shared" si="81"/>
        <v>0</v>
      </c>
      <c r="AC201">
        <f t="shared" si="82"/>
        <v>0.44530971933659885</v>
      </c>
      <c r="AD201">
        <f t="shared" si="83"/>
        <v>-0.89537659890370136</v>
      </c>
      <c r="AE201">
        <f t="shared" si="84"/>
        <v>1.1092761861300064</v>
      </c>
      <c r="AF201">
        <f t="shared" si="85"/>
        <v>-64</v>
      </c>
      <c r="AJ201" t="str">
        <f t="shared" si="93"/>
        <v>F5259</v>
      </c>
      <c r="AK201" t="str">
        <f t="shared" si="94"/>
        <v>X108.3</v>
      </c>
      <c r="AL201" t="str">
        <f t="shared" si="95"/>
        <v>Y997</v>
      </c>
      <c r="AM201" t="str">
        <f t="shared" si="96"/>
        <v>Z-63</v>
      </c>
      <c r="AO201">
        <f t="shared" si="97"/>
        <v>2.4958132007675058</v>
      </c>
      <c r="AP201">
        <f t="shared" si="98"/>
        <v>143.00378040367693</v>
      </c>
      <c r="AS201" t="str">
        <f t="shared" si="99"/>
        <v>F5259 X108.3 Y997 Z-63</v>
      </c>
    </row>
    <row r="202" spans="1:45" x14ac:dyDescent="0.25">
      <c r="A202">
        <f t="shared" si="100"/>
        <v>19</v>
      </c>
      <c r="B202">
        <f t="shared" si="71"/>
        <v>2.6494733194357067</v>
      </c>
      <c r="C202">
        <f t="shared" si="72"/>
        <v>0.33862807391920247</v>
      </c>
      <c r="D202">
        <f t="shared" si="101"/>
        <v>30.597592140464855</v>
      </c>
      <c r="E202" s="4">
        <f t="shared" si="73"/>
        <v>26.299582824387599</v>
      </c>
      <c r="F202" s="4">
        <f t="shared" si="74"/>
        <v>1002</v>
      </c>
      <c r="G202">
        <f>C202/$C$8</f>
        <v>2.9322112764367306E-2</v>
      </c>
      <c r="I202">
        <f>(D202-D201)/(A202-A201)</f>
        <v>1.384188569704621</v>
      </c>
      <c r="J202">
        <f t="shared" si="86"/>
        <v>3164.2550703447632</v>
      </c>
      <c r="K202">
        <f t="shared" si="87"/>
        <v>108.3</v>
      </c>
      <c r="L202">
        <f t="shared" si="88"/>
        <v>100.9</v>
      </c>
      <c r="M202">
        <f>(L202-L201)/(A202-A201)</f>
        <v>-73.999999999998863</v>
      </c>
      <c r="N202">
        <f t="shared" si="89"/>
        <v>-4439.9999999999318</v>
      </c>
      <c r="O202">
        <f t="shared" si="90"/>
        <v>5452</v>
      </c>
      <c r="Q202">
        <f t="shared" si="91"/>
        <v>0.86639596398642649</v>
      </c>
      <c r="R202">
        <f t="shared" si="92"/>
        <v>49.642296201673325</v>
      </c>
      <c r="T202">
        <f t="shared" si="75"/>
        <v>-2.7656550073552114E-2</v>
      </c>
      <c r="U202">
        <f t="shared" si="76"/>
        <v>1.8988326475774215E-2</v>
      </c>
      <c r="V202">
        <f t="shared" si="77"/>
        <v>-3.8810448765245413E-2</v>
      </c>
      <c r="X202">
        <v>0</v>
      </c>
      <c r="Y202">
        <f t="shared" si="78"/>
        <v>1.8988326475774215E-2</v>
      </c>
      <c r="Z202">
        <f t="shared" si="79"/>
        <v>-3.8810448765245413E-2</v>
      </c>
      <c r="AA202">
        <f t="shared" si="80"/>
        <v>4.3206567506691933E-2</v>
      </c>
      <c r="AB202">
        <f t="shared" si="81"/>
        <v>0</v>
      </c>
      <c r="AC202">
        <f t="shared" si="82"/>
        <v>0.43947778246520647</v>
      </c>
      <c r="AD202">
        <f t="shared" si="83"/>
        <v>-0.89825346017672802</v>
      </c>
      <c r="AE202">
        <f t="shared" si="84"/>
        <v>1.115779106049444</v>
      </c>
      <c r="AF202">
        <f t="shared" si="85"/>
        <v>-64</v>
      </c>
      <c r="AJ202" t="str">
        <f t="shared" si="93"/>
        <v>F5452</v>
      </c>
      <c r="AK202" t="str">
        <f t="shared" si="94"/>
        <v>X100.9</v>
      </c>
      <c r="AL202" t="str">
        <f t="shared" si="95"/>
        <v>Y1002</v>
      </c>
      <c r="AM202" t="str">
        <f t="shared" si="96"/>
        <v>Z-64</v>
      </c>
      <c r="AO202">
        <f t="shared" si="97"/>
        <v>2.5224564413323338</v>
      </c>
      <c r="AP202">
        <f t="shared" si="98"/>
        <v>144.53037066363839</v>
      </c>
      <c r="AS202" t="str">
        <f t="shared" si="99"/>
        <v>F5452 X100.9 Y1002 Z-64</v>
      </c>
    </row>
    <row r="203" spans="1:45" x14ac:dyDescent="0.25">
      <c r="A203">
        <f t="shared" si="100"/>
        <v>19.100000000000001</v>
      </c>
      <c r="B203">
        <f t="shared" si="71"/>
        <v>2.6614591340961038</v>
      </c>
      <c r="C203">
        <f t="shared" si="72"/>
        <v>0.34639712161496572</v>
      </c>
      <c r="D203">
        <f t="shared" si="101"/>
        <v>30.736010997435319</v>
      </c>
      <c r="E203" s="4">
        <f t="shared" si="73"/>
        <v>26.438001681358063</v>
      </c>
      <c r="F203" s="4">
        <f t="shared" si="74"/>
        <v>1007</v>
      </c>
      <c r="G203">
        <f>C203/$C$8</f>
        <v>2.9994841667114077E-2</v>
      </c>
      <c r="I203">
        <f>(D203-D202)/(A203-A202)</f>
        <v>1.384188569704621</v>
      </c>
      <c r="J203">
        <f t="shared" si="86"/>
        <v>3164.2550703447632</v>
      </c>
      <c r="K203">
        <f t="shared" si="87"/>
        <v>100.9</v>
      </c>
      <c r="L203">
        <f t="shared" si="88"/>
        <v>93.2</v>
      </c>
      <c r="M203">
        <f>(L203-L202)/(A203-A202)</f>
        <v>-76.999999999998934</v>
      </c>
      <c r="N203">
        <f t="shared" si="89"/>
        <v>-4619.9999999999363</v>
      </c>
      <c r="O203">
        <f t="shared" si="90"/>
        <v>5600</v>
      </c>
      <c r="Q203">
        <f t="shared" si="91"/>
        <v>0.86639596398642649</v>
      </c>
      <c r="R203">
        <f t="shared" si="92"/>
        <v>49.642296201673325</v>
      </c>
      <c r="T203">
        <f t="shared" si="75"/>
        <v>-2.7143930649659077E-2</v>
      </c>
      <c r="U203">
        <f t="shared" si="76"/>
        <v>1.9423970255528319E-2</v>
      </c>
      <c r="V203">
        <f t="shared" si="77"/>
        <v>-3.9625634272181284E-2</v>
      </c>
      <c r="X203">
        <v>0</v>
      </c>
      <c r="Y203">
        <f t="shared" si="78"/>
        <v>1.9423970255528319E-2</v>
      </c>
      <c r="Z203">
        <f t="shared" si="79"/>
        <v>-3.9625634272181284E-2</v>
      </c>
      <c r="AA203">
        <f t="shared" si="80"/>
        <v>4.4130278856589121E-2</v>
      </c>
      <c r="AB203">
        <f t="shared" si="81"/>
        <v>0</v>
      </c>
      <c r="AC203">
        <f t="shared" si="82"/>
        <v>0.44015063486570544</v>
      </c>
      <c r="AD203">
        <f t="shared" si="83"/>
        <v>-0.8979239492447656</v>
      </c>
      <c r="AE203">
        <f t="shared" si="84"/>
        <v>1.1150299012487417</v>
      </c>
      <c r="AF203">
        <f t="shared" si="85"/>
        <v>-64</v>
      </c>
      <c r="AJ203" t="str">
        <f t="shared" si="93"/>
        <v>F5600</v>
      </c>
      <c r="AK203" t="str">
        <f t="shared" si="94"/>
        <v>X93.2</v>
      </c>
      <c r="AL203" t="str">
        <f t="shared" si="95"/>
        <v>Y1007</v>
      </c>
      <c r="AM203" t="str">
        <f t="shared" si="96"/>
        <v>Z-64</v>
      </c>
      <c r="AO203">
        <f t="shared" si="97"/>
        <v>2.5409985267237221</v>
      </c>
      <c r="AP203">
        <f t="shared" si="98"/>
        <v>145.5927852332548</v>
      </c>
      <c r="AS203" t="str">
        <f t="shared" si="99"/>
        <v>F5600 X93.2 Y1007 Z-64</v>
      </c>
    </row>
    <row r="204" spans="1:45" x14ac:dyDescent="0.25">
      <c r="A204">
        <f t="shared" si="100"/>
        <v>19.200000000000003</v>
      </c>
      <c r="B204">
        <f t="shared" si="71"/>
        <v>2.6734449487565008</v>
      </c>
      <c r="C204">
        <f t="shared" si="72"/>
        <v>0.3545831610617407</v>
      </c>
      <c r="D204">
        <f t="shared" si="101"/>
        <v>30.874429854405783</v>
      </c>
      <c r="E204" s="4">
        <f t="shared" si="73"/>
        <v>26.576420538328527</v>
      </c>
      <c r="F204" s="4">
        <f t="shared" si="74"/>
        <v>1013</v>
      </c>
      <c r="G204">
        <f>C204/$C$8</f>
        <v>3.0703678264664365E-2</v>
      </c>
      <c r="I204">
        <f>(D204-D203)/(A204-A203)</f>
        <v>1.384188569704621</v>
      </c>
      <c r="J204">
        <f t="shared" si="86"/>
        <v>3164.2550703447632</v>
      </c>
      <c r="K204">
        <f t="shared" si="87"/>
        <v>93.2</v>
      </c>
      <c r="L204">
        <f t="shared" si="88"/>
        <v>85.1</v>
      </c>
      <c r="M204">
        <f>(L204-L203)/(A204-A203)</f>
        <v>-80.999999999998934</v>
      </c>
      <c r="N204">
        <f t="shared" si="89"/>
        <v>-4859.9999999999363</v>
      </c>
      <c r="O204">
        <f t="shared" si="90"/>
        <v>5799</v>
      </c>
      <c r="Q204">
        <f t="shared" si="91"/>
        <v>0.86639596398642649</v>
      </c>
      <c r="R204">
        <f t="shared" si="92"/>
        <v>49.642296201673325</v>
      </c>
      <c r="T204">
        <f t="shared" si="75"/>
        <v>-2.6603797162325755E-2</v>
      </c>
      <c r="U204">
        <f t="shared" si="76"/>
        <v>1.9882996548770675E-2</v>
      </c>
      <c r="V204">
        <f t="shared" si="77"/>
        <v>-4.0868516177533266E-2</v>
      </c>
      <c r="X204">
        <v>0</v>
      </c>
      <c r="Y204">
        <f t="shared" si="78"/>
        <v>1.9882996548770675E-2</v>
      </c>
      <c r="Z204">
        <f t="shared" si="79"/>
        <v>-4.0868516177533266E-2</v>
      </c>
      <c r="AA204">
        <f t="shared" si="80"/>
        <v>4.5448533159077036E-2</v>
      </c>
      <c r="AB204">
        <f t="shared" si="81"/>
        <v>0</v>
      </c>
      <c r="AC204">
        <f t="shared" si="82"/>
        <v>0.43748379027276962</v>
      </c>
      <c r="AD204">
        <f t="shared" si="83"/>
        <v>-0.899226297017926</v>
      </c>
      <c r="AE204">
        <f t="shared" si="84"/>
        <v>1.1179977584337248</v>
      </c>
      <c r="AF204">
        <f t="shared" si="85"/>
        <v>-64</v>
      </c>
      <c r="AJ204" t="str">
        <f t="shared" si="93"/>
        <v>F5799</v>
      </c>
      <c r="AK204" t="str">
        <f t="shared" si="94"/>
        <v>X85.1</v>
      </c>
      <c r="AL204" t="str">
        <f t="shared" si="95"/>
        <v>Y1013</v>
      </c>
      <c r="AM204" t="str">
        <f t="shared" si="96"/>
        <v>Z-64</v>
      </c>
      <c r="AO204">
        <f t="shared" si="97"/>
        <v>2.5645423818209929</v>
      </c>
      <c r="AP204">
        <f t="shared" si="98"/>
        <v>146.94178854934862</v>
      </c>
      <c r="AS204" t="str">
        <f t="shared" si="99"/>
        <v>F5799 X85.1 Y1013 Z-64</v>
      </c>
    </row>
    <row r="205" spans="1:45" x14ac:dyDescent="0.25">
      <c r="A205">
        <f t="shared" si="100"/>
        <v>19.300000000000004</v>
      </c>
      <c r="B205">
        <f t="shared" ref="B205:B212" si="102">$C$7+A205 * (3.1415-2*$C$7)/$C$6</f>
        <v>2.6854307634168975</v>
      </c>
      <c r="C205">
        <f t="shared" ref="C205:C212" si="103">$C$5/SIN(B205)</f>
        <v>0.36321891152038216</v>
      </c>
      <c r="D205">
        <f t="shared" si="101"/>
        <v>31.012848711376243</v>
      </c>
      <c r="E205" s="4">
        <f t="shared" ref="E205:E212" si="104">D205-$D$12</f>
        <v>26.714839395298988</v>
      </c>
      <c r="F205" s="4">
        <f t="shared" ref="F205:F212" si="105">ROUND(E205*$C$1*$J$3,0)</f>
        <v>1018</v>
      </c>
      <c r="G205">
        <f>C205/$C$8</f>
        <v>3.1451455747560364E-2</v>
      </c>
      <c r="I205">
        <f>(D205-D204)/(A205-A204)</f>
        <v>1.3841885697045855</v>
      </c>
      <c r="J205">
        <f t="shared" si="86"/>
        <v>3164.2550703446823</v>
      </c>
      <c r="K205">
        <f t="shared" si="87"/>
        <v>85.1</v>
      </c>
      <c r="L205">
        <f t="shared" si="88"/>
        <v>76.5</v>
      </c>
      <c r="M205">
        <f>(L205-L204)/(A205-A204)</f>
        <v>-85.999999999998721</v>
      </c>
      <c r="N205">
        <f t="shared" si="89"/>
        <v>-5159.9999999999236</v>
      </c>
      <c r="O205">
        <f t="shared" si="90"/>
        <v>6053</v>
      </c>
      <c r="Q205">
        <f t="shared" si="91"/>
        <v>0.86639596398642649</v>
      </c>
      <c r="R205">
        <f t="shared" si="92"/>
        <v>49.642296201673325</v>
      </c>
      <c r="T205">
        <f t="shared" ref="T205:T212" si="106">G205*SIN(Q205) - $M$3</f>
        <v>-2.6033990720359005E-2</v>
      </c>
      <c r="U205">
        <f t="shared" ref="U205:U212" si="107">G205*COS(Q205) - $M$2</f>
        <v>2.0367240064596615E-2</v>
      </c>
      <c r="V205">
        <f t="shared" ref="V205:V212" si="108">($M$3- G205 *SIN(Q205))/TAN(AO205)</f>
        <v>-4.2452552410598247E-2</v>
      </c>
      <c r="X205">
        <v>0</v>
      </c>
      <c r="Y205">
        <f t="shared" ref="Y205:Y212" si="109">U205</f>
        <v>2.0367240064596615E-2</v>
      </c>
      <c r="Z205">
        <f t="shared" ref="Z205:Z212" si="110">V205</f>
        <v>-4.2452552410598247E-2</v>
      </c>
      <c r="AA205">
        <f t="shared" ref="AA205:AA212" si="111">SQRT(Y205*Y205+Z205*Z205)</f>
        <v>4.7085493243922812E-2</v>
      </c>
      <c r="AB205">
        <f t="shared" ref="AB205:AB212" si="112">X205/AA205</f>
        <v>0</v>
      </c>
      <c r="AC205">
        <f t="shared" ref="AC205:AC212" si="113">Y205/AA205</f>
        <v>0.43255870675678554</v>
      </c>
      <c r="AD205">
        <f t="shared" ref="AD205:AD212" si="114">Z205/AA205</f>
        <v>-0.90160577039463163</v>
      </c>
      <c r="AE205">
        <f t="shared" ref="AE205:AE212" si="115">ACOS(AC205)</f>
        <v>1.1234675313524507</v>
      </c>
      <c r="AF205">
        <f t="shared" ref="AF205:AF212" si="116">ROUND(AE205*180/3.1415,0) *SIGN(AD205)</f>
        <v>-64</v>
      </c>
      <c r="AJ205" t="str">
        <f t="shared" si="93"/>
        <v>F6053</v>
      </c>
      <c r="AK205" t="str">
        <f t="shared" si="94"/>
        <v>X76.5</v>
      </c>
      <c r="AL205" t="str">
        <f t="shared" si="95"/>
        <v>Y1018</v>
      </c>
      <c r="AM205" t="str">
        <f t="shared" si="96"/>
        <v>Z-64</v>
      </c>
      <c r="AO205">
        <f t="shared" si="97"/>
        <v>2.5914880638229572</v>
      </c>
      <c r="AP205">
        <f t="shared" si="98"/>
        <v>148.48570793828816</v>
      </c>
      <c r="AS205" t="str">
        <f t="shared" si="99"/>
        <v>F6053 X76.5 Y1018 Z-64</v>
      </c>
    </row>
    <row r="206" spans="1:45" x14ac:dyDescent="0.25">
      <c r="A206">
        <f t="shared" si="100"/>
        <v>19.400000000000006</v>
      </c>
      <c r="B206">
        <f t="shared" si="102"/>
        <v>2.6974165780772945</v>
      </c>
      <c r="C206">
        <f t="shared" si="103"/>
        <v>0.37234062869440482</v>
      </c>
      <c r="D206">
        <f t="shared" si="101"/>
        <v>31.151267568346707</v>
      </c>
      <c r="E206" s="4">
        <f t="shared" si="104"/>
        <v>26.853258252269452</v>
      </c>
      <c r="F206" s="4">
        <f t="shared" si="105"/>
        <v>1023</v>
      </c>
      <c r="G206">
        <f>C206/$C$8</f>
        <v>3.2241313530129143E-2</v>
      </c>
      <c r="I206">
        <f>(D206-D205)/(A206-A205)</f>
        <v>1.384188569704621</v>
      </c>
      <c r="J206">
        <f>I206*$C$1*$J$3*60</f>
        <v>3164.2550703447632</v>
      </c>
      <c r="K206">
        <f t="shared" ref="K206:K212" si="117">L205</f>
        <v>76.5</v>
      </c>
      <c r="L206">
        <f t="shared" ref="L206:L212" si="118">ROUND(($C$3 - $C$5/SIN(B206))*($C$4/$C$8) *$J$5,1)</f>
        <v>67.400000000000006</v>
      </c>
      <c r="M206">
        <f>(L206-L205)/(A206-A205)</f>
        <v>-90.99999999999865</v>
      </c>
      <c r="N206">
        <f t="shared" ref="N206:N212" si="119">M206*60</f>
        <v>-5459.9999999999191</v>
      </c>
      <c r="O206">
        <f t="shared" ref="O206:O212" si="120">ROUND(SQRT(J206*J206+N206*N206),0)</f>
        <v>6311</v>
      </c>
      <c r="Q206">
        <f t="shared" ref="Q206:Q212" si="121">ASIN($C$1/$M$3)</f>
        <v>0.86639596398642649</v>
      </c>
      <c r="R206">
        <f t="shared" ref="R206:R212" si="122">Q206*180/3.1415</f>
        <v>49.642296201673325</v>
      </c>
      <c r="T206">
        <f t="shared" si="106"/>
        <v>-2.5432119090041595E-2</v>
      </c>
      <c r="U206">
        <f t="shared" si="107"/>
        <v>2.0878733815588288E-2</v>
      </c>
      <c r="V206">
        <f t="shared" si="108"/>
        <v>-4.3873646465823785E-2</v>
      </c>
      <c r="X206">
        <v>0</v>
      </c>
      <c r="Y206">
        <f t="shared" si="109"/>
        <v>2.0878733815588288E-2</v>
      </c>
      <c r="Z206">
        <f t="shared" si="110"/>
        <v>-4.3873646465823785E-2</v>
      </c>
      <c r="AA206">
        <f t="shared" si="111"/>
        <v>4.8588253518214476E-2</v>
      </c>
      <c r="AB206">
        <f t="shared" si="112"/>
        <v>0</v>
      </c>
      <c r="AC206">
        <f t="shared" si="113"/>
        <v>0.42970743551754526</v>
      </c>
      <c r="AD206">
        <f t="shared" si="114"/>
        <v>-0.90296817211955749</v>
      </c>
      <c r="AE206">
        <f t="shared" si="115"/>
        <v>1.1266275779422399</v>
      </c>
      <c r="AF206">
        <f t="shared" si="116"/>
        <v>-65</v>
      </c>
      <c r="AJ206" t="str">
        <f t="shared" ref="AJ206:AJ212" si="123">_xlfn.CONCAT("F", ROUND(SQRT(J206*J206+N206*N206),0))</f>
        <v>F6311</v>
      </c>
      <c r="AK206" t="str">
        <f t="shared" ref="AK206:AK212" si="124">_xlfn.CONCAT("X", L206)</f>
        <v>X67.4</v>
      </c>
      <c r="AL206" t="str">
        <f t="shared" ref="AL206:AL212" si="125">_xlfn.CONCAT("Y", F206)</f>
        <v>Y1023</v>
      </c>
      <c r="AM206" t="str">
        <f t="shared" ref="AM206:AM212" si="126">_xlfn.CONCAT("Z",AF205)</f>
        <v>Z-64</v>
      </c>
      <c r="AO206">
        <f t="shared" ref="AO206:AO212" si="127">ACOS(N206/O206)</f>
        <v>2.6162578330054505</v>
      </c>
      <c r="AP206">
        <f t="shared" ref="AP206:AP212" si="128">180*AO206/3.1415</f>
        <v>149.90495302912018</v>
      </c>
      <c r="AS206" t="str">
        <f t="shared" ref="AS206:AS212" si="129">_xlfn.CONCAT(AJ206, " ", AK206, " ", AL206, " ", AM206)</f>
        <v>F6311 X67.4 Y1023 Z-64</v>
      </c>
    </row>
    <row r="207" spans="1:45" x14ac:dyDescent="0.25">
      <c r="A207">
        <f t="shared" si="100"/>
        <v>19.500000000000007</v>
      </c>
      <c r="B207">
        <f t="shared" si="102"/>
        <v>2.7094023927376916</v>
      </c>
      <c r="C207">
        <f t="shared" si="103"/>
        <v>0.38198859502939958</v>
      </c>
      <c r="D207">
        <f t="shared" si="101"/>
        <v>31.289686425317171</v>
      </c>
      <c r="E207" s="4">
        <f t="shared" si="104"/>
        <v>26.991677109239916</v>
      </c>
      <c r="F207" s="4">
        <f t="shared" si="105"/>
        <v>1028</v>
      </c>
      <c r="G207">
        <f>C207/$C$8</f>
        <v>3.307673970595483E-2</v>
      </c>
      <c r="I207">
        <f>(D207-D206)/(A207-A206)</f>
        <v>1.384188569704621</v>
      </c>
      <c r="J207">
        <f>I207*$C$1*$J$3*60</f>
        <v>3164.2550703447632</v>
      </c>
      <c r="K207">
        <f t="shared" si="117"/>
        <v>67.400000000000006</v>
      </c>
      <c r="L207">
        <f t="shared" si="118"/>
        <v>57.8</v>
      </c>
      <c r="M207">
        <f>(L207-L206)/(A207-A206)</f>
        <v>-95.999999999998721</v>
      </c>
      <c r="N207">
        <f t="shared" si="119"/>
        <v>-5759.9999999999236</v>
      </c>
      <c r="O207">
        <f t="shared" si="120"/>
        <v>6572</v>
      </c>
      <c r="Q207">
        <f t="shared" si="121"/>
        <v>0.86639596398642649</v>
      </c>
      <c r="R207">
        <f t="shared" si="122"/>
        <v>49.642296201673325</v>
      </c>
      <c r="T207">
        <f t="shared" si="106"/>
        <v>-2.479552434406242E-2</v>
      </c>
      <c r="U207">
        <f t="shared" si="107"/>
        <v>2.1419736611002917E-2</v>
      </c>
      <c r="V207">
        <f t="shared" si="108"/>
        <v>-4.5133707227662988E-2</v>
      </c>
      <c r="X207">
        <v>0</v>
      </c>
      <c r="Y207">
        <f t="shared" si="109"/>
        <v>2.1419736611002917E-2</v>
      </c>
      <c r="Z207">
        <f t="shared" si="110"/>
        <v>-4.5133707227662988E-2</v>
      </c>
      <c r="AA207">
        <f t="shared" si="111"/>
        <v>4.9958549264336495E-2</v>
      </c>
      <c r="AB207">
        <f t="shared" si="112"/>
        <v>0</v>
      </c>
      <c r="AC207">
        <f t="shared" si="113"/>
        <v>0.42875017242131269</v>
      </c>
      <c r="AD207">
        <f t="shared" si="114"/>
        <v>-0.90342309559181344</v>
      </c>
      <c r="AE207">
        <f t="shared" si="115"/>
        <v>1.1276874402475277</v>
      </c>
      <c r="AF207">
        <f t="shared" si="116"/>
        <v>-65</v>
      </c>
      <c r="AJ207" t="str">
        <f t="shared" si="123"/>
        <v>F6572</v>
      </c>
      <c r="AK207" t="str">
        <f t="shared" si="124"/>
        <v>X57.8</v>
      </c>
      <c r="AL207" t="str">
        <f t="shared" si="125"/>
        <v>Y1028</v>
      </c>
      <c r="AM207" t="str">
        <f t="shared" si="126"/>
        <v>Z-65</v>
      </c>
      <c r="AO207">
        <f t="shared" si="127"/>
        <v>2.6392261150335381</v>
      </c>
      <c r="AP207">
        <f t="shared" si="128"/>
        <v>151.22097746491704</v>
      </c>
      <c r="AS207" t="str">
        <f t="shared" si="129"/>
        <v>F6572 X57.8 Y1028 Z-65</v>
      </c>
    </row>
    <row r="208" spans="1:45" x14ac:dyDescent="0.25">
      <c r="A208">
        <f t="shared" si="100"/>
        <v>19.600000000000009</v>
      </c>
      <c r="B208">
        <f t="shared" si="102"/>
        <v>2.7213882073980882</v>
      </c>
      <c r="C208">
        <f t="shared" si="103"/>
        <v>0.39220769392641258</v>
      </c>
      <c r="D208">
        <f t="shared" si="101"/>
        <v>31.428105282287632</v>
      </c>
      <c r="E208" s="4">
        <f t="shared" si="104"/>
        <v>27.130095966210376</v>
      </c>
      <c r="F208" s="4">
        <f t="shared" si="105"/>
        <v>1034</v>
      </c>
      <c r="G208">
        <f>C208/$C$8</f>
        <v>3.3961620769537092E-2</v>
      </c>
      <c r="I208">
        <f>(D208-D207)/(A208-A207)</f>
        <v>1.3841885697045855</v>
      </c>
      <c r="J208">
        <f>I208*$C$1*$J$3*60</f>
        <v>3164.2550703446823</v>
      </c>
      <c r="K208">
        <f t="shared" si="117"/>
        <v>57.8</v>
      </c>
      <c r="L208">
        <f t="shared" si="118"/>
        <v>47.6</v>
      </c>
      <c r="M208">
        <f>(L208-L207)/(A208-A207)</f>
        <v>-101.99999999999851</v>
      </c>
      <c r="N208">
        <f t="shared" si="119"/>
        <v>-6119.9999999999109</v>
      </c>
      <c r="O208">
        <f t="shared" si="120"/>
        <v>6890</v>
      </c>
      <c r="Q208">
        <f t="shared" si="121"/>
        <v>0.86639596398642649</v>
      </c>
      <c r="R208">
        <f t="shared" si="122"/>
        <v>49.642296201673325</v>
      </c>
      <c r="T208">
        <f t="shared" si="106"/>
        <v>-2.4121244973612739E-2</v>
      </c>
      <c r="U208">
        <f t="shared" si="107"/>
        <v>2.1992765255376349E-2</v>
      </c>
      <c r="V208">
        <f t="shared" si="108"/>
        <v>-4.6640922391390498E-2</v>
      </c>
      <c r="X208">
        <v>0</v>
      </c>
      <c r="Y208">
        <f t="shared" si="109"/>
        <v>2.1992765255376349E-2</v>
      </c>
      <c r="Z208">
        <f t="shared" si="110"/>
        <v>-4.6640922391390498E-2</v>
      </c>
      <c r="AA208">
        <f t="shared" si="111"/>
        <v>5.1566048569749855E-2</v>
      </c>
      <c r="AB208">
        <f t="shared" si="112"/>
        <v>0</v>
      </c>
      <c r="AC208">
        <f t="shared" si="113"/>
        <v>0.42649700462559675</v>
      </c>
      <c r="AD208">
        <f t="shared" si="114"/>
        <v>-0.90448897452948185</v>
      </c>
      <c r="AE208">
        <f t="shared" si="115"/>
        <v>1.1301800024317186</v>
      </c>
      <c r="AF208">
        <f t="shared" si="116"/>
        <v>-65</v>
      </c>
      <c r="AJ208" t="str">
        <f t="shared" si="123"/>
        <v>F6890</v>
      </c>
      <c r="AK208" t="str">
        <f t="shared" si="124"/>
        <v>X47.6</v>
      </c>
      <c r="AL208" t="str">
        <f t="shared" si="125"/>
        <v>Y1034</v>
      </c>
      <c r="AM208" t="str">
        <f t="shared" si="126"/>
        <v>Z-65</v>
      </c>
      <c r="AO208">
        <f t="shared" si="127"/>
        <v>2.6643042773563357</v>
      </c>
      <c r="AP208">
        <f t="shared" si="128"/>
        <v>152.65789270225702</v>
      </c>
      <c r="AS208" t="str">
        <f t="shared" si="129"/>
        <v>F6890 X47.6 Y1034 Z-65</v>
      </c>
    </row>
    <row r="209" spans="1:45" x14ac:dyDescent="0.25">
      <c r="A209">
        <f t="shared" si="100"/>
        <v>19.70000000000001</v>
      </c>
      <c r="B209">
        <f t="shared" si="102"/>
        <v>2.7333740220584852</v>
      </c>
      <c r="C209">
        <f t="shared" si="103"/>
        <v>0.40304808511595125</v>
      </c>
      <c r="D209">
        <f t="shared" si="101"/>
        <v>31.566524139258096</v>
      </c>
      <c r="E209" s="4">
        <f t="shared" si="104"/>
        <v>27.268514823180841</v>
      </c>
      <c r="F209" s="4">
        <f t="shared" si="105"/>
        <v>1039</v>
      </c>
      <c r="G209">
        <f>C209/$C$8</f>
        <v>3.4900300097540325E-2</v>
      </c>
      <c r="I209">
        <f>(D209-D208)/(A209-A208)</f>
        <v>1.384188569704621</v>
      </c>
      <c r="J209">
        <f>I209*$C$1*$J$3*60</f>
        <v>3164.2550703447632</v>
      </c>
      <c r="K209">
        <f t="shared" si="117"/>
        <v>47.6</v>
      </c>
      <c r="L209">
        <f t="shared" si="118"/>
        <v>36.799999999999997</v>
      </c>
      <c r="M209">
        <f>(L209-L208)/(A209-A208)</f>
        <v>-107.99999999999851</v>
      </c>
      <c r="N209">
        <f t="shared" si="119"/>
        <v>-6479.9999999999109</v>
      </c>
      <c r="O209">
        <f t="shared" si="120"/>
        <v>7211</v>
      </c>
      <c r="Q209">
        <f t="shared" si="121"/>
        <v>0.86639596398642649</v>
      </c>
      <c r="R209">
        <f t="shared" si="122"/>
        <v>49.642296201673325</v>
      </c>
      <c r="T209">
        <f t="shared" si="106"/>
        <v>-2.3405971325674273E-2</v>
      </c>
      <c r="U209">
        <f t="shared" si="107"/>
        <v>2.2600632419636276E-2</v>
      </c>
      <c r="V209">
        <f t="shared" si="108"/>
        <v>-4.7943021480904964E-2</v>
      </c>
      <c r="X209">
        <v>0</v>
      </c>
      <c r="Y209">
        <f t="shared" si="109"/>
        <v>2.2600632419636276E-2</v>
      </c>
      <c r="Z209">
        <f t="shared" si="110"/>
        <v>-4.7943021480904964E-2</v>
      </c>
      <c r="AA209">
        <f t="shared" si="111"/>
        <v>5.300303665344118E-2</v>
      </c>
      <c r="AB209">
        <f t="shared" si="112"/>
        <v>0</v>
      </c>
      <c r="AC209">
        <f t="shared" si="113"/>
        <v>0.42640259590049256</v>
      </c>
      <c r="AD209">
        <f t="shared" si="114"/>
        <v>-0.90453348539969558</v>
      </c>
      <c r="AE209">
        <f t="shared" si="115"/>
        <v>1.1302843778356835</v>
      </c>
      <c r="AF209">
        <f t="shared" si="116"/>
        <v>-65</v>
      </c>
      <c r="AJ209" t="str">
        <f t="shared" si="123"/>
        <v>F7211</v>
      </c>
      <c r="AK209" t="str">
        <f t="shared" si="124"/>
        <v>X36.8</v>
      </c>
      <c r="AL209" t="str">
        <f t="shared" si="125"/>
        <v>Y1039</v>
      </c>
      <c r="AM209" t="str">
        <f t="shared" si="126"/>
        <v>Z-65</v>
      </c>
      <c r="AO209">
        <f t="shared" si="127"/>
        <v>2.6874263576778761</v>
      </c>
      <c r="AP209">
        <f t="shared" si="128"/>
        <v>153.98272939106087</v>
      </c>
      <c r="AS209" t="str">
        <f t="shared" si="129"/>
        <v>F7211 X36.8 Y1039 Z-65</v>
      </c>
    </row>
    <row r="210" spans="1:45" x14ac:dyDescent="0.25">
      <c r="A210">
        <f t="shared" si="100"/>
        <v>19.800000000000011</v>
      </c>
      <c r="B210">
        <f t="shared" si="102"/>
        <v>2.7453598367188818</v>
      </c>
      <c r="C210">
        <f t="shared" si="103"/>
        <v>0.41456600261289789</v>
      </c>
      <c r="D210">
        <f t="shared" si="101"/>
        <v>31.704942996228556</v>
      </c>
      <c r="E210" s="4">
        <f t="shared" si="104"/>
        <v>27.406933680151301</v>
      </c>
      <c r="F210" s="4">
        <f t="shared" si="105"/>
        <v>1044</v>
      </c>
      <c r="G210">
        <f>C210/$C$8</f>
        <v>3.5897647044435023E-2</v>
      </c>
      <c r="I210">
        <f>(D210-D209)/(A210-A209)</f>
        <v>1.3841885697045855</v>
      </c>
      <c r="J210">
        <f>I210*$C$1*$J$3*60</f>
        <v>3164.2550703446823</v>
      </c>
      <c r="K210">
        <f t="shared" si="117"/>
        <v>36.799999999999997</v>
      </c>
      <c r="L210">
        <f t="shared" si="118"/>
        <v>25.3</v>
      </c>
      <c r="M210">
        <f>(L210-L209)/(A210-A209)</f>
        <v>-114.99999999999834</v>
      </c>
      <c r="N210">
        <f t="shared" si="119"/>
        <v>-6899.9999999999</v>
      </c>
      <c r="O210">
        <f t="shared" si="120"/>
        <v>7591</v>
      </c>
      <c r="Q210">
        <f t="shared" si="121"/>
        <v>0.86639596398642649</v>
      </c>
      <c r="R210">
        <f t="shared" si="122"/>
        <v>49.642296201673325</v>
      </c>
      <c r="T210">
        <f t="shared" si="106"/>
        <v>-2.2645992952140516E-2</v>
      </c>
      <c r="U210">
        <f t="shared" si="107"/>
        <v>2.3246491385851931E-2</v>
      </c>
      <c r="V210">
        <f t="shared" si="108"/>
        <v>-4.9380133150115142E-2</v>
      </c>
      <c r="X210">
        <v>0</v>
      </c>
      <c r="Y210">
        <f t="shared" si="109"/>
        <v>2.3246491385851931E-2</v>
      </c>
      <c r="Z210">
        <f t="shared" si="110"/>
        <v>-4.9380133150115142E-2</v>
      </c>
      <c r="AA210">
        <f t="shared" si="111"/>
        <v>5.4578355706961242E-2</v>
      </c>
      <c r="AB210">
        <f t="shared" si="112"/>
        <v>0</v>
      </c>
      <c r="AC210">
        <f t="shared" si="113"/>
        <v>0.42592876030684335</v>
      </c>
      <c r="AD210">
        <f t="shared" si="114"/>
        <v>-0.90475670273476039</v>
      </c>
      <c r="AE210">
        <f t="shared" si="115"/>
        <v>1.1308081584717846</v>
      </c>
      <c r="AF210">
        <f t="shared" si="116"/>
        <v>-65</v>
      </c>
      <c r="AJ210" t="str">
        <f t="shared" si="123"/>
        <v>F7591</v>
      </c>
      <c r="AK210" t="str">
        <f t="shared" si="124"/>
        <v>X25.3</v>
      </c>
      <c r="AL210" t="str">
        <f t="shared" si="125"/>
        <v>Y1044</v>
      </c>
      <c r="AM210" t="str">
        <f t="shared" si="126"/>
        <v>Z-65</v>
      </c>
      <c r="AO210">
        <f t="shared" si="127"/>
        <v>2.711605608316896</v>
      </c>
      <c r="AP210">
        <f t="shared" si="128"/>
        <v>155.36813926374066</v>
      </c>
      <c r="AS210" t="str">
        <f t="shared" si="129"/>
        <v>F7591 X25.3 Y1044 Z-65</v>
      </c>
    </row>
    <row r="211" spans="1:45" x14ac:dyDescent="0.25">
      <c r="A211">
        <f t="shared" si="100"/>
        <v>19.900000000000013</v>
      </c>
      <c r="B211">
        <f t="shared" si="102"/>
        <v>2.7573456513792789</v>
      </c>
      <c r="C211">
        <f t="shared" si="103"/>
        <v>0.42682470201792999</v>
      </c>
      <c r="D211">
        <f t="shared" si="101"/>
        <v>31.843361853199021</v>
      </c>
      <c r="E211" s="4">
        <f t="shared" si="104"/>
        <v>27.545352537121765</v>
      </c>
      <c r="F211" s="4">
        <f t="shared" si="105"/>
        <v>1049</v>
      </c>
      <c r="G211">
        <f>C211/$C$8</f>
        <v>3.6959138970188939E-2</v>
      </c>
      <c r="I211">
        <f>(D211-D210)/(A211-A210)</f>
        <v>1.384188569704621</v>
      </c>
      <c r="J211">
        <f>I211*$C$1*$J$3*60</f>
        <v>3164.2550703447632</v>
      </c>
      <c r="K211">
        <f t="shared" si="117"/>
        <v>25.3</v>
      </c>
      <c r="L211">
        <f t="shared" si="118"/>
        <v>13.1</v>
      </c>
      <c r="M211">
        <f>(L211-L210)/(A211-A210)</f>
        <v>-121.99999999999828</v>
      </c>
      <c r="N211">
        <f t="shared" si="119"/>
        <v>-7319.9999999998972</v>
      </c>
      <c r="O211">
        <f t="shared" si="120"/>
        <v>7975</v>
      </c>
      <c r="Q211">
        <f t="shared" si="121"/>
        <v>0.86639596398642649</v>
      </c>
      <c r="R211">
        <f t="shared" si="122"/>
        <v>49.642296201673325</v>
      </c>
      <c r="T211">
        <f t="shared" si="106"/>
        <v>-2.1837136104716031E-2</v>
      </c>
      <c r="U211">
        <f t="shared" si="107"/>
        <v>2.3933889166482102E-2</v>
      </c>
      <c r="V211">
        <f t="shared" si="108"/>
        <v>-5.0502324876851475E-2</v>
      </c>
      <c r="X211">
        <v>0</v>
      </c>
      <c r="Y211">
        <f t="shared" si="109"/>
        <v>2.3933889166482102E-2</v>
      </c>
      <c r="Z211">
        <f t="shared" si="110"/>
        <v>-5.0502324876851475E-2</v>
      </c>
      <c r="AA211">
        <f t="shared" si="111"/>
        <v>5.5886634078288353E-2</v>
      </c>
      <c r="AB211">
        <f t="shared" si="112"/>
        <v>0</v>
      </c>
      <c r="AC211">
        <f t="shared" si="113"/>
        <v>0.42825783948545731</v>
      </c>
      <c r="AD211">
        <f t="shared" si="114"/>
        <v>-0.90365658461566478</v>
      </c>
      <c r="AE211">
        <f t="shared" si="115"/>
        <v>1.1282323336786986</v>
      </c>
      <c r="AF211">
        <f t="shared" si="116"/>
        <v>-65</v>
      </c>
      <c r="AJ211" t="str">
        <f t="shared" si="123"/>
        <v>F7975</v>
      </c>
      <c r="AK211" t="str">
        <f t="shared" si="124"/>
        <v>X13.1</v>
      </c>
      <c r="AL211" t="str">
        <f t="shared" si="125"/>
        <v>Y1049</v>
      </c>
      <c r="AM211" t="str">
        <f t="shared" si="126"/>
        <v>Z-65</v>
      </c>
      <c r="AO211">
        <f t="shared" si="127"/>
        <v>2.73347202716519</v>
      </c>
      <c r="AP211">
        <f t="shared" si="128"/>
        <v>156.62102972775239</v>
      </c>
      <c r="AS211" t="str">
        <f t="shared" si="129"/>
        <v>F7975 X13.1 Y1049 Z-65</v>
      </c>
    </row>
    <row r="212" spans="1:45" x14ac:dyDescent="0.25">
      <c r="A212">
        <f t="shared" si="100"/>
        <v>20.000000000000014</v>
      </c>
      <c r="B212">
        <f t="shared" si="102"/>
        <v>2.7693314660396759</v>
      </c>
      <c r="C212">
        <f t="shared" si="103"/>
        <v>0.43989559082527102</v>
      </c>
      <c r="D212">
        <f t="shared" si="101"/>
        <v>31.981780710169485</v>
      </c>
      <c r="E212" s="4">
        <f t="shared" si="104"/>
        <v>27.683771394092229</v>
      </c>
      <c r="F212" s="4">
        <f t="shared" si="105"/>
        <v>1055</v>
      </c>
      <c r="G212">
        <f>C212/$C$8</f>
        <v>3.8090959114642789E-2</v>
      </c>
      <c r="I212">
        <f>(D212-D211)/(A212-A211)</f>
        <v>1.384188569704621</v>
      </c>
      <c r="J212">
        <f>I212*$C$1*$J$3*60</f>
        <v>3164.2550703447632</v>
      </c>
      <c r="K212">
        <f t="shared" si="117"/>
        <v>13.1</v>
      </c>
      <c r="L212">
        <f t="shared" si="118"/>
        <v>0.1</v>
      </c>
      <c r="M212">
        <f>(L212-L211)/(A212-A211)</f>
        <v>-129.99999999999815</v>
      </c>
      <c r="N212">
        <f t="shared" si="119"/>
        <v>-7799.999999999889</v>
      </c>
      <c r="O212">
        <f t="shared" si="120"/>
        <v>8417</v>
      </c>
      <c r="Q212">
        <f t="shared" si="121"/>
        <v>0.86639596398642649</v>
      </c>
      <c r="R212">
        <f t="shared" si="122"/>
        <v>49.642296201673325</v>
      </c>
      <c r="T212">
        <f t="shared" si="106"/>
        <v>-2.0974689154642196E-2</v>
      </c>
      <c r="U212">
        <f t="shared" si="107"/>
        <v>2.4666829885571902E-2</v>
      </c>
      <c r="V212">
        <f t="shared" si="108"/>
        <v>-5.1720450090214774E-2</v>
      </c>
      <c r="X212">
        <v>0</v>
      </c>
      <c r="Y212">
        <f t="shared" si="109"/>
        <v>2.4666829885571902E-2</v>
      </c>
      <c r="Z212">
        <f t="shared" si="110"/>
        <v>-5.1720450090214774E-2</v>
      </c>
      <c r="AA212">
        <f t="shared" si="111"/>
        <v>5.7301461186763297E-2</v>
      </c>
      <c r="AB212">
        <f t="shared" si="112"/>
        <v>0</v>
      </c>
      <c r="AC212">
        <f t="shared" si="113"/>
        <v>0.4304747099759817</v>
      </c>
      <c r="AD212">
        <f t="shared" si="114"/>
        <v>-0.9026026390782903</v>
      </c>
      <c r="AE212">
        <f t="shared" si="115"/>
        <v>1.1257776811589149</v>
      </c>
      <c r="AF212">
        <f t="shared" si="116"/>
        <v>-65</v>
      </c>
      <c r="AJ212" t="str">
        <f t="shared" si="123"/>
        <v>F8417</v>
      </c>
      <c r="AK212" t="str">
        <f t="shared" si="124"/>
        <v>X0.1</v>
      </c>
      <c r="AL212" t="str">
        <f t="shared" si="125"/>
        <v>Y1055</v>
      </c>
      <c r="AM212" t="str">
        <f t="shared" si="126"/>
        <v>Z-65</v>
      </c>
      <c r="AO212">
        <f t="shared" si="127"/>
        <v>2.7563199248511476</v>
      </c>
      <c r="AP212">
        <f t="shared" si="128"/>
        <v>157.9301564453944</v>
      </c>
      <c r="AS212" t="str">
        <f t="shared" si="129"/>
        <v>F8417 X0.1 Y1055 Z-65</v>
      </c>
    </row>
  </sheetData>
  <mergeCells count="2">
    <mergeCell ref="Q10:R10"/>
    <mergeCell ref="T9:V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contrived NoseCone</vt:lpstr>
      <vt:lpstr>NoseCone_forRocket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Turner</dc:creator>
  <cp:lastModifiedBy>Joe Turner</cp:lastModifiedBy>
  <dcterms:created xsi:type="dcterms:W3CDTF">2019-10-19T21:02:55Z</dcterms:created>
  <dcterms:modified xsi:type="dcterms:W3CDTF">2019-10-27T22:06:48Z</dcterms:modified>
</cp:coreProperties>
</file>