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oanParameters" sheetId="1" state="visible" r:id="rId1"/>
    <sheet xmlns:r="http://schemas.openxmlformats.org/officeDocument/2006/relationships" name="CashFlows" sheetId="2" state="visible" r:id="rId2"/>
    <sheet xmlns:r="http://schemas.openxmlformats.org/officeDocument/2006/relationships" name="LoanCalculations" sheetId="3" state="visible" r:id="rId3"/>
    <sheet xmlns:r="http://schemas.openxmlformats.org/officeDocument/2006/relationships" name="InvestmentAnalysi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4"/>
    </font>
    <font>
      <b val="1"/>
    </font>
    <font>
      <b val="1"/>
      <sz val="12"/>
    </font>
    <font/>
  </fonts>
  <fills count="3">
    <fill>
      <patternFill/>
    </fill>
    <fill>
      <patternFill patternType="gray125"/>
    </fill>
    <fill>
      <patternFill patternType="solid">
        <fgColor rgb="00D3D3D3"/>
        <bgColor rgb="00D3D3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Loan Parameters</t>
        </is>
      </c>
    </row>
    <row r="2">
      <c r="A2" s="2" t="inlineStr">
        <is>
          <t>Annual Interest Rate</t>
        </is>
      </c>
      <c r="B2" t="n">
        <v>0.05</v>
      </c>
      <c r="C2" t="inlineStr">
        <is>
          <t>5% annual rate</t>
        </is>
      </c>
    </row>
    <row r="3">
      <c r="A3" s="2" t="inlineStr">
        <is>
          <t>Loan Term (Years)</t>
        </is>
      </c>
      <c r="B3" t="n">
        <v>30</v>
      </c>
      <c r="C3" t="inlineStr">
        <is>
          <t>30-year mortgage</t>
        </is>
      </c>
    </row>
    <row r="4">
      <c r="A4" s="2" t="inlineStr">
        <is>
          <t>Loan Principal</t>
        </is>
      </c>
      <c r="B4" t="n">
        <v>500000</v>
      </c>
      <c r="C4" t="inlineStr">
        <is>
          <t>$500,000 loan</t>
        </is>
      </c>
    </row>
    <row r="5">
      <c r="A5" t="inlineStr"/>
      <c r="B5" t="inlineStr"/>
      <c r="C5" t="inlineStr"/>
    </row>
    <row r="6">
      <c r="A6" s="3" t="inlineStr">
        <is>
          <t>Investment Parameters</t>
        </is>
      </c>
    </row>
    <row r="7">
      <c r="A7" s="2" t="inlineStr">
        <is>
          <t>Investment Annual Rate</t>
        </is>
      </c>
      <c r="B7" t="n">
        <v>0.08</v>
      </c>
      <c r="C7" t="inlineStr">
        <is>
          <t>8% annual return</t>
        </is>
      </c>
    </row>
    <row r="8">
      <c r="A8" s="2" t="inlineStr">
        <is>
          <t>Investment Period (Years)</t>
        </is>
      </c>
      <c r="B8" t="n">
        <v>20</v>
      </c>
      <c r="C8" t="inlineStr">
        <is>
          <t>20-year investment</t>
        </is>
      </c>
    </row>
    <row r="9">
      <c r="A9" s="2" t="inlineStr">
        <is>
          <t>Monthly Contribution</t>
        </is>
      </c>
      <c r="B9" t="n">
        <v>1000</v>
      </c>
      <c r="C9" t="inlineStr">
        <is>
          <t>$1,000/month</t>
        </is>
      </c>
    </row>
    <row r="10">
      <c r="A10" s="2" t="inlineStr">
        <is>
          <t>Initial Investment</t>
        </is>
      </c>
      <c r="B10" t="n">
        <v>10000</v>
      </c>
      <c r="C10" t="inlineStr">
        <is>
          <t>$10,000 initial</t>
        </is>
      </c>
    </row>
    <row r="11">
      <c r="A11" t="inlineStr"/>
      <c r="B11" t="inlineStr"/>
      <c r="C11" t="inlineStr"/>
    </row>
    <row r="12">
      <c r="A12" s="3" t="inlineStr">
        <is>
          <t>NPV/IRR Parameters</t>
        </is>
      </c>
    </row>
    <row r="13">
      <c r="A13" s="2" t="inlineStr">
        <is>
          <t>Discount Rate</t>
        </is>
      </c>
      <c r="B13" t="n">
        <v>0.1</v>
      </c>
      <c r="C13" t="inlineStr">
        <is>
          <t>10% discount rate</t>
        </is>
      </c>
    </row>
    <row r="14">
      <c r="A14" s="2" t="inlineStr">
        <is>
          <t>Number of Periods</t>
        </is>
      </c>
      <c r="B14" t="n">
        <v>10</v>
      </c>
      <c r="C14" t="inlineStr">
        <is>
          <t>10 periods</t>
        </is>
      </c>
    </row>
    <row r="15">
      <c r="A15" s="2" t="inlineStr">
        <is>
          <t>Payment Amount</t>
        </is>
      </c>
      <c r="B15" t="n">
        <v>5000</v>
      </c>
      <c r="C15" t="inlineStr">
        <is>
          <t>$5,000 payment</t>
        </is>
      </c>
    </row>
    <row r="16">
      <c r="A16" s="2" t="inlineStr">
        <is>
          <t>Present Value</t>
        </is>
      </c>
      <c r="B16" t="n">
        <v>40000</v>
      </c>
      <c r="C16" t="inlineStr">
        <is>
          <t>$40,000 PV</t>
        </is>
      </c>
    </row>
    <row r="17">
      <c r="A17" s="2" t="inlineStr">
        <is>
          <t>Future Value</t>
        </is>
      </c>
      <c r="B17" t="n">
        <v>0</v>
      </c>
      <c r="C17" t="inlineStr">
        <is>
          <t>$0 FV</t>
        </is>
      </c>
    </row>
  </sheetData>
  <mergeCells count="3">
    <mergeCell ref="A1:B1"/>
    <mergeCell ref="A6:C6"/>
    <mergeCell ref="A12:C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4" t="inlineStr">
        <is>
          <t>Period</t>
        </is>
      </c>
      <c r="B1" s="4" t="inlineStr">
        <is>
          <t>Cash Flow (NPV)</t>
        </is>
      </c>
      <c r="C1" s="4" t="inlineStr">
        <is>
          <t>Cash Flow (IRR)</t>
        </is>
      </c>
    </row>
    <row r="2">
      <c r="A2" t="n">
        <v>0</v>
      </c>
      <c r="B2" t="n">
        <v>0</v>
      </c>
      <c r="C2" t="n">
        <v>-100000</v>
      </c>
    </row>
    <row r="3">
      <c r="A3" t="n">
        <v>1</v>
      </c>
      <c r="B3" t="n">
        <v>15000</v>
      </c>
      <c r="C3" t="n">
        <v>15000</v>
      </c>
    </row>
    <row r="4">
      <c r="A4" t="n">
        <v>2</v>
      </c>
      <c r="B4" t="n">
        <v>20000</v>
      </c>
      <c r="C4" t="n">
        <v>20000</v>
      </c>
    </row>
    <row r="5">
      <c r="A5" t="n">
        <v>3</v>
      </c>
      <c r="B5" t="n">
        <v>25000</v>
      </c>
      <c r="C5" t="n">
        <v>25000</v>
      </c>
    </row>
    <row r="6">
      <c r="A6" t="n">
        <v>4</v>
      </c>
      <c r="B6" t="n">
        <v>30000</v>
      </c>
      <c r="C6" t="n">
        <v>30000</v>
      </c>
    </row>
    <row r="7">
      <c r="A7" t="n">
        <v>5</v>
      </c>
      <c r="B7" t="n">
        <v>35000</v>
      </c>
      <c r="C7" t="n">
        <v>35000</v>
      </c>
    </row>
    <row r="8">
      <c r="A8" t="n">
        <v>6</v>
      </c>
      <c r="B8" t="n">
        <v>40000</v>
      </c>
      <c r="C8" t="n">
        <v>40000</v>
      </c>
    </row>
    <row r="9">
      <c r="A9" t="n">
        <v>7</v>
      </c>
      <c r="B9" t="n">
        <v>45000</v>
      </c>
      <c r="C9" t="n">
        <v>45000</v>
      </c>
    </row>
    <row r="10">
      <c r="A10" t="n">
        <v>8</v>
      </c>
      <c r="B10" t="n">
        <v>50000</v>
      </c>
      <c r="C10" t="n">
        <v>50000</v>
      </c>
    </row>
    <row r="11">
      <c r="A11" t="n">
        <v>9</v>
      </c>
      <c r="B11" t="n">
        <v>55000</v>
      </c>
      <c r="C11" t="n">
        <v>55000</v>
      </c>
    </row>
    <row r="12">
      <c r="A12" t="n">
        <v>10</v>
      </c>
      <c r="B12" t="n">
        <v>60000</v>
      </c>
      <c r="C12" t="n">
        <v>60000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Loan Analysis</t>
        </is>
      </c>
    </row>
    <row r="2">
      <c r="A2" s="2" t="inlineStr">
        <is>
          <t>Monthly Payment</t>
        </is>
      </c>
      <c r="B2">
        <f>PMT(LoanParameters!B2/12, LoanParameters!B3*12, -LoanParameters!B4)</f>
        <v/>
      </c>
    </row>
    <row r="3">
      <c r="A3" s="2" t="inlineStr">
        <is>
          <t>Total Amount Paid</t>
        </is>
      </c>
      <c r="B3">
        <f>B2*LoanParameters!B3*12</f>
        <v/>
      </c>
    </row>
    <row r="4">
      <c r="A4" s="2" t="inlineStr">
        <is>
          <t>Total Interest Paid</t>
        </is>
      </c>
      <c r="B4">
        <f>B3-LoanParameters!B4</f>
        <v/>
      </c>
    </row>
    <row r="5">
      <c r="A5" s="2" t="inlineStr">
        <is>
          <t>Effective Annual Rate</t>
        </is>
      </c>
      <c r="B5">
        <f>RATE(LoanParameters!B14, -LoanParameters!B15, LoanParameters!B16, -LoanParameters!B17)*12</f>
        <v/>
      </c>
    </row>
    <row r="7">
      <c r="A7" s="3" t="inlineStr">
        <is>
          <t>Amortization Schedule</t>
        </is>
      </c>
    </row>
    <row r="8">
      <c r="A8" s="4" t="inlineStr">
        <is>
          <t>Month</t>
        </is>
      </c>
      <c r="B8" s="4" t="inlineStr">
        <is>
          <t>Principal</t>
        </is>
      </c>
      <c r="C8" s="4" t="inlineStr">
        <is>
          <t>Interest</t>
        </is>
      </c>
      <c r="D8" s="4" t="inlineStr">
        <is>
          <t>Balance</t>
        </is>
      </c>
    </row>
    <row r="9">
      <c r="A9" t="n">
        <v>1</v>
      </c>
      <c r="B9">
        <f>B2-C9</f>
        <v/>
      </c>
      <c r="C9">
        <f>LoanParameters!B4*LoanParameters!B2/12</f>
        <v/>
      </c>
      <c r="D9">
        <f>LoanParameters!B4-B9</f>
        <v/>
      </c>
    </row>
    <row r="10">
      <c r="A10" t="n">
        <v>2</v>
      </c>
      <c r="B10">
        <f>B2-C10</f>
        <v/>
      </c>
      <c r="C10">
        <f>D9*LoanParameters!B2/12</f>
        <v/>
      </c>
      <c r="D10">
        <f>D9-B10</f>
        <v/>
      </c>
    </row>
  </sheetData>
  <mergeCells count="2">
    <mergeCell ref="A1:B1"/>
    <mergeCell ref="A7:D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Investment Growth</t>
        </is>
      </c>
    </row>
    <row r="2">
      <c r="A2" s="2" t="inlineStr">
        <is>
          <t>Future Value (Lump Sum)</t>
        </is>
      </c>
      <c r="B2">
        <f>FV(LoanParameters!B7, LoanParameters!B8, 0, -LoanParameters!B10)</f>
        <v/>
      </c>
    </row>
    <row r="3">
      <c r="A3" s="2" t="inlineStr">
        <is>
          <t>Future Value (With Contributions)</t>
        </is>
      </c>
      <c r="B3">
        <f>FV(LoanParameters!B7/12, LoanParameters!B8*12, -LoanParameters!B9, -LoanParameters!B10)</f>
        <v/>
      </c>
    </row>
    <row r="4">
      <c r="A4" s="2" t="inlineStr">
        <is>
          <t>Present Value Needed</t>
        </is>
      </c>
      <c r="B4">
        <f>PV(LoanParameters!B7, LoanParameters!B8, 0, -1000000)</f>
        <v/>
      </c>
    </row>
    <row r="5">
      <c r="A5" s="2" t="inlineStr">
        <is>
          <t>Monthly Contribution Needed</t>
        </is>
      </c>
      <c r="B5">
        <f>PMT(LoanParameters!B7/12, LoanParameters!B8*12, -LoanParameters!B10, 1000000)</f>
        <v/>
      </c>
    </row>
    <row r="6">
      <c r="A6" s="5" t="inlineStr"/>
      <c r="B6" t="inlineStr"/>
    </row>
    <row r="7">
      <c r="A7" s="2" t="inlineStr">
        <is>
          <t>Project Analysis</t>
        </is>
      </c>
      <c r="B7" t="inlineStr"/>
    </row>
    <row r="8">
      <c r="A8" s="2" t="inlineStr">
        <is>
          <t>Net Present Value</t>
        </is>
      </c>
      <c r="B8">
        <f>NPV(LoanParameters!B13, CashFlows!B3:B12)</f>
        <v/>
      </c>
    </row>
    <row r="9">
      <c r="A9" s="2" t="inlineStr">
        <is>
          <t>Internal Rate of Return</t>
        </is>
      </c>
      <c r="B9">
        <f>IRR(CashFlows!C2:C12)</f>
        <v/>
      </c>
    </row>
    <row r="10">
      <c r="A10" s="2" t="inlineStr">
        <is>
          <t>Profitability Index</t>
        </is>
      </c>
      <c r="B10">
        <f>1 + B8/ABS(CashFlows!C2)</f>
        <v/>
      </c>
    </row>
    <row r="13">
      <c r="A13" s="3" t="inlineStr">
        <is>
          <t>Sensitivity Analysis</t>
        </is>
      </c>
    </row>
    <row r="14">
      <c r="A14" s="4" t="inlineStr">
        <is>
          <t>Discount Rate</t>
        </is>
      </c>
      <c r="B14" s="4" t="inlineStr">
        <is>
          <t>NPV</t>
        </is>
      </c>
      <c r="C14" s="4" t="inlineStr">
        <is>
          <t>Decision</t>
        </is>
      </c>
    </row>
    <row r="15">
      <c r="A15" t="n">
        <v>0.05</v>
      </c>
      <c r="B15">
        <f>NPV(0.05, CashFlows!B3:B12)</f>
        <v/>
      </c>
      <c r="C15">
        <f>IF(B15&gt;0, "Accept", "Reject")</f>
        <v/>
      </c>
    </row>
    <row r="16">
      <c r="A16" t="n">
        <v>0.1</v>
      </c>
      <c r="B16">
        <f>NPV(0.10, CashFlows!B3:B12)</f>
        <v/>
      </c>
      <c r="C16">
        <f>IF(B16&gt;0, "Accept", "Reject")</f>
        <v/>
      </c>
    </row>
    <row r="17">
      <c r="A17" t="n">
        <v>0.15</v>
      </c>
      <c r="B17">
        <f>NPV(0.15, CashFlows!B3:B12)</f>
        <v/>
      </c>
      <c r="C17">
        <f>IF(B17&gt;0, "Accept", "Reject")</f>
        <v/>
      </c>
    </row>
    <row r="18">
      <c r="A18" t="n">
        <v>0.2</v>
      </c>
      <c r="B18">
        <f>NPV(0.20, CashFlows!B3:B12)</f>
        <v/>
      </c>
      <c r="C18">
        <f>IF(B18&gt;0, "Accept", "Reject")</f>
        <v/>
      </c>
    </row>
  </sheetData>
  <mergeCells count="2">
    <mergeCell ref="A1:B1"/>
    <mergeCell ref="A13:C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2025-09-08T15:29:20Z</dcterms:created>
  <dcterms:modified xmlns:dcterms="http://purl.org/dc/terms/" xmlns:xsi="http://www.w3.org/2001/XMLSchema-instance" xsi:type="dcterms:W3CDTF">2025-09-08T15:29:20Z</dcterms:modified>
</cp:coreProperties>
</file>