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s" sheetId="1" state="visible" r:id="rId1"/>
    <sheet xmlns:r="http://schemas.openxmlformats.org/officeDocument/2006/relationships" name="Transactions" sheetId="2" state="visible" r:id="rId2"/>
    <sheet xmlns:r="http://schemas.openxmlformats.org/officeDocument/2006/relationships" name="Settings" sheetId="3" state="visible" r:id="rId3"/>
    <sheet xmlns:r="http://schemas.openxmlformats.org/officeDocument/2006/relationships" name="CurrentInventory" sheetId="4" state="visible" r:id="rId4"/>
    <sheet xmlns:r="http://schemas.openxmlformats.org/officeDocument/2006/relationships" name="Alerts" sheetId="5" state="visible" r:id="rId5"/>
    <sheet xmlns:r="http://schemas.openxmlformats.org/officeDocument/2006/relationships" name="Repor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4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SKU</t>
        </is>
      </c>
      <c r="B1" s="1" t="inlineStr">
        <is>
          <t>Product Name</t>
        </is>
      </c>
      <c r="C1" s="1" t="inlineStr">
        <is>
          <t>Unit Cost</t>
        </is>
      </c>
      <c r="D1" s="1" t="inlineStr">
        <is>
          <t>Lead Time (days)</t>
        </is>
      </c>
      <c r="E1" s="1" t="inlineStr">
        <is>
          <t>Safety Stock</t>
        </is>
      </c>
      <c r="F1" s="1" t="inlineStr">
        <is>
          <t>Annual Demand</t>
        </is>
      </c>
      <c r="G1" s="1" t="inlineStr">
        <is>
          <t>Supplier</t>
        </is>
      </c>
      <c r="H1" s="1" t="inlineStr">
        <is>
          <t>Category</t>
        </is>
      </c>
    </row>
    <row r="2">
      <c r="A2" t="inlineStr">
        <is>
          <t>SKU001</t>
        </is>
      </c>
      <c r="B2" t="inlineStr">
        <is>
          <t>Widget Alpha</t>
        </is>
      </c>
      <c r="C2" t="n">
        <v>25.5</v>
      </c>
      <c r="D2" t="n">
        <v>7</v>
      </c>
      <c r="E2" t="n">
        <v>50</v>
      </c>
      <c r="F2" t="n">
        <v>2400</v>
      </c>
      <c r="G2" t="inlineStr">
        <is>
          <t>Supplier A</t>
        </is>
      </c>
      <c r="H2" t="inlineStr">
        <is>
          <t>Electronics</t>
        </is>
      </c>
    </row>
    <row r="3">
      <c r="A3" t="inlineStr">
        <is>
          <t>SKU002</t>
        </is>
      </c>
      <c r="B3" t="inlineStr">
        <is>
          <t>Widget Beta</t>
        </is>
      </c>
      <c r="C3" t="n">
        <v>45</v>
      </c>
      <c r="D3" t="n">
        <v>14</v>
      </c>
      <c r="E3" t="n">
        <v>30</v>
      </c>
      <c r="F3" t="n">
        <v>1800</v>
      </c>
      <c r="G3" t="inlineStr">
        <is>
          <t>Supplier B</t>
        </is>
      </c>
      <c r="H3" t="inlineStr">
        <is>
          <t>Electronics</t>
        </is>
      </c>
    </row>
    <row r="4">
      <c r="A4" t="inlineStr">
        <is>
          <t>SKU003</t>
        </is>
      </c>
      <c r="B4" t="inlineStr">
        <is>
          <t>Widget Gamma</t>
        </is>
      </c>
      <c r="C4" t="n">
        <v>12.75</v>
      </c>
      <c r="D4" t="n">
        <v>3</v>
      </c>
      <c r="E4" t="n">
        <v>100</v>
      </c>
      <c r="F4" t="n">
        <v>5000</v>
      </c>
      <c r="G4" t="inlineStr">
        <is>
          <t>Supplier A</t>
        </is>
      </c>
      <c r="H4" t="inlineStr">
        <is>
          <t>Accessories</t>
        </is>
      </c>
    </row>
    <row r="5">
      <c r="A5" t="inlineStr">
        <is>
          <t>SKU004</t>
        </is>
      </c>
      <c r="B5" t="inlineStr">
        <is>
          <t>Widget Delta</t>
        </is>
      </c>
      <c r="C5" t="n">
        <v>89.98999999999999</v>
      </c>
      <c r="D5" t="n">
        <v>21</v>
      </c>
      <c r="E5" t="n">
        <v>20</v>
      </c>
      <c r="F5" t="n">
        <v>600</v>
      </c>
      <c r="G5" t="inlineStr">
        <is>
          <t>Supplier C</t>
        </is>
      </c>
      <c r="H5" t="inlineStr">
        <is>
          <t>Premium</t>
        </is>
      </c>
    </row>
    <row r="6">
      <c r="A6" t="inlineStr">
        <is>
          <t>SKU005</t>
        </is>
      </c>
      <c r="B6" t="inlineStr">
        <is>
          <t>Widget Epsilon</t>
        </is>
      </c>
      <c r="C6" t="n">
        <v>5.25</v>
      </c>
      <c r="D6" t="n">
        <v>5</v>
      </c>
      <c r="E6" t="n">
        <v>200</v>
      </c>
      <c r="F6" t="n">
        <v>10000</v>
      </c>
      <c r="G6" t="inlineStr">
        <is>
          <t>Supplier B</t>
        </is>
      </c>
      <c r="H6" t="inlineStr">
        <is>
          <t>Consumables</t>
        </is>
      </c>
    </row>
    <row r="7">
      <c r="A7" t="inlineStr">
        <is>
          <t>SKU006</t>
        </is>
      </c>
      <c r="B7" t="inlineStr">
        <is>
          <t>Widget Zeta</t>
        </is>
      </c>
      <c r="C7" t="n">
        <v>150</v>
      </c>
      <c r="D7" t="n">
        <v>30</v>
      </c>
      <c r="E7" t="n">
        <v>10</v>
      </c>
      <c r="F7" t="n">
        <v>200</v>
      </c>
      <c r="G7" t="inlineStr">
        <is>
          <t>Supplier D</t>
        </is>
      </c>
      <c r="H7" t="inlineStr">
        <is>
          <t>Premium</t>
        </is>
      </c>
    </row>
    <row r="8">
      <c r="A8" t="inlineStr">
        <is>
          <t>SKU007</t>
        </is>
      </c>
      <c r="B8" t="inlineStr">
        <is>
          <t>Widget Eta</t>
        </is>
      </c>
      <c r="C8" t="n">
        <v>35</v>
      </c>
      <c r="D8" t="n">
        <v>10</v>
      </c>
      <c r="E8" t="n">
        <v>40</v>
      </c>
      <c r="F8" t="n">
        <v>1500</v>
      </c>
      <c r="G8" t="inlineStr">
        <is>
          <t>Supplier A</t>
        </is>
      </c>
      <c r="H8" t="inlineStr">
        <is>
          <t>Electronics</t>
        </is>
      </c>
    </row>
    <row r="9">
      <c r="A9" t="inlineStr">
        <is>
          <t>SKU008</t>
        </is>
      </c>
      <c r="B9" t="inlineStr">
        <is>
          <t>Widget Theta</t>
        </is>
      </c>
      <c r="C9" t="n">
        <v>18.5</v>
      </c>
      <c r="D9" t="n">
        <v>7</v>
      </c>
      <c r="E9" t="n">
        <v>75</v>
      </c>
      <c r="F9" t="n">
        <v>3000</v>
      </c>
      <c r="G9" t="inlineStr">
        <is>
          <t>Supplier C</t>
        </is>
      </c>
      <c r="H9" t="inlineStr">
        <is>
          <t>Accessories</t>
        </is>
      </c>
    </row>
    <row r="10">
      <c r="A10" t="inlineStr">
        <is>
          <t>SKU009</t>
        </is>
      </c>
      <c r="B10" t="inlineStr">
        <is>
          <t>Widget Iota</t>
        </is>
      </c>
      <c r="C10" t="n">
        <v>62</v>
      </c>
      <c r="D10" t="n">
        <v>14</v>
      </c>
      <c r="E10" t="n">
        <v>25</v>
      </c>
      <c r="F10" t="n">
        <v>900</v>
      </c>
      <c r="G10" t="inlineStr">
        <is>
          <t>Supplier B</t>
        </is>
      </c>
      <c r="H10" t="inlineStr">
        <is>
          <t>Electronics</t>
        </is>
      </c>
    </row>
    <row r="11">
      <c r="A11" t="inlineStr">
        <is>
          <t>SKU010</t>
        </is>
      </c>
      <c r="B11" t="inlineStr">
        <is>
          <t>Widget Kappa</t>
        </is>
      </c>
      <c r="C11" t="n">
        <v>8.99</v>
      </c>
      <c r="D11" t="n">
        <v>3</v>
      </c>
      <c r="E11" t="n">
        <v>150</v>
      </c>
      <c r="F11" t="n">
        <v>7500</v>
      </c>
      <c r="G11" t="inlineStr">
        <is>
          <t>Supplier A</t>
        </is>
      </c>
      <c r="H11" t="inlineStr">
        <is>
          <t>Consumables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Date</t>
        </is>
      </c>
      <c r="B1" s="1" t="inlineStr">
        <is>
          <t>Product SKU</t>
        </is>
      </c>
      <c r="C1" s="1" t="inlineStr">
        <is>
          <t>Transaction Type</t>
        </is>
      </c>
      <c r="D1" s="1" t="inlineStr">
        <is>
          <t>Quantity</t>
        </is>
      </c>
      <c r="E1" s="1" t="inlineStr">
        <is>
          <t>Unit Price</t>
        </is>
      </c>
      <c r="F1" s="1" t="inlineStr">
        <is>
          <t>Reference Number</t>
        </is>
      </c>
      <c r="G1" s="1" t="inlineStr">
        <is>
          <t>Notes</t>
        </is>
      </c>
    </row>
    <row r="2">
      <c r="A2" t="inlineStr">
        <is>
          <t>01/01/2024</t>
        </is>
      </c>
      <c r="B2" t="inlineStr">
        <is>
          <t>SKU001</t>
        </is>
      </c>
      <c r="C2" t="inlineStr">
        <is>
          <t>IN</t>
        </is>
      </c>
      <c r="D2" t="n">
        <v>148</v>
      </c>
      <c r="E2" t="n">
        <v>0</v>
      </c>
      <c r="F2" t="inlineStr">
        <is>
          <t>PO-2024-001</t>
        </is>
      </c>
      <c r="G2" t="inlineStr">
        <is>
          <t>Initial stock</t>
        </is>
      </c>
    </row>
    <row r="3">
      <c r="A3" t="inlineStr">
        <is>
          <t>01/01/2024</t>
        </is>
      </c>
      <c r="B3" t="inlineStr">
        <is>
          <t>SKU002</t>
        </is>
      </c>
      <c r="C3" t="inlineStr">
        <is>
          <t>IN</t>
        </is>
      </c>
      <c r="D3" t="n">
        <v>175</v>
      </c>
      <c r="E3" t="n">
        <v>0</v>
      </c>
      <c r="F3" t="inlineStr">
        <is>
          <t>PO-2024-001</t>
        </is>
      </c>
      <c r="G3" t="inlineStr">
        <is>
          <t>Initial stock</t>
        </is>
      </c>
    </row>
    <row r="4">
      <c r="A4" t="inlineStr">
        <is>
          <t>01/01/2024</t>
        </is>
      </c>
      <c r="B4" t="inlineStr">
        <is>
          <t>SKU003</t>
        </is>
      </c>
      <c r="C4" t="inlineStr">
        <is>
          <t>IN</t>
        </is>
      </c>
      <c r="D4" t="n">
        <v>155</v>
      </c>
      <c r="E4" t="n">
        <v>0</v>
      </c>
      <c r="F4" t="inlineStr">
        <is>
          <t>PO-2024-001</t>
        </is>
      </c>
      <c r="G4" t="inlineStr">
        <is>
          <t>Initial stock</t>
        </is>
      </c>
    </row>
    <row r="5">
      <c r="A5" t="inlineStr">
        <is>
          <t>01/01/2024</t>
        </is>
      </c>
      <c r="B5" t="inlineStr">
        <is>
          <t>SKU004</t>
        </is>
      </c>
      <c r="C5" t="inlineStr">
        <is>
          <t>IN</t>
        </is>
      </c>
      <c r="D5" t="n">
        <v>114</v>
      </c>
      <c r="E5" t="n">
        <v>0</v>
      </c>
      <c r="F5" t="inlineStr">
        <is>
          <t>PO-2024-001</t>
        </is>
      </c>
      <c r="G5" t="inlineStr">
        <is>
          <t>Initial stock</t>
        </is>
      </c>
    </row>
    <row r="6">
      <c r="A6" t="inlineStr">
        <is>
          <t>01/01/2024</t>
        </is>
      </c>
      <c r="B6" t="inlineStr">
        <is>
          <t>SKU005</t>
        </is>
      </c>
      <c r="C6" t="inlineStr">
        <is>
          <t>IN</t>
        </is>
      </c>
      <c r="D6" t="n">
        <v>248</v>
      </c>
      <c r="E6" t="n">
        <v>0</v>
      </c>
      <c r="F6" t="inlineStr">
        <is>
          <t>PO-2024-001</t>
        </is>
      </c>
      <c r="G6" t="inlineStr">
        <is>
          <t>Initial stock</t>
        </is>
      </c>
    </row>
    <row r="7">
      <c r="A7" t="inlineStr">
        <is>
          <t>01/01/2024</t>
        </is>
      </c>
      <c r="B7" t="inlineStr">
        <is>
          <t>SKU005</t>
        </is>
      </c>
      <c r="C7" t="inlineStr">
        <is>
          <t>IN</t>
        </is>
      </c>
      <c r="D7" t="n">
        <v>130</v>
      </c>
      <c r="E7" t="n">
        <v>0</v>
      </c>
      <c r="F7" t="inlineStr">
        <is>
          <t>PO-2024-002</t>
        </is>
      </c>
      <c r="G7" t="inlineStr">
        <is>
          <t>Restock</t>
        </is>
      </c>
    </row>
    <row r="8">
      <c r="A8" t="inlineStr">
        <is>
          <t>01/01/2024</t>
        </is>
      </c>
      <c r="B8" t="inlineStr">
        <is>
          <t>SKU001</t>
        </is>
      </c>
      <c r="C8" t="inlineStr">
        <is>
          <t>IN</t>
        </is>
      </c>
      <c r="D8" t="n">
        <v>199</v>
      </c>
      <c r="E8" t="n">
        <v>0</v>
      </c>
      <c r="F8" t="inlineStr">
        <is>
          <t>PO-2024-002</t>
        </is>
      </c>
      <c r="G8" t="inlineStr">
        <is>
          <t>Restock</t>
        </is>
      </c>
    </row>
    <row r="9">
      <c r="A9" t="inlineStr">
        <is>
          <t>01/02/2024</t>
        </is>
      </c>
      <c r="B9" t="inlineStr">
        <is>
          <t>SKU004</t>
        </is>
      </c>
      <c r="C9" t="inlineStr">
        <is>
          <t>OUT</t>
        </is>
      </c>
      <c r="D9" t="n">
        <v>8</v>
      </c>
      <c r="E9" t="n">
        <v>0</v>
      </c>
      <c r="F9" t="inlineStr">
        <is>
          <t>SO-2024-003</t>
        </is>
      </c>
      <c r="G9" t="inlineStr">
        <is>
          <t>Customer order</t>
        </is>
      </c>
    </row>
    <row r="10">
      <c r="A10" t="inlineStr">
        <is>
          <t>01/02/2024</t>
        </is>
      </c>
      <c r="B10" t="inlineStr">
        <is>
          <t>SKU005</t>
        </is>
      </c>
      <c r="C10" t="inlineStr">
        <is>
          <t>IN</t>
        </is>
      </c>
      <c r="D10" t="n">
        <v>97</v>
      </c>
      <c r="E10" t="n">
        <v>0</v>
      </c>
      <c r="F10" t="inlineStr">
        <is>
          <t>PO-2024-002</t>
        </is>
      </c>
      <c r="G10" t="inlineStr">
        <is>
          <t>Restock</t>
        </is>
      </c>
    </row>
    <row r="11">
      <c r="A11" t="inlineStr">
        <is>
          <t>01/03/2024</t>
        </is>
      </c>
      <c r="B11" t="inlineStr">
        <is>
          <t>SKU001</t>
        </is>
      </c>
      <c r="C11" t="inlineStr">
        <is>
          <t>IN</t>
        </is>
      </c>
      <c r="D11" t="n">
        <v>110</v>
      </c>
      <c r="E11" t="n">
        <v>0</v>
      </c>
      <c r="F11" t="inlineStr">
        <is>
          <t>PO-2024-002</t>
        </is>
      </c>
      <c r="G11" t="inlineStr">
        <is>
          <t>Restock</t>
        </is>
      </c>
    </row>
    <row r="12">
      <c r="A12" t="inlineStr">
        <is>
          <t>01/03/2024</t>
        </is>
      </c>
      <c r="B12" t="inlineStr">
        <is>
          <t>SKU004</t>
        </is>
      </c>
      <c r="C12" t="inlineStr">
        <is>
          <t>IN</t>
        </is>
      </c>
      <c r="D12" t="n">
        <v>195</v>
      </c>
      <c r="E12" t="n">
        <v>0</v>
      </c>
      <c r="F12" t="inlineStr">
        <is>
          <t>PO-2024-002</t>
        </is>
      </c>
      <c r="G12" t="inlineStr">
        <is>
          <t>Restock</t>
        </is>
      </c>
    </row>
    <row r="13">
      <c r="A13" t="inlineStr">
        <is>
          <t>01/04/2024</t>
        </is>
      </c>
      <c r="B13" t="inlineStr">
        <is>
          <t>SKU002</t>
        </is>
      </c>
      <c r="C13" t="inlineStr">
        <is>
          <t>IN</t>
        </is>
      </c>
      <c r="D13" t="n">
        <v>70</v>
      </c>
      <c r="E13" t="n">
        <v>0</v>
      </c>
      <c r="F13" t="inlineStr">
        <is>
          <t>PO-2024-002</t>
        </is>
      </c>
      <c r="G13" t="inlineStr">
        <is>
          <t>Restock</t>
        </is>
      </c>
    </row>
    <row r="14">
      <c r="A14" t="inlineStr">
        <is>
          <t>01/04/2024</t>
        </is>
      </c>
      <c r="B14" t="inlineStr">
        <is>
          <t>SKU004</t>
        </is>
      </c>
      <c r="C14" t="inlineStr">
        <is>
          <t>OUT</t>
        </is>
      </c>
      <c r="D14" t="n">
        <v>21</v>
      </c>
      <c r="E14" t="n">
        <v>0</v>
      </c>
      <c r="F14" t="inlineStr">
        <is>
          <t>SO-2024-008</t>
        </is>
      </c>
      <c r="G14" t="inlineStr">
        <is>
          <t>Customer order</t>
        </is>
      </c>
    </row>
    <row r="15">
      <c r="A15" t="inlineStr">
        <is>
          <t>01/05/2024</t>
        </is>
      </c>
      <c r="B15" t="inlineStr">
        <is>
          <t>SKU002</t>
        </is>
      </c>
      <c r="C15" t="inlineStr">
        <is>
          <t>OUT</t>
        </is>
      </c>
      <c r="D15" t="n">
        <v>20</v>
      </c>
      <c r="E15" t="n">
        <v>0</v>
      </c>
      <c r="F15" t="inlineStr">
        <is>
          <t>SO-2024-009</t>
        </is>
      </c>
      <c r="G15" t="inlineStr">
        <is>
          <t>Customer order</t>
        </is>
      </c>
    </row>
    <row r="16">
      <c r="A16" t="inlineStr">
        <is>
          <t>01/05/2024</t>
        </is>
      </c>
      <c r="B16" t="inlineStr">
        <is>
          <t>SKU003</t>
        </is>
      </c>
      <c r="C16" t="inlineStr">
        <is>
          <t>OUT</t>
        </is>
      </c>
      <c r="D16" t="n">
        <v>13</v>
      </c>
      <c r="E16" t="n">
        <v>0</v>
      </c>
      <c r="F16" t="inlineStr">
        <is>
          <t>SO-2024-010</t>
        </is>
      </c>
      <c r="G16" t="inlineStr">
        <is>
          <t>Customer order</t>
        </is>
      </c>
    </row>
    <row r="17">
      <c r="A17" t="inlineStr">
        <is>
          <t>01/06/2024</t>
        </is>
      </c>
      <c r="B17" t="inlineStr">
        <is>
          <t>SKU003</t>
        </is>
      </c>
      <c r="C17" t="inlineStr">
        <is>
          <t>OUT</t>
        </is>
      </c>
      <c r="D17" t="n">
        <v>25</v>
      </c>
      <c r="E17" t="n">
        <v>0</v>
      </c>
      <c r="F17" t="inlineStr">
        <is>
          <t>SO-2024-011</t>
        </is>
      </c>
      <c r="G17" t="inlineStr">
        <is>
          <t>Customer order</t>
        </is>
      </c>
    </row>
    <row r="18">
      <c r="A18" t="inlineStr">
        <is>
          <t>01/06/2024</t>
        </is>
      </c>
      <c r="B18" t="inlineStr">
        <is>
          <t>SKU001</t>
        </is>
      </c>
      <c r="C18" t="inlineStr">
        <is>
          <t>IN</t>
        </is>
      </c>
      <c r="D18" t="n">
        <v>167</v>
      </c>
      <c r="E18" t="n">
        <v>0</v>
      </c>
      <c r="F18" t="inlineStr">
        <is>
          <t>PO-2024-003</t>
        </is>
      </c>
      <c r="G18" t="inlineStr">
        <is>
          <t>Restock</t>
        </is>
      </c>
    </row>
    <row r="19">
      <c r="A19" t="inlineStr">
        <is>
          <t>01/07/2024</t>
        </is>
      </c>
      <c r="B19" t="inlineStr">
        <is>
          <t>SKU005</t>
        </is>
      </c>
      <c r="C19" t="inlineStr">
        <is>
          <t>IN</t>
        </is>
      </c>
      <c r="D19" t="n">
        <v>68</v>
      </c>
      <c r="E19" t="n">
        <v>0</v>
      </c>
      <c r="F19" t="inlineStr">
        <is>
          <t>PO-2024-003</t>
        </is>
      </c>
      <c r="G19" t="inlineStr">
        <is>
          <t>Restock</t>
        </is>
      </c>
    </row>
    <row r="20">
      <c r="A20" t="inlineStr">
        <is>
          <t>01/07/2024</t>
        </is>
      </c>
      <c r="B20" t="inlineStr">
        <is>
          <t>SKU005</t>
        </is>
      </c>
      <c r="C20" t="inlineStr">
        <is>
          <t>OUT</t>
        </is>
      </c>
      <c r="D20" t="n">
        <v>37</v>
      </c>
      <c r="E20" t="n">
        <v>0</v>
      </c>
      <c r="F20" t="inlineStr">
        <is>
          <t>SO-2024-014</t>
        </is>
      </c>
      <c r="G20" t="inlineStr">
        <is>
          <t>Customer order</t>
        </is>
      </c>
    </row>
    <row r="21">
      <c r="A21" t="inlineStr">
        <is>
          <t>01/08/2024</t>
        </is>
      </c>
      <c r="B21" t="inlineStr">
        <is>
          <t>SKU003</t>
        </is>
      </c>
      <c r="C21" t="inlineStr">
        <is>
          <t>OUT</t>
        </is>
      </c>
      <c r="D21" t="n">
        <v>27</v>
      </c>
      <c r="E21" t="n">
        <v>0</v>
      </c>
      <c r="F21" t="inlineStr">
        <is>
          <t>SO-2024-015</t>
        </is>
      </c>
      <c r="G21" t="inlineStr">
        <is>
          <t>Customer order</t>
        </is>
      </c>
    </row>
    <row r="22">
      <c r="A22" t="inlineStr">
        <is>
          <t>01/08/2024</t>
        </is>
      </c>
      <c r="B22" t="inlineStr">
        <is>
          <t>SKU001</t>
        </is>
      </c>
      <c r="C22" t="inlineStr">
        <is>
          <t>OUT</t>
        </is>
      </c>
      <c r="D22" t="n">
        <v>28</v>
      </c>
      <c r="E22" t="n">
        <v>0</v>
      </c>
      <c r="F22" t="inlineStr">
        <is>
          <t>SO-2024-016</t>
        </is>
      </c>
      <c r="G22" t="inlineStr">
        <is>
          <t>Customer order</t>
        </is>
      </c>
    </row>
    <row r="23">
      <c r="A23" t="inlineStr">
        <is>
          <t>01/09/2024</t>
        </is>
      </c>
      <c r="B23" t="inlineStr">
        <is>
          <t>SKU003</t>
        </is>
      </c>
      <c r="C23" t="inlineStr">
        <is>
          <t>OUT</t>
        </is>
      </c>
      <c r="D23" t="n">
        <v>33</v>
      </c>
      <c r="E23" t="n">
        <v>0</v>
      </c>
      <c r="F23" t="inlineStr">
        <is>
          <t>SO-2024-017</t>
        </is>
      </c>
      <c r="G23" t="inlineStr">
        <is>
          <t>Customer order</t>
        </is>
      </c>
    </row>
    <row r="24">
      <c r="A24" t="inlineStr">
        <is>
          <t>01/09/2024</t>
        </is>
      </c>
      <c r="B24" t="inlineStr">
        <is>
          <t>SKU005</t>
        </is>
      </c>
      <c r="C24" t="inlineStr">
        <is>
          <t>OUT</t>
        </is>
      </c>
      <c r="D24" t="n">
        <v>44</v>
      </c>
      <c r="E24" t="n">
        <v>0</v>
      </c>
      <c r="F24" t="inlineStr">
        <is>
          <t>SO-2024-018</t>
        </is>
      </c>
      <c r="G24" t="inlineStr">
        <is>
          <t>Customer order</t>
        </is>
      </c>
    </row>
    <row r="25">
      <c r="A25" t="inlineStr">
        <is>
          <t>01/10/2024</t>
        </is>
      </c>
      <c r="B25" t="inlineStr">
        <is>
          <t>SKU005</t>
        </is>
      </c>
      <c r="C25" t="inlineStr">
        <is>
          <t>IN</t>
        </is>
      </c>
      <c r="D25" t="n">
        <v>191</v>
      </c>
      <c r="E25" t="n">
        <v>0</v>
      </c>
      <c r="F25" t="inlineStr">
        <is>
          <t>PO-2024-003</t>
        </is>
      </c>
      <c r="G25" t="inlineStr">
        <is>
          <t>Restock</t>
        </is>
      </c>
    </row>
    <row r="26">
      <c r="A26" t="inlineStr">
        <is>
          <t>01/10/2024</t>
        </is>
      </c>
      <c r="B26" t="inlineStr">
        <is>
          <t>SKU003</t>
        </is>
      </c>
      <c r="C26" t="inlineStr">
        <is>
          <t>IN</t>
        </is>
      </c>
      <c r="D26" t="n">
        <v>84</v>
      </c>
      <c r="E26" t="n">
        <v>0</v>
      </c>
      <c r="F26" t="inlineStr">
        <is>
          <t>PO-2024-003</t>
        </is>
      </c>
      <c r="G26" t="inlineStr">
        <is>
          <t>Restock</t>
        </is>
      </c>
    </row>
    <row r="27">
      <c r="A27" t="inlineStr">
        <is>
          <t>01/11/2024</t>
        </is>
      </c>
      <c r="B27" t="inlineStr">
        <is>
          <t>SKU003</t>
        </is>
      </c>
      <c r="C27" t="inlineStr">
        <is>
          <t>IN</t>
        </is>
      </c>
      <c r="D27" t="n">
        <v>77</v>
      </c>
      <c r="E27" t="n">
        <v>0</v>
      </c>
      <c r="F27" t="inlineStr">
        <is>
          <t>PO-2024-004</t>
        </is>
      </c>
      <c r="G27" t="inlineStr">
        <is>
          <t>Restock</t>
        </is>
      </c>
    </row>
    <row r="28">
      <c r="A28" t="inlineStr">
        <is>
          <t>01/11/2024</t>
        </is>
      </c>
      <c r="B28" t="inlineStr">
        <is>
          <t>SKU005</t>
        </is>
      </c>
      <c r="C28" t="inlineStr">
        <is>
          <t>OUT</t>
        </is>
      </c>
      <c r="D28" t="n">
        <v>22</v>
      </c>
      <c r="E28" t="n">
        <v>0</v>
      </c>
      <c r="F28" t="inlineStr">
        <is>
          <t>SO-2024-022</t>
        </is>
      </c>
      <c r="G28" t="inlineStr">
        <is>
          <t>Customer order</t>
        </is>
      </c>
    </row>
    <row r="29">
      <c r="A29" t="inlineStr">
        <is>
          <t>01/12/2024</t>
        </is>
      </c>
      <c r="B29" t="inlineStr">
        <is>
          <t>SKU003</t>
        </is>
      </c>
      <c r="C29" t="inlineStr">
        <is>
          <t>OUT</t>
        </is>
      </c>
      <c r="D29" t="n">
        <v>50</v>
      </c>
      <c r="E29" t="n">
        <v>0</v>
      </c>
      <c r="F29" t="inlineStr">
        <is>
          <t>SO-2024-023</t>
        </is>
      </c>
      <c r="G29" t="inlineStr">
        <is>
          <t>Customer order</t>
        </is>
      </c>
    </row>
    <row r="30">
      <c r="A30" t="inlineStr">
        <is>
          <t>01/12/2024</t>
        </is>
      </c>
      <c r="B30" t="inlineStr">
        <is>
          <t>SKU003</t>
        </is>
      </c>
      <c r="C30" t="inlineStr">
        <is>
          <t>OUT</t>
        </is>
      </c>
      <c r="D30" t="n">
        <v>48</v>
      </c>
      <c r="E30" t="n">
        <v>0</v>
      </c>
      <c r="F30" t="inlineStr">
        <is>
          <t>SO-2024-024</t>
        </is>
      </c>
      <c r="G30" t="inlineStr">
        <is>
          <t>Customer order</t>
        </is>
      </c>
    </row>
    <row r="31">
      <c r="A31" t="inlineStr">
        <is>
          <t>01/13/2024</t>
        </is>
      </c>
      <c r="B31" t="inlineStr">
        <is>
          <t>SKU003</t>
        </is>
      </c>
      <c r="C31" t="inlineStr">
        <is>
          <t>OUT</t>
        </is>
      </c>
      <c r="D31" t="n">
        <v>21</v>
      </c>
      <c r="E31" t="n">
        <v>0</v>
      </c>
      <c r="F31" t="inlineStr">
        <is>
          <t>SO-2024-025</t>
        </is>
      </c>
      <c r="G31" t="inlineStr">
        <is>
          <t>Customer order</t>
        </is>
      </c>
    </row>
    <row r="32">
      <c r="A32" t="inlineStr">
        <is>
          <t>01/13/2024</t>
        </is>
      </c>
      <c r="B32" t="inlineStr">
        <is>
          <t>SKU001</t>
        </is>
      </c>
      <c r="C32" t="inlineStr">
        <is>
          <t>IN</t>
        </is>
      </c>
      <c r="D32" t="n">
        <v>158</v>
      </c>
      <c r="E32" t="n">
        <v>0</v>
      </c>
      <c r="F32" t="inlineStr">
        <is>
          <t>PO-2024-004</t>
        </is>
      </c>
      <c r="G32" t="inlineStr">
        <is>
          <t>Restock</t>
        </is>
      </c>
    </row>
    <row r="33">
      <c r="A33" t="inlineStr">
        <is>
          <t>01/14/2024</t>
        </is>
      </c>
      <c r="B33" t="inlineStr">
        <is>
          <t>SKU003</t>
        </is>
      </c>
      <c r="C33" t="inlineStr">
        <is>
          <t>IN</t>
        </is>
      </c>
      <c r="D33" t="n">
        <v>50</v>
      </c>
      <c r="E33" t="n">
        <v>0</v>
      </c>
      <c r="F33" t="inlineStr">
        <is>
          <t>PO-2024-004</t>
        </is>
      </c>
      <c r="G33" t="inlineStr">
        <is>
          <t>Restock</t>
        </is>
      </c>
    </row>
    <row r="34">
      <c r="A34" t="inlineStr">
        <is>
          <t>01/14/2024</t>
        </is>
      </c>
      <c r="B34" t="inlineStr">
        <is>
          <t>SKU003</t>
        </is>
      </c>
      <c r="C34" t="inlineStr">
        <is>
          <t>OUT</t>
        </is>
      </c>
      <c r="D34" t="n">
        <v>45</v>
      </c>
      <c r="E34" t="n">
        <v>0</v>
      </c>
      <c r="F34" t="inlineStr">
        <is>
          <t>SO-2024-028</t>
        </is>
      </c>
      <c r="G34" t="inlineStr">
        <is>
          <t>Customer order</t>
        </is>
      </c>
    </row>
    <row r="35">
      <c r="A35" t="inlineStr">
        <is>
          <t>01/15/2024</t>
        </is>
      </c>
      <c r="B35" t="inlineStr">
        <is>
          <t>SKU003</t>
        </is>
      </c>
      <c r="C35" t="inlineStr">
        <is>
          <t>OUT</t>
        </is>
      </c>
      <c r="D35" t="n">
        <v>33</v>
      </c>
      <c r="E35" t="n">
        <v>0</v>
      </c>
      <c r="F35" t="inlineStr">
        <is>
          <t>SO-2024-029</t>
        </is>
      </c>
      <c r="G35" t="inlineStr">
        <is>
          <t>Customer order</t>
        </is>
      </c>
    </row>
    <row r="36">
      <c r="A36" t="inlineStr">
        <is>
          <t>01/15/2024</t>
        </is>
      </c>
      <c r="B36" t="inlineStr">
        <is>
          <t>SKU005</t>
        </is>
      </c>
      <c r="C36" t="inlineStr">
        <is>
          <t>OUT</t>
        </is>
      </c>
      <c r="D36" t="n">
        <v>40</v>
      </c>
      <c r="E36" t="n">
        <v>0</v>
      </c>
      <c r="F36" t="inlineStr">
        <is>
          <t>SO-2024-030</t>
        </is>
      </c>
      <c r="G36" t="inlineStr">
        <is>
          <t>Customer order</t>
        </is>
      </c>
    </row>
    <row r="37">
      <c r="A37" t="inlineStr">
        <is>
          <t>01/16/2024</t>
        </is>
      </c>
      <c r="B37" t="inlineStr">
        <is>
          <t>SKU001</t>
        </is>
      </c>
      <c r="C37" t="inlineStr">
        <is>
          <t>IN</t>
        </is>
      </c>
      <c r="D37" t="n">
        <v>69</v>
      </c>
      <c r="E37" t="n">
        <v>0</v>
      </c>
      <c r="F37" t="inlineStr">
        <is>
          <t>PO-2024-005</t>
        </is>
      </c>
      <c r="G37" t="inlineStr">
        <is>
          <t>Restock</t>
        </is>
      </c>
    </row>
    <row r="38">
      <c r="A38" t="inlineStr">
        <is>
          <t>01/16/2024</t>
        </is>
      </c>
      <c r="B38" t="inlineStr">
        <is>
          <t>SKU002</t>
        </is>
      </c>
      <c r="C38" t="inlineStr">
        <is>
          <t>IN</t>
        </is>
      </c>
      <c r="D38" t="n">
        <v>144</v>
      </c>
      <c r="E38" t="n">
        <v>0</v>
      </c>
      <c r="F38" t="inlineStr">
        <is>
          <t>PO-2024-005</t>
        </is>
      </c>
      <c r="G38" t="inlineStr">
        <is>
          <t>Restock</t>
        </is>
      </c>
    </row>
    <row r="39">
      <c r="A39" t="inlineStr">
        <is>
          <t>01/17/2024</t>
        </is>
      </c>
      <c r="B39" t="inlineStr">
        <is>
          <t>SKU005</t>
        </is>
      </c>
      <c r="C39" t="inlineStr">
        <is>
          <t>OUT</t>
        </is>
      </c>
      <c r="D39" t="n">
        <v>32</v>
      </c>
      <c r="E39" t="n">
        <v>0</v>
      </c>
      <c r="F39" t="inlineStr">
        <is>
          <t>SO-2024-033</t>
        </is>
      </c>
      <c r="G39" t="inlineStr">
        <is>
          <t>Customer order</t>
        </is>
      </c>
    </row>
    <row r="40">
      <c r="A40" t="inlineStr">
        <is>
          <t>01/17/2024</t>
        </is>
      </c>
      <c r="B40" t="inlineStr">
        <is>
          <t>SKU002</t>
        </is>
      </c>
      <c r="C40" t="inlineStr">
        <is>
          <t>IN</t>
        </is>
      </c>
      <c r="D40" t="n">
        <v>128</v>
      </c>
      <c r="E40" t="n">
        <v>0</v>
      </c>
      <c r="F40" t="inlineStr">
        <is>
          <t>PO-2024-005</t>
        </is>
      </c>
      <c r="G40" t="inlineStr">
        <is>
          <t>Restock</t>
        </is>
      </c>
    </row>
    <row r="41">
      <c r="A41" t="inlineStr">
        <is>
          <t>01/18/2024</t>
        </is>
      </c>
      <c r="B41" t="inlineStr">
        <is>
          <t>SKU003</t>
        </is>
      </c>
      <c r="C41" t="inlineStr">
        <is>
          <t>IN</t>
        </is>
      </c>
      <c r="D41" t="n">
        <v>141</v>
      </c>
      <c r="E41" t="n">
        <v>0</v>
      </c>
      <c r="F41" t="inlineStr">
        <is>
          <t>PO-2024-005</t>
        </is>
      </c>
      <c r="G41" t="inlineStr">
        <is>
          <t>Restock</t>
        </is>
      </c>
    </row>
    <row r="42">
      <c r="A42" t="inlineStr">
        <is>
          <t>01/18/2024</t>
        </is>
      </c>
      <c r="B42" t="inlineStr">
        <is>
          <t>SKU002</t>
        </is>
      </c>
      <c r="C42" t="inlineStr">
        <is>
          <t>OUT</t>
        </is>
      </c>
      <c r="D42" t="n">
        <v>47</v>
      </c>
      <c r="E42" t="n">
        <v>0</v>
      </c>
      <c r="F42" t="inlineStr">
        <is>
          <t>SO-2024-036</t>
        </is>
      </c>
      <c r="G42" t="inlineStr">
        <is>
          <t>Customer order</t>
        </is>
      </c>
    </row>
    <row r="43">
      <c r="A43" t="inlineStr">
        <is>
          <t>01/19/2024</t>
        </is>
      </c>
      <c r="B43" t="inlineStr">
        <is>
          <t>SKU001</t>
        </is>
      </c>
      <c r="C43" t="inlineStr">
        <is>
          <t>OUT</t>
        </is>
      </c>
      <c r="D43" t="n">
        <v>40</v>
      </c>
      <c r="E43" t="n">
        <v>0</v>
      </c>
      <c r="F43" t="inlineStr">
        <is>
          <t>SO-2024-037</t>
        </is>
      </c>
      <c r="G43" t="inlineStr">
        <is>
          <t>Customer order</t>
        </is>
      </c>
    </row>
    <row r="44">
      <c r="A44" t="inlineStr">
        <is>
          <t>01/19/2024</t>
        </is>
      </c>
      <c r="B44" t="inlineStr">
        <is>
          <t>SKU004</t>
        </is>
      </c>
      <c r="C44" t="inlineStr">
        <is>
          <t>OUT</t>
        </is>
      </c>
      <c r="D44" t="n">
        <v>20</v>
      </c>
      <c r="E44" t="n">
        <v>0</v>
      </c>
      <c r="F44" t="inlineStr">
        <is>
          <t>SO-2024-038</t>
        </is>
      </c>
      <c r="G44" t="inlineStr">
        <is>
          <t>Customer order</t>
        </is>
      </c>
    </row>
    <row r="45">
      <c r="A45" t="inlineStr">
        <is>
          <t>01/20/2024</t>
        </is>
      </c>
      <c r="B45" t="inlineStr">
        <is>
          <t>SKU002</t>
        </is>
      </c>
      <c r="C45" t="inlineStr">
        <is>
          <t>OUT</t>
        </is>
      </c>
      <c r="D45" t="n">
        <v>31</v>
      </c>
      <c r="E45" t="n">
        <v>0</v>
      </c>
      <c r="F45" t="inlineStr">
        <is>
          <t>SO-2024-039</t>
        </is>
      </c>
      <c r="G45" t="inlineStr">
        <is>
          <t>Customer order</t>
        </is>
      </c>
    </row>
    <row r="46">
      <c r="A46" t="inlineStr">
        <is>
          <t>01/20/2024</t>
        </is>
      </c>
      <c r="B46" t="inlineStr">
        <is>
          <t>SKU001</t>
        </is>
      </c>
      <c r="C46" t="inlineStr">
        <is>
          <t>OUT</t>
        </is>
      </c>
      <c r="D46" t="n">
        <v>26</v>
      </c>
      <c r="E46" t="n">
        <v>0</v>
      </c>
      <c r="F46" t="inlineStr">
        <is>
          <t>SO-2024-040</t>
        </is>
      </c>
      <c r="G46" t="inlineStr">
        <is>
          <t>Customer order</t>
        </is>
      </c>
    </row>
    <row r="47">
      <c r="A47" t="inlineStr">
        <is>
          <t>01/21/2024</t>
        </is>
      </c>
      <c r="B47" t="inlineStr">
        <is>
          <t>SKU004</t>
        </is>
      </c>
      <c r="C47" t="inlineStr">
        <is>
          <t>OUT</t>
        </is>
      </c>
      <c r="D47" t="n">
        <v>22</v>
      </c>
      <c r="E47" t="n">
        <v>0</v>
      </c>
      <c r="F47" t="inlineStr">
        <is>
          <t>SO-2024-041</t>
        </is>
      </c>
      <c r="G47" t="inlineStr">
        <is>
          <t>Customer order</t>
        </is>
      </c>
    </row>
    <row r="48">
      <c r="A48" t="inlineStr">
        <is>
          <t>01/21/2024</t>
        </is>
      </c>
      <c r="B48" t="inlineStr">
        <is>
          <t>SKU002</t>
        </is>
      </c>
      <c r="C48" t="inlineStr">
        <is>
          <t>IN</t>
        </is>
      </c>
      <c r="D48" t="n">
        <v>147</v>
      </c>
      <c r="E48" t="n">
        <v>0</v>
      </c>
      <c r="F48" t="inlineStr">
        <is>
          <t>PO-2024-006</t>
        </is>
      </c>
      <c r="G48" t="inlineStr">
        <is>
          <t>Restock</t>
        </is>
      </c>
    </row>
    <row r="49">
      <c r="A49" t="inlineStr">
        <is>
          <t>01/22/2024</t>
        </is>
      </c>
      <c r="B49" t="inlineStr">
        <is>
          <t>SKU001</t>
        </is>
      </c>
      <c r="C49" t="inlineStr">
        <is>
          <t>OUT</t>
        </is>
      </c>
      <c r="D49" t="n">
        <v>19</v>
      </c>
      <c r="E49" t="n">
        <v>0</v>
      </c>
      <c r="F49" t="inlineStr">
        <is>
          <t>SO-2024-043</t>
        </is>
      </c>
      <c r="G49" t="inlineStr">
        <is>
          <t>Customer order</t>
        </is>
      </c>
    </row>
    <row r="50">
      <c r="A50" t="inlineStr">
        <is>
          <t>01/22/2024</t>
        </is>
      </c>
      <c r="B50" t="inlineStr">
        <is>
          <t>SKU002</t>
        </is>
      </c>
      <c r="C50" t="inlineStr">
        <is>
          <t>OUT</t>
        </is>
      </c>
      <c r="D50" t="n">
        <v>27</v>
      </c>
      <c r="E50" t="n">
        <v>0</v>
      </c>
      <c r="F50" t="inlineStr">
        <is>
          <t>SO-2024-044</t>
        </is>
      </c>
      <c r="G50" t="inlineStr">
        <is>
          <t>Customer order</t>
        </is>
      </c>
    </row>
    <row r="51">
      <c r="A51" t="inlineStr">
        <is>
          <t>01/23/2024</t>
        </is>
      </c>
      <c r="B51" t="inlineStr">
        <is>
          <t>SKU003</t>
        </is>
      </c>
      <c r="C51" t="inlineStr">
        <is>
          <t>OUT</t>
        </is>
      </c>
      <c r="D51" t="n">
        <v>19</v>
      </c>
      <c r="E51" t="n">
        <v>0</v>
      </c>
      <c r="F51" t="inlineStr">
        <is>
          <t>SO-2024-045</t>
        </is>
      </c>
      <c r="G51" t="inlineStr">
        <is>
          <t>Customer order</t>
        </is>
      </c>
    </row>
    <row r="52">
      <c r="A52" t="inlineStr">
        <is>
          <t>01/23/2024</t>
        </is>
      </c>
      <c r="B52" t="inlineStr">
        <is>
          <t>SKU001</t>
        </is>
      </c>
      <c r="C52" t="inlineStr">
        <is>
          <t>OUT</t>
        </is>
      </c>
      <c r="D52" t="n">
        <v>30</v>
      </c>
      <c r="E52" t="n">
        <v>0</v>
      </c>
      <c r="F52" t="inlineStr">
        <is>
          <t>SO-2024-046</t>
        </is>
      </c>
      <c r="G52" t="inlineStr">
        <is>
          <t>Customer order</t>
        </is>
      </c>
    </row>
    <row r="53">
      <c r="A53" t="inlineStr">
        <is>
          <t>01/24/2024</t>
        </is>
      </c>
      <c r="B53" t="inlineStr">
        <is>
          <t>SKU003</t>
        </is>
      </c>
      <c r="C53" t="inlineStr">
        <is>
          <t>OUT</t>
        </is>
      </c>
      <c r="D53" t="n">
        <v>9</v>
      </c>
      <c r="E53" t="n">
        <v>0</v>
      </c>
      <c r="F53" t="inlineStr">
        <is>
          <t>SO-2024-047</t>
        </is>
      </c>
      <c r="G53" t="inlineStr">
        <is>
          <t>Customer order</t>
        </is>
      </c>
    </row>
    <row r="54">
      <c r="A54" t="inlineStr">
        <is>
          <t>01/24/2024</t>
        </is>
      </c>
      <c r="B54" t="inlineStr">
        <is>
          <t>SKU003</t>
        </is>
      </c>
      <c r="C54" t="inlineStr">
        <is>
          <t>OUT</t>
        </is>
      </c>
      <c r="D54" t="n">
        <v>46</v>
      </c>
      <c r="E54" t="n">
        <v>0</v>
      </c>
      <c r="F54" t="inlineStr">
        <is>
          <t>SO-2024-048</t>
        </is>
      </c>
      <c r="G54" t="inlineStr">
        <is>
          <t>Customer order</t>
        </is>
      </c>
    </row>
    <row r="55">
      <c r="A55" t="inlineStr">
        <is>
          <t>01/25/2024</t>
        </is>
      </c>
      <c r="B55" t="inlineStr">
        <is>
          <t>SKU005</t>
        </is>
      </c>
      <c r="C55" t="inlineStr">
        <is>
          <t>OUT</t>
        </is>
      </c>
      <c r="D55" t="n">
        <v>48</v>
      </c>
      <c r="E55" t="n">
        <v>0</v>
      </c>
      <c r="F55" t="inlineStr">
        <is>
          <t>SO-2024-049</t>
        </is>
      </c>
      <c r="G55" t="inlineStr">
        <is>
          <t>Customer order</t>
        </is>
      </c>
    </row>
    <row r="56">
      <c r="A56" t="inlineStr">
        <is>
          <t>01/25/2024</t>
        </is>
      </c>
      <c r="B56" t="inlineStr">
        <is>
          <t>SKU005</t>
        </is>
      </c>
      <c r="C56" t="inlineStr">
        <is>
          <t>OUT</t>
        </is>
      </c>
      <c r="D56" t="n">
        <v>6</v>
      </c>
      <c r="E56" t="n">
        <v>0</v>
      </c>
      <c r="F56" t="inlineStr">
        <is>
          <t>SO-2024-050</t>
        </is>
      </c>
      <c r="G56" t="inlineStr">
        <is>
          <t>Customer order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2" t="inlineStr">
        <is>
          <t>Inventory Settings</t>
        </is>
      </c>
    </row>
    <row r="2">
      <c r="A2" s="3" t="inlineStr">
        <is>
          <t>Lead Time Multiplier</t>
        </is>
      </c>
      <c r="B2" t="n">
        <v>1.5</v>
      </c>
      <c r="C2" t="inlineStr">
        <is>
          <t>Safety factor for lead time</t>
        </is>
      </c>
    </row>
    <row r="3">
      <c r="A3" s="3" t="inlineStr">
        <is>
          <t>Ordering Cost per Order</t>
        </is>
      </c>
      <c r="B3" t="n">
        <v>50</v>
      </c>
      <c r="C3" t="inlineStr">
        <is>
          <t>Fixed cost per order</t>
        </is>
      </c>
    </row>
    <row r="4">
      <c r="A4" s="3" t="inlineStr">
        <is>
          <t>Holding Cost Rate (annual %)</t>
        </is>
      </c>
      <c r="B4" t="n">
        <v>0.2</v>
      </c>
      <c r="C4" t="inlineStr">
        <is>
          <t>20% annual holding cost</t>
        </is>
      </c>
    </row>
    <row r="5">
      <c r="A5" s="3" t="inlineStr">
        <is>
          <t>Service Level Target</t>
        </is>
      </c>
      <c r="B5" t="n">
        <v>0.95</v>
      </c>
      <c r="C5" t="inlineStr">
        <is>
          <t>95% service level</t>
        </is>
      </c>
    </row>
    <row r="6">
      <c r="A6" s="3" t="inlineStr">
        <is>
          <t>Review Period (days)</t>
        </is>
      </c>
      <c r="B6" t="n">
        <v>7</v>
      </c>
      <c r="C6" t="inlineStr">
        <is>
          <t>Weekly review</t>
        </is>
      </c>
    </row>
    <row r="7">
      <c r="A7" s="3" t="inlineStr">
        <is>
          <t>Min Order Quantity</t>
        </is>
      </c>
      <c r="B7" t="n">
        <v>10</v>
      </c>
      <c r="C7" t="inlineStr">
        <is>
          <t>Minimum order size</t>
        </is>
      </c>
    </row>
    <row r="8">
      <c r="A8" s="3" t="inlineStr">
        <is>
          <t>Max Order Quantity</t>
        </is>
      </c>
      <c r="B8" t="n">
        <v>1000</v>
      </c>
      <c r="C8" t="inlineStr">
        <is>
          <t>Maximum order size</t>
        </is>
      </c>
    </row>
    <row r="9">
      <c r="A9" s="3" t="inlineStr">
        <is>
          <t>Critical Stock Level (%)</t>
        </is>
      </c>
      <c r="B9" t="n">
        <v>0.25</v>
      </c>
      <c r="C9" t="inlineStr">
        <is>
          <t>25% of reorder point</t>
        </is>
      </c>
    </row>
    <row r="10">
      <c r="A10" s="3" t="inlineStr">
        <is>
          <t>Overstock Threshold (days)</t>
        </is>
      </c>
      <c r="B10" t="n">
        <v>90</v>
      </c>
      <c r="C10" t="inlineStr">
        <is>
          <t>90 days of supply</t>
        </is>
      </c>
    </row>
  </sheetData>
  <mergeCells count="1">
    <mergeCell ref="A1:B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SKU</t>
        </is>
      </c>
      <c r="B1" s="1" t="inlineStr">
        <is>
          <t>Current Stock</t>
        </is>
      </c>
      <c r="C1" s="1" t="inlineStr">
        <is>
          <t>Reorder Point</t>
        </is>
      </c>
      <c r="D1" s="1" t="inlineStr">
        <is>
          <t>Status</t>
        </is>
      </c>
      <c r="E1" s="1" t="inlineStr">
        <is>
          <t>Stock Value</t>
        </is>
      </c>
      <c r="F1" s="1" t="inlineStr">
        <is>
          <t>Days of Supply</t>
        </is>
      </c>
      <c r="G1" s="1" t="inlineStr">
        <is>
          <t>Turnover</t>
        </is>
      </c>
      <c r="H1" s="1" t="inlineStr">
        <is>
          <t>ABC Class</t>
        </is>
      </c>
      <c r="I1" s="1" t="inlineStr">
        <is>
          <t>Risk</t>
        </is>
      </c>
      <c r="J1" s="1" t="inlineStr">
        <is>
          <t>EOQ</t>
        </is>
      </c>
    </row>
    <row r="2">
      <c r="A2" t="inlineStr">
        <is>
          <t>SKU001</t>
        </is>
      </c>
      <c r="B2">
        <f>SUMIFS(Transactions!D:D, Transactions!B:B, A2, Transactions!C:C, "IN") - SUMIFS(Transactions!D:D, Transactions!B:B, A2, Transactions!C:C, "OUT")</f>
        <v/>
      </c>
      <c r="C2">
        <f>VLOOKUP(A2, Products!A:E, 4, FALSE) * Settings!B2 * (VLOOKUP(A2, Products!A:F, 6, FALSE)/365) + VLOOKUP(A2, Products!A:E, 5, FALSE)</f>
        <v/>
      </c>
      <c r="D2">
        <f>IF(B2&lt;=C2*Settings!B9, "CRITICAL", IF(B2&lt;=C2, "REORDER", "OK"))</f>
        <v/>
      </c>
      <c r="E2">
        <f>B2 * VLOOKUP(A2, Products!A:C, 3, FALSE)</f>
        <v/>
      </c>
      <c r="F2">
        <f>IF(SUMIFS(Transactions!D:D, Transactions!B:B, A2, Transactions!C:C, "OUT")/30&gt;0, B2/(SUMIFS(Transactions!D:D, Transactions!B:B, A2, Transactions!C:C, "OUT")/30), 999)</f>
        <v/>
      </c>
      <c r="G2">
        <f>IF(B2&gt;0, SUMIFS(Transactions!D:D, Transactions!B:B, A2, Transactions!C:C, "OUT")/B2*365/30, 0)</f>
        <v/>
      </c>
      <c r="H2">
        <f>IF(E2/SUM(E:E)&gt;0.7, "A", IF(E2/SUM(E:E)&gt;0.2, "B", "C"))</f>
        <v/>
      </c>
      <c r="I2">
        <f>IF(B2&lt;C2*0.5, "HIGH", IF(B2&lt;C2, "MEDIUM", "LOW"))</f>
        <v/>
      </c>
      <c r="J2">
        <f>SQRT(2*VLOOKUP(A2, Products!A:F, 6, FALSE)*Settings!B3/(VLOOKUP(A2, Products!A:C, 3, FALSE)*Settings!B4))</f>
        <v/>
      </c>
    </row>
    <row r="3">
      <c r="A3" t="inlineStr">
        <is>
          <t>SKU002</t>
        </is>
      </c>
      <c r="B3">
        <f>SUMIFS(Transactions!D:D, Transactions!B:B, A3, Transactions!C:C, "IN") - SUMIFS(Transactions!D:D, Transactions!B:B, A3, Transactions!C:C, "OUT")</f>
        <v/>
      </c>
      <c r="C3">
        <f>VLOOKUP(A3, Products!A:E, 4, FALSE) * Settings!B2 * (VLOOKUP(A3, Products!A:F, 6, FALSE)/365) + VLOOKUP(A3, Products!A:E, 5, FALSE)</f>
        <v/>
      </c>
      <c r="D3">
        <f>IF(B3&lt;=C3*Settings!B9, "CRITICAL", IF(B3&lt;=C3, "REORDER", "OK"))</f>
        <v/>
      </c>
      <c r="E3">
        <f>B3 * VLOOKUP(A3, Products!A:C, 3, FALSE)</f>
        <v/>
      </c>
      <c r="F3">
        <f>IF(SUMIFS(Transactions!D:D, Transactions!B:B, A3, Transactions!C:C, "OUT")/30&gt;0, B3/(SUMIFS(Transactions!D:D, Transactions!B:B, A3, Transactions!C:C, "OUT")/30), 999)</f>
        <v/>
      </c>
      <c r="G3">
        <f>IF(B3&gt;0, SUMIFS(Transactions!D:D, Transactions!B:B, A3, Transactions!C:C, "OUT")/B3*365/30, 0)</f>
        <v/>
      </c>
      <c r="H3">
        <f>IF(E3/SUM(E:E)&gt;0.7, "A", IF(E3/SUM(E:E)&gt;0.2, "B", "C"))</f>
        <v/>
      </c>
      <c r="I3">
        <f>IF(B3&lt;C3*0.5, "HIGH", IF(B3&lt;C3, "MEDIUM", "LOW"))</f>
        <v/>
      </c>
      <c r="J3">
        <f>SQRT(2*VLOOKUP(A3, Products!A:F, 6, FALSE)*Settings!B3/(VLOOKUP(A3, Products!A:C, 3, FALSE)*Settings!B4))</f>
        <v/>
      </c>
    </row>
    <row r="4">
      <c r="A4" t="inlineStr">
        <is>
          <t>SKU003</t>
        </is>
      </c>
      <c r="B4">
        <f>SUMIFS(Transactions!D:D, Transactions!B:B, A4, Transactions!C:C, "IN") - SUMIFS(Transactions!D:D, Transactions!B:B, A4, Transactions!C:C, "OUT")</f>
        <v/>
      </c>
      <c r="C4">
        <f>VLOOKUP(A4, Products!A:E, 4, FALSE) * Settings!B2 * (VLOOKUP(A4, Products!A:F, 6, FALSE)/365) + VLOOKUP(A4, Products!A:E, 5, FALSE)</f>
        <v/>
      </c>
      <c r="D4">
        <f>IF(B4&lt;=C4*Settings!B9, "CRITICAL", IF(B4&lt;=C4, "REORDER", "OK"))</f>
        <v/>
      </c>
      <c r="E4">
        <f>B4 * VLOOKUP(A4, Products!A:C, 3, FALSE)</f>
        <v/>
      </c>
      <c r="F4">
        <f>IF(SUMIFS(Transactions!D:D, Transactions!B:B, A4, Transactions!C:C, "OUT")/30&gt;0, B4/(SUMIFS(Transactions!D:D, Transactions!B:B, A4, Transactions!C:C, "OUT")/30), 999)</f>
        <v/>
      </c>
      <c r="G4">
        <f>IF(B4&gt;0, SUMIFS(Transactions!D:D, Transactions!B:B, A4, Transactions!C:C, "OUT")/B4*365/30, 0)</f>
        <v/>
      </c>
      <c r="H4">
        <f>IF(E4/SUM(E:E)&gt;0.7, "A", IF(E4/SUM(E:E)&gt;0.2, "B", "C"))</f>
        <v/>
      </c>
      <c r="I4">
        <f>IF(B4&lt;C4*0.5, "HIGH", IF(B4&lt;C4, "MEDIUM", "LOW"))</f>
        <v/>
      </c>
      <c r="J4">
        <f>SQRT(2*VLOOKUP(A4, Products!A:F, 6, FALSE)*Settings!B3/(VLOOKUP(A4, Products!A:C, 3, FALSE)*Settings!B4))</f>
        <v/>
      </c>
    </row>
    <row r="5">
      <c r="A5" t="inlineStr">
        <is>
          <t>SKU004</t>
        </is>
      </c>
      <c r="B5">
        <f>SUMIFS(Transactions!D:D, Transactions!B:B, A5, Transactions!C:C, "IN") - SUMIFS(Transactions!D:D, Transactions!B:B, A5, Transactions!C:C, "OUT")</f>
        <v/>
      </c>
      <c r="C5">
        <f>VLOOKUP(A5, Products!A:E, 4, FALSE) * Settings!B2 * (VLOOKUP(A5, Products!A:F, 6, FALSE)/365) + VLOOKUP(A5, Products!A:E, 5, FALSE)</f>
        <v/>
      </c>
      <c r="D5">
        <f>IF(B5&lt;=C5*Settings!B9, "CRITICAL", IF(B5&lt;=C5, "REORDER", "OK"))</f>
        <v/>
      </c>
      <c r="E5">
        <f>B5 * VLOOKUP(A5, Products!A:C, 3, FALSE)</f>
        <v/>
      </c>
      <c r="F5">
        <f>IF(SUMIFS(Transactions!D:D, Transactions!B:B, A5, Transactions!C:C, "OUT")/30&gt;0, B5/(SUMIFS(Transactions!D:D, Transactions!B:B, A5, Transactions!C:C, "OUT")/30), 999)</f>
        <v/>
      </c>
      <c r="G5">
        <f>IF(B5&gt;0, SUMIFS(Transactions!D:D, Transactions!B:B, A5, Transactions!C:C, "OUT")/B5*365/30, 0)</f>
        <v/>
      </c>
      <c r="H5">
        <f>IF(E5/SUM(E:E)&gt;0.7, "A", IF(E5/SUM(E:E)&gt;0.2, "B", "C"))</f>
        <v/>
      </c>
      <c r="I5">
        <f>IF(B5&lt;C5*0.5, "HIGH", IF(B5&lt;C5, "MEDIUM", "LOW"))</f>
        <v/>
      </c>
      <c r="J5">
        <f>SQRT(2*VLOOKUP(A5, Products!A:F, 6, FALSE)*Settings!B3/(VLOOKUP(A5, Products!A:C, 3, FALSE)*Settings!B4))</f>
        <v/>
      </c>
    </row>
    <row r="6">
      <c r="A6" t="inlineStr">
        <is>
          <t>SKU005</t>
        </is>
      </c>
      <c r="B6">
        <f>SUMIFS(Transactions!D:D, Transactions!B:B, A6, Transactions!C:C, "IN") - SUMIFS(Transactions!D:D, Transactions!B:B, A6, Transactions!C:C, "OUT")</f>
        <v/>
      </c>
      <c r="C6">
        <f>VLOOKUP(A6, Products!A:E, 4, FALSE) * Settings!B2 * (VLOOKUP(A6, Products!A:F, 6, FALSE)/365) + VLOOKUP(A6, Products!A:E, 5, FALSE)</f>
        <v/>
      </c>
      <c r="D6">
        <f>IF(B6&lt;=C6*Settings!B9, "CRITICAL", IF(B6&lt;=C6, "REORDER", "OK"))</f>
        <v/>
      </c>
      <c r="E6">
        <f>B6 * VLOOKUP(A6, Products!A:C, 3, FALSE)</f>
        <v/>
      </c>
      <c r="F6">
        <f>IF(SUMIFS(Transactions!D:D, Transactions!B:B, A6, Transactions!C:C, "OUT")/30&gt;0, B6/(SUMIFS(Transactions!D:D, Transactions!B:B, A6, Transactions!C:C, "OUT")/30), 999)</f>
        <v/>
      </c>
      <c r="G6">
        <f>IF(B6&gt;0, SUMIFS(Transactions!D:D, Transactions!B:B, A6, Transactions!C:C, "OUT")/B6*365/30, 0)</f>
        <v/>
      </c>
      <c r="H6">
        <f>IF(E6/SUM(E:E)&gt;0.7, "A", IF(E6/SUM(E:E)&gt;0.2, "B", "C"))</f>
        <v/>
      </c>
      <c r="I6">
        <f>IF(B6&lt;C6*0.5, "HIGH", IF(B6&lt;C6, "MEDIUM", "LOW"))</f>
        <v/>
      </c>
      <c r="J6">
        <f>SQRT(2*VLOOKUP(A6, Products!A:F, 6, FALSE)*Settings!B3/(VLOOKUP(A6, Products!A:C, 3, FALSE)*Settings!B4))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Alert Type</t>
        </is>
      </c>
      <c r="B1" s="1" t="inlineStr">
        <is>
          <t>Product SKU</t>
        </is>
      </c>
      <c r="C1" s="1" t="inlineStr">
        <is>
          <t>Message</t>
        </is>
      </c>
      <c r="D1" s="1" t="inlineStr">
        <is>
          <t>Priority</t>
        </is>
      </c>
      <c r="E1" s="1" t="inlineStr">
        <is>
          <t>Action Required</t>
        </is>
      </c>
      <c r="F1" s="1" t="inlineStr">
        <is>
          <t>Date</t>
        </is>
      </c>
    </row>
    <row r="2">
      <c r="A2" t="inlineStr">
        <is>
          <t>Stock Level</t>
        </is>
      </c>
      <c r="B2">
        <f>IF(COUNTIF(CurrentInventory!D:D, "CRITICAL")&gt;0, INDEX(CurrentInventory!A:A, MATCH("CRITICAL", CurrentInventory!D:D, 0)), "")</f>
        <v/>
      </c>
      <c r="C2">
        <f>IF(B2&lt;&gt;"", "Critical stock level - immediate reorder required", "")</f>
        <v/>
      </c>
      <c r="D2">
        <f>IF(B2&lt;&gt;"", "HIGH", "")</f>
        <v/>
      </c>
    </row>
    <row r="3">
      <c r="A3" t="inlineStr">
        <is>
          <t>Reorder Point</t>
        </is>
      </c>
      <c r="B3">
        <f>IF(COUNTIF(CurrentInventory!D:D, "REORDER")&gt;0, INDEX(CurrentInventory!A:A, MATCH("REORDER", CurrentInventory!D:D, 0)), "")</f>
        <v/>
      </c>
      <c r="C3">
        <f>IF(B3&lt;&gt;"", "Stock at reorder point - place order", "")</f>
        <v/>
      </c>
      <c r="D3">
        <f>IF(B3&lt;&gt;"", "MEDIUM", "")</f>
        <v/>
      </c>
    </row>
    <row r="4">
      <c r="A4" t="inlineStr">
        <is>
          <t>Overstock</t>
        </is>
      </c>
    </row>
    <row r="5">
      <c r="A5" t="inlineStr">
        <is>
          <t>Slow Moving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2" t="inlineStr">
        <is>
          <t>Inventory Dashboard</t>
        </is>
      </c>
    </row>
    <row r="2">
      <c r="A2" s="3" t="inlineStr">
        <is>
          <t>Total Inventory Value</t>
        </is>
      </c>
      <c r="B2">
        <f>SUM(CurrentInventory!E:E)</f>
        <v/>
      </c>
    </row>
    <row r="3">
      <c r="A3" s="3" t="inlineStr">
        <is>
          <t>Number of SKUs</t>
        </is>
      </c>
      <c r="B3">
        <f>COUNTA(CurrentInventory!A:A)-1</f>
        <v/>
      </c>
    </row>
    <row r="4">
      <c r="A4" s="3" t="inlineStr">
        <is>
          <t>Items Below Reorder Point</t>
        </is>
      </c>
      <c r="B4">
        <f>COUNTIF(CurrentInventory!D:D, "REORDER") + COUNTIF(CurrentInventory!D:D, "CRITICAL")</f>
        <v/>
      </c>
    </row>
    <row r="5">
      <c r="A5" s="3" t="inlineStr">
        <is>
          <t>Items Out of Stock</t>
        </is>
      </c>
      <c r="B5">
        <f>COUNTIF(CurrentInventory!B:B, 0)</f>
        <v/>
      </c>
    </row>
    <row r="6">
      <c r="A6" s="3" t="inlineStr">
        <is>
          <t>Critical Stock Items</t>
        </is>
      </c>
      <c r="B6">
        <f>COUNTIF(CurrentInventory!D:D, "CRITICAL")</f>
        <v/>
      </c>
    </row>
    <row r="7">
      <c r="A7" t="inlineStr"/>
      <c r="B7" t="inlineStr"/>
    </row>
    <row r="8">
      <c r="A8" s="4" t="inlineStr">
        <is>
          <t>Performance Metrics</t>
        </is>
      </c>
      <c r="B8" t="inlineStr"/>
    </row>
    <row r="9">
      <c r="A9" s="3" t="inlineStr">
        <is>
          <t>Average Turnover Rate</t>
        </is>
      </c>
      <c r="B9">
        <f>AVERAGE(CurrentInventory!G:G)</f>
        <v/>
      </c>
    </row>
    <row r="10">
      <c r="A10" s="3" t="inlineStr">
        <is>
          <t>Fill Rate (%)</t>
        </is>
      </c>
      <c r="B10">
        <f>(1-B5/B3)*100</f>
        <v/>
      </c>
    </row>
    <row r="11">
      <c r="A11" s="3" t="inlineStr">
        <is>
          <t>Service Level (%)</t>
        </is>
      </c>
      <c r="B11">
        <f>COUNTIF(CurrentInventory!D:D, "OK")/B3*100</f>
        <v/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2025-09-08T15:29:20Z</dcterms:created>
  <dcterms:modified xmlns:dcterms="http://purl.org/dc/terms/" xmlns:xsi="http://www.w3.org/2001/XMLSchema-instance" xsi:type="dcterms:W3CDTF">2025-09-08T15:29:20Z</dcterms:modified>
</cp:coreProperties>
</file>