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angular\TCC-ferramenta-para-balan-o\arquivos\"/>
    </mc:Choice>
  </mc:AlternateContent>
  <bookViews>
    <workbookView xWindow="0" yWindow="0" windowWidth="28800" windowHeight="12330"/>
  </bookViews>
  <sheets>
    <sheet name="Planilha1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2" i="1"/>
  <c r="L8" i="1"/>
  <c r="J8" i="1"/>
  <c r="J2" i="1"/>
  <c r="J12" i="1" s="1"/>
  <c r="F13" i="1"/>
  <c r="F4" i="1"/>
  <c r="E4" i="2"/>
  <c r="D4" i="2"/>
  <c r="D3" i="2"/>
  <c r="E3" i="2"/>
  <c r="B4" i="2"/>
  <c r="B5" i="2"/>
  <c r="B6" i="2"/>
  <c r="B7" i="2"/>
  <c r="B8" i="2"/>
  <c r="B9" i="2"/>
  <c r="B10" i="2"/>
  <c r="C3" i="2"/>
  <c r="B3" i="2"/>
  <c r="L12" i="1" l="1"/>
</calcChain>
</file>

<file path=xl/sharedStrings.xml><?xml version="1.0" encoding="utf-8"?>
<sst xmlns="http://schemas.openxmlformats.org/spreadsheetml/2006/main" count="45" uniqueCount="19">
  <si>
    <t>Caixa</t>
  </si>
  <si>
    <t>Emprestimo</t>
  </si>
  <si>
    <t>Banco</t>
  </si>
  <si>
    <t>Imobilizado</t>
  </si>
  <si>
    <t>Fornecedor</t>
  </si>
  <si>
    <t>Estoque</t>
  </si>
  <si>
    <t>D</t>
  </si>
  <si>
    <t>C</t>
  </si>
  <si>
    <t>a</t>
  </si>
  <si>
    <t>Balanço partimonial</t>
  </si>
  <si>
    <t>Ativo circulante</t>
  </si>
  <si>
    <t>Passivo Circulante</t>
  </si>
  <si>
    <t xml:space="preserve"> </t>
  </si>
  <si>
    <t>Ativo Não Circulante</t>
  </si>
  <si>
    <t>Patrimonio Líquido</t>
  </si>
  <si>
    <t>Total Ativo</t>
  </si>
  <si>
    <t>Total Passivo</t>
  </si>
  <si>
    <t>PL</t>
  </si>
  <si>
    <t>Lançamentos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</si>
</sst>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.00;[Red]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9" tint="0.79998168889431442"/>
      <name val="Calibri"/>
      <family val="2"/>
      <scheme val="minor"/>
    </font>
    <font>
      <b/>
      <sz val="11"/>
      <color theme="5" tint="0.7999816888943144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/>
    <xf numFmtId="0" fontId="0" fillId="0" borderId="5" xfId="0" applyBorder="1"/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3" xfId="0" applyBorder="1"/>
    <xf numFmtId="43" fontId="0" fillId="0" borderId="4" xfId="1" applyFont="1" applyBorder="1"/>
    <xf numFmtId="0" fontId="0" fillId="0" borderId="8" xfId="0" applyBorder="1"/>
    <xf numFmtId="43" fontId="0" fillId="0" borderId="9" xfId="1" applyFont="1" applyBorder="1"/>
    <xf numFmtId="43" fontId="0" fillId="0" borderId="6" xfId="1" applyFont="1" applyBorder="1"/>
    <xf numFmtId="0" fontId="0" fillId="0" borderId="8" xfId="0" applyFill="1" applyBorder="1"/>
    <xf numFmtId="43" fontId="0" fillId="0" borderId="0" xfId="1" applyFont="1"/>
    <xf numFmtId="164" fontId="0" fillId="0" borderId="0" xfId="1" applyNumberFormat="1" applyFont="1"/>
    <xf numFmtId="164" fontId="0" fillId="0" borderId="0" xfId="1" applyNumberFormat="1" applyFont="1" applyBorder="1"/>
    <xf numFmtId="0" fontId="0" fillId="0" borderId="16" xfId="0" applyBorder="1"/>
    <xf numFmtId="164" fontId="0" fillId="0" borderId="17" xfId="1" applyNumberFormat="1" applyFont="1" applyBorder="1"/>
    <xf numFmtId="0" fontId="2" fillId="6" borderId="14" xfId="0" applyFont="1" applyFill="1" applyBorder="1"/>
    <xf numFmtId="164" fontId="2" fillId="6" borderId="11" xfId="1" applyNumberFormat="1" applyFont="1" applyFill="1" applyBorder="1"/>
    <xf numFmtId="0" fontId="2" fillId="5" borderId="14" xfId="0" applyFont="1" applyFill="1" applyBorder="1"/>
    <xf numFmtId="164" fontId="2" fillId="5" borderId="11" xfId="1" applyNumberFormat="1" applyFont="1" applyFill="1" applyBorder="1"/>
    <xf numFmtId="0" fontId="2" fillId="7" borderId="14" xfId="0" applyFont="1" applyFill="1" applyBorder="1"/>
    <xf numFmtId="164" fontId="2" fillId="7" borderId="11" xfId="1" applyNumberFormat="1" applyFont="1" applyFill="1" applyBorder="1"/>
    <xf numFmtId="0" fontId="5" fillId="2" borderId="12" xfId="0" applyFont="1" applyFill="1" applyBorder="1"/>
    <xf numFmtId="164" fontId="5" fillId="2" borderId="10" xfId="0" applyNumberFormat="1" applyFont="1" applyFill="1" applyBorder="1"/>
    <xf numFmtId="0" fontId="6" fillId="8" borderId="12" xfId="0" applyFont="1" applyFill="1" applyBorder="1"/>
    <xf numFmtId="164" fontId="6" fillId="8" borderId="13" xfId="0" applyNumberFormat="1" applyFont="1" applyFill="1" applyBorder="1"/>
    <xf numFmtId="0" fontId="0" fillId="9" borderId="14" xfId="0" applyFill="1" applyBorder="1"/>
    <xf numFmtId="164" fontId="0" fillId="9" borderId="15" xfId="1" applyNumberFormat="1" applyFont="1" applyFill="1" applyBorder="1"/>
    <xf numFmtId="0" fontId="0" fillId="3" borderId="14" xfId="0" applyFill="1" applyBorder="1"/>
    <xf numFmtId="164" fontId="0" fillId="3" borderId="15" xfId="1" applyNumberFormat="1" applyFont="1" applyFill="1" applyBorder="1"/>
    <xf numFmtId="0" fontId="4" fillId="4" borderId="12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0" fillId="0" borderId="18" xfId="0" applyBorder="1"/>
    <xf numFmtId="0" fontId="2" fillId="0" borderId="1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0" xfId="0" applyFont="1" applyBorder="1" applyAlignment="1">
      <alignment horizontal="center"/>
    </xf>
  </cellXfs>
  <cellStyles count="2">
    <cellStyle name="Normal" xfId="0" builtinId="0"/>
    <cellStyle name="Vírgula" xfId="1" builtinId="3"/>
  </cellStyles>
  <dxfs count="2">
    <dxf>
      <font>
        <b val="0"/>
        <i val="0"/>
        <color rgb="FFFF0000"/>
      </font>
      <fill>
        <patternFill>
          <bgColor rgb="FFC00000"/>
        </patternFill>
      </fill>
    </dxf>
    <dxf>
      <font>
        <color theme="9" tint="0.79998168889431442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showGridLines="0" tabSelected="1" topLeftCell="B1" workbookViewId="0">
      <selection activeCell="C1" sqref="C1:F1"/>
    </sheetView>
  </sheetViews>
  <sheetFormatPr defaultRowHeight="15" x14ac:dyDescent="0.25"/>
  <cols>
    <col min="1" max="1" width="2" customWidth="1"/>
    <col min="2" max="2" width="5.140625" customWidth="1"/>
    <col min="3" max="4" width="5.7109375" customWidth="1"/>
    <col min="5" max="5" width="18.140625" bestFit="1" customWidth="1"/>
    <col min="6" max="6" width="13" customWidth="1"/>
    <col min="7" max="7" width="4.28515625" style="36" customWidth="1"/>
    <col min="8" max="8" width="6.42578125" customWidth="1"/>
    <col min="9" max="9" width="18.85546875" bestFit="1" customWidth="1"/>
    <col min="10" max="10" width="11.5703125" customWidth="1"/>
    <col min="11" max="11" width="17.28515625" bestFit="1" customWidth="1"/>
    <col min="12" max="12" width="14.5703125" customWidth="1"/>
    <col min="13" max="13" width="4" customWidth="1"/>
  </cols>
  <sheetData>
    <row r="1" spans="1:13" ht="19.5" thickBot="1" x14ac:dyDescent="0.35">
      <c r="A1" s="1" t="s">
        <v>17</v>
      </c>
      <c r="B1" s="1" t="s">
        <v>6</v>
      </c>
      <c r="C1" s="37" t="s">
        <v>18</v>
      </c>
      <c r="D1" s="38"/>
      <c r="E1" s="38"/>
      <c r="F1" s="39"/>
      <c r="I1" s="33" t="s">
        <v>9</v>
      </c>
      <c r="J1" s="34"/>
      <c r="K1" s="34"/>
      <c r="L1" s="35"/>
    </row>
    <row r="2" spans="1:13" x14ac:dyDescent="0.25">
      <c r="A2" s="1" t="s">
        <v>0</v>
      </c>
      <c r="B2" s="1" t="s">
        <v>7</v>
      </c>
      <c r="C2" s="4" t="s">
        <v>6</v>
      </c>
      <c r="D2" s="8">
        <v>1</v>
      </c>
      <c r="E2" s="8" t="s">
        <v>0</v>
      </c>
      <c r="F2" s="9">
        <v>20000</v>
      </c>
      <c r="I2" s="19" t="s">
        <v>10</v>
      </c>
      <c r="J2" s="20">
        <f>SUM(J3:J7)</f>
        <v>35000</v>
      </c>
      <c r="K2" s="29" t="s">
        <v>11</v>
      </c>
      <c r="L2" s="30">
        <f>SUM(L3:L4)</f>
        <v>10000</v>
      </c>
    </row>
    <row r="3" spans="1:13" ht="15.75" thickBot="1" x14ac:dyDescent="0.3">
      <c r="A3" s="1" t="s">
        <v>2</v>
      </c>
      <c r="C3" s="3" t="s">
        <v>7</v>
      </c>
      <c r="D3" s="10">
        <v>1</v>
      </c>
      <c r="E3" s="10" t="s">
        <v>17</v>
      </c>
      <c r="F3" s="11">
        <v>20000</v>
      </c>
      <c r="H3">
        <v>1</v>
      </c>
      <c r="I3" s="17" t="s">
        <v>0</v>
      </c>
      <c r="J3" s="16">
        <v>20000</v>
      </c>
      <c r="K3" s="17" t="s">
        <v>1</v>
      </c>
      <c r="L3" s="18">
        <v>5000</v>
      </c>
      <c r="M3" s="6">
        <v>2</v>
      </c>
    </row>
    <row r="4" spans="1:13" ht="15.75" thickBot="1" x14ac:dyDescent="0.3">
      <c r="A4" s="1" t="s">
        <v>1</v>
      </c>
      <c r="F4" s="14" t="str">
        <f>IF(F2-F3&lt;&gt;0,F2-F3," ")</f>
        <v xml:space="preserve"> </v>
      </c>
      <c r="H4">
        <v>2</v>
      </c>
      <c r="I4" s="17" t="s">
        <v>2</v>
      </c>
      <c r="J4" s="16">
        <v>10000</v>
      </c>
      <c r="K4" s="17" t="s">
        <v>4</v>
      </c>
      <c r="L4" s="18">
        <v>5000</v>
      </c>
      <c r="M4" s="6">
        <v>3</v>
      </c>
    </row>
    <row r="5" spans="1:13" ht="15.75" thickBot="1" x14ac:dyDescent="0.3">
      <c r="A5" s="1" t="s">
        <v>3</v>
      </c>
      <c r="H5">
        <v>3</v>
      </c>
      <c r="I5" s="17" t="s">
        <v>5</v>
      </c>
      <c r="J5" s="16">
        <v>5000</v>
      </c>
      <c r="K5" s="31" t="s">
        <v>11</v>
      </c>
      <c r="L5" s="32">
        <f>SUM(L6:L7)</f>
        <v>10000</v>
      </c>
    </row>
    <row r="6" spans="1:13" x14ac:dyDescent="0.25">
      <c r="A6" s="1" t="s">
        <v>4</v>
      </c>
      <c r="B6" t="s">
        <v>12</v>
      </c>
      <c r="C6" s="4" t="s">
        <v>7</v>
      </c>
      <c r="D6" s="8">
        <v>2</v>
      </c>
      <c r="E6" s="8" t="s">
        <v>1</v>
      </c>
      <c r="F6" s="9">
        <v>15000</v>
      </c>
      <c r="I6" s="17"/>
      <c r="J6" s="16"/>
      <c r="K6" s="17" t="s">
        <v>1</v>
      </c>
      <c r="L6" s="18">
        <v>10000</v>
      </c>
      <c r="M6">
        <v>2</v>
      </c>
    </row>
    <row r="7" spans="1:13" ht="15.75" thickBot="1" x14ac:dyDescent="0.3">
      <c r="A7" s="1" t="s">
        <v>5</v>
      </c>
      <c r="B7" s="1" t="s">
        <v>8</v>
      </c>
      <c r="C7" s="2" t="s">
        <v>6</v>
      </c>
      <c r="D7" s="7">
        <v>2</v>
      </c>
      <c r="E7" s="7" t="s">
        <v>2</v>
      </c>
      <c r="F7" s="12">
        <v>10000</v>
      </c>
      <c r="I7" s="17"/>
      <c r="J7" s="16"/>
      <c r="K7" s="17"/>
      <c r="L7" s="18"/>
    </row>
    <row r="8" spans="1:13" ht="15.75" thickBot="1" x14ac:dyDescent="0.3">
      <c r="A8" s="1"/>
      <c r="C8" s="3" t="s">
        <v>6</v>
      </c>
      <c r="D8" s="10">
        <v>2</v>
      </c>
      <c r="E8" s="10" t="s">
        <v>3</v>
      </c>
      <c r="F8" s="11">
        <v>5000</v>
      </c>
      <c r="I8" s="21" t="s">
        <v>13</v>
      </c>
      <c r="J8" s="22">
        <f>SUM(J9:J11)</f>
        <v>5000</v>
      </c>
      <c r="K8" s="23" t="s">
        <v>14</v>
      </c>
      <c r="L8" s="24">
        <f>SUM(L9:L11)</f>
        <v>20000</v>
      </c>
    </row>
    <row r="9" spans="1:13" x14ac:dyDescent="0.25">
      <c r="C9" s="5"/>
      <c r="D9" s="5"/>
      <c r="E9" s="5"/>
      <c r="H9">
        <v>2</v>
      </c>
      <c r="I9" s="17" t="s">
        <v>3</v>
      </c>
      <c r="J9" s="16">
        <v>5000</v>
      </c>
      <c r="K9" s="17" t="s">
        <v>17</v>
      </c>
      <c r="L9" s="18">
        <v>20000</v>
      </c>
      <c r="M9">
        <v>1</v>
      </c>
    </row>
    <row r="10" spans="1:13" ht="15.75" thickBot="1" x14ac:dyDescent="0.3">
      <c r="I10" s="17"/>
      <c r="J10" s="16"/>
      <c r="K10" s="17"/>
      <c r="L10" s="18"/>
    </row>
    <row r="11" spans="1:13" ht="15.75" thickBot="1" x14ac:dyDescent="0.3">
      <c r="C11" s="4" t="s">
        <v>7</v>
      </c>
      <c r="D11" s="8">
        <v>3</v>
      </c>
      <c r="E11" s="8" t="s">
        <v>4</v>
      </c>
      <c r="F11" s="9">
        <v>5000</v>
      </c>
      <c r="I11" s="17"/>
      <c r="J11" s="16"/>
      <c r="K11" s="17"/>
      <c r="L11" s="18"/>
    </row>
    <row r="12" spans="1:13" ht="15.75" thickBot="1" x14ac:dyDescent="0.3">
      <c r="C12" s="3" t="s">
        <v>6</v>
      </c>
      <c r="D12" s="13">
        <v>3</v>
      </c>
      <c r="E12" s="10" t="s">
        <v>5</v>
      </c>
      <c r="F12" s="11">
        <v>5000</v>
      </c>
      <c r="I12" s="25" t="s">
        <v>15</v>
      </c>
      <c r="J12" s="26">
        <f>J2+J8</f>
        <v>40000</v>
      </c>
      <c r="K12" s="27" t="s">
        <v>16</v>
      </c>
      <c r="L12" s="28">
        <f>L2+L8+L5</f>
        <v>40000</v>
      </c>
    </row>
    <row r="13" spans="1:13" x14ac:dyDescent="0.25">
      <c r="F13" t="str">
        <f>IF(F11-F12&lt;&gt;0,F11-F12," ")</f>
        <v xml:space="preserve"> </v>
      </c>
    </row>
  </sheetData>
  <mergeCells count="2">
    <mergeCell ref="I1:L1"/>
    <mergeCell ref="C1:F1"/>
  </mergeCells>
  <conditionalFormatting sqref="C2:D3 C11:D12 C6:D9">
    <cfRule type="cellIs" dxfId="1" priority="1" operator="equal">
      <formula>"D"</formula>
    </cfRule>
    <cfRule type="cellIs" dxfId="0" priority="2" operator="equal">
      <formula>"C"</formula>
    </cfRule>
  </conditionalFormatting>
  <dataValidations count="2">
    <dataValidation type="list" errorStyle="warning" allowBlank="1" showInputMessage="1" showErrorMessage="1" errorTitle="Erro" sqref="E2:E3 E11:E12 E6:E9 I3:I7 I9:I11 K9:K11 K3:K4 K6:K7">
      <formula1>$A$1:$A$8</formula1>
    </dataValidation>
    <dataValidation type="list" allowBlank="1" showInputMessage="1" showErrorMessage="1" sqref="C11:C12 C2:C3 C6:C9">
      <formula1>$B$1:$B$3</formula1>
    </dataValidation>
  </dataValidation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"/>
  <sheetViews>
    <sheetView workbookViewId="0">
      <selection activeCell="B1" sqref="B1:E10"/>
    </sheetView>
  </sheetViews>
  <sheetFormatPr defaultRowHeight="15" x14ac:dyDescent="0.25"/>
  <cols>
    <col min="2" max="2" width="18.85546875" bestFit="1" customWidth="1"/>
    <col min="3" max="3" width="13.28515625" style="15" bestFit="1" customWidth="1"/>
    <col min="5" max="5" width="13.28515625" style="15" bestFit="1" customWidth="1"/>
  </cols>
  <sheetData>
    <row r="1" spans="2:5" x14ac:dyDescent="0.25">
      <c r="B1" t="s">
        <v>9</v>
      </c>
    </row>
    <row r="2" spans="2:5" x14ac:dyDescent="0.25">
      <c r="B2" t="s">
        <v>10</v>
      </c>
      <c r="D2" t="s">
        <v>11</v>
      </c>
    </row>
    <row r="3" spans="2:5" x14ac:dyDescent="0.25">
      <c r="B3" t="str">
        <f>VLOOKUP(IF(Planilha1!$C2&lt;&gt;"C",Planilha1!$D2),Planilha1!$D$2:$F$12,2,0)</f>
        <v>Caixa</v>
      </c>
      <c r="C3" s="15">
        <f>VLOOKUP(IF(Planilha1!$C2&lt;&gt;"C",Planilha1!$D2),Planilha1!$D$2:$F$12,3,0)</f>
        <v>20000</v>
      </c>
      <c r="D3" t="e">
        <f>VLOOKUP(IF(Planilha1!$C2&lt;&gt;"D",Planilha1!$D2),Planilha1!$D$2:$F$12,2,0)</f>
        <v>#N/A</v>
      </c>
      <c r="E3" s="15">
        <f>VLOOKUP(IF(Planilha1!$E2&lt;&gt;"D",Planilha1!$D2),Planilha1!$D$2:$F$12,3,0)</f>
        <v>20000</v>
      </c>
    </row>
    <row r="4" spans="2:5" x14ac:dyDescent="0.25">
      <c r="B4" t="e">
        <f>VLOOKUP(IF(Planilha1!$C3&lt;&gt;"C",Planilha1!$D3),Planilha1!$D$2:$F$12,2,0)</f>
        <v>#N/A</v>
      </c>
      <c r="D4" t="str">
        <f>VLOOKUP(IF(Planilha1!$C3&lt;&gt;"D",Planilha1!$D3),Planilha1!$D$2:$F$12,2,0)</f>
        <v>Caixa</v>
      </c>
      <c r="E4">
        <f>VLOOKUP(IF(Planilha1!$C3&lt;&gt;"D",Planilha1!$D3),Planilha1!$D$2:$F$12,3,0)</f>
        <v>20000</v>
      </c>
    </row>
    <row r="5" spans="2:5" x14ac:dyDescent="0.25">
      <c r="B5" t="e">
        <f>VLOOKUP(IF(Planilha1!$C4&lt;&gt;"C",Planilha1!$D4),Planilha1!$D$2:$F$12,2,0)</f>
        <v>#N/A</v>
      </c>
    </row>
    <row r="6" spans="2:5" x14ac:dyDescent="0.25">
      <c r="B6" t="e">
        <f>VLOOKUP(IF(Planilha1!$C5&lt;&gt;"C",Planilha1!$D5),Planilha1!$D$2:$F$12,2,0)</f>
        <v>#N/A</v>
      </c>
    </row>
    <row r="7" spans="2:5" x14ac:dyDescent="0.25">
      <c r="B7" t="e">
        <f>VLOOKUP(IF(Planilha1!$C6&lt;&gt;"C",Planilha1!$D6),Planilha1!$D$2:$F$12,2,0)</f>
        <v>#N/A</v>
      </c>
    </row>
    <row r="8" spans="2:5" x14ac:dyDescent="0.25">
      <c r="B8" t="str">
        <f>VLOOKUP(IF(Planilha1!$C7&lt;&gt;"C",Planilha1!$D7),Planilha1!$D$2:$F$12,2,0)</f>
        <v>Emprestimo</v>
      </c>
    </row>
    <row r="9" spans="2:5" x14ac:dyDescent="0.25">
      <c r="B9" t="str">
        <f>VLOOKUP(IF(Planilha1!$C8&lt;&gt;"C",Planilha1!$D8),Planilha1!$D$2:$F$12,2,0)</f>
        <v>Emprestimo</v>
      </c>
    </row>
    <row r="10" spans="2:5" x14ac:dyDescent="0.25">
      <c r="B10" t="e">
        <f>VLOOKUP(IF(Planilha1!$C10&lt;&gt;"C",Planilha1!$D10),Planilha1!$D$2:$F$12,2,0)</f>
        <v>#N/A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2023-10-11T01:22:11Z</dcterms:created>
  <dcterms:modified xsi:type="dcterms:W3CDTF">2023-10-19T22:31:12Z</dcterms:modified>
</cp:coreProperties>
</file>