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5.xml" ContentType="application/vnd.ms-excel.person+xml"/>
  <Override PartName="/xl/persons/person10.xml" ContentType="application/vnd.ms-excel.person+xml"/>
  <Override PartName="/xl/persons/person18.xml" ContentType="application/vnd.ms-excel.person+xml"/>
  <Override PartName="/xl/persons/person13.xml" ContentType="application/vnd.ms-excel.person+xml"/>
  <Override PartName="/xl/persons/person3.xml" ContentType="application/vnd.ms-excel.person+xml"/>
  <Override PartName="/xl/persons/person9.xml" ContentType="application/vnd.ms-excel.person+xml"/>
  <Override PartName="/xl/persons/person16.xml" ContentType="application/vnd.ms-excel.person+xml"/>
  <Override PartName="/xl/persons/person7.xml" ContentType="application/vnd.ms-excel.person+xml"/>
  <Override PartName="/xl/persons/person11.xml" ContentType="application/vnd.ms-excel.person+xml"/>
  <Override PartName="/xl/persons/person20.xml" ContentType="application/vnd.ms-excel.person+xml"/>
  <Override PartName="/xl/persons/person23.xml" ContentType="application/vnd.ms-excel.person+xml"/>
  <Override PartName="/xl/persons/person2.xml" ContentType="application/vnd.ms-excel.person+xml"/>
  <Override PartName="/xl/persons/person15.xml" ContentType="application/vnd.ms-excel.person+xml"/>
  <Override PartName="/xl/persons/person6.xml" ContentType="application/vnd.ms-excel.person+xml"/>
  <Override PartName="/xl/persons/person14.xml" ContentType="application/vnd.ms-excel.person+xml"/>
  <Override PartName="/xl/persons/person19.xml" ContentType="application/vnd.ms-excel.person+xml"/>
  <Override PartName="/xl/persons/person12.xml" ContentType="application/vnd.ms-excel.person+xml"/>
  <Override PartName="/xl/persons/person1.xml" ContentType="application/vnd.ms-excel.person+xml"/>
  <Override PartName="/xl/persons/person22.xml" ContentType="application/vnd.ms-excel.person+xml"/>
  <Override PartName="/xl/persons/person21.xml" ContentType="application/vnd.ms-excel.person+xml"/>
  <Override PartName="/xl/persons/person17.xml" ContentType="application/vnd.ms-excel.person+xml"/>
  <Override PartName="/xl/persons/person8.xml" ContentType="application/vnd.ms-excel.person+xml"/>
  <Override PartName="/xl/persons/person4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5619ea7a44b924/Work/SCpool_excels/"/>
    </mc:Choice>
  </mc:AlternateContent>
  <xr:revisionPtr revIDLastSave="7" documentId="8_{6A32E54D-91AC-4431-A7D5-2B674477DBF1}" xr6:coauthVersionLast="47" xr6:coauthVersionMax="47" xr10:uidLastSave="{AB0E7B72-9891-4DFA-9B42-66B67726A284}"/>
  <bookViews>
    <workbookView xWindow="-103" yWindow="-103" windowWidth="23657" windowHeight="15120" xr2:uid="{6601F7CA-F0D3-48A6-A707-A06A37DDD17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2" l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" i="2"/>
  <c r="B23" i="1"/>
  <c r="A23" i="1"/>
  <c r="B22" i="1"/>
  <c r="A22" i="1"/>
  <c r="C22" i="1" l="1"/>
  <c r="C23" i="1"/>
  <c r="B26" i="1" l="1"/>
  <c r="B27" i="1" s="1"/>
</calcChain>
</file>

<file path=xl/sharedStrings.xml><?xml version="1.0" encoding="utf-8"?>
<sst xmlns="http://schemas.openxmlformats.org/spreadsheetml/2006/main" count="161" uniqueCount="69">
  <si>
    <t>Pool</t>
  </si>
  <si>
    <t>Library prep date</t>
  </si>
  <si>
    <t>Method</t>
  </si>
  <si>
    <t>Organism</t>
  </si>
  <si>
    <t>Sample name</t>
  </si>
  <si>
    <t>Pool concentration</t>
  </si>
  <si>
    <t>Column #</t>
  </si>
  <si>
    <t>Column conc.</t>
  </si>
  <si>
    <t>Total DNA(ng)</t>
  </si>
  <si>
    <t>Volume in pool</t>
  </si>
  <si>
    <t>Tissue ID</t>
  </si>
  <si>
    <t>Barcode</t>
  </si>
  <si>
    <t>P1</t>
  </si>
  <si>
    <t>SetB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</si>
  <si>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</si>
  <si>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</si>
  <si>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</si>
  <si>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</si>
  <si>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</si>
  <si>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</si>
  <si>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</si>
  <si>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</si>
  <si>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</si>
  <si>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</si>
  <si>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</si>
  <si>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</si>
  <si>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Conc.</t>
  </si>
  <si>
    <t>Amt in pool</t>
  </si>
  <si>
    <t>Combined pool concentration</t>
  </si>
  <si>
    <t>snm3C</t>
  </si>
  <si>
    <t>human</t>
  </si>
  <si>
    <t>Total ng DNA</t>
  </si>
  <si>
    <t>500ng/Total</t>
  </si>
  <si>
    <t>P14</t>
  </si>
  <si>
    <t>P15</t>
  </si>
  <si>
    <t>P16</t>
  </si>
  <si>
    <t>SALK047</t>
  </si>
  <si>
    <t>3C</t>
  </si>
  <si>
    <t>Fib</t>
  </si>
  <si>
    <t>I5</t>
  </si>
  <si>
    <t>F3</t>
  </si>
  <si>
    <t>E6</t>
  </si>
  <si>
    <t>G17</t>
  </si>
  <si>
    <t>A22</t>
  </si>
  <si>
    <t>B19</t>
  </si>
  <si>
    <t>A7</t>
  </si>
  <si>
    <t>G9</t>
  </si>
  <si>
    <t>I17</t>
  </si>
  <si>
    <t>E9</t>
  </si>
  <si>
    <t>N8</t>
  </si>
  <si>
    <t>J24</t>
  </si>
  <si>
    <t>O4</t>
  </si>
  <si>
    <t>J18</t>
  </si>
  <si>
    <t>UWA7648_CX252627_HIPr_1_P1</t>
  </si>
  <si>
    <t>UWA7648_CX252627_HIPr_1_P2</t>
  </si>
  <si>
    <t>UWA7648_CX252627_HIPr_1_P3</t>
  </si>
  <si>
    <t>UWA7648_CX252627_HIPr_1_P4</t>
  </si>
  <si>
    <t>UWA7648_CX252627_HIPr_1_P5</t>
  </si>
  <si>
    <t>UWA7648_CX252627_HIPr_1_P6</t>
  </si>
  <si>
    <t>UWA7648_CX252627_HIPr_1_P7</t>
  </si>
  <si>
    <t>UWA7648_CX252627_HIPr_1_P8</t>
  </si>
  <si>
    <t>UWA7648_CX252627_HIPr_1_P9</t>
  </si>
  <si>
    <t>UWA7648_CX252627_HIPr_1_P10</t>
  </si>
  <si>
    <t>UWA7648_CX252627_HIPr_1_P11</t>
  </si>
  <si>
    <t>UWA7648_CX252627_HIPr_1_P12</t>
  </si>
  <si>
    <t>UWA7648_CX252627_HIPr_1_P13</t>
  </si>
  <si>
    <t>UWA7648_CX252627_HIPr_1_P14</t>
  </si>
  <si>
    <t>UWA7648_CX252627_HIPr_1_P15</t>
  </si>
  <si>
    <t>UWA7648_CX252627_HIPr_1_P16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</si>
</sst>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 wrapText="1"/>
    </xf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2" fontId="1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right" wrapText="1"/>
    </xf>
    <xf numFmtId="0" fontId="5" fillId="0" borderId="0" xfId="0" applyFont="1" applyAlignment="1">
      <alignment wrapText="1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0.xml"/><Relationship Id="rId13" Type="http://schemas.microsoft.com/office/2017/10/relationships/person" Target="persons/person5.xml"/><Relationship Id="rId18" Type="http://schemas.microsoft.com/office/2017/10/relationships/person" Target="persons/person10.xml"/><Relationship Id="rId26" Type="http://schemas.microsoft.com/office/2017/10/relationships/person" Target="persons/person18.xml"/><Relationship Id="rId3" Type="http://schemas.openxmlformats.org/officeDocument/2006/relationships/theme" Target="theme/theme1.xml"/><Relationship Id="rId21" Type="http://schemas.microsoft.com/office/2017/10/relationships/person" Target="persons/person13.xml"/><Relationship Id="rId7" Type="http://schemas.openxmlformats.org/officeDocument/2006/relationships/calcChain" Target="calcChain.xml"/><Relationship Id="rId12" Type="http://schemas.microsoft.com/office/2017/10/relationships/person" Target="persons/person3.xml"/><Relationship Id="rId17" Type="http://schemas.microsoft.com/office/2017/10/relationships/person" Target="persons/person9.xml"/><Relationship Id="rId25" Type="http://schemas.microsoft.com/office/2017/10/relationships/person" Target="persons/person16.xml"/><Relationship Id="rId2" Type="http://schemas.openxmlformats.org/officeDocument/2006/relationships/worksheet" Target="worksheets/sheet2.xml"/><Relationship Id="rId16" Type="http://schemas.microsoft.com/office/2017/10/relationships/person" Target="persons/person7.xml"/><Relationship Id="rId20" Type="http://schemas.microsoft.com/office/2017/10/relationships/person" Target="persons/person11.xml"/><Relationship Id="rId29" Type="http://schemas.microsoft.com/office/2017/10/relationships/person" Target="persons/person20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11" Type="http://schemas.microsoft.com/office/2017/10/relationships/person" Target="persons/person2.xml"/><Relationship Id="rId24" Type="http://schemas.microsoft.com/office/2017/10/relationships/person" Target="persons/person15.xml"/><Relationship Id="rId5" Type="http://schemas.openxmlformats.org/officeDocument/2006/relationships/sharedStrings" Target="sharedStrings.xml"/><Relationship Id="rId15" Type="http://schemas.microsoft.com/office/2017/10/relationships/person" Target="persons/person6.xml"/><Relationship Id="rId23" Type="http://schemas.microsoft.com/office/2017/10/relationships/person" Target="persons/person14.xml"/><Relationship Id="rId28" Type="http://schemas.microsoft.com/office/2017/10/relationships/person" Target="persons/person19.xml"/><Relationship Id="rId19" Type="http://schemas.microsoft.com/office/2017/10/relationships/person" Target="persons/person12.xml"/><Relationship Id="rId10" Type="http://schemas.microsoft.com/office/2017/10/relationships/person" Target="persons/person1.xml"/><Relationship Id="rId31" Type="http://schemas.microsoft.com/office/2017/10/relationships/person" Target="persons/person22.xml"/><Relationship Id="rId4" Type="http://schemas.openxmlformats.org/officeDocument/2006/relationships/styles" Target="styles.xml"/><Relationship Id="rId30" Type="http://schemas.microsoft.com/office/2017/10/relationships/person" Target="persons/person23.xml"/><Relationship Id="rId27" Type="http://schemas.microsoft.com/office/2017/10/relationships/person" Target="persons/person21.xml"/><Relationship Id="rId22" Type="http://schemas.microsoft.com/office/2017/10/relationships/person" Target="persons/person17.xml"/><Relationship Id="rId14" Type="http://schemas.microsoft.com/office/2017/10/relationships/person" Target="persons/person8.xml"/><Relationship Id="rId9" Type="http://schemas.microsoft.com/office/2017/10/relationships/person" Target="persons/person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01739-973F-4FF4-AE4A-98224B5226C0}">
  <dimension ref="A1:M29"/>
  <sheetViews>
    <sheetView tabSelected="1" workbookViewId="0"/>
  </sheetViews>
  <sheetFormatPr defaultColWidth="9.15234375" defaultRowHeight="14.6" x14ac:dyDescent="0.4"/>
  <cols>
    <col min="1" max="1" width="14.3046875" style="1" customWidth="1"/>
    <col min="2" max="2" width="15.3046875" style="1" customWidth="1"/>
    <col min="3" max="3" width="10.4609375" style="1" bestFit="1" customWidth="1"/>
    <col min="4" max="4" width="8.69140625" style="1" bestFit="1" customWidth="1"/>
    <col min="5" max="5" width="36" style="1" bestFit="1" customWidth="1"/>
    <col min="6" max="6" width="18.3046875" style="1" customWidth="1"/>
    <col min="7" max="7" width="9.15234375" style="1"/>
    <col min="8" max="8" width="12.84375" style="1" customWidth="1"/>
    <col min="9" max="9" width="14.3046875" style="1" customWidth="1"/>
    <col min="10" max="10" width="14.69140625" style="1" customWidth="1"/>
    <col min="11" max="11" width="17.84375" style="1" bestFit="1" customWidth="1"/>
    <col min="12" max="12" width="16.69140625" style="2" customWidth="1"/>
    <col min="13" max="1026" width="8.69140625" style="2" customWidth="1"/>
    <col min="1027" max="16384" width="9.15234375" style="2"/>
  </cols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3" x14ac:dyDescent="0.4">
      <c r="A2" s="2" t="s">
        <v>36</v>
      </c>
      <c r="B2" s="1">
        <v>240308</v>
      </c>
      <c r="C2" s="1" t="s">
        <v>29</v>
      </c>
      <c r="D2" s="1" t="s">
        <v>30</v>
      </c>
      <c r="E2" s="2" t="s">
        <v>53</v>
      </c>
      <c r="F2" s="1">
        <v>8.1</v>
      </c>
      <c r="G2" s="3" t="s">
        <v>12</v>
      </c>
      <c r="H2" s="1">
        <v>7.42</v>
      </c>
      <c r="I2" s="3">
        <v>148.4</v>
      </c>
      <c r="J2" s="4">
        <v>4.88</v>
      </c>
      <c r="K2" s="2"/>
      <c r="L2" t="s">
        <v>13</v>
      </c>
      <c r="M2" s="8" t="s">
        <v>39</v>
      </c>
    </row>
    <row r="3" spans="1:13" x14ac:dyDescent="0.4">
      <c r="A3" s="2" t="s">
        <v>36</v>
      </c>
      <c r="B3" s="1">
        <v>240308</v>
      </c>
      <c r="C3" s="1" t="s">
        <v>29</v>
      </c>
      <c r="D3" s="1" t="s">
        <v>30</v>
      </c>
      <c r="E3" s="2" t="s">
        <v>54</v>
      </c>
      <c r="F3" s="1">
        <v>8.1</v>
      </c>
      <c r="G3" s="3" t="s">
        <v>14</v>
      </c>
      <c r="H3" s="1">
        <v>9.92</v>
      </c>
      <c r="I3" s="3">
        <v>198.4</v>
      </c>
      <c r="J3" s="4">
        <v>3.65</v>
      </c>
      <c r="K3" s="2"/>
      <c r="L3" t="s">
        <v>13</v>
      </c>
      <c r="M3" s="8" t="s">
        <v>25</v>
      </c>
    </row>
    <row r="4" spans="1:13" x14ac:dyDescent="0.4">
      <c r="A4" s="2" t="s">
        <v>36</v>
      </c>
      <c r="B4" s="1">
        <v>240308</v>
      </c>
      <c r="C4" s="1" t="s">
        <v>29</v>
      </c>
      <c r="D4" s="1" t="s">
        <v>30</v>
      </c>
      <c r="E4" s="2" t="s">
        <v>55</v>
      </c>
      <c r="F4" s="1">
        <v>8.1</v>
      </c>
      <c r="G4" s="3" t="s">
        <v>15</v>
      </c>
      <c r="H4" s="1">
        <v>7.24</v>
      </c>
      <c r="I4" s="3">
        <v>144.80000000000001</v>
      </c>
      <c r="J4" s="4">
        <v>5</v>
      </c>
      <c r="K4" s="2"/>
      <c r="L4" t="s">
        <v>13</v>
      </c>
      <c r="M4" s="8" t="s">
        <v>40</v>
      </c>
    </row>
    <row r="5" spans="1:13" x14ac:dyDescent="0.4">
      <c r="A5" s="2" t="s">
        <v>36</v>
      </c>
      <c r="B5" s="1">
        <v>240308</v>
      </c>
      <c r="C5" s="1" t="s">
        <v>29</v>
      </c>
      <c r="D5" s="1" t="s">
        <v>30</v>
      </c>
      <c r="E5" s="2" t="s">
        <v>56</v>
      </c>
      <c r="F5" s="1">
        <v>8.1</v>
      </c>
      <c r="G5" s="3" t="s">
        <v>16</v>
      </c>
      <c r="H5" s="1">
        <v>7.86</v>
      </c>
      <c r="I5" s="3">
        <v>157.19999999999999</v>
      </c>
      <c r="J5" s="4">
        <v>4.6100000000000003</v>
      </c>
      <c r="K5" s="2"/>
      <c r="L5" t="s">
        <v>13</v>
      </c>
      <c r="M5" s="8" t="s">
        <v>41</v>
      </c>
    </row>
    <row r="6" spans="1:13" x14ac:dyDescent="0.4">
      <c r="A6" s="2" t="s">
        <v>36</v>
      </c>
      <c r="B6" s="1">
        <v>240308</v>
      </c>
      <c r="C6" s="1" t="s">
        <v>29</v>
      </c>
      <c r="D6" s="1" t="s">
        <v>30</v>
      </c>
      <c r="E6" s="2" t="s">
        <v>57</v>
      </c>
      <c r="F6" s="1">
        <v>8.1</v>
      </c>
      <c r="G6" s="3" t="s">
        <v>17</v>
      </c>
      <c r="H6" s="1">
        <v>7.82</v>
      </c>
      <c r="I6" s="3">
        <v>156.4</v>
      </c>
      <c r="J6" s="4">
        <v>4.63</v>
      </c>
      <c r="K6" s="2"/>
      <c r="L6" t="s">
        <v>13</v>
      </c>
      <c r="M6" s="8" t="s">
        <v>42</v>
      </c>
    </row>
    <row r="7" spans="1:13" x14ac:dyDescent="0.4">
      <c r="A7" s="2" t="s">
        <v>36</v>
      </c>
      <c r="B7" s="1">
        <v>240308</v>
      </c>
      <c r="C7" s="1" t="s">
        <v>29</v>
      </c>
      <c r="D7" s="1" t="s">
        <v>30</v>
      </c>
      <c r="E7" s="2" t="s">
        <v>58</v>
      </c>
      <c r="F7" s="1">
        <v>8.1</v>
      </c>
      <c r="G7" s="3" t="s">
        <v>18</v>
      </c>
      <c r="H7" s="1">
        <v>9.58</v>
      </c>
      <c r="I7" s="3">
        <v>191.6</v>
      </c>
      <c r="J7" s="4">
        <v>3.78</v>
      </c>
      <c r="K7" s="2"/>
      <c r="L7" t="s">
        <v>13</v>
      </c>
      <c r="M7" s="8" t="s">
        <v>43</v>
      </c>
    </row>
    <row r="8" spans="1:13" x14ac:dyDescent="0.4">
      <c r="A8" s="2" t="s">
        <v>36</v>
      </c>
      <c r="B8" s="1">
        <v>240308</v>
      </c>
      <c r="C8" s="1" t="s">
        <v>29</v>
      </c>
      <c r="D8" s="1" t="s">
        <v>30</v>
      </c>
      <c r="E8" s="2" t="s">
        <v>59</v>
      </c>
      <c r="F8" s="1">
        <v>8.1</v>
      </c>
      <c r="G8" s="3" t="s">
        <v>19</v>
      </c>
      <c r="H8" s="1">
        <v>11.9</v>
      </c>
      <c r="I8" s="3">
        <v>238</v>
      </c>
      <c r="J8" s="4">
        <v>3.04</v>
      </c>
      <c r="K8" s="2"/>
      <c r="L8" t="s">
        <v>13</v>
      </c>
      <c r="M8" s="8" t="s">
        <v>44</v>
      </c>
    </row>
    <row r="9" spans="1:13" x14ac:dyDescent="0.4">
      <c r="A9" s="2" t="s">
        <v>36</v>
      </c>
      <c r="B9" s="1">
        <v>240308</v>
      </c>
      <c r="C9" s="1" t="s">
        <v>29</v>
      </c>
      <c r="D9" s="1" t="s">
        <v>30</v>
      </c>
      <c r="E9" s="2" t="s">
        <v>60</v>
      </c>
      <c r="F9" s="1">
        <v>8.1</v>
      </c>
      <c r="G9" s="3" t="s">
        <v>20</v>
      </c>
      <c r="H9" s="1">
        <v>8.66</v>
      </c>
      <c r="I9" s="3">
        <v>173.2</v>
      </c>
      <c r="J9" s="4">
        <v>4.18</v>
      </c>
      <c r="K9" s="2"/>
      <c r="L9" t="s">
        <v>13</v>
      </c>
      <c r="M9" s="8" t="s">
        <v>45</v>
      </c>
    </row>
    <row r="10" spans="1:13" x14ac:dyDescent="0.4">
      <c r="A10" s="2" t="s">
        <v>36</v>
      </c>
      <c r="B10" s="1">
        <v>240308</v>
      </c>
      <c r="C10" s="1" t="s">
        <v>29</v>
      </c>
      <c r="D10" s="1" t="s">
        <v>30</v>
      </c>
      <c r="E10" s="2" t="s">
        <v>61</v>
      </c>
      <c r="F10" s="1">
        <v>8.1999999999999993</v>
      </c>
      <c r="G10" s="3" t="s">
        <v>21</v>
      </c>
      <c r="H10" s="3">
        <v>8.1</v>
      </c>
      <c r="I10" s="3">
        <v>162</v>
      </c>
      <c r="J10" s="4">
        <v>3.54</v>
      </c>
      <c r="K10" s="2"/>
      <c r="L10" t="s">
        <v>13</v>
      </c>
      <c r="M10" s="8" t="s">
        <v>46</v>
      </c>
    </row>
    <row r="11" spans="1:13" x14ac:dyDescent="0.4">
      <c r="A11" s="2" t="s">
        <v>36</v>
      </c>
      <c r="B11" s="1">
        <v>240308</v>
      </c>
      <c r="C11" s="1" t="s">
        <v>29</v>
      </c>
      <c r="D11" s="1" t="s">
        <v>30</v>
      </c>
      <c r="E11" s="2" t="s">
        <v>62</v>
      </c>
      <c r="F11" s="1">
        <v>8.1999999999999993</v>
      </c>
      <c r="G11" s="3" t="s">
        <v>22</v>
      </c>
      <c r="H11" s="3">
        <v>10.6</v>
      </c>
      <c r="I11" s="3">
        <v>212</v>
      </c>
      <c r="J11" s="4">
        <v>2.71</v>
      </c>
      <c r="K11" s="2"/>
      <c r="L11" t="s">
        <v>13</v>
      </c>
      <c r="M11" s="8" t="s">
        <v>47</v>
      </c>
    </row>
    <row r="12" spans="1:13" x14ac:dyDescent="0.4">
      <c r="A12" s="2" t="s">
        <v>36</v>
      </c>
      <c r="B12" s="1">
        <v>240308</v>
      </c>
      <c r="C12" s="1" t="s">
        <v>29</v>
      </c>
      <c r="D12" s="1" t="s">
        <v>30</v>
      </c>
      <c r="E12" s="2" t="s">
        <v>63</v>
      </c>
      <c r="F12" s="1">
        <v>8.1999999999999993</v>
      </c>
      <c r="G12" s="3" t="s">
        <v>23</v>
      </c>
      <c r="H12" s="3">
        <v>8.8000000000000007</v>
      </c>
      <c r="I12" s="3">
        <v>176</v>
      </c>
      <c r="J12" s="4">
        <v>3.26</v>
      </c>
      <c r="K12" s="2"/>
      <c r="L12" t="s">
        <v>13</v>
      </c>
      <c r="M12" s="8" t="s">
        <v>48</v>
      </c>
    </row>
    <row r="13" spans="1:13" x14ac:dyDescent="0.4">
      <c r="A13" s="2" t="s">
        <v>36</v>
      </c>
      <c r="B13" s="1">
        <v>240308</v>
      </c>
      <c r="C13" s="1" t="s">
        <v>29</v>
      </c>
      <c r="D13" s="1" t="s">
        <v>30</v>
      </c>
      <c r="E13" s="2" t="s">
        <v>64</v>
      </c>
      <c r="F13" s="1">
        <v>8.1999999999999993</v>
      </c>
      <c r="G13" s="3" t="s">
        <v>24</v>
      </c>
      <c r="H13" s="3">
        <v>9.3000000000000007</v>
      </c>
      <c r="I13" s="3">
        <v>186</v>
      </c>
      <c r="J13" s="4">
        <v>3.09</v>
      </c>
      <c r="K13" s="2"/>
      <c r="L13" t="s">
        <v>13</v>
      </c>
      <c r="M13" s="8" t="s">
        <v>49</v>
      </c>
    </row>
    <row r="14" spans="1:13" x14ac:dyDescent="0.4">
      <c r="A14" s="2" t="s">
        <v>36</v>
      </c>
      <c r="B14" s="1">
        <v>240308</v>
      </c>
      <c r="C14" s="1" t="s">
        <v>29</v>
      </c>
      <c r="D14" s="1" t="s">
        <v>30</v>
      </c>
      <c r="E14" s="2" t="s">
        <v>65</v>
      </c>
      <c r="F14" s="1">
        <v>8.1999999999999993</v>
      </c>
      <c r="G14" s="3" t="s">
        <v>25</v>
      </c>
      <c r="H14" s="3">
        <v>8.92</v>
      </c>
      <c r="I14" s="3">
        <v>178.4</v>
      </c>
      <c r="J14" s="4">
        <v>3.22</v>
      </c>
      <c r="K14" s="2"/>
      <c r="L14" t="s">
        <v>13</v>
      </c>
      <c r="M14" s="8" t="s">
        <v>50</v>
      </c>
    </row>
    <row r="15" spans="1:13" x14ac:dyDescent="0.4">
      <c r="A15" s="2" t="s">
        <v>36</v>
      </c>
      <c r="B15" s="1">
        <v>240308</v>
      </c>
      <c r="C15" s="1" t="s">
        <v>29</v>
      </c>
      <c r="D15" s="1" t="s">
        <v>30</v>
      </c>
      <c r="E15" s="2" t="s">
        <v>66</v>
      </c>
      <c r="F15" s="1">
        <v>8.1999999999999993</v>
      </c>
      <c r="G15" s="3" t="s">
        <v>33</v>
      </c>
      <c r="H15" s="1">
        <v>7.84</v>
      </c>
      <c r="I15" s="3">
        <v>156.80000000000001</v>
      </c>
      <c r="J15" s="4">
        <v>3.66</v>
      </c>
      <c r="K15" s="2"/>
      <c r="L15" t="s">
        <v>13</v>
      </c>
      <c r="M15" s="8" t="s">
        <v>18</v>
      </c>
    </row>
    <row r="16" spans="1:13" x14ac:dyDescent="0.4">
      <c r="A16" s="2" t="s">
        <v>36</v>
      </c>
      <c r="B16" s="1">
        <v>240308</v>
      </c>
      <c r="C16" s="1" t="s">
        <v>29</v>
      </c>
      <c r="D16" s="1" t="s">
        <v>30</v>
      </c>
      <c r="E16" s="2" t="s">
        <v>67</v>
      </c>
      <c r="F16" s="1">
        <v>8.1999999999999993</v>
      </c>
      <c r="G16" s="3" t="s">
        <v>34</v>
      </c>
      <c r="H16" s="1">
        <v>9.1199999999999992</v>
      </c>
      <c r="I16" s="3">
        <v>182.4</v>
      </c>
      <c r="J16" s="4">
        <v>3.15</v>
      </c>
      <c r="K16" s="2"/>
      <c r="L16" t="s">
        <v>13</v>
      </c>
      <c r="M16" s="8" t="s">
        <v>51</v>
      </c>
    </row>
    <row r="17" spans="1:13" x14ac:dyDescent="0.4">
      <c r="A17" s="2" t="s">
        <v>36</v>
      </c>
      <c r="B17" s="1">
        <v>240308</v>
      </c>
      <c r="C17" s="1" t="s">
        <v>29</v>
      </c>
      <c r="D17" s="1" t="s">
        <v>30</v>
      </c>
      <c r="E17" s="2" t="s">
        <v>68</v>
      </c>
      <c r="F17" s="1">
        <v>8.1999999999999993</v>
      </c>
      <c r="G17" s="3" t="s">
        <v>35</v>
      </c>
      <c r="H17" s="1">
        <v>5.74</v>
      </c>
      <c r="I17" s="3">
        <v>114.8</v>
      </c>
      <c r="J17" s="4">
        <v>5</v>
      </c>
      <c r="K17" s="2"/>
      <c r="L17" t="s">
        <v>13</v>
      </c>
      <c r="M17" s="8" t="s">
        <v>52</v>
      </c>
    </row>
    <row r="18" spans="1:13" x14ac:dyDescent="0.4">
      <c r="A18" s="2"/>
      <c r="E18" s="2"/>
      <c r="H18" s="2"/>
      <c r="I18" s="2"/>
      <c r="J18" s="2"/>
      <c r="K18" s="2"/>
    </row>
    <row r="19" spans="1:13" x14ac:dyDescent="0.4">
      <c r="A19" s="2"/>
      <c r="E19" s="2"/>
      <c r="H19" s="2"/>
      <c r="I19" s="2"/>
      <c r="J19" s="2"/>
      <c r="K19" s="2"/>
    </row>
    <row r="21" spans="1:13" x14ac:dyDescent="0.4">
      <c r="B21" s="1" t="s">
        <v>26</v>
      </c>
      <c r="C21" s="1" t="s">
        <v>27</v>
      </c>
    </row>
    <row r="22" spans="1:13" x14ac:dyDescent="0.4">
      <c r="A22" s="5" t="str">
        <f>A2</f>
        <v>SALK047</v>
      </c>
      <c r="B22" s="1">
        <f>F2</f>
        <v>8.1</v>
      </c>
      <c r="C22" s="6">
        <f>(IF(B22&lt;B23,10,(10*B23)/B22))*1.5</f>
        <v>15</v>
      </c>
    </row>
    <row r="23" spans="1:13" x14ac:dyDescent="0.4">
      <c r="A23" s="5" t="str">
        <f>A10</f>
        <v>SALK047</v>
      </c>
      <c r="B23" s="1">
        <f>F10</f>
        <v>8.1999999999999993</v>
      </c>
      <c r="C23" s="6">
        <f>(IF(B22&gt;B23,10,(10*B22)/B23))*1.5</f>
        <v>14.817073170731708</v>
      </c>
    </row>
    <row r="25" spans="1:13" ht="29.15" x14ac:dyDescent="0.4">
      <c r="A25" s="7" t="s">
        <v>28</v>
      </c>
      <c r="B25" s="1">
        <v>8.1199999999999992</v>
      </c>
    </row>
    <row r="26" spans="1:13" x14ac:dyDescent="0.4">
      <c r="A26" s="1" t="s">
        <v>31</v>
      </c>
      <c r="B26" s="9">
        <f>(C23+C22)*B25</f>
        <v>242.11463414634147</v>
      </c>
    </row>
    <row r="27" spans="1:13" x14ac:dyDescent="0.4">
      <c r="A27" s="1" t="s">
        <v>32</v>
      </c>
      <c r="B27" s="9">
        <f>500/B26</f>
        <v>2.0651374575639436</v>
      </c>
    </row>
    <row r="29" spans="1:13" x14ac:dyDescent="0.4">
      <c r="G29" s="2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FD02C-9129-470B-8996-2F3E70F0B3D5}">
  <dimension ref="A1:I28"/>
  <sheetViews>
    <sheetView workbookViewId="0">
      <selection activeCell="F1" sqref="F1:F16"/>
    </sheetView>
  </sheetViews>
  <sheetFormatPr defaultRowHeight="14.6" x14ac:dyDescent="0.4"/>
  <cols>
    <col min="1" max="1" width="28.07421875" bestFit="1" customWidth="1"/>
    <col min="2" max="3" width="4.84375" bestFit="1" customWidth="1"/>
    <col min="4" max="4" width="3.921875" bestFit="1" customWidth="1"/>
    <col min="6" max="6" width="9.4609375" bestFit="1" customWidth="1"/>
    <col min="7" max="8" width="11.84375" bestFit="1" customWidth="1"/>
    <col min="9" max="9" width="7.23046875" bestFit="1" customWidth="1"/>
  </cols>
  <sheetData>
    <row r="1" spans="1:9" x14ac:dyDescent="0.4">
      <c r="A1" s="11">
        <v>1</v>
      </c>
      <c r="B1" s="11">
        <v>2012</v>
      </c>
      <c r="C1" s="12" t="s">
        <v>37</v>
      </c>
      <c r="D1" t="s">
        <v>38</v>
      </c>
      <c r="F1" t="str">
        <f>C1&amp;"_"&amp;B1&amp;"_Fib_P"&amp;A1</f>
        <v>3C_2012_Fib_P1</v>
      </c>
      <c r="G1" s="13"/>
      <c r="H1" s="13"/>
      <c r="I1" s="10"/>
    </row>
    <row r="2" spans="1:9" x14ac:dyDescent="0.4">
      <c r="A2" s="11">
        <v>1</v>
      </c>
      <c r="B2" s="11">
        <v>2021</v>
      </c>
      <c r="C2" s="12" t="s">
        <v>37</v>
      </c>
      <c r="D2" t="s">
        <v>38</v>
      </c>
      <c r="F2" t="str">
        <f t="shared" ref="F2:F16" si="0">C2&amp;"_"&amp;B2&amp;"_Fib_P"&amp;A2</f>
        <v>3C_2021_Fib_P1</v>
      </c>
      <c r="G2" s="14"/>
      <c r="H2" s="14"/>
      <c r="I2" s="10"/>
    </row>
    <row r="3" spans="1:9" x14ac:dyDescent="0.4">
      <c r="A3" s="11">
        <v>2</v>
      </c>
      <c r="B3" s="11">
        <v>2021</v>
      </c>
      <c r="C3" s="12" t="s">
        <v>37</v>
      </c>
      <c r="D3" t="s">
        <v>38</v>
      </c>
      <c r="F3" t="str">
        <f t="shared" si="0"/>
        <v>3C_2021_Fib_P2</v>
      </c>
      <c r="G3" s="14"/>
      <c r="H3" s="14"/>
      <c r="I3" s="10"/>
    </row>
    <row r="4" spans="1:9" x14ac:dyDescent="0.4">
      <c r="A4" s="11">
        <v>1</v>
      </c>
      <c r="B4" s="11">
        <v>2026</v>
      </c>
      <c r="C4" s="12" t="s">
        <v>37</v>
      </c>
      <c r="D4" t="s">
        <v>38</v>
      </c>
      <c r="F4" t="str">
        <f t="shared" si="0"/>
        <v>3C_2026_Fib_P1</v>
      </c>
      <c r="G4" s="14"/>
      <c r="H4" s="14"/>
      <c r="I4" s="10"/>
    </row>
    <row r="5" spans="1:9" x14ac:dyDescent="0.4">
      <c r="A5" s="11">
        <v>2</v>
      </c>
      <c r="B5" s="11">
        <v>2026</v>
      </c>
      <c r="C5" s="12" t="s">
        <v>37</v>
      </c>
      <c r="D5" t="s">
        <v>38</v>
      </c>
      <c r="F5" t="str">
        <f t="shared" si="0"/>
        <v>3C_2026_Fib_P2</v>
      </c>
      <c r="G5" s="14"/>
      <c r="H5" s="14"/>
      <c r="I5" s="10"/>
    </row>
    <row r="6" spans="1:9" x14ac:dyDescent="0.4">
      <c r="A6" s="11">
        <v>1</v>
      </c>
      <c r="B6" s="11">
        <v>2027</v>
      </c>
      <c r="C6" s="12" t="s">
        <v>37</v>
      </c>
      <c r="D6" t="s">
        <v>38</v>
      </c>
      <c r="F6" t="str">
        <f t="shared" si="0"/>
        <v>3C_2027_Fib_P1</v>
      </c>
      <c r="G6" s="14"/>
      <c r="H6" s="14"/>
      <c r="I6" s="10"/>
    </row>
    <row r="7" spans="1:9" x14ac:dyDescent="0.4">
      <c r="A7" s="11">
        <v>2</v>
      </c>
      <c r="B7" s="11">
        <v>2027</v>
      </c>
      <c r="C7" s="12" t="s">
        <v>37</v>
      </c>
      <c r="D7" t="s">
        <v>38</v>
      </c>
      <c r="F7" t="str">
        <f t="shared" si="0"/>
        <v>3C_2027_Fib_P2</v>
      </c>
      <c r="G7" s="14"/>
      <c r="H7" s="14"/>
      <c r="I7" s="10"/>
    </row>
    <row r="8" spans="1:9" x14ac:dyDescent="0.4">
      <c r="A8" s="11">
        <v>3</v>
      </c>
      <c r="B8" s="11">
        <v>2027</v>
      </c>
      <c r="C8" s="12" t="s">
        <v>37</v>
      </c>
      <c r="D8" t="s">
        <v>38</v>
      </c>
      <c r="F8" t="str">
        <f t="shared" si="0"/>
        <v>3C_2027_Fib_P3</v>
      </c>
      <c r="G8" s="14"/>
      <c r="H8" s="14"/>
      <c r="I8" s="10"/>
    </row>
    <row r="9" spans="1:9" x14ac:dyDescent="0.4">
      <c r="A9" s="11">
        <v>1</v>
      </c>
      <c r="B9" s="11">
        <v>2037</v>
      </c>
      <c r="C9" s="12" t="s">
        <v>37</v>
      </c>
      <c r="D9" t="s">
        <v>38</v>
      </c>
      <c r="F9" t="str">
        <f t="shared" si="0"/>
        <v>3C_2037_Fib_P1</v>
      </c>
      <c r="G9" s="14"/>
      <c r="H9" s="14"/>
      <c r="I9" s="10"/>
    </row>
    <row r="10" spans="1:9" x14ac:dyDescent="0.4">
      <c r="A10" s="11">
        <v>2</v>
      </c>
      <c r="B10" s="11">
        <v>2037</v>
      </c>
      <c r="C10" s="12" t="s">
        <v>37</v>
      </c>
      <c r="D10" t="s">
        <v>38</v>
      </c>
      <c r="F10" t="str">
        <f t="shared" si="0"/>
        <v>3C_2037_Fib_P2</v>
      </c>
      <c r="G10" s="14"/>
      <c r="H10" s="14"/>
      <c r="I10" s="10"/>
    </row>
    <row r="11" spans="1:9" x14ac:dyDescent="0.4">
      <c r="A11" s="11">
        <v>1</v>
      </c>
      <c r="B11" s="11">
        <v>2057</v>
      </c>
      <c r="C11" s="12" t="s">
        <v>37</v>
      </c>
      <c r="D11" t="s">
        <v>38</v>
      </c>
      <c r="F11" t="str">
        <f t="shared" si="0"/>
        <v>3C_2057_Fib_P1</v>
      </c>
      <c r="G11" s="14"/>
      <c r="H11" s="14"/>
      <c r="I11" s="10"/>
    </row>
    <row r="12" spans="1:9" x14ac:dyDescent="0.4">
      <c r="A12" s="11">
        <v>2</v>
      </c>
      <c r="B12" s="11">
        <v>2057</v>
      </c>
      <c r="C12" s="12" t="s">
        <v>37</v>
      </c>
      <c r="D12" t="s">
        <v>38</v>
      </c>
      <c r="F12" t="str">
        <f t="shared" si="0"/>
        <v>3C_2057_Fib_P2</v>
      </c>
      <c r="G12" s="14"/>
      <c r="H12" s="14"/>
      <c r="I12" s="10"/>
    </row>
    <row r="13" spans="1:9" x14ac:dyDescent="0.4">
      <c r="A13" s="11">
        <v>1</v>
      </c>
      <c r="B13" s="11">
        <v>2058</v>
      </c>
      <c r="C13" s="12" t="s">
        <v>37</v>
      </c>
      <c r="D13" t="s">
        <v>38</v>
      </c>
      <c r="F13" t="str">
        <f t="shared" si="0"/>
        <v>3C_2058_Fib_P1</v>
      </c>
      <c r="G13" s="14"/>
      <c r="H13" s="14"/>
      <c r="I13" s="10"/>
    </row>
    <row r="14" spans="1:9" x14ac:dyDescent="0.4">
      <c r="A14" s="11">
        <v>2</v>
      </c>
      <c r="B14" s="11">
        <v>2058</v>
      </c>
      <c r="C14" s="12" t="s">
        <v>37</v>
      </c>
      <c r="D14" t="s">
        <v>38</v>
      </c>
      <c r="F14" t="str">
        <f t="shared" si="0"/>
        <v>3C_2058_Fib_P2</v>
      </c>
      <c r="G14" s="14"/>
      <c r="H14" s="14"/>
      <c r="I14" s="10"/>
    </row>
    <row r="15" spans="1:9" x14ac:dyDescent="0.4">
      <c r="A15" s="11">
        <v>1</v>
      </c>
      <c r="B15" s="11">
        <v>2112</v>
      </c>
      <c r="C15" s="12" t="s">
        <v>37</v>
      </c>
      <c r="D15" t="s">
        <v>38</v>
      </c>
      <c r="F15" t="str">
        <f t="shared" si="0"/>
        <v>3C_2112_Fib_P1</v>
      </c>
      <c r="G15" s="14"/>
      <c r="H15" s="14"/>
      <c r="I15" s="10"/>
    </row>
    <row r="16" spans="1:9" x14ac:dyDescent="0.4">
      <c r="A16" s="11">
        <v>2</v>
      </c>
      <c r="B16" s="11">
        <v>2112</v>
      </c>
      <c r="C16" s="12" t="s">
        <v>37</v>
      </c>
      <c r="D16" t="s">
        <v>38</v>
      </c>
      <c r="F16" t="str">
        <f t="shared" si="0"/>
        <v>3C_2112_Fib_P2</v>
      </c>
      <c r="G16" s="14"/>
      <c r="H16" s="14"/>
      <c r="I16" s="10"/>
    </row>
    <row r="17" spans="2:9" x14ac:dyDescent="0.4">
      <c r="B17" s="13"/>
      <c r="C17" s="3"/>
      <c r="D17" s="3"/>
      <c r="F17" s="4"/>
      <c r="G17" s="14"/>
      <c r="H17" s="14"/>
      <c r="I17" s="10"/>
    </row>
    <row r="27" spans="2:9" x14ac:dyDescent="0.4">
      <c r="B27" s="13"/>
    </row>
    <row r="28" spans="2:9" x14ac:dyDescent="0.4">
      <c r="B28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Bartlett</dc:creator>
  <cp:lastModifiedBy>Anna Bartlett</cp:lastModifiedBy>
  <dcterms:created xsi:type="dcterms:W3CDTF">2023-06-23T17:20:21Z</dcterms:created>
  <dcterms:modified xsi:type="dcterms:W3CDTF">2024-03-08T18:30:54Z</dcterms:modified>
</cp:coreProperties>
</file>