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popop/Desktop/Data Science Projects/soccer_betting_simulation/final visualizations/"/>
    </mc:Choice>
  </mc:AlternateContent>
  <xr:revisionPtr revIDLastSave="0" documentId="13_ncr:1_{A1AC2481-E689-CD4E-95F3-1E64381E42F3}" xr6:coauthVersionLast="47" xr6:coauthVersionMax="47" xr10:uidLastSave="{00000000-0000-0000-0000-000000000000}"/>
  <bookViews>
    <workbookView xWindow="-2240" yWindow="500" windowWidth="25600" windowHeight="15500" xr2:uid="{4558F208-BF14-7046-937E-199514D0BC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13" i="1" l="1"/>
  <c r="G12" i="1"/>
  <c r="G11" i="1"/>
  <c r="G10" i="1"/>
  <c r="G9" i="1"/>
  <c r="G8" i="1"/>
  <c r="G7" i="1"/>
  <c r="G6" i="1"/>
  <c r="G5" i="1"/>
  <c r="F5" i="1" s="1"/>
  <c r="G4" i="1"/>
  <c r="G14" i="1"/>
  <c r="G15" i="1"/>
  <c r="F15" i="1" s="1"/>
  <c r="F3" i="1"/>
  <c r="F2" i="1"/>
  <c r="F4" i="1"/>
  <c r="F11" i="1"/>
  <c r="F9" i="1"/>
  <c r="F6" i="1"/>
  <c r="F10" i="1"/>
  <c r="F8" i="1"/>
  <c r="F14" i="1"/>
  <c r="F12" i="1"/>
  <c r="F13" i="1"/>
  <c r="F7" i="1"/>
</calcChain>
</file>

<file path=xl/sharedStrings.xml><?xml version="1.0" encoding="utf-8"?>
<sst xmlns="http://schemas.openxmlformats.org/spreadsheetml/2006/main" count="18" uniqueCount="18">
  <si>
    <t>Matches</t>
  </si>
  <si>
    <t>Profit</t>
  </si>
  <si>
    <t>Method</t>
  </si>
  <si>
    <t>Nearest Neighbors</t>
  </si>
  <si>
    <t>Random Forest</t>
  </si>
  <si>
    <t>Nearest Neighbors (A)</t>
  </si>
  <si>
    <t>Random Forest (A)</t>
  </si>
  <si>
    <t>Elastic Net (A)</t>
  </si>
  <si>
    <t>Random Forest (D)</t>
  </si>
  <si>
    <t>Nearest Neighbors (D)</t>
  </si>
  <si>
    <t xml:space="preserve">Elastic Net  </t>
  </si>
  <si>
    <t>Boosted Trees</t>
  </si>
  <si>
    <t>Nearest Neighbors (A&amp;D)</t>
  </si>
  <si>
    <t>Random Forest (A&amp;D)</t>
  </si>
  <si>
    <t>Arbitrage</t>
  </si>
  <si>
    <t>Arbitrage (Compounded)</t>
  </si>
  <si>
    <t>Profit per season</t>
  </si>
  <si>
    <t>Positive 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</si>
</sst>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0" fillId="0" borderId="1" xfId="0" applyBorder="1"/>
    <xf numFmtId="0" fontId="0" fillId="0" borderId="2" xfId="0" applyBorder="1"/>
    <xf numFmtId="0" fontId="2" fillId="0" borderId="0" xfId="0" applyFont="1" applyBorder="1"/>
    <xf numFmtId="9" fontId="0" fillId="0" borderId="0" xfId="1" applyNumberFormat="1" applyFont="1"/>
    <xf numFmtId="44" fontId="0" fillId="0" borderId="0" xfId="2" applyFont="1"/>
  </cellXfs>
  <cellStyles count="3">
    <cellStyle name="Currency" xfId="2" builtinId="4"/>
    <cellStyle name="Normal" xfId="0" builtinId="0"/>
    <cellStyle name="Percent" xfId="1" builtinId="5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CB357D-02FA-7549-A05B-774A2FCB275A}" name="Table1" displayName="Table1" ref="E1:H15" totalsRowShown="0">
  <autoFilter ref="E1:H15" xr:uid="{C8CB357D-02FA-7549-A05B-774A2FCB275A}"/>
  <sortState xmlns:xlrd2="http://schemas.microsoft.com/office/spreadsheetml/2017/richdata2" ref="E2:H15">
    <sortCondition descending="1" ref="F1:F15"/>
  </sortState>
  <tableColumns count="4">
    <tableColumn id="1" xr3:uid="{241CC3D0-1C4B-E84C-B8FA-E6DB696DCD6D}" name="Method"/>
    <tableColumn id="2" xr3:uid="{24703378-198E-984D-B5C8-62BD2D75E6F7}" name="Profit per season" dataDxfId="0" dataCellStyle="Percent"/>
    <tableColumn id="3" xr3:uid="{454C2B20-3A2A-B640-9F11-EEC7DF005FA2}" name="Profit"/>
    <tableColumn id="4" xr3:uid="{B489D6A3-0172-6D49-BF30-126535DCA33F}" name="Match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A8D06-F4D2-5646-85CF-B0EFB65930B3}">
  <dimension ref="E1:H15"/>
  <sheetViews>
    <sheetView tabSelected="1" workbookViewId="0">
      <selection activeCell="G3" sqref="G3"/>
    </sheetView>
  </sheetViews>
  <sheetFormatPr baseColWidth="10" defaultRowHeight="16" x14ac:dyDescent="0.2"/>
  <cols>
    <col min="1" max="1" width="10.83203125" customWidth="1"/>
    <col min="3" max="3" width="3.83203125" customWidth="1"/>
    <col min="4" max="4" width="10.83203125" customWidth="1"/>
    <col min="5" max="5" width="28" customWidth="1"/>
    <col min="6" max="6" width="23.33203125" customWidth="1"/>
    <col min="7" max="7" width="12.1640625" bestFit="1" customWidth="1"/>
    <col min="9" max="9" width="15.83203125" customWidth="1"/>
  </cols>
  <sheetData>
    <row r="1" spans="5:8" x14ac:dyDescent="0.2">
      <c r="E1" t="s">
        <v>2</v>
      </c>
      <c r="F1" t="s">
        <v>16</v>
      </c>
      <c r="G1" t="s">
        <v>1</v>
      </c>
      <c r="H1" t="s">
        <v>0</v>
      </c>
    </row>
    <row r="2" spans="5:8" x14ac:dyDescent="0.2">
      <c r="E2" t="s">
        <v>14</v>
      </c>
      <c r="F2" s="5" t="e">
        <f>NA()</f>
        <v>#N/A</v>
      </c>
      <c r="G2" s="5" t="e">
        <f>NA()</f>
        <v>#N/A</v>
      </c>
      <c r="H2">
        <v>50</v>
      </c>
    </row>
    <row r="3" spans="5:8" x14ac:dyDescent="0.2">
      <c r="E3" t="s">
        <v>15</v>
      </c>
      <c r="F3" s="1" t="e">
        <f>NA()</f>
        <v>#N/A</v>
      </c>
      <c r="G3" s="5" t="e">
        <f>NA()</f>
        <v>#N/A</v>
      </c>
      <c r="H3">
        <v>50</v>
      </c>
    </row>
    <row r="4" spans="5:8" x14ac:dyDescent="0.2">
      <c r="E4" t="s">
        <v>13</v>
      </c>
      <c r="F4" s="6">
        <f>Table1[[#This Row],[Profit]]/3</f>
        <v>483.83333333333331</v>
      </c>
      <c r="G4">
        <f>290.3*5</f>
        <v>1451.5</v>
      </c>
      <c r="H4">
        <v>436</v>
      </c>
    </row>
    <row r="5" spans="5:8" x14ac:dyDescent="0.2">
      <c r="E5" t="s">
        <v>12</v>
      </c>
      <c r="F5" s="6">
        <f>Table1[[#This Row],[Profit]]/3</f>
        <v>429.16666666666669</v>
      </c>
      <c r="G5">
        <f>257.5*5</f>
        <v>1287.5</v>
      </c>
      <c r="H5">
        <v>431</v>
      </c>
    </row>
    <row r="6" spans="5:8" x14ac:dyDescent="0.2">
      <c r="E6" t="s">
        <v>7</v>
      </c>
      <c r="F6" s="6">
        <f>Table1[[#This Row],[Profit]]/3</f>
        <v>405</v>
      </c>
      <c r="G6">
        <f>243*5</f>
        <v>1215</v>
      </c>
      <c r="H6">
        <v>296</v>
      </c>
    </row>
    <row r="7" spans="5:8" x14ac:dyDescent="0.2">
      <c r="E7" t="s">
        <v>3</v>
      </c>
      <c r="F7" s="6">
        <f>Table1[[#This Row],[Profit]]/3</f>
        <v>396.83333333333331</v>
      </c>
      <c r="G7">
        <f>238.1*5</f>
        <v>1190.5</v>
      </c>
      <c r="H7">
        <v>1010</v>
      </c>
    </row>
    <row r="8" spans="5:8" x14ac:dyDescent="0.2">
      <c r="E8" t="s">
        <v>5</v>
      </c>
      <c r="F8" s="6">
        <f>Table1[[#This Row],[Profit]]/3</f>
        <v>354.66666666666669</v>
      </c>
      <c r="G8">
        <f>212.8*5</f>
        <v>1064</v>
      </c>
      <c r="H8">
        <v>324</v>
      </c>
    </row>
    <row r="9" spans="5:8" x14ac:dyDescent="0.2">
      <c r="E9" t="s">
        <v>8</v>
      </c>
      <c r="F9" s="6">
        <f>Table1[[#This Row],[Profit]]/3</f>
        <v>261</v>
      </c>
      <c r="G9">
        <f>156.6*5</f>
        <v>783</v>
      </c>
      <c r="H9">
        <v>118</v>
      </c>
    </row>
    <row r="10" spans="5:8" x14ac:dyDescent="0.2">
      <c r="E10" t="s">
        <v>6</v>
      </c>
      <c r="F10" s="6">
        <f>Table1[[#This Row],[Profit]]/3</f>
        <v>222.83333333333334</v>
      </c>
      <c r="G10">
        <f>133.7*5</f>
        <v>668.5</v>
      </c>
      <c r="H10">
        <v>318</v>
      </c>
    </row>
    <row r="11" spans="5:8" x14ac:dyDescent="0.2">
      <c r="E11" s="2" t="s">
        <v>9</v>
      </c>
      <c r="F11" s="6">
        <f>Table1[[#This Row],[Profit]]/3</f>
        <v>74.5</v>
      </c>
      <c r="G11" s="3">
        <f>44.7*5</f>
        <v>223.5</v>
      </c>
      <c r="H11" s="3">
        <v>107</v>
      </c>
    </row>
    <row r="12" spans="5:8" x14ac:dyDescent="0.2">
      <c r="E12" t="s">
        <v>10</v>
      </c>
      <c r="F12" s="6">
        <f>Table1[[#This Row],[Profit]]/3</f>
        <v>62.666666666666664</v>
      </c>
      <c r="G12">
        <f>37.6*5</f>
        <v>188</v>
      </c>
      <c r="H12">
        <v>1010</v>
      </c>
    </row>
    <row r="13" spans="5:8" x14ac:dyDescent="0.2">
      <c r="E13" t="s">
        <v>4</v>
      </c>
      <c r="F13" s="6">
        <f>Table1[[#This Row],[Profit]]/3</f>
        <v>36.5</v>
      </c>
      <c r="G13">
        <f>21.9*5</f>
        <v>109.5</v>
      </c>
      <c r="H13">
        <v>1010</v>
      </c>
    </row>
    <row r="14" spans="5:8" x14ac:dyDescent="0.2">
      <c r="E14" s="4" t="s">
        <v>11</v>
      </c>
      <c r="F14" s="6">
        <f>Table1[[#This Row],[Profit]]/3</f>
        <v>-330</v>
      </c>
      <c r="G14" s="4">
        <f>-198*5</f>
        <v>-990</v>
      </c>
      <c r="H14" s="4">
        <v>1010</v>
      </c>
    </row>
    <row r="15" spans="5:8" x14ac:dyDescent="0.2">
      <c r="E15" t="s">
        <v>17</v>
      </c>
      <c r="F15" s="6">
        <f>Table1[[#This Row],[Profit]]/3</f>
        <v>397.23333333333335</v>
      </c>
      <c r="G15">
        <f>1191.7</f>
        <v>1191.7</v>
      </c>
      <c r="H15">
        <v>925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2022-07-12T21:17:50Z</dcterms:created>
  <dcterms:modified xsi:type="dcterms:W3CDTF">2022-11-28T06:47:54Z</dcterms:modified>
</cp:coreProperties>
</file>