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popop/Desktop/Data Science Projects/soccer_betting_simulation/final documents/"/>
    </mc:Choice>
  </mc:AlternateContent>
  <xr:revisionPtr revIDLastSave="0" documentId="13_ncr:1_{01E1FA59-CB5F-1A49-9D1E-8139CC737292}" xr6:coauthVersionLast="47" xr6:coauthVersionMax="47" xr10:uidLastSave="{00000000-0000-0000-0000-000000000000}"/>
  <bookViews>
    <workbookView xWindow="0" yWindow="500" windowWidth="25600" windowHeight="15500" xr2:uid="{4558F208-BF14-7046-937E-199514D0B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F8" i="1" s="1"/>
  <c r="F3" i="1"/>
  <c r="F4" i="1"/>
  <c r="F5" i="1"/>
  <c r="F6" i="1"/>
  <c r="F7" i="1"/>
  <c r="F2" i="1"/>
  <c r="G3" i="1"/>
  <c r="G4" i="1"/>
  <c r="G5" i="1"/>
  <c r="G6" i="1"/>
  <c r="G7" i="1"/>
  <c r="G2" i="1"/>
  <c r="H4" i="1"/>
  <c r="H5" i="1"/>
  <c r="H3" i="1"/>
  <c r="H2" i="1"/>
  <c r="H6" i="1"/>
  <c r="H7" i="1"/>
  <c r="H8" i="1"/>
</calcChain>
</file>

<file path=xl/sharedStrings.xml><?xml version="1.0" encoding="utf-8"?>
<sst xmlns="http://schemas.openxmlformats.org/spreadsheetml/2006/main" count="12" uniqueCount="12">
  <si>
    <t>Method</t>
  </si>
  <si>
    <t>Nearest Neighbors</t>
  </si>
  <si>
    <t>Random Forest</t>
  </si>
  <si>
    <t xml:space="preserve">Elastic Net  </t>
  </si>
  <si>
    <t>Boosted Trees</t>
  </si>
  <si>
    <t>Nearest Neighbors (A&amp;D)</t>
  </si>
  <si>
    <t>Random Forest (A&amp;D)</t>
  </si>
  <si>
    <t>Positive EV</t>
  </si>
  <si>
    <t>Profit ($)</t>
  </si>
  <si>
    <t>Estimated profit per season ($)*</t>
  </si>
  <si>
    <t>Estimated Profit ($)*</t>
  </si>
  <si>
    <t>Number of 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</si>
</sst>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B357D-02FA-7549-A05B-774A2FCB275A}" name="Table1" displayName="Table1" ref="E1:I8" totalsRowShown="0">
  <autoFilter ref="E1:I8" xr:uid="{C8CB357D-02FA-7549-A05B-774A2FCB275A}"/>
  <sortState xmlns:xlrd2="http://schemas.microsoft.com/office/spreadsheetml/2017/richdata2" ref="E2:I8">
    <sortCondition descending="1" ref="F1:F8"/>
  </sortState>
  <tableColumns count="5">
    <tableColumn id="1" xr3:uid="{241CC3D0-1C4B-E84C-B8FA-E6DB696DCD6D}" name="Method"/>
    <tableColumn id="2" xr3:uid="{24703378-198E-984D-B5C8-62BD2D75E6F7}" name="Estimated profit per season ($)*" dataDxfId="1" dataCellStyle="Percent">
      <calculatedColumnFormula>Table1[[#This Row],[Estimated Profit ($)*]]/3</calculatedColumnFormula>
    </tableColumn>
    <tableColumn id="5" xr3:uid="{5C32839D-BBD6-FC4A-9477-EDA48D330EDD}" name="Estimated Profit ($)*" dataDxfId="0" dataCellStyle="Currency"/>
    <tableColumn id="3" xr3:uid="{454C2B20-3A2A-B640-9F11-EEC7DF005FA2}" name="Profit ($)"/>
    <tableColumn id="4" xr3:uid="{B489D6A3-0172-6D49-BF30-126535DCA33F}" name="Number of b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8D06-F4D2-5646-85CF-B0EFB65930B3}">
  <dimension ref="E1:I8"/>
  <sheetViews>
    <sheetView tabSelected="1" workbookViewId="0">
      <selection activeCell="I2" sqref="I2"/>
    </sheetView>
  </sheetViews>
  <sheetFormatPr baseColWidth="10" defaultRowHeight="16" x14ac:dyDescent="0.2"/>
  <cols>
    <col min="1" max="1" width="10.83203125" customWidth="1"/>
    <col min="3" max="3" width="3.83203125" customWidth="1"/>
    <col min="4" max="4" width="10.83203125" customWidth="1"/>
    <col min="5" max="5" width="28" customWidth="1"/>
    <col min="6" max="6" width="23.33203125" customWidth="1"/>
    <col min="7" max="7" width="16.83203125" customWidth="1"/>
    <col min="9" max="9" width="15.83203125" customWidth="1"/>
  </cols>
  <sheetData>
    <row r="1" spans="5:9" x14ac:dyDescent="0.2">
      <c r="E1" t="s">
        <v>0</v>
      </c>
      <c r="F1" t="s">
        <v>9</v>
      </c>
      <c r="G1" t="s">
        <v>10</v>
      </c>
      <c r="H1" t="s">
        <v>8</v>
      </c>
      <c r="I1" t="s">
        <v>11</v>
      </c>
    </row>
    <row r="2" spans="5:9" x14ac:dyDescent="0.2">
      <c r="E2" t="s">
        <v>6</v>
      </c>
      <c r="F2" s="2">
        <f>Table1[[#This Row],[Estimated Profit ($)*]]/3</f>
        <v>791.76211221122128</v>
      </c>
      <c r="G2" s="2">
        <f>Table1[[#This Row],[Profit ($)]]*8264/1010</f>
        <v>2375.2863366336637</v>
      </c>
      <c r="H2">
        <f>290.3</f>
        <v>290.3</v>
      </c>
      <c r="I2">
        <v>436</v>
      </c>
    </row>
    <row r="3" spans="5:9" x14ac:dyDescent="0.2">
      <c r="E3" t="s">
        <v>5</v>
      </c>
      <c r="F3" s="2">
        <f>Table1[[#This Row],[Estimated Profit ($)*]]/3</f>
        <v>702.3036303630364</v>
      </c>
      <c r="G3" s="2">
        <f>Table1[[#This Row],[Profit ($)]]*8264/1010</f>
        <v>2106.9108910891091</v>
      </c>
      <c r="H3">
        <f>257.5</f>
        <v>257.5</v>
      </c>
      <c r="I3">
        <v>431</v>
      </c>
    </row>
    <row r="4" spans="5:9" x14ac:dyDescent="0.2">
      <c r="E4" t="s">
        <v>1</v>
      </c>
      <c r="F4" s="2">
        <f>Table1[[#This Row],[Estimated Profit ($)*]]/3</f>
        <v>649.39221122112201</v>
      </c>
      <c r="G4" s="2">
        <f>Table1[[#This Row],[Profit ($)]]*8264/1010</f>
        <v>1948.1766336633661</v>
      </c>
      <c r="H4">
        <f>238.1</f>
        <v>238.1</v>
      </c>
      <c r="I4">
        <v>1010</v>
      </c>
    </row>
    <row r="5" spans="5:9" x14ac:dyDescent="0.2">
      <c r="E5" t="s">
        <v>3</v>
      </c>
      <c r="F5" s="2">
        <f>Table1[[#This Row],[Estimated Profit ($)*]]/3</f>
        <v>102.54996699669967</v>
      </c>
      <c r="G5" s="2">
        <f>Table1[[#This Row],[Profit ($)]]*8264/1010</f>
        <v>307.64990099009901</v>
      </c>
      <c r="H5">
        <f>37.6</f>
        <v>37.6</v>
      </c>
      <c r="I5">
        <v>1010</v>
      </c>
    </row>
    <row r="6" spans="5:9" x14ac:dyDescent="0.2">
      <c r="E6" t="s">
        <v>2</v>
      </c>
      <c r="F6" s="2">
        <f>Table1[[#This Row],[Estimated Profit ($)*]]/3</f>
        <v>59.729900990099004</v>
      </c>
      <c r="G6" s="2">
        <f>Table1[[#This Row],[Profit ($)]]*8264/1010</f>
        <v>179.18970297029702</v>
      </c>
      <c r="H6">
        <f>21.9</f>
        <v>21.9</v>
      </c>
      <c r="I6">
        <v>1010</v>
      </c>
    </row>
    <row r="7" spans="5:9" x14ac:dyDescent="0.2">
      <c r="E7" s="1" t="s">
        <v>4</v>
      </c>
      <c r="F7" s="2">
        <f>Table1[[#This Row],[Estimated Profit ($)*]]/3</f>
        <v>-540.02376237623764</v>
      </c>
      <c r="G7" s="2">
        <f>Table1[[#This Row],[Profit ($)]]*8264/1010</f>
        <v>-1620.0712871287128</v>
      </c>
      <c r="H7" s="1">
        <f>-198</f>
        <v>-198</v>
      </c>
      <c r="I7" s="1">
        <v>1010</v>
      </c>
    </row>
    <row r="8" spans="5:9" x14ac:dyDescent="0.2">
      <c r="E8" t="s">
        <v>7</v>
      </c>
      <c r="F8" s="2">
        <f>Table1[[#This Row],[Estimated Profit ($)*]]/3</f>
        <v>661.44192356773465</v>
      </c>
      <c r="G8">
        <f>1191.7*8264/4963</f>
        <v>1984.3257707032039</v>
      </c>
      <c r="H8">
        <f>1191.7</f>
        <v>1191.7</v>
      </c>
      <c r="I8">
        <v>4565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2022-07-12T21:17:50Z</dcterms:created>
  <dcterms:modified xsi:type="dcterms:W3CDTF">2022-11-29T04:13:53Z</dcterms:modified>
</cp:coreProperties>
</file>