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<sst xmlns="http://schemas.openxmlformats.org/spreadsheetml/2006/main" count="1132" uniqueCount="451">
  <si>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</si>
  <si>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</si>
  <si>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</si>
  <si>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</si>
  <si>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</si>
  <si>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</si>
  <si>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</si>
  <si>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</si>
  <si>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</si>
  <si>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</si>
  <si>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</si>
  <si>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</si>
  <si>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Description of holding</t>
  </si>
  <si>
    <t>Data sheets for other local authorities and contact details if you can’t find what</t>
  </si>
  <si>
    <t>Sub-category/ Classification</t>
  </si>
  <si>
    <t>you are looking for can be accessed from</t>
  </si>
  <si>
    <t>Oil/gas companies</t>
  </si>
  <si>
    <t>Coal companies</t>
  </si>
  <si>
    <t>Verification</t>
  </si>
  <si>
    <t>Fossil fuel amounts</t>
  </si>
  <si>
    <t>http://gofossilfree.org/uk/pensions/</t>
  </si>
  <si>
    <t>Amount (£GBP)</t>
  </si>
  <si>
    <t xml:space="preserve">Dorset County Council Pension Fund </t>
  </si>
  <si>
    <t>AFRICAN BARRICK GOLD LTD</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</si>
  <si>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</si>
  <si>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</si>
  <si>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</si>
  <si>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</si>
  <si>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</si>
  <si>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</si>
  <si>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</si>
  <si>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</si>
  <si>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</si>
  <si>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</si>
  <si>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Mining</t>
  </si>
  <si>
    <t>Total Holdings March 2014</t>
  </si>
  <si>
    <t>http://www.yourpension.org.uk/Dorset/Investments/Annual-Report-Accounts.aspx</t>
  </si>
  <si>
    <t>Total holdings</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</si>
  <si>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</si>
  <si>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</si>
  <si>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</si>
  <si>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</si>
  <si>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</si>
  <si>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</si>
  <si>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</si>
  <si>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</si>
  <si>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</si>
  <si>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</si>
  <si>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</si>
  <si>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Internally managed UK equities</t>
  </si>
  <si>
    <t>Axa Framlington Equities</t>
  </si>
  <si>
    <t>yes</t>
  </si>
  <si>
    <t>Shroeders UK Equities</t>
  </si>
  <si>
    <t>Standard Life UK Equities</t>
  </si>
  <si>
    <t>Pictet Global Equity</t>
  </si>
  <si>
    <t>Janus Intech US Equity</t>
  </si>
  <si>
    <t>JP Morgan Emerging Market Equity</t>
  </si>
  <si>
    <t>Total estimated fossil fuels in largest pooled funds</t>
  </si>
  <si>
    <t>Total direct fossil fuels</t>
  </si>
  <si>
    <t>Total fossil fuels</t>
  </si>
  <si>
    <t>ANGLO AMERICAN ORD USD0.54</t>
  </si>
  <si>
    <t>ANTOFAGASTA ORD GBP0.05</t>
  </si>
  <si>
    <t>BHP BILLITON ORD USD0.50</t>
  </si>
  <si>
    <t>CENTAMIN EGYPT LTD</t>
  </si>
  <si>
    <t>FRESNILLO</t>
  </si>
  <si>
    <t>GLENCORE XSTRATA</t>
  </si>
  <si>
    <t>KAZAKHMYS ORD GBP0.20</t>
  </si>
  <si>
    <t>LONMIN ORD USD1.00</t>
  </si>
  <si>
    <t>PETRA DIAMONDS</t>
  </si>
  <si>
    <t>POLYMETAL INT'L</t>
  </si>
  <si>
    <t>RANDGOLD RESOURCES ORD USD0.05</t>
  </si>
  <si>
    <t>RIO TINTO ORD GBP0.10 (REG)</t>
  </si>
  <si>
    <t>VEDANTA RESOURCES ORD USD0.10</t>
  </si>
  <si>
    <t>AFREN PLC</t>
  </si>
  <si>
    <t xml:space="preserve">Oil and Gas </t>
  </si>
  <si>
    <t>BG GROUP ORD GBP0.10</t>
  </si>
  <si>
    <t>BP ORD USD0.25</t>
  </si>
  <si>
    <t>CAIRN ENERGY ORD GBP0.06153846153</t>
  </si>
  <si>
    <t>ENQUEST PLC</t>
  </si>
  <si>
    <t>OPHIR ENERGY</t>
  </si>
  <si>
    <t>PREMIER OIL ORD GBP0.50</t>
  </si>
  <si>
    <t>ROYAL DUTCH 'B' ORD EUR0.07</t>
  </si>
  <si>
    <t>Shell</t>
  </si>
  <si>
    <t>SOCO INTL ORD GBP0.20</t>
  </si>
  <si>
    <t>TULLOW OIL ORD GBP 0.10</t>
  </si>
  <si>
    <t>CRODA INTL ORD GBP0.10</t>
  </si>
  <si>
    <t>Chemicals</t>
  </si>
  <si>
    <t>ELEMENTIS</t>
  </si>
  <si>
    <t>JOHNSON MATTHEY ORD GBP1.00</t>
  </si>
  <si>
    <t>SYNTHOMER</t>
  </si>
  <si>
    <t>VICTREX ORD GBP0.01</t>
  </si>
  <si>
    <t>BALFOUR BEATTY ORD GBP0.50</t>
  </si>
  <si>
    <t xml:space="preserve">Construction and Materials </t>
  </si>
  <si>
    <t>CRH PLC</t>
  </si>
  <si>
    <t>GALLIFORD TRY ORD GBP0.05</t>
  </si>
  <si>
    <t>KELLER GROUP ORD GBP0.10</t>
  </si>
  <si>
    <t>KIER GROUP ORD GBP0.01</t>
  </si>
  <si>
    <t>MONDI PLC EUR0.20</t>
  </si>
  <si>
    <t xml:space="preserve">Forestry and Paper </t>
  </si>
  <si>
    <t>BAE SYSTEMS ORD GBP0.025</t>
  </si>
  <si>
    <t>Aerospace and Defense</t>
  </si>
  <si>
    <t>COBHAM ORD GBP0.25</t>
  </si>
  <si>
    <t>MEGGITT ORD GBP0.05</t>
  </si>
  <si>
    <t>QINETIQ ORD GBP0.01</t>
  </si>
  <si>
    <t>ROLLS ROYCE ORD GBP0.20</t>
  </si>
  <si>
    <t>SENIOR</t>
  </si>
  <si>
    <t>ULTRA ELECTRONICS ORD GBP0.05</t>
  </si>
  <si>
    <t>DOMINO PRINTING SCIENCES</t>
  </si>
  <si>
    <t>Electronic and Electrical Equipment</t>
  </si>
  <si>
    <t>HALMA ORD GBP0.10</t>
  </si>
  <si>
    <t>HELLERMANNTYTON GROUP</t>
  </si>
  <si>
    <t>LAIRD GROUP ORD GBP0.28125</t>
  </si>
  <si>
    <t>MORGAN ADVANCE MATERIALS</t>
  </si>
  <si>
    <t>OXFORD INSTRUMENTS</t>
  </si>
  <si>
    <t>RENISHAW ORD GBP0.20</t>
  </si>
  <si>
    <t>SPECTRIS ORD GBP0.05</t>
  </si>
  <si>
    <t>XAAR ORD</t>
  </si>
  <si>
    <t>BODYCOTE INT ORD GBP 0.10</t>
  </si>
  <si>
    <t>Industrial Engineering</t>
  </si>
  <si>
    <t>FENNER</t>
  </si>
  <si>
    <t>IMI ORD GBP0.25</t>
  </si>
  <si>
    <t>MELROSE INDUSTRIES</t>
  </si>
  <si>
    <t>ROTORK ORD GBP0.05</t>
  </si>
  <si>
    <t>SPIRAX-SARCO ORD GBP0.25</t>
  </si>
  <si>
    <t>WEIR GROUP ORD GBP0.125</t>
  </si>
  <si>
    <t>GKN ORD GBP0.50</t>
  </si>
  <si>
    <t>Automobiles and Parts</t>
  </si>
  <si>
    <t>BARRATT DEVEL ORD GBP0.10</t>
  </si>
  <si>
    <t>Household Goods and Home Construction</t>
  </si>
  <si>
    <t>BELLWAY ORD GBP0.125</t>
  </si>
  <si>
    <t>BERKELEY GP UNITS</t>
  </si>
  <si>
    <t>BOVIS HOMES GROUP ORD GBP0.50</t>
  </si>
  <si>
    <t>CREST NICHOLSON ORD GBP0.10</t>
  </si>
  <si>
    <t>PERSIMMON ORD GBP0.10</t>
  </si>
  <si>
    <t>RECKITT BENCKISER ORD GBP0.10</t>
  </si>
  <si>
    <t>REDROW ORD GBP0.10</t>
  </si>
  <si>
    <t>TAYLOR WIMPEY ORD GBP0.25</t>
  </si>
  <si>
    <t>BARR (A G )</t>
  </si>
  <si>
    <t>Beverages</t>
  </si>
  <si>
    <t>BRITVIC ORD GBP0.20</t>
  </si>
  <si>
    <t>COCA-COLA HBC AG-CDI</t>
  </si>
  <si>
    <t>DIAGEO PLC ORD GBP0.28935</t>
  </si>
  <si>
    <t>SABMILLER ORD USD 0.10</t>
  </si>
  <si>
    <t>ASSD BRITISH FOODS ORD GBP0.0568</t>
  </si>
  <si>
    <t>Food Producers</t>
  </si>
  <si>
    <t>CRANWICK</t>
  </si>
  <si>
    <t>DAIRY CREST ORD GBP0.25</t>
  </si>
  <si>
    <t>GREENCORE GROUP</t>
  </si>
  <si>
    <t>TATE &amp; LYLE ORD GBP0.25</t>
  </si>
  <si>
    <t>UNILEVER ORD GBP0.031111</t>
  </si>
  <si>
    <t>AL NOOR HOSPITALS GROUP</t>
  </si>
  <si>
    <t>Health Care Equipment and Services</t>
  </si>
  <si>
    <t>NMC HEALTH PLC</t>
  </si>
  <si>
    <t>SMITH &amp; NEPHEW ORD USD0.2</t>
  </si>
  <si>
    <t>SYNERGY HEALTH</t>
  </si>
  <si>
    <t>BURBERRY GROUP ORD GBP0.0005</t>
  </si>
  <si>
    <t xml:space="preserve">Personal Goods </t>
  </si>
  <si>
    <t>PZ CUSSONS ORD GBP0.01</t>
  </si>
  <si>
    <t>SUPERGROUP PLC</t>
  </si>
  <si>
    <t>TED BAKER PLC</t>
  </si>
  <si>
    <t>ASTRAZENECA ORD USD0.25</t>
  </si>
  <si>
    <t>Pharmaceuticals and Biotechnology</t>
  </si>
  <si>
    <t>BTG</t>
  </si>
  <si>
    <t>DECHRA PHARMACEUTICALS</t>
  </si>
  <si>
    <t>GENUS</t>
  </si>
  <si>
    <t>GLAXOSMITHKLINE ORD GBP0.25</t>
  </si>
  <si>
    <t>HIKMA PHARMA ORD GBP0.10</t>
  </si>
  <si>
    <t>SHIRE ORD GBP0.05</t>
  </si>
  <si>
    <t>BRITISH AMERICAN TOBACCO ORD GBP0.25</t>
  </si>
  <si>
    <t>Tobacco</t>
  </si>
  <si>
    <t>IMPERIAL TOBACCO ORD GBP0.10</t>
  </si>
  <si>
    <t xml:space="preserve">Tobacco </t>
  </si>
  <si>
    <t>BROWN (N) GROUP ORD GBP0.1105263157</t>
  </si>
  <si>
    <t xml:space="preserve">General Retailers </t>
  </si>
  <si>
    <t>CARPHONE WAREHOUSE ORD GBP0.001</t>
  </si>
  <si>
    <t>DEBENHAMS ORD GBP0.01</t>
  </si>
  <si>
    <t>DIGNITY</t>
  </si>
  <si>
    <t>DSG INTERNATIONAL ORD GBP0.025</t>
  </si>
  <si>
    <t>DUNELM GROUP</t>
  </si>
  <si>
    <t>HALFORDS GRP ORD GBP0.01</t>
  </si>
  <si>
    <t>HOME RETAIL GROUP ORD GBP0.10</t>
  </si>
  <si>
    <t>INCHCAPE ORD GBP0.25</t>
  </si>
  <si>
    <t>JD SPORTS FASHION PLC</t>
  </si>
  <si>
    <t>KINGFISHER ORD GBP0.157142857</t>
  </si>
  <si>
    <t>MARKS AND SPENCER GROUP ORD GBP0.25</t>
  </si>
  <si>
    <t>NEXT ORD GBP0.10</t>
  </si>
  <si>
    <t>SMITH WH ORD GBP0.20</t>
  </si>
  <si>
    <t>SPORTS DIRECT INT'L ORD GBP0.10</t>
  </si>
  <si>
    <t>ALENT</t>
  </si>
  <si>
    <t xml:space="preserve">Industrial Metals </t>
  </si>
  <si>
    <t>EVRAZ PLC</t>
  </si>
  <si>
    <t>FERREXPO</t>
  </si>
  <si>
    <t>VESUVIUS</t>
  </si>
  <si>
    <t>888 HOLDINGS</t>
  </si>
  <si>
    <t>Travel and Leisure</t>
  </si>
  <si>
    <t>BETFAIR GROUP</t>
  </si>
  <si>
    <t>BWIN ENTERTAINMENT ORD GBP0.000015</t>
  </si>
  <si>
    <t>CARNIVAL ORD USD1.66</t>
  </si>
  <si>
    <t>COMPASS GROUP ORD GBP0.10</t>
  </si>
  <si>
    <t>DOMINO'S PIZZA UK&amp; IRL</t>
  </si>
  <si>
    <t>EASYJET ORD GBP0.25</t>
  </si>
  <si>
    <t>ENTERPRISE INNS ORD GBP0.025</t>
  </si>
  <si>
    <t>FIRSTGROUP ORD GBP0.05</t>
  </si>
  <si>
    <t>GO AHEAD GROUP ORD GBP0.10</t>
  </si>
  <si>
    <t>GREENE KING ORD GBP0.125</t>
  </si>
  <si>
    <t>INT'L CONSOLIDATED AIR</t>
  </si>
  <si>
    <t>INTERCONTINENTAL HOTELS ORD GBP0.13617</t>
  </si>
  <si>
    <t>LADBROKES ORD GBP0.28333</t>
  </si>
  <si>
    <t>MARSTONS ORD GBP0.07375</t>
  </si>
  <si>
    <t>MERLIN ENTERTAINMENT</t>
  </si>
  <si>
    <t>MILLENNIUM &amp; COPTHORNE HOTELS ORD GBP0.30</t>
  </si>
  <si>
    <t>MITCHELLS &amp; BUTLER ORD GBP0.085416</t>
  </si>
  <si>
    <t>NATIONAL EXPRESS ORD GBP0.05</t>
  </si>
  <si>
    <t>RANK GROUP ORD GBP0.13888</t>
  </si>
  <si>
    <t>RESTAURANT ORD GBP0.28125</t>
  </si>
  <si>
    <t>STAGECOACH GROUP ORD GBP0.009824</t>
  </si>
  <si>
    <t>THOMAS COOK ORD EUR0.10</t>
  </si>
  <si>
    <t>TUI TRAVEL ORD GBP0.10</t>
  </si>
  <si>
    <t>WETHERSPOON (JD) ORD GBP0.02</t>
  </si>
  <si>
    <t>WHITBREAD ORD GBP0.76797385</t>
  </si>
  <si>
    <t>WILLIAM HILL ORD GBP0.10</t>
  </si>
  <si>
    <t>BRITISH SKY BROADCASTING ORD GBP0.50</t>
  </si>
  <si>
    <t>Media</t>
  </si>
  <si>
    <t>ENTERTAINMENT ONE LTD</t>
  </si>
  <si>
    <t>EUROMONEY INST INVESTOR ORD GBP0.0025</t>
  </si>
  <si>
    <t>INFORMA ORD GBP0.001</t>
  </si>
  <si>
    <t>ITE GROUP ORD GBP0.01</t>
  </si>
  <si>
    <t>ITV ORD GBP0.10</t>
  </si>
  <si>
    <t>MONEYSUPERMARKET.COM</t>
  </si>
  <si>
    <t>PEARSON ORD GBP0.25</t>
  </si>
  <si>
    <t>PERFORM GROUP</t>
  </si>
  <si>
    <t>REED ELSEVIER ORD GBP0.1444</t>
  </si>
  <si>
    <t>RIGHTMOVE ORD GBP0.001</t>
  </si>
  <si>
    <t>UBM ORD GBP0.338068</t>
  </si>
  <si>
    <t>WPP GROUP ORD GBP0.10</t>
  </si>
  <si>
    <t>AGGREKO ORD GBP0.20</t>
  </si>
  <si>
    <t>Support Services</t>
  </si>
  <si>
    <t>ASHTEAD GROUP ORD GBP0.10</t>
  </si>
  <si>
    <t>ATKINS WS ORD GBP0.005</t>
  </si>
  <si>
    <t>BABCOCK INTL GRP ORD GBP0.60</t>
  </si>
  <si>
    <t>BERENDSEN PLC</t>
  </si>
  <si>
    <t>BUNZL ORD GBP0.32142857</t>
  </si>
  <si>
    <t>CAPITA GROUP ORD NVP</t>
  </si>
  <si>
    <t>CARILLION ORD GBP0.50</t>
  </si>
  <si>
    <t>CONNAUGHT</t>
  </si>
  <si>
    <t>DCC ORD</t>
  </si>
  <si>
    <t>DE LA RUE ORD GBP</t>
  </si>
  <si>
    <t>DIPLOMA PLC</t>
  </si>
  <si>
    <t>ELECTROCOMPONENTS ORD GBP0.10</t>
  </si>
  <si>
    <t>ESSENTRA</t>
  </si>
  <si>
    <t>EXPERIAN ORD USD0.10</t>
  </si>
  <si>
    <t>G4S ORD GBP0.25</t>
  </si>
  <si>
    <t>GRAFTON GROUP</t>
  </si>
  <si>
    <t>HAYS ORD GBP0.01</t>
  </si>
  <si>
    <t>HOMESERVE ORD GBP0.125</t>
  </si>
  <si>
    <t>HOWDEN JOINERY GROUP</t>
  </si>
  <si>
    <t>INTERSERVE ORD GBP0.10</t>
  </si>
  <si>
    <t>INTERTEK GROUP ORD GBP0.01</t>
  </si>
  <si>
    <t>MICHAEL PAGE INTL ORD GBP0.01</t>
  </si>
  <si>
    <t>MITIE GROUP ORD GBP0.025</t>
  </si>
  <si>
    <t>NORTHGATE ORD GBP0.05</t>
  </si>
  <si>
    <t>PAYPOINT</t>
  </si>
  <si>
    <t>PREMIER FARNELL ORD GBP0.05</t>
  </si>
  <si>
    <t>REGUS ORD GBP0.05</t>
  </si>
  <si>
    <t>RENTOKIL INITIAL ORD GBP0.01</t>
  </si>
  <si>
    <t>RPS GROUP ORD GBP0.03</t>
  </si>
  <si>
    <t>SERCO ORD GBP0.02</t>
  </si>
  <si>
    <t>SIG ORD GBP0.10</t>
  </si>
  <si>
    <t>TRAVIS PERKINS ORD GBP0.10</t>
  </si>
  <si>
    <t>WOLSELEY ORD GBP0.25</t>
  </si>
  <si>
    <t>BBA AVIATION ORD GBP0.2976</t>
  </si>
  <si>
    <t xml:space="preserve">Industrial Transport </t>
  </si>
  <si>
    <t>FISHER (JAMES) &amp; SONS</t>
  </si>
  <si>
    <t>ROYAL MAIL</t>
  </si>
  <si>
    <t>BOOKER GROUP</t>
  </si>
  <si>
    <t>Food and Drug Retailers</t>
  </si>
  <si>
    <t>MORRISON (WM) ORD GBP0.10</t>
  </si>
  <si>
    <t>OCADO GROUP PLC</t>
  </si>
  <si>
    <t>SAINSBURY (J) ORD GBP0.28571428</t>
  </si>
  <si>
    <t>TESCO ORD GBP0.05</t>
  </si>
  <si>
    <t>UDG HEALTHCARE</t>
  </si>
  <si>
    <t>BT GROUP ORD GBP0.05</t>
  </si>
  <si>
    <t xml:space="preserve">Fixed Line Telecommunications </t>
  </si>
  <si>
    <t>CABLE &amp; WIRELESS COMMU</t>
  </si>
  <si>
    <t>COLT TELECOM ORD EUR1.25</t>
  </si>
  <si>
    <t>KCOM GROUP</t>
  </si>
  <si>
    <t>TALKTALK TELECOM</t>
  </si>
  <si>
    <t>TELECOM PLUS</t>
  </si>
  <si>
    <t>DRAX GROUP ORD GBP0.1155172</t>
  </si>
  <si>
    <t>Electricity</t>
  </si>
  <si>
    <t>SSE PLC ORD GBP0.50</t>
  </si>
  <si>
    <t>CENTRICA ORD GBP0.061728395</t>
  </si>
  <si>
    <t xml:space="preserve">Gas Water and Multiutilities </t>
  </si>
  <si>
    <t>INFINIS ENERGY</t>
  </si>
  <si>
    <t>NATIONAL GRID ORD GBP0.11395</t>
  </si>
  <si>
    <t>PENNON ORD GBP0.407</t>
  </si>
  <si>
    <t>SEVERN TRENT ORD GBP0.9789</t>
  </si>
  <si>
    <t>UNITED UTILITIES ORD GBP1.00</t>
  </si>
  <si>
    <t>BANK OF GEORGIA HLDGS</t>
  </si>
  <si>
    <t>Banks</t>
  </si>
  <si>
    <t>BARCLAYS ORD GBP0.25</t>
  </si>
  <si>
    <t>HSBC HLDGS ORD USD 0.50</t>
  </si>
  <si>
    <t>LLOYDS TSB GROUP ORD GBP0.25</t>
  </si>
  <si>
    <t>ROYAL BANK OF SCOTLAND</t>
  </si>
  <si>
    <t>STANDARD CHARTERED ORD USD0.50</t>
  </si>
  <si>
    <t>ADMIRAL GRP ORD GBP0.001</t>
  </si>
  <si>
    <t xml:space="preserve">Non Life Insurance </t>
  </si>
  <si>
    <t>AMLIN ORD GBP0.28125</t>
  </si>
  <si>
    <t>BEAZLEY GROUP ORD GBP0.05</t>
  </si>
  <si>
    <t>CATLIN GROUP USD0.01</t>
  </si>
  <si>
    <t>DIRECT LINE INSURANCE GRP</t>
  </si>
  <si>
    <t>ESURE GROUP</t>
  </si>
  <si>
    <t>HISCOX ORD GBP0.05</t>
  </si>
  <si>
    <t>JARDINE LLOYD THOMPSON ORD GBP0.05</t>
  </si>
  <si>
    <t>LANCASHIRE HOLDINGS LTD</t>
  </si>
  <si>
    <t>RSA INSURANCE</t>
  </si>
  <si>
    <t>AVIVA ORD GBP0.25</t>
  </si>
  <si>
    <t xml:space="preserve">Life Insurance </t>
  </si>
  <si>
    <t>JUST RETIREMENT GROUP</t>
  </si>
  <si>
    <t>LEGAL &amp; GENERAL GP ORD GBP0.025</t>
  </si>
  <si>
    <t>OLD</t>
  </si>
  <si>
    <t>PARTNERSHIP ASSURANCE GROUP</t>
  </si>
  <si>
    <t>PHOENIX GROUP HOLDINGS</t>
  </si>
  <si>
    <t>PRUDENTIAL CORP ORD GBP0.05</t>
  </si>
  <si>
    <t>RESOLUTION ORD GBP0.05</t>
  </si>
  <si>
    <t>ST JAMES PLACE ORD GBP0.15</t>
  </si>
  <si>
    <t>STANDARD LIFE ORD GBP0.10</t>
  </si>
  <si>
    <t>3I INFRASTRUCTURE LTD</t>
  </si>
  <si>
    <t>Equity Investment Instruments</t>
  </si>
  <si>
    <t>ABERFORTH SMALLER COS TRUST ORD GBP</t>
  </si>
  <si>
    <t>ALLIANCE TRUST ORD GBP0.25</t>
  </si>
  <si>
    <t>BANKERS I.T. ORD GBP0.25</t>
  </si>
  <si>
    <t>BH GLOBAL LTD</t>
  </si>
  <si>
    <t>BH MACRO LTD</t>
  </si>
  <si>
    <t>BLACKROCK WORLD MINING TRST</t>
  </si>
  <si>
    <t>BLUECREST ALLBLUE FUND LTD</t>
  </si>
  <si>
    <t>BRITISH EMPIRE SEC &amp; GEN TRUST ORD GBP0.10</t>
  </si>
  <si>
    <t>CALEDONIA INVESTMENT ORD GBP0.05</t>
  </si>
  <si>
    <t>CITY OF LONDON TRUST ORD GBP0.25</t>
  </si>
  <si>
    <t>EDINBURGH I.T. ORD GBP0.25</t>
  </si>
  <si>
    <t>ELECTRA PRIVATE EQUITY GBP0.25</t>
  </si>
  <si>
    <t>F &amp; C INVEST TRUST ORD GBP0.25</t>
  </si>
  <si>
    <t>FIDELITY CHINA SPECIAL</t>
  </si>
  <si>
    <t>FIDELITY EUROPEAN VALUES ORD GBP0.25</t>
  </si>
  <si>
    <t>GENESIS EMERGING MARKETS</t>
  </si>
  <si>
    <t>HERALD INVESTMENT TRUST</t>
  </si>
  <si>
    <t>HICL INFRASTRUCTURE CO</t>
  </si>
  <si>
    <t>INTERNATIONAL PUB PTR</t>
  </si>
  <si>
    <t>JOHN LAING INFRASTRUCTURE</t>
  </si>
  <si>
    <t>JPMORGAN AMERICAN IT</t>
  </si>
  <si>
    <t>JPMORGAN EMERGING MKTS</t>
  </si>
  <si>
    <t>LAW DEBENTURE CORP</t>
  </si>
  <si>
    <t>MERCANTILE TRUST</t>
  </si>
  <si>
    <t>MERCHANTS TRUST ORD GBP0.25</t>
  </si>
  <si>
    <t>MONKS INVESTMENT ORD GBP0.05</t>
  </si>
  <si>
    <t>MURRAY INCOME ORD GBP0.25</t>
  </si>
  <si>
    <t>MURRAY INTERNATIONAL ORD GBP0.25</t>
  </si>
  <si>
    <t>NB GLOBAL FLOATING RATE</t>
  </si>
  <si>
    <t>PERPETUAL INCOME &amp; GRTH ORD GBP0.10</t>
  </si>
  <si>
    <t>PERSONAL ASSETS TRUST</t>
  </si>
  <si>
    <t>POLAR CAPITAL TECHNOLOGY TR</t>
  </si>
  <si>
    <t>RIT CAPITAL PARTNERS ORD GBP1.00</t>
  </si>
  <si>
    <t>RIVERSTONE ENERGY LTD</t>
  </si>
  <si>
    <t>SCOTTISH I.T ORD GBP0.25</t>
  </si>
  <si>
    <t>SCOTTISH MORTGAGE ORD GBP0.25</t>
  </si>
  <si>
    <t>TEMPLE BAR IT ORD GBP0.25</t>
  </si>
  <si>
    <t>TEMPLETON EMERGING MARKETS I.T. ORD GBP0.25</t>
  </si>
  <si>
    <t>TR PROPERTY INVESTMENT TRUST ORD GBP0.25</t>
  </si>
  <si>
    <t>WITAN IT ORD GBP0.25</t>
  </si>
  <si>
    <t>WORLDWIDE HEALTH</t>
  </si>
  <si>
    <t>CAPITAL &amp; COUNTIES PROPERTIES</t>
  </si>
  <si>
    <t>Real Estate Investment and Services</t>
  </si>
  <si>
    <t>COUNTRYWIDE PLC ORD GBP0.05</t>
  </si>
  <si>
    <t>DAEJAN HOLDINGS ORD GBP0.25</t>
  </si>
  <si>
    <t>FOXTONS GROUP</t>
  </si>
  <si>
    <t>GRAINGER TRUST ORD0.05</t>
  </si>
  <si>
    <t>HANSTEEN HOLDINGS</t>
  </si>
  <si>
    <t>LONDON &amp; STAMFORD PROPERTY</t>
  </si>
  <si>
    <t>SAVILLS ORD 2.5GBP</t>
  </si>
  <si>
    <t>ST. MODWEN PROPERTIES ORD GBP0.10</t>
  </si>
  <si>
    <t>UNITE GROUP ORD GBP0.25</t>
  </si>
  <si>
    <t>BIG YELLOW GROUP ORD GBP0.10</t>
  </si>
  <si>
    <t>Real Estate Investment Trusts</t>
  </si>
  <si>
    <t>BRITISH LAND ORD GBP0.25</t>
  </si>
  <si>
    <t>CAPITAL SHOPPING CENTRES</t>
  </si>
  <si>
    <t>DERWENT LONDON ORD GBP0.05</t>
  </si>
  <si>
    <t>F &amp; C COMMERCIAL PROPERTY TRUST</t>
  </si>
  <si>
    <t>GREAT PORTLAND ESTATE ORD GBP0.125</t>
  </si>
  <si>
    <t>HAMMERSON ORD GBP0.25</t>
  </si>
  <si>
    <t>LAND SECURITIES GROUP ORD GBP0.10</t>
  </si>
  <si>
    <t>SEGRO REIT</t>
  </si>
  <si>
    <t>SHAFTESBURY ORD GBP0.25</t>
  </si>
  <si>
    <t>UK COMMERCIAL PROPERTY ORD GBP0.25</t>
  </si>
  <si>
    <t>WORKSPACE GROUP - ORD GBP0.10</t>
  </si>
  <si>
    <t>ARM HOLDINGS ORD GBP0.05</t>
  </si>
  <si>
    <t>Technology Hardware and Equipment</t>
  </si>
  <si>
    <t>CSR ORD GBP0.0001</t>
  </si>
  <si>
    <t>IMAGINATION TECH GROUP PLC</t>
  </si>
  <si>
    <t>PACE PLC</t>
  </si>
  <si>
    <t>SPIRENT ORD GBP0.0333</t>
  </si>
  <si>
    <t>AVEVA GROUP ORD GBP0.0333</t>
  </si>
  <si>
    <t>Software and Computer Services</t>
  </si>
  <si>
    <t>COMPUTACENTER PLC ORD GBP0.05</t>
  </si>
  <si>
    <t>FIDESSA GROUP</t>
  </si>
  <si>
    <t>MICRO FOCUS INT'L ORD GBP0.10</t>
  </si>
  <si>
    <t>PLAYTECH ORD</t>
  </si>
  <si>
    <t>SAGE GROUP ORD GBP0.01</t>
  </si>
  <si>
    <t>TELECITY GROUP</t>
  </si>
  <si>
    <t>3I GROUP ORD GBP0.738636</t>
  </si>
  <si>
    <t xml:space="preserve">Financial Services </t>
  </si>
  <si>
    <t>ABERDEEN ASSET MGT ORDGBP0.10</t>
  </si>
  <si>
    <t>ASHMORE GROUP ORD GBP0.0001</t>
  </si>
  <si>
    <t>BREWIN DOLPHIN HLDGS</t>
  </si>
  <si>
    <t>CLOSE BROTHERS GROUP ORD GBP0.25</t>
  </si>
  <si>
    <t>HARGRAVES LANSDOWN</t>
  </si>
  <si>
    <t>HENDERSON GRP ORD GBP0.125</t>
  </si>
  <si>
    <t>ICAP ORD GBP0.10</t>
  </si>
  <si>
    <t>IG GROUP ORD GBP0.05</t>
  </si>
  <si>
    <t>INTERMEDIATE CAPITAL GRP ORD GBP0.20</t>
  </si>
  <si>
    <t>INTL PERSONAL FINANCE ORD GBP0.10</t>
  </si>
  <si>
    <t>INVESTEC ORD GBP0.0002</t>
  </si>
  <si>
    <t>IP GROUP PLC</t>
  </si>
  <si>
    <t>JUPITER FUND MANAGEMENT</t>
  </si>
  <si>
    <t>LONDON STOCK EXCHANGE ORD GBP0.069186</t>
  </si>
  <si>
    <t>MAN GROUP ORD USD0.0342857</t>
  </si>
  <si>
    <t>PARAGON GRP OF COMPANIES ORD GBP1</t>
  </si>
  <si>
    <t>PROVIDENT FINANCIAL ORD GBP0.20727272</t>
  </si>
  <si>
    <t>RATHBONE BROTHERS ORD GBP0.05</t>
  </si>
  <si>
    <t>SCHRODERS ORD GBP1.00</t>
  </si>
  <si>
    <t>SVG CAPITAL ORD GBP1.00</t>
  </si>
  <si>
    <t>TULLETT PREBON ORD GBP0.25</t>
  </si>
  <si>
    <t>REXAM ORD GBP0.64285714</t>
  </si>
  <si>
    <t xml:space="preserve">General Industrial </t>
  </si>
  <si>
    <t>RPC GROUP</t>
  </si>
  <si>
    <t>SMITH (DS) ORD GBP0.10</t>
  </si>
  <si>
    <t>SMITHS GROUP ORD GBP0.375</t>
  </si>
  <si>
    <t>INMARSAT ORD EURO0.0005</t>
  </si>
  <si>
    <t>Mobile Telecommunications</t>
  </si>
  <si>
    <t>VODAFONE GROUP ORD USD0.11428571</t>
  </si>
  <si>
    <t>AMEC ORD GBP0.50</t>
  </si>
  <si>
    <t xml:space="preserve">Oil Equipment Services and Distribution </t>
  </si>
  <si>
    <t>HUNTING ORD GBP0.25</t>
  </si>
  <si>
    <t>KENTZ CORP LTD</t>
  </si>
  <si>
    <t>PETROFAC ORD USD0.025</t>
  </si>
  <si>
    <t>WOOD GROUP (JOHN) ORD GBP0.03333</t>
  </si>
  <si>
    <t>Bonds</t>
  </si>
  <si>
    <t>Private Equity</t>
  </si>
  <si>
    <t xml:space="preserve">Diversified Growth Fund </t>
  </si>
  <si>
    <t>Absolute Return Funds</t>
  </si>
  <si>
    <t>Cash</t>
  </si>
  <si>
    <t>Property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</si>
</sst>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9.0"/>
    </font>
    <font>
      <u/>
      <color rgb="FF0000FF"/>
    </font>
    <font>
      <sz val="11.0"/>
    </font>
    <font>
      <u/>
      <color rgb="FF0000FF"/>
    </font>
    <font>
      <b/>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29">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0" xfId="0" applyAlignment="1" applyFont="1">
      <alignment/>
    </xf>
    <xf borderId="0" fillId="0" fontId="2" numFmtId="3" xfId="0" applyAlignment="1" applyBorder="1" applyFont="1" applyNumberFormat="1">
      <alignment vertical="bottom"/>
    </xf>
    <xf borderId="0" fillId="0" fontId="3" numFmtId="0" xfId="0" applyAlignment="1" applyFont="1">
      <alignment/>
    </xf>
    <xf borderId="1" fillId="0" fontId="1" numFmtId="0" xfId="0" applyAlignment="1" applyBorder="1" applyFont="1">
      <alignment vertical="bottom"/>
    </xf>
    <xf borderId="0" fillId="0" fontId="1" numFmtId="0" xfId="0" applyAlignment="1" applyFont="1">
      <alignment vertical="bottom"/>
    </xf>
    <xf borderId="0" fillId="0" fontId="1" numFmtId="4" xfId="0" applyAlignment="1" applyFont="1" applyNumberFormat="1">
      <alignment/>
    </xf>
    <xf borderId="0" fillId="0" fontId="1" numFmtId="3" xfId="0" applyAlignment="1" applyFont="1" applyNumberFormat="1">
      <alignment horizontal="righ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4" xfId="0" applyAlignment="1" applyFont="1" applyNumberFormat="1">
      <alignment horizontal="right" vertical="bottom"/>
    </xf>
    <xf borderId="0" fillId="2" fontId="1" numFmtId="0" xfId="0" applyAlignment="1" applyFill="1" applyFont="1">
      <alignment/>
    </xf>
    <xf borderId="0" fillId="0" fontId="1" numFmtId="49" xfId="0" applyAlignment="1" applyFont="1" applyNumberFormat="1">
      <alignment vertical="bottom"/>
    </xf>
    <xf borderId="0" fillId="0" fontId="1" numFmtId="0" xfId="0" applyAlignment="1" applyFont="1">
      <alignment vertical="bottom"/>
    </xf>
    <xf borderId="0" fillId="2" fontId="4" numFmtId="0" xfId="0" applyAlignment="1" applyFont="1">
      <alignment vertical="bottom"/>
    </xf>
    <xf borderId="0" fillId="2" fontId="4" numFmtId="4" xfId="0" applyAlignment="1" applyFont="1" applyNumberFormat="1">
      <alignment vertical="bottom"/>
    </xf>
    <xf borderId="1" fillId="0" fontId="1" numFmtId="3" xfId="0" applyAlignment="1" applyBorder="1" applyFont="1" applyNumberFormat="1">
      <alignment vertical="bottom"/>
    </xf>
    <xf borderId="0" fillId="2" fontId="4" numFmtId="0" xfId="0" applyAlignment="1" applyFont="1">
      <alignment vertical="bottom"/>
    </xf>
    <xf borderId="1" fillId="0" fontId="1" numFmtId="3" xfId="0" applyAlignment="1" applyBorder="1" applyFont="1" applyNumberFormat="1">
      <alignment vertical="bottom"/>
    </xf>
    <xf borderId="1" fillId="0" fontId="5" numFmtId="0" xfId="0" applyAlignment="1" applyBorder="1" applyFont="1">
      <alignment vertical="bottom"/>
    </xf>
    <xf borderId="0" fillId="2" fontId="4" numFmtId="4" xfId="0" applyAlignment="1" applyFont="1" applyNumberFormat="1">
      <alignment vertical="bottom"/>
    </xf>
    <xf borderId="0" fillId="0" fontId="1" numFmtId="3" xfId="0" applyAlignment="1" applyFont="1" applyNumberFormat="1">
      <alignment/>
    </xf>
    <xf borderId="0" fillId="0" fontId="6" numFmtId="3" xfId="0" applyFont="1" applyNumberFormat="1"/>
    <xf borderId="0" fillId="0"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ONEYSUPERMARKET.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yourpension.org.uk/Dorset/Investments/Annual-Report-Accounts.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13</v>
      </c>
    </row>
    <row r="12">
      <c r="A12" s="2" t="s">
        <v>15</v>
      </c>
    </row>
    <row r="13">
      <c r="A13" s="5" t="s">
        <v>20</v>
      </c>
    </row>
    <row r="15">
      <c r="A15" s="2" t="s">
        <v>24</v>
      </c>
    </row>
    <row r="16">
      <c r="A16" s="2" t="s">
        <v>25</v>
      </c>
    </row>
    <row r="17">
      <c r="A17" s="2" t="s">
        <v>26</v>
      </c>
    </row>
    <row r="18">
      <c r="A18" s="2" t="s">
        <v>27</v>
      </c>
    </row>
    <row r="19">
      <c r="A19" s="2" t="s">
        <v>28</v>
      </c>
    </row>
    <row r="20">
      <c r="A20" s="2" t="s">
        <v>29</v>
      </c>
    </row>
    <row r="21">
      <c r="A21" s="2" t="s">
        <v>30</v>
      </c>
    </row>
    <row r="22">
      <c r="A22" s="2" t="s">
        <v>31</v>
      </c>
    </row>
    <row r="23">
      <c r="A23" s="2" t="s">
        <v>32</v>
      </c>
    </row>
    <row r="24">
      <c r="A24" s="2" t="s">
        <v>33</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7" width="25.29"/>
    <col customWidth="1" min="8" max="8" width="23.71"/>
  </cols>
  <sheetData>
    <row r="1" ht="24.0" customHeight="1">
      <c r="A1" s="3" t="s">
        <v>2</v>
      </c>
      <c r="B1" s="3" t="s">
        <v>12</v>
      </c>
      <c r="C1" s="3" t="s">
        <v>14</v>
      </c>
      <c r="D1" s="3" t="s">
        <v>16</v>
      </c>
      <c r="E1" s="3" t="s">
        <v>17</v>
      </c>
      <c r="F1" s="3" t="s">
        <v>18</v>
      </c>
      <c r="G1" s="3" t="s">
        <v>19</v>
      </c>
      <c r="H1" s="4" t="s">
        <v>21</v>
      </c>
    </row>
    <row r="2">
      <c r="A2" s="2" t="s">
        <v>22</v>
      </c>
      <c r="B2" s="6" t="s">
        <v>23</v>
      </c>
      <c r="C2" s="2" t="s">
        <v>34</v>
      </c>
      <c r="D2" s="19" t="str">
        <f t="shared" ref="D2:D2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9" t="str">
        <f t="shared" ref="E2:E30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303" si="3">IF(OR(NOT(D2="0"),NOT(E2="0")),B2,D2)</f>
        <v>0</v>
      </c>
      <c r="G2" s="20" t="str">
        <f t="shared" ref="G2:G303" si="4">IF(F2="0",F2,H2)</f>
        <v>0</v>
      </c>
      <c r="H2" s="21">
        <v>57000.0</v>
      </c>
    </row>
    <row r="3">
      <c r="A3" s="2" t="s">
        <v>22</v>
      </c>
      <c r="B3" s="6" t="s">
        <v>60</v>
      </c>
      <c r="C3" s="2" t="s">
        <v>34</v>
      </c>
      <c r="D3" s="19" t="str">
        <f t="shared" si="1"/>
        <v>0</v>
      </c>
      <c r="E3" s="19" t="str">
        <f t="shared" si="2"/>
        <v>Anglo American</v>
      </c>
      <c r="F3" s="19" t="str">
        <f t="shared" si="3"/>
        <v>ANGLO AMERICAN ORD USD0.54</v>
      </c>
      <c r="G3" s="20">
        <f t="shared" si="4"/>
        <v>3448000</v>
      </c>
      <c r="H3" s="21">
        <v>3448000.0</v>
      </c>
    </row>
    <row r="4">
      <c r="A4" s="2" t="s">
        <v>22</v>
      </c>
      <c r="B4" s="6" t="s">
        <v>61</v>
      </c>
      <c r="C4" s="2" t="s">
        <v>34</v>
      </c>
      <c r="D4" s="19" t="str">
        <f t="shared" si="1"/>
        <v>0</v>
      </c>
      <c r="E4" s="19" t="str">
        <f t="shared" si="2"/>
        <v>0</v>
      </c>
      <c r="F4" s="19" t="str">
        <f t="shared" si="3"/>
        <v>0</v>
      </c>
      <c r="G4" s="20" t="str">
        <f t="shared" si="4"/>
        <v>0</v>
      </c>
      <c r="H4" s="21">
        <v>507000.0</v>
      </c>
    </row>
    <row r="5">
      <c r="A5" s="2" t="s">
        <v>22</v>
      </c>
      <c r="B5" s="6" t="s">
        <v>62</v>
      </c>
      <c r="C5" s="2" t="s">
        <v>34</v>
      </c>
      <c r="D5" s="19" t="str">
        <f t="shared" si="1"/>
        <v>BHP Billiton</v>
      </c>
      <c r="E5" s="19" t="str">
        <f t="shared" si="2"/>
        <v>BHP Billiton</v>
      </c>
      <c r="F5" s="19" t="str">
        <f t="shared" si="3"/>
        <v>BHP BILLITON ORD USD0.50</v>
      </c>
      <c r="G5" s="20">
        <f t="shared" si="4"/>
        <v>7370000</v>
      </c>
      <c r="H5" s="21">
        <v>7370000.0</v>
      </c>
    </row>
    <row r="6">
      <c r="A6" s="2" t="s">
        <v>22</v>
      </c>
      <c r="B6" s="6" t="s">
        <v>63</v>
      </c>
      <c r="C6" s="2" t="s">
        <v>34</v>
      </c>
      <c r="D6" s="19" t="str">
        <f t="shared" si="1"/>
        <v>0</v>
      </c>
      <c r="E6" s="19" t="str">
        <f t="shared" si="2"/>
        <v>0</v>
      </c>
      <c r="F6" s="19" t="str">
        <f t="shared" si="3"/>
        <v>0</v>
      </c>
      <c r="G6" s="20" t="str">
        <f t="shared" si="4"/>
        <v>0</v>
      </c>
      <c r="H6" s="21">
        <v>123000.0</v>
      </c>
    </row>
    <row r="7">
      <c r="A7" s="2" t="s">
        <v>22</v>
      </c>
      <c r="B7" s="6" t="s">
        <v>64</v>
      </c>
      <c r="C7" s="2" t="s">
        <v>34</v>
      </c>
      <c r="D7" s="19" t="str">
        <f t="shared" si="1"/>
        <v>0</v>
      </c>
      <c r="E7" s="19" t="str">
        <f t="shared" si="2"/>
        <v>0</v>
      </c>
      <c r="F7" s="19" t="str">
        <f t="shared" si="3"/>
        <v>0</v>
      </c>
      <c r="G7" s="20" t="str">
        <f t="shared" si="4"/>
        <v>0</v>
      </c>
      <c r="H7" s="21">
        <v>270000.0</v>
      </c>
    </row>
    <row r="8">
      <c r="A8" s="2" t="s">
        <v>22</v>
      </c>
      <c r="B8" s="6" t="s">
        <v>65</v>
      </c>
      <c r="C8" s="2" t="s">
        <v>34</v>
      </c>
      <c r="D8" s="19" t="str">
        <f t="shared" si="1"/>
        <v>0</v>
      </c>
      <c r="E8" s="19" t="str">
        <f t="shared" si="2"/>
        <v>Glencore Xstrata</v>
      </c>
      <c r="F8" s="19" t="str">
        <f t="shared" si="3"/>
        <v>GLENCORE XSTRATA</v>
      </c>
      <c r="G8" s="20">
        <f t="shared" si="4"/>
        <v>5782000</v>
      </c>
      <c r="H8" s="21">
        <v>5782000.0</v>
      </c>
    </row>
    <row r="9">
      <c r="A9" s="2" t="s">
        <v>22</v>
      </c>
      <c r="B9" s="6" t="s">
        <v>66</v>
      </c>
      <c r="C9" s="2" t="s">
        <v>34</v>
      </c>
      <c r="D9" s="19" t="str">
        <f t="shared" si="1"/>
        <v>0</v>
      </c>
      <c r="E9" s="19" t="str">
        <f t="shared" si="2"/>
        <v>Kazakhmys</v>
      </c>
      <c r="F9" s="19" t="str">
        <f t="shared" si="3"/>
        <v>KAZAKHMYS ORD GBP0.20</v>
      </c>
      <c r="G9" s="20">
        <f t="shared" si="4"/>
        <v>151000</v>
      </c>
      <c r="H9" s="21">
        <v>151000.0</v>
      </c>
    </row>
    <row r="10">
      <c r="A10" s="2" t="s">
        <v>22</v>
      </c>
      <c r="B10" s="6" t="s">
        <v>67</v>
      </c>
      <c r="C10" s="2" t="s">
        <v>34</v>
      </c>
      <c r="D10" s="19" t="str">
        <f t="shared" si="1"/>
        <v>0</v>
      </c>
      <c r="E10" s="19" t="str">
        <f t="shared" si="2"/>
        <v>0</v>
      </c>
      <c r="F10" s="19" t="str">
        <f t="shared" si="3"/>
        <v>0</v>
      </c>
      <c r="G10" s="20" t="str">
        <f t="shared" si="4"/>
        <v>0</v>
      </c>
      <c r="H10" s="21">
        <v>190000.0</v>
      </c>
    </row>
    <row r="11">
      <c r="A11" s="2" t="s">
        <v>22</v>
      </c>
      <c r="B11" s="6" t="s">
        <v>68</v>
      </c>
      <c r="C11" s="2" t="s">
        <v>34</v>
      </c>
      <c r="D11" s="19" t="str">
        <f t="shared" si="1"/>
        <v>0</v>
      </c>
      <c r="E11" s="19" t="str">
        <f t="shared" si="2"/>
        <v>0</v>
      </c>
      <c r="F11" s="19" t="str">
        <f t="shared" si="3"/>
        <v>0</v>
      </c>
      <c r="G11" s="20" t="str">
        <f t="shared" si="4"/>
        <v>0</v>
      </c>
      <c r="H11" s="21">
        <v>141000.0</v>
      </c>
    </row>
    <row r="12">
      <c r="A12" s="2" t="s">
        <v>22</v>
      </c>
      <c r="B12" s="6" t="s">
        <v>69</v>
      </c>
      <c r="C12" s="2" t="s">
        <v>34</v>
      </c>
      <c r="D12" s="19" t="str">
        <f t="shared" si="1"/>
        <v>0</v>
      </c>
      <c r="E12" s="19" t="str">
        <f t="shared" si="2"/>
        <v>0</v>
      </c>
      <c r="F12" s="19" t="str">
        <f t="shared" si="3"/>
        <v>0</v>
      </c>
      <c r="G12" s="20" t="str">
        <f t="shared" si="4"/>
        <v>0</v>
      </c>
      <c r="H12" s="21">
        <v>214000.0</v>
      </c>
    </row>
    <row r="13">
      <c r="A13" s="2" t="s">
        <v>22</v>
      </c>
      <c r="B13" s="6" t="s">
        <v>70</v>
      </c>
      <c r="C13" s="2" t="s">
        <v>34</v>
      </c>
      <c r="D13" s="19" t="str">
        <f t="shared" si="1"/>
        <v>0</v>
      </c>
      <c r="E13" s="19" t="str">
        <f t="shared" si="2"/>
        <v>0</v>
      </c>
      <c r="F13" s="19" t="str">
        <f t="shared" si="3"/>
        <v>0</v>
      </c>
      <c r="G13" s="20" t="str">
        <f t="shared" si="4"/>
        <v>0</v>
      </c>
      <c r="H13" s="21">
        <v>826000.0</v>
      </c>
    </row>
    <row r="14">
      <c r="A14" s="2" t="s">
        <v>22</v>
      </c>
      <c r="B14" s="6" t="s">
        <v>71</v>
      </c>
      <c r="C14" s="2" t="s">
        <v>34</v>
      </c>
      <c r="D14" s="19" t="str">
        <f t="shared" si="1"/>
        <v>0</v>
      </c>
      <c r="E14" s="19" t="str">
        <f t="shared" si="2"/>
        <v>Rio Tinto</v>
      </c>
      <c r="F14" s="19" t="str">
        <f t="shared" si="3"/>
        <v>RIO TINTO ORD GBP0.10 (REG)</v>
      </c>
      <c r="G14" s="20">
        <f t="shared" si="4"/>
        <v>7151000</v>
      </c>
      <c r="H14" s="21">
        <v>7151000.0</v>
      </c>
    </row>
    <row r="15">
      <c r="A15" s="2" t="s">
        <v>22</v>
      </c>
      <c r="B15" s="6" t="s">
        <v>72</v>
      </c>
      <c r="C15" s="2" t="s">
        <v>34</v>
      </c>
      <c r="D15" s="19" t="str">
        <f t="shared" si="1"/>
        <v>0</v>
      </c>
      <c r="E15" s="19" t="str">
        <f t="shared" si="2"/>
        <v>0</v>
      </c>
      <c r="F15" s="19" t="str">
        <f t="shared" si="3"/>
        <v>0</v>
      </c>
      <c r="G15" s="20" t="str">
        <f t="shared" si="4"/>
        <v>0</v>
      </c>
      <c r="H15" s="21">
        <v>205000.0</v>
      </c>
    </row>
    <row r="16">
      <c r="A16" s="2" t="s">
        <v>22</v>
      </c>
      <c r="B16" s="6" t="s">
        <v>73</v>
      </c>
      <c r="C16" s="2" t="s">
        <v>74</v>
      </c>
      <c r="D16" s="19" t="str">
        <f t="shared" si="1"/>
        <v>0</v>
      </c>
      <c r="E16" s="19" t="str">
        <f t="shared" si="2"/>
        <v>0</v>
      </c>
      <c r="F16" s="19" t="str">
        <f t="shared" si="3"/>
        <v>0</v>
      </c>
      <c r="G16" s="20" t="str">
        <f t="shared" si="4"/>
        <v>0</v>
      </c>
      <c r="H16" s="21">
        <v>291000.0</v>
      </c>
    </row>
    <row r="17">
      <c r="A17" s="2" t="s">
        <v>22</v>
      </c>
      <c r="B17" s="6" t="s">
        <v>75</v>
      </c>
      <c r="C17" s="2" t="s">
        <v>74</v>
      </c>
      <c r="D17" s="19" t="str">
        <f t="shared" si="1"/>
        <v>BG Group</v>
      </c>
      <c r="E17" s="19" t="str">
        <f t="shared" si="2"/>
        <v>0</v>
      </c>
      <c r="F17" s="19" t="str">
        <f t="shared" si="3"/>
        <v>BG GROUP ORD GBP0.10</v>
      </c>
      <c r="G17" s="20">
        <f t="shared" si="4"/>
        <v>7762000</v>
      </c>
      <c r="H17" s="21">
        <v>7762000.0</v>
      </c>
    </row>
    <row r="18">
      <c r="A18" s="2" t="s">
        <v>22</v>
      </c>
      <c r="B18" s="6" t="s">
        <v>76</v>
      </c>
      <c r="C18" s="2" t="s">
        <v>74</v>
      </c>
      <c r="D18" s="19" t="str">
        <f t="shared" si="1"/>
        <v>BP</v>
      </c>
      <c r="E18" s="19" t="str">
        <f t="shared" si="2"/>
        <v>0</v>
      </c>
      <c r="F18" s="19" t="str">
        <f t="shared" si="3"/>
        <v>BP ORD USD0.25</v>
      </c>
      <c r="G18" s="20">
        <f t="shared" si="4"/>
        <v>17545000</v>
      </c>
      <c r="H18" s="21">
        <v>1.7545E7</v>
      </c>
    </row>
    <row r="19">
      <c r="A19" s="2" t="s">
        <v>22</v>
      </c>
      <c r="B19" s="6" t="s">
        <v>77</v>
      </c>
      <c r="C19" s="2" t="s">
        <v>74</v>
      </c>
      <c r="D19" s="19" t="str">
        <f t="shared" si="1"/>
        <v>0</v>
      </c>
      <c r="E19" s="19" t="str">
        <f t="shared" si="2"/>
        <v>0</v>
      </c>
      <c r="F19" s="19" t="str">
        <f t="shared" si="3"/>
        <v>0</v>
      </c>
      <c r="G19" s="20" t="str">
        <f t="shared" si="4"/>
        <v>0</v>
      </c>
      <c r="H19" s="21">
        <v>216000.0</v>
      </c>
    </row>
    <row r="20">
      <c r="A20" s="2" t="s">
        <v>22</v>
      </c>
      <c r="B20" s="6" t="s">
        <v>78</v>
      </c>
      <c r="C20" s="2" t="s">
        <v>74</v>
      </c>
      <c r="D20" s="19" t="str">
        <f t="shared" si="1"/>
        <v>0</v>
      </c>
      <c r="E20" s="19" t="str">
        <f t="shared" si="2"/>
        <v>0</v>
      </c>
      <c r="F20" s="19" t="str">
        <f t="shared" si="3"/>
        <v>0</v>
      </c>
      <c r="G20" s="20" t="str">
        <f t="shared" si="4"/>
        <v>0</v>
      </c>
      <c r="H20" s="21">
        <v>190000.0</v>
      </c>
    </row>
    <row r="21">
      <c r="A21" s="2" t="s">
        <v>22</v>
      </c>
      <c r="B21" s="6" t="s">
        <v>79</v>
      </c>
      <c r="C21" s="2" t="s">
        <v>74</v>
      </c>
      <c r="D21" s="19" t="str">
        <f t="shared" si="1"/>
        <v>0</v>
      </c>
      <c r="E21" s="19" t="str">
        <f t="shared" si="2"/>
        <v>0</v>
      </c>
      <c r="F21" s="19" t="str">
        <f t="shared" si="3"/>
        <v>0</v>
      </c>
      <c r="G21" s="20" t="str">
        <f t="shared" si="4"/>
        <v>0</v>
      </c>
      <c r="H21" s="21">
        <v>210000.0</v>
      </c>
    </row>
    <row r="22">
      <c r="A22" s="2" t="s">
        <v>22</v>
      </c>
      <c r="B22" s="6" t="s">
        <v>80</v>
      </c>
      <c r="C22" s="2" t="s">
        <v>74</v>
      </c>
      <c r="D22" s="19" t="str">
        <f t="shared" si="1"/>
        <v>0</v>
      </c>
      <c r="E22" s="19" t="str">
        <f t="shared" si="2"/>
        <v>0</v>
      </c>
      <c r="F22" s="19" t="str">
        <f t="shared" si="3"/>
        <v>0</v>
      </c>
      <c r="G22" s="20" t="str">
        <f t="shared" si="4"/>
        <v>0</v>
      </c>
      <c r="H22" s="21">
        <v>332000.0</v>
      </c>
    </row>
    <row r="23">
      <c r="A23" s="2" t="s">
        <v>22</v>
      </c>
      <c r="B23" s="6" t="s">
        <v>81</v>
      </c>
      <c r="C23" s="2" t="s">
        <v>74</v>
      </c>
      <c r="D23" s="22" t="s">
        <v>82</v>
      </c>
      <c r="E23" s="19" t="str">
        <f t="shared" si="2"/>
        <v>0</v>
      </c>
      <c r="F23" s="19" t="str">
        <f t="shared" si="3"/>
        <v>ROYAL DUTCH 'B' ORD EUR0.07</v>
      </c>
      <c r="G23" s="20">
        <f t="shared" si="4"/>
        <v>28725000</v>
      </c>
      <c r="H23" s="21">
        <v>2.8725E7</v>
      </c>
    </row>
    <row r="24">
      <c r="A24" s="2" t="s">
        <v>22</v>
      </c>
      <c r="B24" s="6" t="s">
        <v>83</v>
      </c>
      <c r="C24" s="2" t="s">
        <v>74</v>
      </c>
      <c r="D24" s="19" t="str">
        <f t="shared" ref="D24:D360" si="5">if(and(or(B24="bp", ISNUMBER(SEARCH("BP ",B24))),NOT(ISNUMBER(SEARCH("?BP",B24)))), "BP", IF(AND(ISNUMBER(SEARCH("Shell",B24)),NOT(ISNUMBER(SEARCH("Shell Sek",B24)))),"Shell", IF(ISNUMBER(SEARCH("Gazprom",B24)),"Gazprom",IF(ISNUMBER(SEARCH("Rosneft",B24)),"Rosneft",IF(ISNUMBER(SEARCH("Exxon",B24)),"Exxon",IF(ISNUMBER(SEARCH("Lukoil",B24)),"Lukoil",IF(ISNUMBER(SEARCH("Petrochina",B24)),"Petrochina",IF(ISNUMBER(SEARCH("Lukoil",B24)),"Lukoil",IF(ISNUMBER(SEARCH("Petrobras",B24)),"Petrobras",IF(ISNUMBER(SEARCH("Chevron",B24)),"Chevron",IF(ISNUMBER(SEARCH("Novatek",B24)),"Novatek", 
IF(AND(ISNUMBER(SEARCH("Total",B24)),NOT(OR(ISNUMBER(SEARCH("Total Re",B24)),ISNUMBER(SEARCH("Total Sys",B24))))),"Total",IF(ISNUMBER(SEARCH("ConocoPhillips",B24)),"ConocoPhillips", IF(ISNUMBER(SEARCH("Tatneft",B24)),"Tatneft", IF(ISNUMBER(SEARCH("ONGC",B24)),"ONGC", 
IF(AND(ISNUMBER(SEARCH("ENI",B24)),NOT(ISNUMBER(SEARCH("?ENI",B24)))),"ENI", IF(ISNUMBER(SEARCH("Statoil ",B24)),"Statoil ", IF(ISNUMBER(SEARCH("Sinopec",B24)),"Sinopec", IF(ISNUMBER(SEARCH("CNOOC ",B24)),"CNOOC ", IF(ISNUMBER(SEARCH("Occidental",B24)),"Occidental", IF(ISNUMBER(SEARCH("BG Group",B24)),"BG Group",IF(ISNUMBER(SEARCH("Canadian Natural Resources ",B24)),"Canadian Natural Resources ",IF(ISNUMBER(SEARCH("Anadarko Petroleum ",B24)),"Anadarko Petroleum ",IF(ISNUMBER(SEARCH("Apache ",B24)),"Apache ",IF(ISNUMBER(SEARCH("Chesapeake Energy ",B24)),"Chesapeake Energy ",IF(ISNUMBER(SEARCH("Inpex ",B24)),"Inpex ",IF(ISNUMBER(SEARCH("Bashneft",B24)),"Bashneft",IF(ISNUMBER(SEARCH("Devon Energy ",B24)),"Devon Energy ",IF(ISNUMBER(SEARCH("BHP Billiton",B24)),"BHP Billiton",IF(ISNUMBER(SEARCH("Repsol",B24)),"Repsol",IF(ISNUMBER(SEARCH("Ecopetrol",B24)),"Ecopetrol",IF(ISNUMBER(SEARCH("EOG Resources",B24)),"EOG Resources",IF(ISNUMBER(SEARCH("Suncor Energy ",B24)),"Suncor Energy ",IF(ISNUMBER(SEARCH("Marathon Oil ",B24)),"Marathon Oil ",IF(ISNUMBER(SEARCH("Hess ",B24)),"Hess ",IF(ISNUMBER(SEARCH("Imperial Oil ",B24)),"Imperial Oil ",IF(ISNUMBER(SEARCH("Encana ",B24)),"Encana ",IF(ISNUMBER(SEARCH("Noble Energy",B24)),"Noble Energy",IF(ISNUMBER(SEARCH("BASF",B24)),"BASF",IF(ISNUMBER(SEARCH("EQT ",B24)),"EQT ",IF(AND(ISNUMBER(SEARCH("Range Resources",B24)),NOT(ISNUMBER(SEARCH("?Range Resources",B24)))),"Range Resources",IF(ISNUMBER(SEARCH("Continental Resources",B24)),"Continental Resources",IF(ISNUMBER(SEARCH("OMV",B24)),"OMV",IF(ISNUMBER(SEARCH("Antero Resources",B24)),"Antero Resources",IF(ISNUMBER(SEARCH("KazMunaiGas EP",B24)),"KazMunaiGas EP",IF(ISNUMBER(SEARCH("YPF ",B24)),"YPF ",IF(ISNUMBER(SEARCH("Southwestern Energy ",B24)),"Southwestern Energy ",IF(ISNUMBER(SEARCH("Cenovus Energy ",B24)),"Cenovus Energy ",IF(ISNUMBER(SEARCH("Linn Energy",B24)),"Linn Energy",IF(ISNUMBER(SEARCH("Woodside Petroleum",B24)),"Woodside Petroleum",IF(ISNUMBER(SEARCH("Husky Energy ",B24)),"Husky Energy ", IF(ISNUMBER(SEARCH("PTT ",B24)),"PTT ",IF(ISNUMBER(SEARCH("Consol Energy ",B24)),"Consol Energy ",IF(ISNUMBER(SEARCH("Pioneer Natural Resources ",B24)),"Pioneer Natural Resources ",IF(ISNUMBER(SEARCH("Cabot Oil &amp; Gas ",B24)),"Cabot Oil &amp; Gas ",IF(ISNUMBER(SEARCH("WPX Energy",B24)),"WPX Energy",IF(ISNUMBER(SEARCH("SK Innovation ",B24)),"SK Innovation ",IF(ISNUMBER(SEARCH("Whiting Petroleum ",B24)),"Whiting Petroleum ",IF(ISNUMBER(SEARCH("Murphy Oil ",B24)),"Murphy Oil ",IF(ISNUMBER(SEARCH("QEP Resources ",B24)),"QEP Resources ",IF(ISNUMBER(SEARCH("Newfield Exploration ",B24)),"Newfield Exploration ",IF(ISNUMBER(SEARCH("Dragon Oil",B24)),"Dragon Oil",IF(ISNUMBER(SEARCH("Sasol ",B24)),"Sasol ",IF(ISNUMBER(SEARCH("Ultra Petroleum ",B24)),"Ultra Petroleum ",IF(ISNUMBER(SEARCH("Santos",B24)),"Santos",IF(ISNUMBER(SEARCH("Concho Resources ",B24)),"Concho Resources ",IF(ISNUMBER(SEARCH("Denbury Resources ",B24)),"Denbury Resources ",IF(ISNUMBER(SEARCH("Freeport-McMoRan",B24)),"Freeport-McMoRan",IF(ISNUMBER(SEARCH("Maersk Group",B24)),"Maersk Group",IF(ISNUMBER(SEARCH("MEG Energy ",B24)),"MEG Energy ",IF(ISNUMBER(SEARCH("SandRidge Energy",B24)),"SandRidge Energy",IF(ISNUMBER(SEARCH("Crescent Point Energy ",B24)),"Crescent Point Energy ",IF(ISNUMBER(SEARCH("GDF SUEZ",B24)),"GDF SUEZ",IF(ISNUMBER(SEARCH("Pacific Rubiales Energy ",B24)),"Pacific Rubiales Energy ",IF(ISNUMBER(SEARCH("SM Energy ",B24)),"SM Energy ",IF(ISNUMBER(SEARCH("JX Holdings ",B24)),"JX Holdings ",IF(ISNUMBER(SEARCH("Cimarex Energy ",B24)),"Cimarex Energy ",IF(ISNUMBER(SEARCH("Mitsui &amp; Co ",B24)),"Mitsui &amp; Co ",IF(ISNUMBER(SEARCH("Penn West Petroleum ",B24)),"Penn West Petroleum ",IF(ISNUMBER(SEARCH("Polish Oil &amp; Gas",B24)),"Polish Oil &amp; Gas",IF(OR(B24="MOL", ISNUMBER(SEARCH("MOL ",B24))),"MOL",IF(ISNUMBER(SEARCH("Energen ",B24)),"Energen ",IF(ISNUMBER(SEARCH("TAQA",B24)),"TAQA",IF(ISNUMBER(SEARCH("Oil Search",B24)),"Oil Search",IF(ISNUMBER(SEARCH("Oil India",B24)),"Oil India",IF(ISNUMBER(SEARCH("ARC Resources ",B24)),"ARC Resources ",IF(ISNUMBER(SEARCH("Genel Energy ",B24)),"Genel Energy ",IF(ISNUMBER(SEARCH("Canadian Oil Sands ",B24)),"Canadian Oil Sands ",IF(ISNUMBER(SEARCH("Energy XXI",B24)),"Energy XXI",IF(ISNUMBER(SEARCH("PDC Energy",B24)),"PDC Energy",IF(ISNUMBER(SEARCH("Oasis Petroleum ",B24)),"Oasis Petroleum ",IF(ISNUMBER(SEARCH("Tourmaline Oil ",B24)),"Tourmaline Oil ",IF(ISNUMBER(SEARCH("Rosetta Resources",B24)),"Rosetta Resources",IF(ISNUMBER(SEARCH("RWE ",B24)),"RWE ",IF(ISNUMBER(SEARCH("National Fuel Gas",B24)),"National Fuel Gas",IF(ISNUMBER(SEARCH("Peyto E&amp;D ",B24)),"Peyto E&amp;D ",IF(ISNUMBER(SEARCH("Xcite Energy ",B24)),"Xcite Energy ",IF(ISNUMBER(SEARCH("Tullow Oil",B24)),"Tullow Oil",IF(ISNUMBER(SEARCH("Energi Mega Persada ",B24)),"Energi Mega Persada ",IF(ISNUMBER(SEARCH("Breitburn Energy Partners",B24)),"Breitburn Energy Partners",IF(ISNUMBER(SEARCH("Enerplus ",B24)),"Enerplus ","0")))))))))))))))))))))))))))))))))))))))))))))))))))))))))))))))))))))))))))))))))))))))))))))))))))))</f>
        <v>0</v>
      </c>
      <c r="E24" s="19" t="str">
        <f t="shared" si="2"/>
        <v>0</v>
      </c>
      <c r="F24" s="19" t="str">
        <f t="shared" si="3"/>
        <v>0</v>
      </c>
      <c r="G24" s="20" t="str">
        <f t="shared" si="4"/>
        <v>0</v>
      </c>
      <c r="H24" s="21">
        <v>169000.0</v>
      </c>
    </row>
    <row r="25">
      <c r="A25" s="2" t="s">
        <v>22</v>
      </c>
      <c r="B25" s="6" t="s">
        <v>84</v>
      </c>
      <c r="C25" s="2" t="s">
        <v>74</v>
      </c>
      <c r="D25" s="19" t="str">
        <f t="shared" si="5"/>
        <v>Tullow Oil</v>
      </c>
      <c r="E25" s="19" t="str">
        <f t="shared" si="2"/>
        <v>0</v>
      </c>
      <c r="F25" s="19" t="str">
        <f t="shared" si="3"/>
        <v>TULLOW OIL ORD GBP 0.10</v>
      </c>
      <c r="G25" s="20">
        <f t="shared" si="4"/>
        <v>1429000</v>
      </c>
      <c r="H25" s="21">
        <v>1429000.0</v>
      </c>
    </row>
    <row r="26">
      <c r="A26" s="2" t="s">
        <v>22</v>
      </c>
      <c r="B26" s="6" t="s">
        <v>85</v>
      </c>
      <c r="C26" s="6" t="s">
        <v>86</v>
      </c>
      <c r="D26" s="19" t="str">
        <f t="shared" si="5"/>
        <v>0</v>
      </c>
      <c r="E26" s="19" t="str">
        <f t="shared" si="2"/>
        <v>0</v>
      </c>
      <c r="F26" s="19" t="str">
        <f t="shared" si="3"/>
        <v>0</v>
      </c>
      <c r="G26" s="20" t="str">
        <f t="shared" si="4"/>
        <v>0</v>
      </c>
      <c r="H26" s="21">
        <v>550000.0</v>
      </c>
    </row>
    <row r="27">
      <c r="A27" s="2" t="s">
        <v>22</v>
      </c>
      <c r="B27" s="6" t="s">
        <v>87</v>
      </c>
      <c r="C27" s="6" t="s">
        <v>86</v>
      </c>
      <c r="D27" s="19" t="str">
        <f t="shared" si="5"/>
        <v>0</v>
      </c>
      <c r="E27" s="19" t="str">
        <f t="shared" si="2"/>
        <v>0</v>
      </c>
      <c r="F27" s="19" t="str">
        <f t="shared" si="3"/>
        <v>0</v>
      </c>
      <c r="G27" s="20" t="str">
        <f t="shared" si="4"/>
        <v>0</v>
      </c>
      <c r="H27" s="21">
        <v>221000.0</v>
      </c>
    </row>
    <row r="28">
      <c r="A28" s="2" t="s">
        <v>22</v>
      </c>
      <c r="B28" s="6" t="s">
        <v>88</v>
      </c>
      <c r="C28" s="6" t="s">
        <v>86</v>
      </c>
      <c r="D28" s="19" t="str">
        <f t="shared" si="5"/>
        <v>0</v>
      </c>
      <c r="E28" s="19" t="str">
        <f t="shared" si="2"/>
        <v>0</v>
      </c>
      <c r="F28" s="19" t="str">
        <f t="shared" si="3"/>
        <v>0</v>
      </c>
      <c r="G28" s="20" t="str">
        <f t="shared" si="4"/>
        <v>0</v>
      </c>
      <c r="H28" s="21">
        <v>1172000.0</v>
      </c>
    </row>
    <row r="29">
      <c r="A29" s="2" t="s">
        <v>22</v>
      </c>
      <c r="B29" s="6" t="s">
        <v>89</v>
      </c>
      <c r="C29" s="6" t="s">
        <v>86</v>
      </c>
      <c r="D29" s="19" t="str">
        <f t="shared" si="5"/>
        <v>0</v>
      </c>
      <c r="E29" s="19" t="str">
        <f t="shared" si="2"/>
        <v>0</v>
      </c>
      <c r="F29" s="19" t="str">
        <f t="shared" si="3"/>
        <v>0</v>
      </c>
      <c r="G29" s="20" t="str">
        <f t="shared" si="4"/>
        <v>0</v>
      </c>
      <c r="H29" s="21">
        <v>118000.0</v>
      </c>
    </row>
    <row r="30">
      <c r="A30" s="2" t="s">
        <v>22</v>
      </c>
      <c r="B30" s="6" t="s">
        <v>90</v>
      </c>
      <c r="C30" s="6" t="s">
        <v>86</v>
      </c>
      <c r="D30" s="19" t="str">
        <f t="shared" si="5"/>
        <v>0</v>
      </c>
      <c r="E30" s="19" t="str">
        <f t="shared" si="2"/>
        <v>0</v>
      </c>
      <c r="F30" s="19" t="str">
        <f t="shared" si="3"/>
        <v>0</v>
      </c>
      <c r="G30" s="20" t="str">
        <f t="shared" si="4"/>
        <v>0</v>
      </c>
      <c r="H30" s="21">
        <v>255000.0</v>
      </c>
    </row>
    <row r="31">
      <c r="A31" s="2" t="s">
        <v>22</v>
      </c>
      <c r="B31" s="6" t="s">
        <v>91</v>
      </c>
      <c r="C31" s="2" t="s">
        <v>92</v>
      </c>
      <c r="D31" s="19" t="str">
        <f t="shared" si="5"/>
        <v>0</v>
      </c>
      <c r="E31" s="19" t="str">
        <f t="shared" si="2"/>
        <v>0</v>
      </c>
      <c r="F31" s="19" t="str">
        <f t="shared" si="3"/>
        <v>0</v>
      </c>
      <c r="G31" s="20" t="str">
        <f t="shared" si="4"/>
        <v>0</v>
      </c>
      <c r="H31" s="21">
        <v>299000.0</v>
      </c>
    </row>
    <row r="32">
      <c r="A32" s="2" t="s">
        <v>22</v>
      </c>
      <c r="B32" s="6" t="s">
        <v>93</v>
      </c>
      <c r="C32" s="2" t="s">
        <v>92</v>
      </c>
      <c r="D32" s="19" t="str">
        <f t="shared" si="5"/>
        <v>0</v>
      </c>
      <c r="E32" s="19" t="str">
        <f t="shared" si="2"/>
        <v>0</v>
      </c>
      <c r="F32" s="19" t="str">
        <f t="shared" si="3"/>
        <v>0</v>
      </c>
      <c r="G32" s="20" t="str">
        <f t="shared" si="4"/>
        <v>0</v>
      </c>
      <c r="H32" s="21">
        <v>2010000.0</v>
      </c>
    </row>
    <row r="33">
      <c r="A33" s="2" t="s">
        <v>22</v>
      </c>
      <c r="B33" s="6" t="s">
        <v>94</v>
      </c>
      <c r="C33" s="2" t="s">
        <v>92</v>
      </c>
      <c r="D33" s="19" t="str">
        <f t="shared" si="5"/>
        <v>0</v>
      </c>
      <c r="E33" s="19" t="str">
        <f t="shared" si="2"/>
        <v>0</v>
      </c>
      <c r="F33" s="19" t="str">
        <f t="shared" si="3"/>
        <v>0</v>
      </c>
      <c r="G33" s="20" t="str">
        <f t="shared" si="4"/>
        <v>0</v>
      </c>
      <c r="H33" s="21">
        <v>171000.0</v>
      </c>
    </row>
    <row r="34">
      <c r="A34" s="2" t="s">
        <v>22</v>
      </c>
      <c r="B34" s="6" t="s">
        <v>95</v>
      </c>
      <c r="C34" s="2" t="s">
        <v>92</v>
      </c>
      <c r="D34" s="19" t="str">
        <f t="shared" si="5"/>
        <v>0</v>
      </c>
      <c r="E34" s="19" t="str">
        <f t="shared" si="2"/>
        <v>0</v>
      </c>
      <c r="F34" s="19" t="str">
        <f t="shared" si="3"/>
        <v>0</v>
      </c>
      <c r="G34" s="20" t="str">
        <f t="shared" si="4"/>
        <v>0</v>
      </c>
      <c r="H34" s="21">
        <v>120000.0</v>
      </c>
    </row>
    <row r="35">
      <c r="A35" s="2" t="s">
        <v>22</v>
      </c>
      <c r="B35" s="6" t="s">
        <v>96</v>
      </c>
      <c r="C35" s="2" t="s">
        <v>92</v>
      </c>
      <c r="D35" s="19" t="str">
        <f t="shared" si="5"/>
        <v>0</v>
      </c>
      <c r="E35" s="19" t="str">
        <f t="shared" si="2"/>
        <v>0</v>
      </c>
      <c r="F35" s="19" t="str">
        <f t="shared" si="3"/>
        <v>0</v>
      </c>
      <c r="G35" s="20" t="str">
        <f t="shared" si="4"/>
        <v>0</v>
      </c>
      <c r="H35" s="21">
        <v>177000.0</v>
      </c>
    </row>
    <row r="36">
      <c r="A36" s="2" t="s">
        <v>22</v>
      </c>
      <c r="B36" s="6" t="s">
        <v>97</v>
      </c>
      <c r="C36" s="2" t="s">
        <v>98</v>
      </c>
      <c r="D36" s="19" t="str">
        <f t="shared" si="5"/>
        <v>0</v>
      </c>
      <c r="E36" s="19" t="str">
        <f t="shared" si="2"/>
        <v>0</v>
      </c>
      <c r="F36" s="19" t="str">
        <f t="shared" si="3"/>
        <v>0</v>
      </c>
      <c r="G36" s="20" t="str">
        <f t="shared" si="4"/>
        <v>0</v>
      </c>
      <c r="H36" s="21">
        <v>725000.0</v>
      </c>
    </row>
    <row r="37">
      <c r="A37" s="2" t="s">
        <v>22</v>
      </c>
      <c r="B37" s="6" t="s">
        <v>99</v>
      </c>
      <c r="C37" s="2" t="s">
        <v>100</v>
      </c>
      <c r="D37" s="19" t="str">
        <f t="shared" si="5"/>
        <v>0</v>
      </c>
      <c r="E37" s="19" t="str">
        <f t="shared" si="2"/>
        <v>0</v>
      </c>
      <c r="F37" s="19" t="str">
        <f t="shared" si="3"/>
        <v>0</v>
      </c>
      <c r="G37" s="20" t="str">
        <f t="shared" si="4"/>
        <v>0</v>
      </c>
      <c r="H37" s="21">
        <v>2556000.0</v>
      </c>
    </row>
    <row r="38">
      <c r="A38" s="2" t="s">
        <v>22</v>
      </c>
      <c r="B38" s="6" t="s">
        <v>101</v>
      </c>
      <c r="C38" s="2" t="s">
        <v>100</v>
      </c>
      <c r="D38" s="19" t="str">
        <f t="shared" si="5"/>
        <v>0</v>
      </c>
      <c r="E38" s="19" t="str">
        <f t="shared" si="2"/>
        <v>0</v>
      </c>
      <c r="F38" s="19" t="str">
        <f t="shared" si="3"/>
        <v>0</v>
      </c>
      <c r="G38" s="20" t="str">
        <f t="shared" si="4"/>
        <v>0</v>
      </c>
      <c r="H38" s="21">
        <v>631000.0</v>
      </c>
    </row>
    <row r="39">
      <c r="A39" s="2" t="s">
        <v>22</v>
      </c>
      <c r="B39" s="6" t="s">
        <v>102</v>
      </c>
      <c r="C39" s="2" t="s">
        <v>100</v>
      </c>
      <c r="D39" s="19" t="str">
        <f t="shared" si="5"/>
        <v>0</v>
      </c>
      <c r="E39" s="19" t="str">
        <f t="shared" si="2"/>
        <v>0</v>
      </c>
      <c r="F39" s="19" t="str">
        <f t="shared" si="3"/>
        <v>0</v>
      </c>
      <c r="G39" s="20" t="str">
        <f t="shared" si="4"/>
        <v>0</v>
      </c>
      <c r="H39" s="21">
        <v>745000.0</v>
      </c>
    </row>
    <row r="40">
      <c r="A40" s="2" t="s">
        <v>22</v>
      </c>
      <c r="B40" s="6" t="s">
        <v>103</v>
      </c>
      <c r="C40" s="2" t="s">
        <v>100</v>
      </c>
      <c r="D40" s="19" t="str">
        <f t="shared" si="5"/>
        <v>0</v>
      </c>
      <c r="E40" s="19" t="str">
        <f t="shared" si="2"/>
        <v>0</v>
      </c>
      <c r="F40" s="19" t="str">
        <f t="shared" si="3"/>
        <v>0</v>
      </c>
      <c r="G40" s="20" t="str">
        <f t="shared" si="4"/>
        <v>0</v>
      </c>
      <c r="H40" s="21">
        <v>246000.0</v>
      </c>
    </row>
    <row r="41">
      <c r="A41" s="2" t="s">
        <v>22</v>
      </c>
      <c r="B41" s="6" t="s">
        <v>104</v>
      </c>
      <c r="C41" s="2" t="s">
        <v>100</v>
      </c>
      <c r="D41" s="19" t="str">
        <f t="shared" si="5"/>
        <v>0</v>
      </c>
      <c r="E41" s="19" t="str">
        <f t="shared" si="2"/>
        <v>0</v>
      </c>
      <c r="F41" s="19" t="str">
        <f t="shared" si="3"/>
        <v>0</v>
      </c>
      <c r="G41" s="20" t="str">
        <f t="shared" si="4"/>
        <v>0</v>
      </c>
      <c r="H41" s="21">
        <v>3699000.0</v>
      </c>
    </row>
    <row r="42">
      <c r="A42" s="2" t="s">
        <v>22</v>
      </c>
      <c r="B42" s="6" t="s">
        <v>105</v>
      </c>
      <c r="C42" s="2" t="s">
        <v>100</v>
      </c>
      <c r="D42" s="19" t="str">
        <f t="shared" si="5"/>
        <v>0</v>
      </c>
      <c r="E42" s="19" t="str">
        <f t="shared" si="2"/>
        <v>0</v>
      </c>
      <c r="F42" s="19" t="str">
        <f t="shared" si="3"/>
        <v>0</v>
      </c>
      <c r="G42" s="20" t="str">
        <f t="shared" si="4"/>
        <v>0</v>
      </c>
      <c r="H42" s="21">
        <v>215000.0</v>
      </c>
    </row>
    <row r="43">
      <c r="A43" s="2" t="s">
        <v>22</v>
      </c>
      <c r="B43" s="6" t="s">
        <v>106</v>
      </c>
      <c r="C43" s="2" t="s">
        <v>100</v>
      </c>
      <c r="D43" s="19" t="str">
        <f t="shared" si="5"/>
        <v>0</v>
      </c>
      <c r="E43" s="19" t="str">
        <f t="shared" si="2"/>
        <v>0</v>
      </c>
      <c r="F43" s="19" t="str">
        <f t="shared" si="3"/>
        <v>0</v>
      </c>
      <c r="G43" s="20" t="str">
        <f t="shared" si="4"/>
        <v>0</v>
      </c>
      <c r="H43" s="21">
        <v>233000.0</v>
      </c>
    </row>
    <row r="44">
      <c r="A44" s="2" t="s">
        <v>22</v>
      </c>
      <c r="B44" s="6" t="s">
        <v>107</v>
      </c>
      <c r="C44" s="2" t="s">
        <v>108</v>
      </c>
      <c r="D44" s="19" t="str">
        <f t="shared" si="5"/>
        <v>0</v>
      </c>
      <c r="E44" s="19" t="str">
        <f t="shared" si="2"/>
        <v>0</v>
      </c>
      <c r="F44" s="19" t="str">
        <f t="shared" si="3"/>
        <v>0</v>
      </c>
      <c r="G44" s="20" t="str">
        <f t="shared" si="4"/>
        <v>0</v>
      </c>
      <c r="H44" s="21">
        <v>126000.0</v>
      </c>
    </row>
    <row r="45">
      <c r="A45" s="2" t="s">
        <v>22</v>
      </c>
      <c r="B45" s="6" t="s">
        <v>109</v>
      </c>
      <c r="C45" s="2" t="s">
        <v>108</v>
      </c>
      <c r="D45" s="19" t="str">
        <f t="shared" si="5"/>
        <v>0</v>
      </c>
      <c r="E45" s="19" t="str">
        <f t="shared" si="2"/>
        <v>0</v>
      </c>
      <c r="F45" s="19" t="str">
        <f t="shared" si="3"/>
        <v>0</v>
      </c>
      <c r="G45" s="20" t="str">
        <f t="shared" si="4"/>
        <v>0</v>
      </c>
      <c r="H45" s="21">
        <v>418000.0</v>
      </c>
    </row>
    <row r="46">
      <c r="A46" s="2" t="s">
        <v>22</v>
      </c>
      <c r="B46" s="6" t="s">
        <v>110</v>
      </c>
      <c r="C46" s="2" t="s">
        <v>108</v>
      </c>
      <c r="D46" s="19" t="str">
        <f t="shared" si="5"/>
        <v>0</v>
      </c>
      <c r="E46" s="19" t="str">
        <f t="shared" si="2"/>
        <v>0</v>
      </c>
      <c r="F46" s="19" t="str">
        <f t="shared" si="3"/>
        <v>0</v>
      </c>
      <c r="G46" s="20" t="str">
        <f t="shared" si="4"/>
        <v>0</v>
      </c>
      <c r="H46" s="21">
        <v>118000.0</v>
      </c>
    </row>
    <row r="47">
      <c r="A47" s="2" t="s">
        <v>22</v>
      </c>
      <c r="B47" s="6" t="s">
        <v>111</v>
      </c>
      <c r="C47" s="2" t="s">
        <v>108</v>
      </c>
      <c r="D47" s="19" t="str">
        <f t="shared" si="5"/>
        <v>0</v>
      </c>
      <c r="E47" s="19" t="str">
        <f t="shared" si="2"/>
        <v>0</v>
      </c>
      <c r="F47" s="19" t="str">
        <f t="shared" si="3"/>
        <v>0</v>
      </c>
      <c r="G47" s="20" t="str">
        <f t="shared" si="4"/>
        <v>0</v>
      </c>
      <c r="H47" s="21">
        <v>133000.0</v>
      </c>
    </row>
    <row r="48">
      <c r="A48" s="2" t="s">
        <v>22</v>
      </c>
      <c r="B48" s="6" t="s">
        <v>112</v>
      </c>
      <c r="C48" s="2" t="s">
        <v>108</v>
      </c>
      <c r="D48" s="19" t="str">
        <f t="shared" si="5"/>
        <v>0</v>
      </c>
      <c r="E48" s="19" t="str">
        <f t="shared" si="2"/>
        <v>0</v>
      </c>
      <c r="F48" s="19" t="str">
        <f t="shared" si="3"/>
        <v>0</v>
      </c>
      <c r="G48" s="20" t="str">
        <f t="shared" si="4"/>
        <v>0</v>
      </c>
      <c r="H48" s="21">
        <v>172000.0</v>
      </c>
    </row>
    <row r="49">
      <c r="A49" s="2" t="s">
        <v>22</v>
      </c>
      <c r="B49" s="6" t="s">
        <v>113</v>
      </c>
      <c r="C49" s="2" t="s">
        <v>108</v>
      </c>
      <c r="D49" s="19" t="str">
        <f t="shared" si="5"/>
        <v>0</v>
      </c>
      <c r="E49" s="19" t="str">
        <f t="shared" si="2"/>
        <v>0</v>
      </c>
      <c r="F49" s="19" t="str">
        <f t="shared" si="3"/>
        <v>0</v>
      </c>
      <c r="G49" s="20" t="str">
        <f t="shared" si="4"/>
        <v>0</v>
      </c>
      <c r="H49" s="21">
        <v>130000.0</v>
      </c>
    </row>
    <row r="50">
      <c r="A50" s="2" t="s">
        <v>22</v>
      </c>
      <c r="B50" s="6" t="s">
        <v>114</v>
      </c>
      <c r="C50" s="2" t="s">
        <v>108</v>
      </c>
      <c r="D50" s="19" t="str">
        <f t="shared" si="5"/>
        <v>0</v>
      </c>
      <c r="E50" s="19" t="str">
        <f t="shared" si="2"/>
        <v>0</v>
      </c>
      <c r="F50" s="19" t="str">
        <f t="shared" si="3"/>
        <v>0</v>
      </c>
      <c r="G50" s="20" t="str">
        <f t="shared" si="4"/>
        <v>0</v>
      </c>
      <c r="H50" s="21">
        <v>115000.0</v>
      </c>
    </row>
    <row r="51">
      <c r="A51" s="2" t="s">
        <v>22</v>
      </c>
      <c r="B51" s="6" t="s">
        <v>115</v>
      </c>
      <c r="C51" s="2" t="s">
        <v>108</v>
      </c>
      <c r="D51" s="19" t="str">
        <f t="shared" si="5"/>
        <v>0</v>
      </c>
      <c r="E51" s="19" t="str">
        <f t="shared" si="2"/>
        <v>0</v>
      </c>
      <c r="F51" s="19" t="str">
        <f t="shared" si="3"/>
        <v>0</v>
      </c>
      <c r="G51" s="20" t="str">
        <f t="shared" si="4"/>
        <v>0</v>
      </c>
      <c r="H51" s="21">
        <v>488000.0</v>
      </c>
    </row>
    <row r="52">
      <c r="A52" s="2" t="s">
        <v>22</v>
      </c>
      <c r="B52" s="6" t="s">
        <v>116</v>
      </c>
      <c r="C52" s="2" t="s">
        <v>108</v>
      </c>
      <c r="D52" s="19" t="str">
        <f t="shared" si="5"/>
        <v>0</v>
      </c>
      <c r="E52" s="19" t="str">
        <f t="shared" si="2"/>
        <v>0</v>
      </c>
      <c r="F52" s="19" t="str">
        <f t="shared" si="3"/>
        <v>0</v>
      </c>
      <c r="G52" s="20" t="str">
        <f t="shared" si="4"/>
        <v>0</v>
      </c>
      <c r="H52" s="21">
        <v>73000.0</v>
      </c>
    </row>
    <row r="53">
      <c r="A53" s="2" t="s">
        <v>22</v>
      </c>
      <c r="B53" s="6" t="s">
        <v>117</v>
      </c>
      <c r="C53" s="23" t="s">
        <v>118</v>
      </c>
      <c r="D53" s="19" t="str">
        <f t="shared" si="5"/>
        <v>0</v>
      </c>
      <c r="E53" s="19" t="str">
        <f t="shared" si="2"/>
        <v>0</v>
      </c>
      <c r="F53" s="19" t="str">
        <f t="shared" si="3"/>
        <v>0</v>
      </c>
      <c r="G53" s="20" t="str">
        <f t="shared" si="4"/>
        <v>0</v>
      </c>
      <c r="H53" s="21">
        <v>249000.0</v>
      </c>
    </row>
    <row r="54">
      <c r="A54" s="2" t="s">
        <v>22</v>
      </c>
      <c r="B54" s="6" t="s">
        <v>119</v>
      </c>
      <c r="C54" s="23" t="s">
        <v>118</v>
      </c>
      <c r="D54" s="19" t="str">
        <f t="shared" si="5"/>
        <v>0</v>
      </c>
      <c r="E54" s="19" t="str">
        <f t="shared" si="2"/>
        <v>0</v>
      </c>
      <c r="F54" s="19" t="str">
        <f t="shared" si="3"/>
        <v>0</v>
      </c>
      <c r="G54" s="20" t="str">
        <f t="shared" si="4"/>
        <v>0</v>
      </c>
      <c r="H54" s="21">
        <v>122000.0</v>
      </c>
    </row>
    <row r="55">
      <c r="A55" s="2" t="s">
        <v>22</v>
      </c>
      <c r="B55" s="6" t="s">
        <v>120</v>
      </c>
      <c r="C55" s="23" t="s">
        <v>118</v>
      </c>
      <c r="D55" s="19" t="str">
        <f t="shared" si="5"/>
        <v>0</v>
      </c>
      <c r="E55" s="19" t="str">
        <f t="shared" si="2"/>
        <v>0</v>
      </c>
      <c r="F55" s="19" t="str">
        <f t="shared" si="3"/>
        <v>0</v>
      </c>
      <c r="G55" s="20" t="str">
        <f t="shared" si="4"/>
        <v>0</v>
      </c>
      <c r="H55" s="21">
        <v>757000.0</v>
      </c>
    </row>
    <row r="56">
      <c r="A56" s="2" t="s">
        <v>22</v>
      </c>
      <c r="B56" s="6" t="s">
        <v>121</v>
      </c>
      <c r="C56" s="23" t="s">
        <v>118</v>
      </c>
      <c r="D56" s="19" t="str">
        <f t="shared" si="5"/>
        <v>0</v>
      </c>
      <c r="E56" s="19" t="str">
        <f t="shared" si="2"/>
        <v>0</v>
      </c>
      <c r="F56" s="19" t="str">
        <f t="shared" si="3"/>
        <v>0</v>
      </c>
      <c r="G56" s="20" t="str">
        <f t="shared" si="4"/>
        <v>0</v>
      </c>
      <c r="H56" s="21">
        <v>517000.0</v>
      </c>
    </row>
    <row r="57">
      <c r="A57" s="2" t="s">
        <v>22</v>
      </c>
      <c r="B57" s="6" t="s">
        <v>122</v>
      </c>
      <c r="C57" s="23" t="s">
        <v>118</v>
      </c>
      <c r="D57" s="19" t="str">
        <f t="shared" si="5"/>
        <v>0</v>
      </c>
      <c r="E57" s="19" t="str">
        <f t="shared" si="2"/>
        <v>0</v>
      </c>
      <c r="F57" s="19" t="str">
        <f t="shared" si="3"/>
        <v>0</v>
      </c>
      <c r="G57" s="20" t="str">
        <f t="shared" si="4"/>
        <v>0</v>
      </c>
      <c r="H57" s="21">
        <v>427000.0</v>
      </c>
    </row>
    <row r="58">
      <c r="A58" s="2" t="s">
        <v>22</v>
      </c>
      <c r="B58" s="6" t="s">
        <v>123</v>
      </c>
      <c r="C58" s="23" t="s">
        <v>118</v>
      </c>
      <c r="D58" s="19" t="str">
        <f t="shared" si="5"/>
        <v>0</v>
      </c>
      <c r="E58" s="19" t="str">
        <f t="shared" si="2"/>
        <v>0</v>
      </c>
      <c r="F58" s="19" t="str">
        <f t="shared" si="3"/>
        <v>0</v>
      </c>
      <c r="G58" s="20" t="str">
        <f t="shared" si="4"/>
        <v>0</v>
      </c>
      <c r="H58" s="21">
        <v>382000.0</v>
      </c>
    </row>
    <row r="59">
      <c r="A59" s="2" t="s">
        <v>22</v>
      </c>
      <c r="B59" s="6" t="s">
        <v>124</v>
      </c>
      <c r="C59" s="23" t="s">
        <v>118</v>
      </c>
      <c r="D59" s="19" t="str">
        <f t="shared" si="5"/>
        <v>0</v>
      </c>
      <c r="E59" s="19" t="str">
        <f t="shared" si="2"/>
        <v>0</v>
      </c>
      <c r="F59" s="19" t="str">
        <f t="shared" si="3"/>
        <v>0</v>
      </c>
      <c r="G59" s="20" t="str">
        <f t="shared" si="4"/>
        <v>0</v>
      </c>
      <c r="H59" s="21">
        <v>1028000.0</v>
      </c>
    </row>
    <row r="60">
      <c r="A60" s="2" t="s">
        <v>22</v>
      </c>
      <c r="B60" s="6" t="s">
        <v>125</v>
      </c>
      <c r="C60" s="2" t="s">
        <v>126</v>
      </c>
      <c r="D60" s="19" t="str">
        <f t="shared" si="5"/>
        <v>0</v>
      </c>
      <c r="E60" s="19" t="str">
        <f t="shared" si="2"/>
        <v>0</v>
      </c>
      <c r="F60" s="19" t="str">
        <f t="shared" si="3"/>
        <v>0</v>
      </c>
      <c r="G60" s="20" t="str">
        <f t="shared" si="4"/>
        <v>0</v>
      </c>
      <c r="H60" s="21">
        <v>1099000.0</v>
      </c>
    </row>
    <row r="61">
      <c r="A61" s="2" t="s">
        <v>22</v>
      </c>
      <c r="B61" s="6" t="s">
        <v>127</v>
      </c>
      <c r="C61" s="2" t="s">
        <v>128</v>
      </c>
      <c r="D61" s="19" t="str">
        <f t="shared" si="5"/>
        <v>0</v>
      </c>
      <c r="E61" s="19" t="str">
        <f t="shared" si="2"/>
        <v>0</v>
      </c>
      <c r="F61" s="19" t="str">
        <f t="shared" si="3"/>
        <v>0</v>
      </c>
      <c r="G61" s="20" t="str">
        <f t="shared" si="4"/>
        <v>0</v>
      </c>
      <c r="H61" s="21">
        <v>671000.0</v>
      </c>
    </row>
    <row r="62">
      <c r="A62" s="2" t="s">
        <v>22</v>
      </c>
      <c r="B62" s="6" t="s">
        <v>129</v>
      </c>
      <c r="C62" s="2" t="s">
        <v>128</v>
      </c>
      <c r="D62" s="19" t="str">
        <f t="shared" si="5"/>
        <v>0</v>
      </c>
      <c r="E62" s="19" t="str">
        <f t="shared" si="2"/>
        <v>0</v>
      </c>
      <c r="F62" s="19" t="str">
        <f t="shared" si="3"/>
        <v>0</v>
      </c>
      <c r="G62" s="20" t="str">
        <f t="shared" si="4"/>
        <v>0</v>
      </c>
      <c r="H62" s="21">
        <v>344000.0</v>
      </c>
    </row>
    <row r="63">
      <c r="A63" s="2" t="s">
        <v>22</v>
      </c>
      <c r="B63" s="6" t="s">
        <v>130</v>
      </c>
      <c r="C63" s="2" t="s">
        <v>128</v>
      </c>
      <c r="D63" s="19" t="str">
        <f t="shared" si="5"/>
        <v>0</v>
      </c>
      <c r="E63" s="19" t="str">
        <f t="shared" si="2"/>
        <v>0</v>
      </c>
      <c r="F63" s="19" t="str">
        <f t="shared" si="3"/>
        <v>0</v>
      </c>
      <c r="G63" s="20" t="str">
        <f t="shared" si="4"/>
        <v>0</v>
      </c>
      <c r="H63" s="21">
        <v>570000.0</v>
      </c>
    </row>
    <row r="64">
      <c r="A64" s="2" t="s">
        <v>22</v>
      </c>
      <c r="B64" s="6" t="s">
        <v>131</v>
      </c>
      <c r="C64" s="2" t="s">
        <v>128</v>
      </c>
      <c r="D64" s="19" t="str">
        <f t="shared" si="5"/>
        <v>0</v>
      </c>
      <c r="E64" s="19" t="str">
        <f t="shared" si="2"/>
        <v>0</v>
      </c>
      <c r="F64" s="19" t="str">
        <f t="shared" si="3"/>
        <v>0</v>
      </c>
      <c r="G64" s="20" t="str">
        <f t="shared" si="4"/>
        <v>0</v>
      </c>
      <c r="H64" s="21">
        <v>198000.0</v>
      </c>
    </row>
    <row r="65">
      <c r="A65" s="2" t="s">
        <v>22</v>
      </c>
      <c r="B65" s="6" t="s">
        <v>132</v>
      </c>
      <c r="C65" s="2" t="s">
        <v>128</v>
      </c>
      <c r="D65" s="19" t="str">
        <f t="shared" si="5"/>
        <v>0</v>
      </c>
      <c r="E65" s="19" t="str">
        <f t="shared" si="2"/>
        <v>0</v>
      </c>
      <c r="F65" s="19" t="str">
        <f t="shared" si="3"/>
        <v>0</v>
      </c>
      <c r="G65" s="20" t="str">
        <f t="shared" si="4"/>
        <v>0</v>
      </c>
      <c r="H65" s="21">
        <v>138000.0</v>
      </c>
    </row>
    <row r="66">
      <c r="A66" s="2" t="s">
        <v>22</v>
      </c>
      <c r="B66" s="6" t="s">
        <v>133</v>
      </c>
      <c r="C66" s="2" t="s">
        <v>128</v>
      </c>
      <c r="D66" s="19" t="str">
        <f t="shared" si="5"/>
        <v>0</v>
      </c>
      <c r="E66" s="19" t="str">
        <f t="shared" si="2"/>
        <v>0</v>
      </c>
      <c r="F66" s="19" t="str">
        <f t="shared" si="3"/>
        <v>0</v>
      </c>
      <c r="G66" s="20" t="str">
        <f t="shared" si="4"/>
        <v>0</v>
      </c>
      <c r="H66" s="21">
        <v>708000.0</v>
      </c>
    </row>
    <row r="67">
      <c r="A67" s="2" t="s">
        <v>22</v>
      </c>
      <c r="B67" s="6" t="s">
        <v>134</v>
      </c>
      <c r="C67" s="2" t="s">
        <v>128</v>
      </c>
      <c r="D67" s="19" t="str">
        <f t="shared" si="5"/>
        <v>0</v>
      </c>
      <c r="E67" s="19" t="str">
        <f t="shared" si="2"/>
        <v>0</v>
      </c>
      <c r="F67" s="19" t="str">
        <f t="shared" si="3"/>
        <v>0</v>
      </c>
      <c r="G67" s="20" t="str">
        <f t="shared" si="4"/>
        <v>0</v>
      </c>
      <c r="H67" s="21">
        <v>6072000.0</v>
      </c>
    </row>
    <row r="68">
      <c r="A68" s="2" t="s">
        <v>22</v>
      </c>
      <c r="B68" s="6" t="s">
        <v>135</v>
      </c>
      <c r="C68" s="2" t="s">
        <v>128</v>
      </c>
      <c r="D68" s="19" t="str">
        <f t="shared" si="5"/>
        <v>0</v>
      </c>
      <c r="E68" s="19" t="str">
        <f t="shared" si="2"/>
        <v>0</v>
      </c>
      <c r="F68" s="19" t="str">
        <f t="shared" si="3"/>
        <v>0</v>
      </c>
      <c r="G68" s="20" t="str">
        <f t="shared" si="4"/>
        <v>0</v>
      </c>
      <c r="H68" s="21">
        <v>111000.0</v>
      </c>
    </row>
    <row r="69">
      <c r="A69" s="2" t="s">
        <v>22</v>
      </c>
      <c r="B69" s="6" t="s">
        <v>136</v>
      </c>
      <c r="C69" s="2" t="s">
        <v>128</v>
      </c>
      <c r="D69" s="19" t="str">
        <f t="shared" si="5"/>
        <v>0</v>
      </c>
      <c r="E69" s="19" t="str">
        <f t="shared" si="2"/>
        <v>0</v>
      </c>
      <c r="F69" s="19" t="str">
        <f t="shared" si="3"/>
        <v>0</v>
      </c>
      <c r="G69" s="20" t="str">
        <f t="shared" si="4"/>
        <v>0</v>
      </c>
      <c r="H69" s="21">
        <v>684000.0</v>
      </c>
    </row>
    <row r="70">
      <c r="A70" s="2" t="s">
        <v>22</v>
      </c>
      <c r="B70" s="6" t="s">
        <v>137</v>
      </c>
      <c r="C70" s="2" t="s">
        <v>138</v>
      </c>
      <c r="D70" s="19" t="str">
        <f t="shared" si="5"/>
        <v>0</v>
      </c>
      <c r="E70" s="19" t="str">
        <f t="shared" si="2"/>
        <v>0</v>
      </c>
      <c r="F70" s="19" t="str">
        <f t="shared" si="3"/>
        <v>0</v>
      </c>
      <c r="G70" s="20" t="str">
        <f t="shared" si="4"/>
        <v>0</v>
      </c>
      <c r="H70" s="21">
        <v>102000.0</v>
      </c>
    </row>
    <row r="71">
      <c r="A71" s="2" t="s">
        <v>22</v>
      </c>
      <c r="B71" s="6" t="s">
        <v>139</v>
      </c>
      <c r="C71" s="2" t="s">
        <v>138</v>
      </c>
      <c r="D71" s="19" t="str">
        <f t="shared" si="5"/>
        <v>0</v>
      </c>
      <c r="E71" s="19" t="str">
        <f t="shared" si="2"/>
        <v>0</v>
      </c>
      <c r="F71" s="19" t="str">
        <f t="shared" si="3"/>
        <v>0</v>
      </c>
      <c r="G71" s="20" t="str">
        <f t="shared" si="4"/>
        <v>0</v>
      </c>
      <c r="H71" s="21">
        <v>313000.0</v>
      </c>
    </row>
    <row r="72">
      <c r="A72" s="2" t="s">
        <v>22</v>
      </c>
      <c r="B72" s="6" t="s">
        <v>140</v>
      </c>
      <c r="C72" s="2" t="s">
        <v>138</v>
      </c>
      <c r="D72" s="19" t="str">
        <f t="shared" si="5"/>
        <v>0</v>
      </c>
      <c r="E72" s="19" t="str">
        <f t="shared" si="2"/>
        <v>0</v>
      </c>
      <c r="F72" s="19" t="str">
        <f t="shared" si="3"/>
        <v>0</v>
      </c>
      <c r="G72" s="20" t="str">
        <f t="shared" si="4"/>
        <v>0</v>
      </c>
      <c r="H72" s="21">
        <v>497000.0</v>
      </c>
    </row>
    <row r="73">
      <c r="A73" s="2" t="s">
        <v>22</v>
      </c>
      <c r="B73" s="6" t="s">
        <v>141</v>
      </c>
      <c r="C73" s="2" t="s">
        <v>138</v>
      </c>
      <c r="D73" s="19" t="str">
        <f t="shared" si="5"/>
        <v>0</v>
      </c>
      <c r="E73" s="19" t="str">
        <f t="shared" si="2"/>
        <v>0</v>
      </c>
      <c r="F73" s="19" t="str">
        <f t="shared" si="3"/>
        <v>0</v>
      </c>
      <c r="G73" s="20" t="str">
        <f t="shared" si="4"/>
        <v>0</v>
      </c>
      <c r="H73" s="21">
        <v>8669000.0</v>
      </c>
    </row>
    <row r="74">
      <c r="A74" s="2" t="s">
        <v>22</v>
      </c>
      <c r="B74" s="6" t="s">
        <v>142</v>
      </c>
      <c r="C74" s="2" t="s">
        <v>138</v>
      </c>
      <c r="D74" s="19" t="str">
        <f t="shared" si="5"/>
        <v>0</v>
      </c>
      <c r="E74" s="19" t="str">
        <f t="shared" si="2"/>
        <v>0</v>
      </c>
      <c r="F74" s="19" t="str">
        <f t="shared" si="3"/>
        <v>0</v>
      </c>
      <c r="G74" s="20" t="str">
        <f t="shared" si="4"/>
        <v>0</v>
      </c>
      <c r="H74" s="21">
        <v>5911000.0</v>
      </c>
    </row>
    <row r="75">
      <c r="A75" s="2" t="s">
        <v>22</v>
      </c>
      <c r="B75" s="6" t="s">
        <v>143</v>
      </c>
      <c r="C75" s="2" t="s">
        <v>144</v>
      </c>
      <c r="D75" s="19" t="str">
        <f t="shared" si="5"/>
        <v>0</v>
      </c>
      <c r="E75" s="19" t="str">
        <f t="shared" si="2"/>
        <v>0</v>
      </c>
      <c r="F75" s="19" t="str">
        <f t="shared" si="3"/>
        <v>0</v>
      </c>
      <c r="G75" s="20" t="str">
        <f t="shared" si="4"/>
        <v>0</v>
      </c>
      <c r="H75" s="21">
        <v>1965000.0</v>
      </c>
    </row>
    <row r="76">
      <c r="A76" s="2" t="s">
        <v>22</v>
      </c>
      <c r="B76" s="6" t="s">
        <v>145</v>
      </c>
      <c r="C76" s="2" t="s">
        <v>144</v>
      </c>
      <c r="D76" s="19" t="str">
        <f t="shared" si="5"/>
        <v>0</v>
      </c>
      <c r="E76" s="19" t="str">
        <f t="shared" si="2"/>
        <v>0</v>
      </c>
      <c r="F76" s="19" t="str">
        <f t="shared" si="3"/>
        <v>0</v>
      </c>
      <c r="G76" s="20" t="str">
        <f t="shared" si="4"/>
        <v>0</v>
      </c>
      <c r="H76" s="21">
        <v>114000.0</v>
      </c>
    </row>
    <row r="77">
      <c r="A77" s="2" t="s">
        <v>22</v>
      </c>
      <c r="B77" s="6" t="s">
        <v>146</v>
      </c>
      <c r="C77" s="2" t="s">
        <v>144</v>
      </c>
      <c r="D77" s="19" t="str">
        <f t="shared" si="5"/>
        <v>0</v>
      </c>
      <c r="E77" s="19" t="str">
        <f t="shared" si="2"/>
        <v>0</v>
      </c>
      <c r="F77" s="19" t="str">
        <f t="shared" si="3"/>
        <v>0</v>
      </c>
      <c r="G77" s="20" t="str">
        <f t="shared" si="4"/>
        <v>0</v>
      </c>
      <c r="H77" s="21">
        <v>115000.0</v>
      </c>
    </row>
    <row r="78">
      <c r="A78" s="2" t="s">
        <v>22</v>
      </c>
      <c r="B78" s="6" t="s">
        <v>147</v>
      </c>
      <c r="C78" s="2" t="s">
        <v>144</v>
      </c>
      <c r="D78" s="19" t="str">
        <f t="shared" si="5"/>
        <v>0</v>
      </c>
      <c r="E78" s="19" t="str">
        <f t="shared" si="2"/>
        <v>0</v>
      </c>
      <c r="F78" s="19" t="str">
        <f t="shared" si="3"/>
        <v>0</v>
      </c>
      <c r="G78" s="20" t="str">
        <f t="shared" si="4"/>
        <v>0</v>
      </c>
      <c r="H78" s="21">
        <v>199000.0</v>
      </c>
    </row>
    <row r="79">
      <c r="A79" s="2" t="s">
        <v>22</v>
      </c>
      <c r="B79" s="6" t="s">
        <v>148</v>
      </c>
      <c r="C79" s="2" t="s">
        <v>144</v>
      </c>
      <c r="D79" s="19" t="str">
        <f t="shared" si="5"/>
        <v>0</v>
      </c>
      <c r="E79" s="19" t="str">
        <f t="shared" si="2"/>
        <v>0</v>
      </c>
      <c r="F79" s="19" t="str">
        <f t="shared" si="3"/>
        <v>0</v>
      </c>
      <c r="G79" s="20" t="str">
        <f t="shared" si="4"/>
        <v>0</v>
      </c>
      <c r="H79" s="21">
        <v>591000.0</v>
      </c>
    </row>
    <row r="80">
      <c r="A80" s="2" t="s">
        <v>22</v>
      </c>
      <c r="B80" s="6" t="s">
        <v>149</v>
      </c>
      <c r="C80" s="2" t="s">
        <v>144</v>
      </c>
      <c r="D80" s="19" t="str">
        <f t="shared" si="5"/>
        <v>0</v>
      </c>
      <c r="E80" s="19" t="str">
        <f t="shared" si="2"/>
        <v>0</v>
      </c>
      <c r="F80" s="19" t="str">
        <f t="shared" si="3"/>
        <v>0</v>
      </c>
      <c r="G80" s="20" t="str">
        <f t="shared" si="4"/>
        <v>0</v>
      </c>
      <c r="H80" s="21">
        <v>5902000.0</v>
      </c>
    </row>
    <row r="81">
      <c r="A81" s="2" t="s">
        <v>22</v>
      </c>
      <c r="B81" s="6" t="s">
        <v>150</v>
      </c>
      <c r="C81" s="2" t="s">
        <v>151</v>
      </c>
      <c r="D81" s="19" t="str">
        <f t="shared" si="5"/>
        <v>0</v>
      </c>
      <c r="E81" s="19" t="str">
        <f t="shared" si="2"/>
        <v>0</v>
      </c>
      <c r="F81" s="19" t="str">
        <f t="shared" si="3"/>
        <v>0</v>
      </c>
      <c r="G81" s="20" t="str">
        <f t="shared" si="4"/>
        <v>0</v>
      </c>
      <c r="H81" s="21">
        <v>81000.0</v>
      </c>
    </row>
    <row r="82">
      <c r="A82" s="2" t="s">
        <v>22</v>
      </c>
      <c r="B82" s="6" t="s">
        <v>152</v>
      </c>
      <c r="C82" s="2" t="s">
        <v>151</v>
      </c>
      <c r="D82" s="19" t="str">
        <f t="shared" si="5"/>
        <v>0</v>
      </c>
      <c r="E82" s="19" t="str">
        <f t="shared" si="2"/>
        <v>0</v>
      </c>
      <c r="F82" s="19" t="str">
        <f t="shared" si="3"/>
        <v>0</v>
      </c>
      <c r="G82" s="20" t="str">
        <f t="shared" si="4"/>
        <v>0</v>
      </c>
      <c r="H82" s="21">
        <v>60000.0</v>
      </c>
    </row>
    <row r="83">
      <c r="A83" s="2" t="s">
        <v>22</v>
      </c>
      <c r="B83" s="6" t="s">
        <v>153</v>
      </c>
      <c r="C83" s="2" t="s">
        <v>151</v>
      </c>
      <c r="D83" s="19" t="str">
        <f t="shared" si="5"/>
        <v>0</v>
      </c>
      <c r="E83" s="19" t="str">
        <f t="shared" si="2"/>
        <v>0</v>
      </c>
      <c r="F83" s="19" t="str">
        <f t="shared" si="3"/>
        <v>0</v>
      </c>
      <c r="G83" s="20" t="str">
        <f t="shared" si="4"/>
        <v>0</v>
      </c>
      <c r="H83" s="21">
        <v>1716000.0</v>
      </c>
    </row>
    <row r="84">
      <c r="A84" s="2" t="s">
        <v>22</v>
      </c>
      <c r="B84" s="6" t="s">
        <v>154</v>
      </c>
      <c r="C84" s="2" t="s">
        <v>151</v>
      </c>
      <c r="D84" s="19" t="str">
        <f t="shared" si="5"/>
        <v>0</v>
      </c>
      <c r="E84" s="19" t="str">
        <f t="shared" si="2"/>
        <v>0</v>
      </c>
      <c r="F84" s="19" t="str">
        <f t="shared" si="3"/>
        <v>0</v>
      </c>
      <c r="G84" s="20" t="str">
        <f t="shared" si="4"/>
        <v>0</v>
      </c>
      <c r="H84" s="21">
        <v>141000.0</v>
      </c>
    </row>
    <row r="85">
      <c r="A85" s="2" t="s">
        <v>22</v>
      </c>
      <c r="B85" s="6" t="s">
        <v>155</v>
      </c>
      <c r="C85" s="2" t="s">
        <v>156</v>
      </c>
      <c r="D85" s="19" t="str">
        <f t="shared" si="5"/>
        <v>0</v>
      </c>
      <c r="E85" s="19" t="str">
        <f t="shared" si="2"/>
        <v>0</v>
      </c>
      <c r="F85" s="19" t="str">
        <f t="shared" si="3"/>
        <v>0</v>
      </c>
      <c r="G85" s="20" t="str">
        <f t="shared" si="4"/>
        <v>0</v>
      </c>
      <c r="H85" s="21">
        <v>1221000.0</v>
      </c>
    </row>
    <row r="86">
      <c r="A86" s="2" t="s">
        <v>22</v>
      </c>
      <c r="B86" s="6" t="s">
        <v>157</v>
      </c>
      <c r="C86" s="2" t="s">
        <v>156</v>
      </c>
      <c r="D86" s="19" t="str">
        <f t="shared" si="5"/>
        <v>0</v>
      </c>
      <c r="E86" s="19" t="str">
        <f t="shared" si="2"/>
        <v>0</v>
      </c>
      <c r="F86" s="19" t="str">
        <f t="shared" si="3"/>
        <v>0</v>
      </c>
      <c r="G86" s="20" t="str">
        <f t="shared" si="4"/>
        <v>0</v>
      </c>
      <c r="H86" s="21">
        <v>197000.0</v>
      </c>
    </row>
    <row r="87">
      <c r="A87" s="2" t="s">
        <v>22</v>
      </c>
      <c r="B87" s="6" t="s">
        <v>158</v>
      </c>
      <c r="C87" s="2" t="s">
        <v>156</v>
      </c>
      <c r="D87" s="19" t="str">
        <f t="shared" si="5"/>
        <v>0</v>
      </c>
      <c r="E87" s="19" t="str">
        <f t="shared" si="2"/>
        <v>0</v>
      </c>
      <c r="F87" s="19" t="str">
        <f t="shared" si="3"/>
        <v>0</v>
      </c>
      <c r="G87" s="20" t="str">
        <f t="shared" si="4"/>
        <v>0</v>
      </c>
      <c r="H87" s="21">
        <v>63000.0</v>
      </c>
    </row>
    <row r="88">
      <c r="A88" s="2" t="s">
        <v>22</v>
      </c>
      <c r="B88" s="6" t="s">
        <v>159</v>
      </c>
      <c r="C88" s="2" t="s">
        <v>156</v>
      </c>
      <c r="D88" s="19" t="str">
        <f t="shared" si="5"/>
        <v>0</v>
      </c>
      <c r="E88" s="19" t="str">
        <f t="shared" si="2"/>
        <v>0</v>
      </c>
      <c r="F88" s="19" t="str">
        <f t="shared" si="3"/>
        <v>0</v>
      </c>
      <c r="G88" s="20" t="str">
        <f t="shared" si="4"/>
        <v>0</v>
      </c>
      <c r="H88" s="21">
        <v>91000.0</v>
      </c>
    </row>
    <row r="89">
      <c r="A89" s="2" t="s">
        <v>22</v>
      </c>
      <c r="B89" s="6" t="s">
        <v>160</v>
      </c>
      <c r="C89" s="2" t="s">
        <v>161</v>
      </c>
      <c r="D89" s="19" t="str">
        <f t="shared" si="5"/>
        <v>0</v>
      </c>
      <c r="E89" s="19" t="str">
        <f t="shared" si="2"/>
        <v>0</v>
      </c>
      <c r="F89" s="19" t="str">
        <f t="shared" si="3"/>
        <v>0</v>
      </c>
      <c r="G89" s="20" t="str">
        <f t="shared" si="4"/>
        <v>0</v>
      </c>
      <c r="H89" s="21">
        <v>9982000.0</v>
      </c>
    </row>
    <row r="90">
      <c r="A90" s="2" t="s">
        <v>22</v>
      </c>
      <c r="B90" s="6" t="s">
        <v>162</v>
      </c>
      <c r="C90" s="2" t="s">
        <v>161</v>
      </c>
      <c r="D90" s="19" t="str">
        <f t="shared" si="5"/>
        <v>0</v>
      </c>
      <c r="E90" s="19" t="str">
        <f t="shared" si="2"/>
        <v>0</v>
      </c>
      <c r="F90" s="19" t="str">
        <f t="shared" si="3"/>
        <v>0</v>
      </c>
      <c r="G90" s="20" t="str">
        <f t="shared" si="4"/>
        <v>0</v>
      </c>
      <c r="H90" s="21">
        <v>424000.0</v>
      </c>
    </row>
    <row r="91">
      <c r="A91" s="2" t="s">
        <v>22</v>
      </c>
      <c r="B91" s="6" t="s">
        <v>163</v>
      </c>
      <c r="C91" s="2" t="s">
        <v>161</v>
      </c>
      <c r="D91" s="19" t="str">
        <f t="shared" si="5"/>
        <v>0</v>
      </c>
      <c r="E91" s="19" t="str">
        <f t="shared" si="2"/>
        <v>0</v>
      </c>
      <c r="F91" s="19" t="str">
        <f t="shared" si="3"/>
        <v>0</v>
      </c>
      <c r="G91" s="20" t="str">
        <f t="shared" si="4"/>
        <v>0</v>
      </c>
      <c r="H91" s="21">
        <v>115000.0</v>
      </c>
    </row>
    <row r="92">
      <c r="A92" s="2" t="s">
        <v>22</v>
      </c>
      <c r="B92" s="6" t="s">
        <v>164</v>
      </c>
      <c r="C92" s="2" t="s">
        <v>161</v>
      </c>
      <c r="D92" s="19" t="str">
        <f t="shared" si="5"/>
        <v>0</v>
      </c>
      <c r="E92" s="19" t="str">
        <f t="shared" si="2"/>
        <v>0</v>
      </c>
      <c r="F92" s="19" t="str">
        <f t="shared" si="3"/>
        <v>0</v>
      </c>
      <c r="G92" s="20" t="str">
        <f t="shared" si="4"/>
        <v>0</v>
      </c>
      <c r="H92" s="21">
        <v>125000.0</v>
      </c>
    </row>
    <row r="93">
      <c r="A93" s="2" t="s">
        <v>22</v>
      </c>
      <c r="B93" s="6" t="s">
        <v>165</v>
      </c>
      <c r="C93" s="2" t="s">
        <v>161</v>
      </c>
      <c r="D93" s="19" t="str">
        <f t="shared" si="5"/>
        <v>0</v>
      </c>
      <c r="E93" s="19" t="str">
        <f t="shared" si="2"/>
        <v>0</v>
      </c>
      <c r="F93" s="19" t="str">
        <f t="shared" si="3"/>
        <v>0</v>
      </c>
      <c r="G93" s="20" t="str">
        <f t="shared" si="4"/>
        <v>0</v>
      </c>
      <c r="H93" s="21">
        <v>1.4042E7</v>
      </c>
    </row>
    <row r="94">
      <c r="A94" s="2" t="s">
        <v>22</v>
      </c>
      <c r="B94" s="6" t="s">
        <v>166</v>
      </c>
      <c r="C94" s="2" t="s">
        <v>161</v>
      </c>
      <c r="D94" s="19" t="str">
        <f t="shared" si="5"/>
        <v>0</v>
      </c>
      <c r="E94" s="19" t="str">
        <f t="shared" si="2"/>
        <v>0</v>
      </c>
      <c r="F94" s="19" t="str">
        <f t="shared" si="3"/>
        <v>0</v>
      </c>
      <c r="G94" s="20" t="str">
        <f t="shared" si="4"/>
        <v>0</v>
      </c>
      <c r="H94" s="21">
        <v>420000.0</v>
      </c>
    </row>
    <row r="95">
      <c r="A95" s="2" t="s">
        <v>22</v>
      </c>
      <c r="B95" s="6" t="s">
        <v>167</v>
      </c>
      <c r="C95" s="2" t="s">
        <v>161</v>
      </c>
      <c r="D95" s="19" t="str">
        <f t="shared" si="5"/>
        <v>0</v>
      </c>
      <c r="E95" s="19" t="str">
        <f t="shared" si="2"/>
        <v>0</v>
      </c>
      <c r="F95" s="19" t="str">
        <f t="shared" si="3"/>
        <v>0</v>
      </c>
      <c r="G95" s="20" t="str">
        <f t="shared" si="4"/>
        <v>0</v>
      </c>
      <c r="H95" s="21">
        <v>4958000.0</v>
      </c>
    </row>
    <row r="96">
      <c r="A96" s="2" t="s">
        <v>22</v>
      </c>
      <c r="B96" s="6" t="s">
        <v>168</v>
      </c>
      <c r="C96" s="2" t="s">
        <v>169</v>
      </c>
      <c r="D96" s="19" t="str">
        <f t="shared" si="5"/>
        <v>0</v>
      </c>
      <c r="E96" s="19" t="str">
        <f t="shared" si="2"/>
        <v>0</v>
      </c>
      <c r="F96" s="19" t="str">
        <f t="shared" si="3"/>
        <v>0</v>
      </c>
      <c r="G96" s="20" t="str">
        <f t="shared" si="4"/>
        <v>0</v>
      </c>
      <c r="H96" s="21">
        <v>1.2138E7</v>
      </c>
    </row>
    <row r="97">
      <c r="A97" s="2" t="s">
        <v>22</v>
      </c>
      <c r="B97" s="6" t="s">
        <v>170</v>
      </c>
      <c r="C97" s="2" t="s">
        <v>171</v>
      </c>
      <c r="D97" s="19" t="str">
        <f t="shared" si="5"/>
        <v>0</v>
      </c>
      <c r="E97" s="19" t="str">
        <f t="shared" si="2"/>
        <v>0</v>
      </c>
      <c r="F97" s="19" t="str">
        <f t="shared" si="3"/>
        <v>0</v>
      </c>
      <c r="G97" s="20" t="str">
        <f t="shared" si="4"/>
        <v>0</v>
      </c>
      <c r="H97" s="21">
        <v>4687000.0</v>
      </c>
    </row>
    <row r="98">
      <c r="A98" s="2" t="s">
        <v>22</v>
      </c>
      <c r="B98" s="6" t="s">
        <v>172</v>
      </c>
      <c r="C98" s="2" t="s">
        <v>173</v>
      </c>
      <c r="D98" s="19" t="str">
        <f t="shared" si="5"/>
        <v>0</v>
      </c>
      <c r="E98" s="19" t="str">
        <f t="shared" si="2"/>
        <v>0</v>
      </c>
      <c r="F98" s="19" t="str">
        <f t="shared" si="3"/>
        <v>0</v>
      </c>
      <c r="G98" s="20" t="str">
        <f t="shared" si="4"/>
        <v>0</v>
      </c>
      <c r="H98" s="21">
        <v>121000.0</v>
      </c>
    </row>
    <row r="99">
      <c r="A99" s="2" t="s">
        <v>22</v>
      </c>
      <c r="B99" s="6" t="s">
        <v>174</v>
      </c>
      <c r="C99" s="2" t="s">
        <v>173</v>
      </c>
      <c r="D99" s="19" t="str">
        <f t="shared" si="5"/>
        <v>0</v>
      </c>
      <c r="E99" s="19" t="str">
        <f t="shared" si="2"/>
        <v>0</v>
      </c>
      <c r="F99" s="19" t="str">
        <f t="shared" si="3"/>
        <v>0</v>
      </c>
      <c r="G99" s="20" t="str">
        <f t="shared" si="4"/>
        <v>0</v>
      </c>
      <c r="H99" s="21">
        <v>219000.0</v>
      </c>
    </row>
    <row r="100">
      <c r="A100" s="2" t="s">
        <v>22</v>
      </c>
      <c r="B100" s="6" t="s">
        <v>175</v>
      </c>
      <c r="C100" s="2" t="s">
        <v>173</v>
      </c>
      <c r="D100" s="19" t="str">
        <f t="shared" si="5"/>
        <v>0</v>
      </c>
      <c r="E100" s="19" t="str">
        <f t="shared" si="2"/>
        <v>0</v>
      </c>
      <c r="F100" s="19" t="str">
        <f t="shared" si="3"/>
        <v>0</v>
      </c>
      <c r="G100" s="20" t="str">
        <f t="shared" si="4"/>
        <v>0</v>
      </c>
      <c r="H100" s="21">
        <v>158000.0</v>
      </c>
    </row>
    <row r="101">
      <c r="A101" s="2" t="s">
        <v>22</v>
      </c>
      <c r="B101" s="6" t="s">
        <v>176</v>
      </c>
      <c r="C101" s="2" t="s">
        <v>173</v>
      </c>
      <c r="D101" s="19" t="str">
        <f t="shared" si="5"/>
        <v>0</v>
      </c>
      <c r="E101" s="19" t="str">
        <f t="shared" si="2"/>
        <v>0</v>
      </c>
      <c r="F101" s="19" t="str">
        <f t="shared" si="3"/>
        <v>0</v>
      </c>
      <c r="G101" s="20" t="str">
        <f t="shared" si="4"/>
        <v>0</v>
      </c>
      <c r="H101" s="21">
        <v>134000.0</v>
      </c>
    </row>
    <row r="102">
      <c r="A102" s="2" t="s">
        <v>22</v>
      </c>
      <c r="B102" s="6" t="s">
        <v>177</v>
      </c>
      <c r="C102" s="2" t="s">
        <v>173</v>
      </c>
      <c r="D102" s="19" t="str">
        <f t="shared" si="5"/>
        <v>0</v>
      </c>
      <c r="E102" s="19" t="str">
        <f t="shared" si="2"/>
        <v>0</v>
      </c>
      <c r="F102" s="19" t="str">
        <f t="shared" si="3"/>
        <v>0</v>
      </c>
      <c r="G102" s="20" t="str">
        <f t="shared" si="4"/>
        <v>0</v>
      </c>
      <c r="H102" s="21">
        <v>339000.0</v>
      </c>
    </row>
    <row r="103">
      <c r="A103" s="2" t="s">
        <v>22</v>
      </c>
      <c r="B103" s="6" t="s">
        <v>178</v>
      </c>
      <c r="C103" s="2" t="s">
        <v>173</v>
      </c>
      <c r="D103" s="19" t="str">
        <f t="shared" si="5"/>
        <v>0</v>
      </c>
      <c r="E103" s="19" t="str">
        <f t="shared" si="2"/>
        <v>0</v>
      </c>
      <c r="F103" s="19" t="str">
        <f t="shared" si="3"/>
        <v>0</v>
      </c>
      <c r="G103" s="20" t="str">
        <f t="shared" si="4"/>
        <v>0</v>
      </c>
      <c r="H103" s="21">
        <v>142000.0</v>
      </c>
    </row>
    <row r="104">
      <c r="A104" s="2" t="s">
        <v>22</v>
      </c>
      <c r="B104" s="6" t="s">
        <v>179</v>
      </c>
      <c r="C104" s="2" t="s">
        <v>173</v>
      </c>
      <c r="D104" s="19" t="str">
        <f t="shared" si="5"/>
        <v>0</v>
      </c>
      <c r="E104" s="19" t="str">
        <f t="shared" si="2"/>
        <v>0</v>
      </c>
      <c r="F104" s="19" t="str">
        <f t="shared" si="3"/>
        <v>0</v>
      </c>
      <c r="G104" s="20" t="str">
        <f t="shared" si="4"/>
        <v>0</v>
      </c>
      <c r="H104" s="21">
        <v>175000.0</v>
      </c>
    </row>
    <row r="105">
      <c r="A105" s="2" t="s">
        <v>22</v>
      </c>
      <c r="B105" s="6" t="s">
        <v>180</v>
      </c>
      <c r="C105" s="2" t="s">
        <v>173</v>
      </c>
      <c r="D105" s="19" t="str">
        <f t="shared" si="5"/>
        <v>0</v>
      </c>
      <c r="E105" s="19" t="str">
        <f t="shared" si="2"/>
        <v>0</v>
      </c>
      <c r="F105" s="19" t="str">
        <f t="shared" si="3"/>
        <v>0</v>
      </c>
      <c r="G105" s="20" t="str">
        <f t="shared" si="4"/>
        <v>0</v>
      </c>
      <c r="H105" s="21">
        <v>272000.0</v>
      </c>
    </row>
    <row r="106">
      <c r="A106" s="2" t="s">
        <v>22</v>
      </c>
      <c r="B106" s="6" t="s">
        <v>181</v>
      </c>
      <c r="C106" s="2" t="s">
        <v>173</v>
      </c>
      <c r="D106" s="19" t="str">
        <f t="shared" si="5"/>
        <v>0</v>
      </c>
      <c r="E106" s="19" t="str">
        <f t="shared" si="2"/>
        <v>0</v>
      </c>
      <c r="F106" s="19" t="str">
        <f t="shared" si="3"/>
        <v>0</v>
      </c>
      <c r="G106" s="20" t="str">
        <f t="shared" si="4"/>
        <v>0</v>
      </c>
      <c r="H106" s="21">
        <v>534000.0</v>
      </c>
    </row>
    <row r="107">
      <c r="A107" s="2" t="s">
        <v>22</v>
      </c>
      <c r="B107" s="6" t="s">
        <v>182</v>
      </c>
      <c r="C107" s="2" t="s">
        <v>173</v>
      </c>
      <c r="D107" s="19" t="str">
        <f t="shared" si="5"/>
        <v>0</v>
      </c>
      <c r="E107" s="19" t="str">
        <f t="shared" si="2"/>
        <v>0</v>
      </c>
      <c r="F107" s="19" t="str">
        <f t="shared" si="3"/>
        <v>0</v>
      </c>
      <c r="G107" s="20" t="str">
        <f t="shared" si="4"/>
        <v>0</v>
      </c>
      <c r="H107" s="21">
        <v>48000.0</v>
      </c>
    </row>
    <row r="108">
      <c r="A108" s="2" t="s">
        <v>22</v>
      </c>
      <c r="B108" s="6" t="s">
        <v>183</v>
      </c>
      <c r="C108" s="2" t="s">
        <v>173</v>
      </c>
      <c r="D108" s="19" t="str">
        <f t="shared" si="5"/>
        <v>0</v>
      </c>
      <c r="E108" s="19" t="str">
        <f t="shared" si="2"/>
        <v>0</v>
      </c>
      <c r="F108" s="19" t="str">
        <f t="shared" si="3"/>
        <v>0</v>
      </c>
      <c r="G108" s="20" t="str">
        <f t="shared" si="4"/>
        <v>0</v>
      </c>
      <c r="H108" s="21">
        <v>1569000.0</v>
      </c>
    </row>
    <row r="109">
      <c r="A109" s="2" t="s">
        <v>22</v>
      </c>
      <c r="B109" s="6" t="s">
        <v>184</v>
      </c>
      <c r="C109" s="2" t="s">
        <v>173</v>
      </c>
      <c r="D109" s="19" t="str">
        <f t="shared" si="5"/>
        <v>0</v>
      </c>
      <c r="E109" s="19" t="str">
        <f t="shared" si="2"/>
        <v>0</v>
      </c>
      <c r="F109" s="19" t="str">
        <f t="shared" si="3"/>
        <v>0</v>
      </c>
      <c r="G109" s="20" t="str">
        <f t="shared" si="4"/>
        <v>0</v>
      </c>
      <c r="H109" s="21">
        <v>1278000.0</v>
      </c>
    </row>
    <row r="110">
      <c r="A110" s="2" t="s">
        <v>22</v>
      </c>
      <c r="B110" s="6" t="s">
        <v>185</v>
      </c>
      <c r="C110" s="2" t="s">
        <v>173</v>
      </c>
      <c r="D110" s="19" t="str">
        <f t="shared" si="5"/>
        <v>0</v>
      </c>
      <c r="E110" s="19" t="str">
        <f t="shared" si="2"/>
        <v>0</v>
      </c>
      <c r="F110" s="19" t="str">
        <f t="shared" si="3"/>
        <v>0</v>
      </c>
      <c r="G110" s="20" t="str">
        <f t="shared" si="4"/>
        <v>0</v>
      </c>
      <c r="H110" s="21">
        <v>1779000.0</v>
      </c>
    </row>
    <row r="111">
      <c r="A111" s="2" t="s">
        <v>22</v>
      </c>
      <c r="B111" s="6" t="s">
        <v>186</v>
      </c>
      <c r="C111" s="2" t="s">
        <v>173</v>
      </c>
      <c r="D111" s="19" t="str">
        <f t="shared" si="5"/>
        <v>0</v>
      </c>
      <c r="E111" s="19" t="str">
        <f t="shared" si="2"/>
        <v>0</v>
      </c>
      <c r="F111" s="19" t="str">
        <f t="shared" si="3"/>
        <v>0</v>
      </c>
      <c r="G111" s="20" t="str">
        <f t="shared" si="4"/>
        <v>0</v>
      </c>
      <c r="H111" s="21">
        <v>229000.0</v>
      </c>
    </row>
    <row r="112">
      <c r="A112" s="2" t="s">
        <v>22</v>
      </c>
      <c r="B112" s="6" t="s">
        <v>187</v>
      </c>
      <c r="C112" s="2" t="s">
        <v>173</v>
      </c>
      <c r="D112" s="19" t="str">
        <f t="shared" si="5"/>
        <v>0</v>
      </c>
      <c r="E112" s="19" t="str">
        <f t="shared" si="2"/>
        <v>0</v>
      </c>
      <c r="F112" s="19" t="str">
        <f t="shared" si="3"/>
        <v>0</v>
      </c>
      <c r="G112" s="20" t="str">
        <f t="shared" si="4"/>
        <v>0</v>
      </c>
      <c r="H112" s="21">
        <v>275000.0</v>
      </c>
    </row>
    <row r="113">
      <c r="A113" s="2" t="s">
        <v>22</v>
      </c>
      <c r="B113" s="6" t="s">
        <v>188</v>
      </c>
      <c r="C113" s="2" t="s">
        <v>189</v>
      </c>
      <c r="D113" s="19" t="str">
        <f t="shared" si="5"/>
        <v>0</v>
      </c>
      <c r="E113" s="19" t="str">
        <f t="shared" si="2"/>
        <v>0</v>
      </c>
      <c r="F113" s="19" t="str">
        <f t="shared" si="3"/>
        <v>0</v>
      </c>
      <c r="G113" s="20" t="str">
        <f t="shared" si="4"/>
        <v>0</v>
      </c>
      <c r="H113" s="21">
        <v>151000.0</v>
      </c>
    </row>
    <row r="114">
      <c r="A114" s="2" t="s">
        <v>22</v>
      </c>
      <c r="B114" s="6" t="s">
        <v>190</v>
      </c>
      <c r="C114" s="2" t="s">
        <v>189</v>
      </c>
      <c r="D114" s="19" t="str">
        <f t="shared" si="5"/>
        <v>0</v>
      </c>
      <c r="E114" s="19" t="str">
        <f t="shared" si="2"/>
        <v>EVRAZ</v>
      </c>
      <c r="F114" s="19" t="str">
        <f t="shared" si="3"/>
        <v>EVRAZ PLC</v>
      </c>
      <c r="G114" s="20">
        <f t="shared" si="4"/>
        <v>83000</v>
      </c>
      <c r="H114" s="21">
        <v>83000.0</v>
      </c>
    </row>
    <row r="115">
      <c r="A115" s="2" t="s">
        <v>22</v>
      </c>
      <c r="B115" s="6" t="s">
        <v>191</v>
      </c>
      <c r="C115" s="2" t="s">
        <v>189</v>
      </c>
      <c r="D115" s="19" t="str">
        <f t="shared" si="5"/>
        <v>0</v>
      </c>
      <c r="E115" s="19" t="str">
        <f t="shared" si="2"/>
        <v>0</v>
      </c>
      <c r="F115" s="19" t="str">
        <f t="shared" si="3"/>
        <v>0</v>
      </c>
      <c r="G115" s="20" t="str">
        <f t="shared" si="4"/>
        <v>0</v>
      </c>
      <c r="H115" s="21">
        <v>38000.0</v>
      </c>
    </row>
    <row r="116">
      <c r="A116" s="2" t="s">
        <v>22</v>
      </c>
      <c r="B116" s="6" t="s">
        <v>192</v>
      </c>
      <c r="C116" s="2" t="s">
        <v>189</v>
      </c>
      <c r="D116" s="19" t="str">
        <f t="shared" si="5"/>
        <v>0</v>
      </c>
      <c r="E116" s="19" t="str">
        <f t="shared" si="2"/>
        <v>0</v>
      </c>
      <c r="F116" s="19" t="str">
        <f t="shared" si="3"/>
        <v>0</v>
      </c>
      <c r="G116" s="20" t="str">
        <f t="shared" si="4"/>
        <v>0</v>
      </c>
      <c r="H116" s="21">
        <v>230000.0</v>
      </c>
    </row>
    <row r="117">
      <c r="A117" s="2" t="s">
        <v>22</v>
      </c>
      <c r="B117" s="6" t="s">
        <v>193</v>
      </c>
      <c r="C117" s="2" t="s">
        <v>194</v>
      </c>
      <c r="D117" s="19" t="str">
        <f t="shared" si="5"/>
        <v>0</v>
      </c>
      <c r="E117" s="19" t="str">
        <f t="shared" si="2"/>
        <v>0</v>
      </c>
      <c r="F117" s="19" t="str">
        <f t="shared" si="3"/>
        <v>0</v>
      </c>
      <c r="G117" s="20" t="str">
        <f t="shared" si="4"/>
        <v>0</v>
      </c>
      <c r="H117" s="21">
        <v>31000.0</v>
      </c>
    </row>
    <row r="118">
      <c r="A118" s="2" t="s">
        <v>22</v>
      </c>
      <c r="B118" s="6" t="s">
        <v>195</v>
      </c>
      <c r="C118" s="2" t="s">
        <v>194</v>
      </c>
      <c r="D118" s="19" t="str">
        <f t="shared" si="5"/>
        <v>0</v>
      </c>
      <c r="E118" s="19" t="str">
        <f t="shared" si="2"/>
        <v>0</v>
      </c>
      <c r="F118" s="19" t="str">
        <f t="shared" si="3"/>
        <v>0</v>
      </c>
      <c r="G118" s="20" t="str">
        <f t="shared" si="4"/>
        <v>0</v>
      </c>
      <c r="H118" s="21">
        <v>174000.0</v>
      </c>
    </row>
    <row r="119">
      <c r="A119" s="2" t="s">
        <v>22</v>
      </c>
      <c r="B119" s="6" t="s">
        <v>196</v>
      </c>
      <c r="C119" s="2" t="s">
        <v>194</v>
      </c>
      <c r="D119" s="19" t="str">
        <f t="shared" si="5"/>
        <v>0</v>
      </c>
      <c r="E119" s="19" t="str">
        <f t="shared" si="2"/>
        <v>0</v>
      </c>
      <c r="F119" s="19" t="str">
        <f t="shared" si="3"/>
        <v>0</v>
      </c>
      <c r="G119" s="20" t="str">
        <f t="shared" si="4"/>
        <v>0</v>
      </c>
      <c r="H119" s="21">
        <v>126000.0</v>
      </c>
    </row>
    <row r="120">
      <c r="A120" s="2" t="s">
        <v>22</v>
      </c>
      <c r="B120" s="6" t="s">
        <v>197</v>
      </c>
      <c r="C120" s="2" t="s">
        <v>194</v>
      </c>
      <c r="D120" s="19" t="str">
        <f t="shared" si="5"/>
        <v>0</v>
      </c>
      <c r="E120" s="19" t="str">
        <f t="shared" si="2"/>
        <v>0</v>
      </c>
      <c r="F120" s="19" t="str">
        <f t="shared" si="3"/>
        <v>0</v>
      </c>
      <c r="G120" s="20" t="str">
        <f t="shared" si="4"/>
        <v>0</v>
      </c>
      <c r="H120" s="21">
        <v>748000.0</v>
      </c>
    </row>
    <row r="121">
      <c r="A121" s="2" t="s">
        <v>22</v>
      </c>
      <c r="B121" s="6" t="s">
        <v>198</v>
      </c>
      <c r="C121" s="2" t="s">
        <v>194</v>
      </c>
      <c r="D121" s="19" t="str">
        <f t="shared" si="5"/>
        <v>0</v>
      </c>
      <c r="E121" s="19" t="str">
        <f t="shared" si="2"/>
        <v>0</v>
      </c>
      <c r="F121" s="19" t="str">
        <f t="shared" si="3"/>
        <v>0</v>
      </c>
      <c r="G121" s="20" t="str">
        <f t="shared" si="4"/>
        <v>0</v>
      </c>
      <c r="H121" s="21">
        <v>3577000.0</v>
      </c>
    </row>
    <row r="122">
      <c r="A122" s="2" t="s">
        <v>22</v>
      </c>
      <c r="B122" s="6" t="s">
        <v>199</v>
      </c>
      <c r="C122" s="2" t="s">
        <v>194</v>
      </c>
      <c r="D122" s="19" t="str">
        <f t="shared" si="5"/>
        <v>0</v>
      </c>
      <c r="E122" s="19" t="str">
        <f t="shared" si="2"/>
        <v>0</v>
      </c>
      <c r="F122" s="19" t="str">
        <f t="shared" si="3"/>
        <v>0</v>
      </c>
      <c r="G122" s="20" t="str">
        <f t="shared" si="4"/>
        <v>0</v>
      </c>
      <c r="H122" s="21">
        <v>131000.0</v>
      </c>
    </row>
    <row r="123">
      <c r="A123" s="2" t="s">
        <v>22</v>
      </c>
      <c r="B123" s="6" t="s">
        <v>200</v>
      </c>
      <c r="C123" s="2" t="s">
        <v>194</v>
      </c>
      <c r="D123" s="19" t="str">
        <f t="shared" si="5"/>
        <v>0</v>
      </c>
      <c r="E123" s="19" t="str">
        <f t="shared" si="2"/>
        <v>0</v>
      </c>
      <c r="F123" s="19" t="str">
        <f t="shared" si="3"/>
        <v>0</v>
      </c>
      <c r="G123" s="20" t="str">
        <f t="shared" si="4"/>
        <v>0</v>
      </c>
      <c r="H123" s="21">
        <v>631000.0</v>
      </c>
    </row>
    <row r="124">
      <c r="A124" s="2" t="s">
        <v>22</v>
      </c>
      <c r="B124" s="6" t="s">
        <v>201</v>
      </c>
      <c r="C124" s="2" t="s">
        <v>194</v>
      </c>
      <c r="D124" s="19" t="str">
        <f t="shared" si="5"/>
        <v>0</v>
      </c>
      <c r="E124" s="19" t="str">
        <f t="shared" si="2"/>
        <v>0</v>
      </c>
      <c r="F124" s="19" t="str">
        <f t="shared" si="3"/>
        <v>0</v>
      </c>
      <c r="G124" s="20" t="str">
        <f t="shared" si="4"/>
        <v>0</v>
      </c>
      <c r="H124" s="21">
        <v>120000.0</v>
      </c>
    </row>
    <row r="125">
      <c r="A125" s="2" t="s">
        <v>22</v>
      </c>
      <c r="B125" s="6" t="s">
        <v>202</v>
      </c>
      <c r="C125" s="2" t="s">
        <v>194</v>
      </c>
      <c r="D125" s="19" t="str">
        <f t="shared" si="5"/>
        <v>0</v>
      </c>
      <c r="E125" s="19" t="str">
        <f t="shared" si="2"/>
        <v>0</v>
      </c>
      <c r="F125" s="19" t="str">
        <f t="shared" si="3"/>
        <v>0</v>
      </c>
      <c r="G125" s="20" t="str">
        <f t="shared" si="4"/>
        <v>0</v>
      </c>
      <c r="H125" s="21">
        <v>277000.0</v>
      </c>
    </row>
    <row r="126">
      <c r="A126" s="2" t="s">
        <v>22</v>
      </c>
      <c r="B126" s="6" t="s">
        <v>203</v>
      </c>
      <c r="C126" s="2" t="s">
        <v>194</v>
      </c>
      <c r="D126" s="19" t="str">
        <f t="shared" si="5"/>
        <v>0</v>
      </c>
      <c r="E126" s="19" t="str">
        <f t="shared" si="2"/>
        <v>0</v>
      </c>
      <c r="F126" s="19" t="str">
        <f t="shared" si="3"/>
        <v>0</v>
      </c>
      <c r="G126" s="20" t="str">
        <f t="shared" si="4"/>
        <v>0</v>
      </c>
      <c r="H126" s="21">
        <v>189000.0</v>
      </c>
    </row>
    <row r="127">
      <c r="A127" s="2" t="s">
        <v>22</v>
      </c>
      <c r="B127" s="6" t="s">
        <v>204</v>
      </c>
      <c r="C127" s="2" t="s">
        <v>194</v>
      </c>
      <c r="D127" s="19" t="str">
        <f t="shared" si="5"/>
        <v>0</v>
      </c>
      <c r="E127" s="19" t="str">
        <f t="shared" si="2"/>
        <v>0</v>
      </c>
      <c r="F127" s="19" t="str">
        <f t="shared" si="3"/>
        <v>0</v>
      </c>
      <c r="G127" s="20" t="str">
        <f t="shared" si="4"/>
        <v>0</v>
      </c>
      <c r="H127" s="21">
        <v>344000.0</v>
      </c>
    </row>
    <row r="128">
      <c r="A128" s="2" t="s">
        <v>22</v>
      </c>
      <c r="B128" s="6" t="s">
        <v>205</v>
      </c>
      <c r="C128" s="2" t="s">
        <v>194</v>
      </c>
      <c r="D128" s="19" t="str">
        <f t="shared" si="5"/>
        <v>0</v>
      </c>
      <c r="E128" s="19" t="str">
        <f t="shared" si="2"/>
        <v>0</v>
      </c>
      <c r="F128" s="19" t="str">
        <f t="shared" si="3"/>
        <v>0</v>
      </c>
      <c r="G128" s="20" t="str">
        <f t="shared" si="4"/>
        <v>0</v>
      </c>
      <c r="H128" s="21">
        <v>1398000.0</v>
      </c>
    </row>
    <row r="129">
      <c r="A129" s="2" t="s">
        <v>22</v>
      </c>
      <c r="B129" s="6" t="s">
        <v>206</v>
      </c>
      <c r="C129" s="2" t="s">
        <v>194</v>
      </c>
      <c r="D129" s="19" t="str">
        <f t="shared" si="5"/>
        <v>0</v>
      </c>
      <c r="E129" s="19" t="str">
        <f t="shared" si="2"/>
        <v>0</v>
      </c>
      <c r="F129" s="19" t="str">
        <f t="shared" si="3"/>
        <v>0</v>
      </c>
      <c r="G129" s="20" t="str">
        <f t="shared" si="4"/>
        <v>0</v>
      </c>
      <c r="H129" s="21">
        <v>1254000.0</v>
      </c>
    </row>
    <row r="130">
      <c r="A130" s="2" t="s">
        <v>22</v>
      </c>
      <c r="B130" s="6" t="s">
        <v>207</v>
      </c>
      <c r="C130" s="2" t="s">
        <v>194</v>
      </c>
      <c r="D130" s="19" t="str">
        <f t="shared" si="5"/>
        <v>0</v>
      </c>
      <c r="E130" s="19" t="str">
        <f t="shared" si="2"/>
        <v>0</v>
      </c>
      <c r="F130" s="19" t="str">
        <f t="shared" si="3"/>
        <v>0</v>
      </c>
      <c r="G130" s="20" t="str">
        <f t="shared" si="4"/>
        <v>0</v>
      </c>
      <c r="H130" s="21">
        <v>238000.0</v>
      </c>
    </row>
    <row r="131">
      <c r="A131" s="2" t="s">
        <v>22</v>
      </c>
      <c r="B131" s="6" t="s">
        <v>208</v>
      </c>
      <c r="C131" s="2" t="s">
        <v>194</v>
      </c>
      <c r="D131" s="19" t="str">
        <f t="shared" si="5"/>
        <v>0</v>
      </c>
      <c r="E131" s="19" t="str">
        <f t="shared" si="2"/>
        <v>0</v>
      </c>
      <c r="F131" s="19" t="str">
        <f t="shared" si="3"/>
        <v>0</v>
      </c>
      <c r="G131" s="20" t="str">
        <f t="shared" si="4"/>
        <v>0</v>
      </c>
      <c r="H131" s="21">
        <v>155000.0</v>
      </c>
    </row>
    <row r="132">
      <c r="A132" s="2" t="s">
        <v>22</v>
      </c>
      <c r="B132" s="6" t="s">
        <v>209</v>
      </c>
      <c r="C132" s="2" t="s">
        <v>194</v>
      </c>
      <c r="D132" s="19" t="str">
        <f t="shared" si="5"/>
        <v>0</v>
      </c>
      <c r="E132" s="19" t="str">
        <f t="shared" si="2"/>
        <v>0</v>
      </c>
      <c r="F132" s="19" t="str">
        <f t="shared" si="3"/>
        <v>0</v>
      </c>
      <c r="G132" s="20" t="str">
        <f t="shared" si="4"/>
        <v>0</v>
      </c>
      <c r="H132" s="21">
        <v>221000.0</v>
      </c>
    </row>
    <row r="133">
      <c r="A133" s="2" t="s">
        <v>22</v>
      </c>
      <c r="B133" s="6" t="s">
        <v>210</v>
      </c>
      <c r="C133" s="2" t="s">
        <v>194</v>
      </c>
      <c r="D133" s="19" t="str">
        <f t="shared" si="5"/>
        <v>0</v>
      </c>
      <c r="E133" s="19" t="str">
        <f t="shared" si="2"/>
        <v>0</v>
      </c>
      <c r="F133" s="19" t="str">
        <f t="shared" si="3"/>
        <v>0</v>
      </c>
      <c r="G133" s="20" t="str">
        <f t="shared" si="4"/>
        <v>0</v>
      </c>
      <c r="H133" s="21">
        <v>162000.0</v>
      </c>
    </row>
    <row r="134">
      <c r="A134" s="2" t="s">
        <v>22</v>
      </c>
      <c r="B134" s="6" t="s">
        <v>211</v>
      </c>
      <c r="C134" s="2" t="s">
        <v>194</v>
      </c>
      <c r="D134" s="19" t="str">
        <f t="shared" si="5"/>
        <v>0</v>
      </c>
      <c r="E134" s="19" t="str">
        <f t="shared" si="2"/>
        <v>0</v>
      </c>
      <c r="F134" s="19" t="str">
        <f t="shared" si="3"/>
        <v>0</v>
      </c>
      <c r="G134" s="20" t="str">
        <f t="shared" si="4"/>
        <v>0</v>
      </c>
      <c r="H134" s="21">
        <v>169000.0</v>
      </c>
    </row>
    <row r="135">
      <c r="A135" s="2" t="s">
        <v>22</v>
      </c>
      <c r="B135" s="6" t="s">
        <v>212</v>
      </c>
      <c r="C135" s="2" t="s">
        <v>194</v>
      </c>
      <c r="D135" s="19" t="str">
        <f t="shared" si="5"/>
        <v>0</v>
      </c>
      <c r="E135" s="19" t="str">
        <f t="shared" si="2"/>
        <v>0</v>
      </c>
      <c r="F135" s="19" t="str">
        <f t="shared" si="3"/>
        <v>0</v>
      </c>
      <c r="G135" s="20" t="str">
        <f t="shared" si="4"/>
        <v>0</v>
      </c>
      <c r="H135" s="21">
        <v>208000.0</v>
      </c>
    </row>
    <row r="136">
      <c r="A136" s="2" t="s">
        <v>22</v>
      </c>
      <c r="B136" s="6" t="s">
        <v>213</v>
      </c>
      <c r="C136" s="2" t="s">
        <v>194</v>
      </c>
      <c r="D136" s="19" t="str">
        <f t="shared" si="5"/>
        <v>0</v>
      </c>
      <c r="E136" s="19" t="str">
        <f t="shared" si="2"/>
        <v>0</v>
      </c>
      <c r="F136" s="19" t="str">
        <f t="shared" si="3"/>
        <v>0</v>
      </c>
      <c r="G136" s="20" t="str">
        <f t="shared" si="4"/>
        <v>0</v>
      </c>
      <c r="H136" s="21">
        <v>32000.0</v>
      </c>
    </row>
    <row r="137">
      <c r="A137" s="2" t="s">
        <v>22</v>
      </c>
      <c r="B137" s="6" t="s">
        <v>214</v>
      </c>
      <c r="C137" s="2" t="s">
        <v>194</v>
      </c>
      <c r="D137" s="19" t="str">
        <f t="shared" si="5"/>
        <v>0</v>
      </c>
      <c r="E137" s="19" t="str">
        <f t="shared" si="2"/>
        <v>0</v>
      </c>
      <c r="F137" s="19" t="str">
        <f t="shared" si="3"/>
        <v>0</v>
      </c>
      <c r="G137" s="20" t="str">
        <f t="shared" si="4"/>
        <v>0</v>
      </c>
      <c r="H137" s="21">
        <v>216000.0</v>
      </c>
    </row>
    <row r="138">
      <c r="A138" s="2" t="s">
        <v>22</v>
      </c>
      <c r="B138" s="6" t="s">
        <v>215</v>
      </c>
      <c r="C138" s="2" t="s">
        <v>194</v>
      </c>
      <c r="D138" s="19" t="str">
        <f t="shared" si="5"/>
        <v>0</v>
      </c>
      <c r="E138" s="19" t="str">
        <f t="shared" si="2"/>
        <v>0</v>
      </c>
      <c r="F138" s="19" t="str">
        <f t="shared" si="3"/>
        <v>0</v>
      </c>
      <c r="G138" s="20" t="str">
        <f t="shared" si="4"/>
        <v>0</v>
      </c>
      <c r="H138" s="21">
        <v>302000.0</v>
      </c>
    </row>
    <row r="139">
      <c r="A139" s="2" t="s">
        <v>22</v>
      </c>
      <c r="B139" s="6" t="s">
        <v>216</v>
      </c>
      <c r="C139" s="2" t="s">
        <v>194</v>
      </c>
      <c r="D139" s="19" t="str">
        <f t="shared" si="5"/>
        <v>0</v>
      </c>
      <c r="E139" s="19" t="str">
        <f t="shared" si="2"/>
        <v>0</v>
      </c>
      <c r="F139" s="19" t="str">
        <f t="shared" si="3"/>
        <v>0</v>
      </c>
      <c r="G139" s="20" t="str">
        <f t="shared" si="4"/>
        <v>0</v>
      </c>
      <c r="H139" s="21">
        <v>355000.0</v>
      </c>
    </row>
    <row r="140">
      <c r="A140" s="2" t="s">
        <v>22</v>
      </c>
      <c r="B140" s="6" t="s">
        <v>217</v>
      </c>
      <c r="C140" s="2" t="s">
        <v>194</v>
      </c>
      <c r="D140" s="19" t="str">
        <f t="shared" si="5"/>
        <v>0</v>
      </c>
      <c r="E140" s="19" t="str">
        <f t="shared" si="2"/>
        <v>0</v>
      </c>
      <c r="F140" s="19" t="str">
        <f t="shared" si="3"/>
        <v>0</v>
      </c>
      <c r="G140" s="20" t="str">
        <f t="shared" si="4"/>
        <v>0</v>
      </c>
      <c r="H140" s="21">
        <v>376000.0</v>
      </c>
    </row>
    <row r="141">
      <c r="A141" s="2" t="s">
        <v>22</v>
      </c>
      <c r="B141" s="6" t="s">
        <v>218</v>
      </c>
      <c r="C141" s="2" t="s">
        <v>194</v>
      </c>
      <c r="D141" s="19" t="str">
        <f t="shared" si="5"/>
        <v>0</v>
      </c>
      <c r="E141" s="19" t="str">
        <f t="shared" si="2"/>
        <v>0</v>
      </c>
      <c r="F141" s="19" t="str">
        <f t="shared" si="3"/>
        <v>0</v>
      </c>
      <c r="G141" s="20" t="str">
        <f t="shared" si="4"/>
        <v>0</v>
      </c>
      <c r="H141" s="21">
        <v>130000.0</v>
      </c>
    </row>
    <row r="142">
      <c r="A142" s="2" t="s">
        <v>22</v>
      </c>
      <c r="B142" s="6" t="s">
        <v>219</v>
      </c>
      <c r="C142" s="2" t="s">
        <v>194</v>
      </c>
      <c r="D142" s="19" t="str">
        <f t="shared" si="5"/>
        <v>0</v>
      </c>
      <c r="E142" s="19" t="str">
        <f t="shared" si="2"/>
        <v>0</v>
      </c>
      <c r="F142" s="19" t="str">
        <f t="shared" si="3"/>
        <v>0</v>
      </c>
      <c r="G142" s="20" t="str">
        <f t="shared" si="4"/>
        <v>0</v>
      </c>
      <c r="H142" s="21">
        <v>1465000.0</v>
      </c>
    </row>
    <row r="143">
      <c r="A143" s="2" t="s">
        <v>22</v>
      </c>
      <c r="B143" s="6" t="s">
        <v>220</v>
      </c>
      <c r="C143" s="2" t="s">
        <v>194</v>
      </c>
      <c r="D143" s="19" t="str">
        <f t="shared" si="5"/>
        <v>0</v>
      </c>
      <c r="E143" s="19" t="str">
        <f t="shared" si="2"/>
        <v>0</v>
      </c>
      <c r="F143" s="19" t="str">
        <f t="shared" si="3"/>
        <v>0</v>
      </c>
      <c r="G143" s="20" t="str">
        <f t="shared" si="4"/>
        <v>0</v>
      </c>
      <c r="H143" s="21">
        <v>526000.0</v>
      </c>
    </row>
    <row r="144">
      <c r="A144" s="2" t="s">
        <v>22</v>
      </c>
      <c r="B144" s="6" t="s">
        <v>221</v>
      </c>
      <c r="C144" s="2" t="s">
        <v>222</v>
      </c>
      <c r="D144" s="19" t="str">
        <f t="shared" si="5"/>
        <v>0</v>
      </c>
      <c r="E144" s="19" t="str">
        <f t="shared" si="2"/>
        <v>0</v>
      </c>
      <c r="F144" s="19" t="str">
        <f t="shared" si="3"/>
        <v>0</v>
      </c>
      <c r="G144" s="20" t="str">
        <f t="shared" si="4"/>
        <v>0</v>
      </c>
      <c r="H144" s="21">
        <v>1605000.0</v>
      </c>
    </row>
    <row r="145">
      <c r="A145" s="2" t="s">
        <v>22</v>
      </c>
      <c r="B145" s="6" t="s">
        <v>223</v>
      </c>
      <c r="C145" s="2" t="s">
        <v>222</v>
      </c>
      <c r="D145" s="19" t="str">
        <f t="shared" si="5"/>
        <v>0</v>
      </c>
      <c r="E145" s="19" t="str">
        <f t="shared" si="2"/>
        <v>0</v>
      </c>
      <c r="F145" s="19" t="str">
        <f t="shared" si="3"/>
        <v>0</v>
      </c>
      <c r="G145" s="20" t="str">
        <f t="shared" si="4"/>
        <v>0</v>
      </c>
      <c r="H145" s="21">
        <v>112000.0</v>
      </c>
    </row>
    <row r="146">
      <c r="A146" s="2" t="s">
        <v>22</v>
      </c>
      <c r="B146" s="6" t="s">
        <v>224</v>
      </c>
      <c r="C146" s="2" t="s">
        <v>222</v>
      </c>
      <c r="D146" s="19" t="str">
        <f t="shared" si="5"/>
        <v>0</v>
      </c>
      <c r="E146" s="19" t="str">
        <f t="shared" si="2"/>
        <v>0</v>
      </c>
      <c r="F146" s="19" t="str">
        <f t="shared" si="3"/>
        <v>0</v>
      </c>
      <c r="G146" s="20" t="str">
        <f t="shared" si="4"/>
        <v>0</v>
      </c>
      <c r="H146" s="21">
        <v>77000.0</v>
      </c>
    </row>
    <row r="147">
      <c r="A147" s="2" t="s">
        <v>22</v>
      </c>
      <c r="B147" s="6" t="s">
        <v>225</v>
      </c>
      <c r="C147" s="2" t="s">
        <v>222</v>
      </c>
      <c r="D147" s="19" t="str">
        <f t="shared" si="5"/>
        <v>0</v>
      </c>
      <c r="E147" s="19" t="str">
        <f t="shared" si="2"/>
        <v>0</v>
      </c>
      <c r="F147" s="19" t="str">
        <f t="shared" si="3"/>
        <v>0</v>
      </c>
      <c r="G147" s="20" t="str">
        <f t="shared" si="4"/>
        <v>0</v>
      </c>
      <c r="H147" s="21">
        <v>531000.0</v>
      </c>
    </row>
    <row r="148">
      <c r="A148" s="2" t="s">
        <v>22</v>
      </c>
      <c r="B148" s="6" t="s">
        <v>226</v>
      </c>
      <c r="C148" s="2" t="s">
        <v>222</v>
      </c>
      <c r="D148" s="19" t="str">
        <f t="shared" si="5"/>
        <v>0</v>
      </c>
      <c r="E148" s="19" t="str">
        <f t="shared" si="2"/>
        <v>0</v>
      </c>
      <c r="F148" s="19" t="str">
        <f t="shared" si="3"/>
        <v>0</v>
      </c>
      <c r="G148" s="20" t="str">
        <f t="shared" si="4"/>
        <v>0</v>
      </c>
      <c r="H148" s="21">
        <v>104000.0</v>
      </c>
    </row>
    <row r="149">
      <c r="A149" s="2" t="s">
        <v>22</v>
      </c>
      <c r="B149" s="6" t="s">
        <v>227</v>
      </c>
      <c r="C149" s="2" t="s">
        <v>222</v>
      </c>
      <c r="D149" s="19" t="str">
        <f t="shared" si="5"/>
        <v>0</v>
      </c>
      <c r="E149" s="19" t="str">
        <f t="shared" si="2"/>
        <v>0</v>
      </c>
      <c r="F149" s="19" t="str">
        <f t="shared" si="3"/>
        <v>0</v>
      </c>
      <c r="G149" s="20" t="str">
        <f t="shared" si="4"/>
        <v>0</v>
      </c>
      <c r="H149" s="21">
        <v>1237000.0</v>
      </c>
    </row>
    <row r="150">
      <c r="A150" s="2" t="s">
        <v>22</v>
      </c>
      <c r="B150" s="24" t="s">
        <v>228</v>
      </c>
      <c r="C150" s="2" t="s">
        <v>222</v>
      </c>
      <c r="D150" s="19" t="str">
        <f t="shared" si="5"/>
        <v>0</v>
      </c>
      <c r="E150" s="19" t="str">
        <f t="shared" si="2"/>
        <v>0</v>
      </c>
      <c r="F150" s="19" t="str">
        <f t="shared" si="3"/>
        <v>0</v>
      </c>
      <c r="G150" s="20" t="str">
        <f t="shared" si="4"/>
        <v>0</v>
      </c>
      <c r="H150" s="21">
        <v>150000.0</v>
      </c>
    </row>
    <row r="151">
      <c r="A151" s="2" t="s">
        <v>22</v>
      </c>
      <c r="B151" s="6" t="s">
        <v>229</v>
      </c>
      <c r="C151" s="2" t="s">
        <v>222</v>
      </c>
      <c r="D151" s="19" t="str">
        <f t="shared" si="5"/>
        <v>0</v>
      </c>
      <c r="E151" s="19" t="str">
        <f t="shared" si="2"/>
        <v>0</v>
      </c>
      <c r="F151" s="19" t="str">
        <f t="shared" si="3"/>
        <v>0</v>
      </c>
      <c r="G151" s="20" t="str">
        <f t="shared" si="4"/>
        <v>0</v>
      </c>
      <c r="H151" s="21">
        <v>1741000.0</v>
      </c>
    </row>
    <row r="152">
      <c r="A152" s="2" t="s">
        <v>22</v>
      </c>
      <c r="B152" s="6" t="s">
        <v>230</v>
      </c>
      <c r="C152" s="2" t="s">
        <v>222</v>
      </c>
      <c r="D152" s="19" t="str">
        <f t="shared" si="5"/>
        <v>0</v>
      </c>
      <c r="E152" s="19" t="str">
        <f t="shared" si="2"/>
        <v>0</v>
      </c>
      <c r="F152" s="19" t="str">
        <f t="shared" si="3"/>
        <v>0</v>
      </c>
      <c r="G152" s="20" t="str">
        <f t="shared" si="4"/>
        <v>0</v>
      </c>
      <c r="H152" s="21">
        <v>39000.0</v>
      </c>
    </row>
    <row r="153">
      <c r="A153" s="2" t="s">
        <v>22</v>
      </c>
      <c r="B153" s="6" t="s">
        <v>231</v>
      </c>
      <c r="C153" s="2" t="s">
        <v>222</v>
      </c>
      <c r="D153" s="19" t="str">
        <f t="shared" si="5"/>
        <v>0</v>
      </c>
      <c r="E153" s="19" t="str">
        <f t="shared" si="2"/>
        <v>0</v>
      </c>
      <c r="F153" s="19" t="str">
        <f t="shared" si="3"/>
        <v>0</v>
      </c>
      <c r="G153" s="20" t="str">
        <f t="shared" si="4"/>
        <v>0</v>
      </c>
      <c r="H153" s="21">
        <v>2037000.0</v>
      </c>
    </row>
    <row r="154">
      <c r="A154" s="2" t="s">
        <v>22</v>
      </c>
      <c r="B154" s="6" t="s">
        <v>232</v>
      </c>
      <c r="C154" s="2" t="s">
        <v>222</v>
      </c>
      <c r="D154" s="19" t="str">
        <f t="shared" si="5"/>
        <v>0</v>
      </c>
      <c r="E154" s="19" t="str">
        <f t="shared" si="2"/>
        <v>0</v>
      </c>
      <c r="F154" s="19" t="str">
        <f t="shared" si="3"/>
        <v>0</v>
      </c>
      <c r="G154" s="20" t="str">
        <f t="shared" si="4"/>
        <v>0</v>
      </c>
      <c r="H154" s="21">
        <v>377000.0</v>
      </c>
    </row>
    <row r="155">
      <c r="A155" s="2" t="s">
        <v>22</v>
      </c>
      <c r="B155" s="6" t="s">
        <v>233</v>
      </c>
      <c r="C155" s="2" t="s">
        <v>222</v>
      </c>
      <c r="D155" s="19" t="str">
        <f t="shared" si="5"/>
        <v>0</v>
      </c>
      <c r="E155" s="19" t="str">
        <f t="shared" si="2"/>
        <v>0</v>
      </c>
      <c r="F155" s="19" t="str">
        <f t="shared" si="3"/>
        <v>0</v>
      </c>
      <c r="G155" s="20" t="str">
        <f t="shared" si="4"/>
        <v>0</v>
      </c>
      <c r="H155" s="21">
        <v>302000.0</v>
      </c>
    </row>
    <row r="156">
      <c r="A156" s="2" t="s">
        <v>22</v>
      </c>
      <c r="B156" s="6" t="s">
        <v>234</v>
      </c>
      <c r="C156" s="2" t="s">
        <v>222</v>
      </c>
      <c r="D156" s="19" t="str">
        <f t="shared" si="5"/>
        <v>0</v>
      </c>
      <c r="E156" s="19" t="str">
        <f t="shared" si="2"/>
        <v>0</v>
      </c>
      <c r="F156" s="19" t="str">
        <f t="shared" si="3"/>
        <v>0</v>
      </c>
      <c r="G156" s="20" t="str">
        <f t="shared" si="4"/>
        <v>0</v>
      </c>
      <c r="H156" s="21">
        <v>3172000.0</v>
      </c>
    </row>
    <row r="157">
      <c r="A157" s="2" t="s">
        <v>22</v>
      </c>
      <c r="B157" s="6" t="s">
        <v>235</v>
      </c>
      <c r="C157" s="2" t="s">
        <v>236</v>
      </c>
      <c r="D157" s="19" t="str">
        <f t="shared" si="5"/>
        <v>0</v>
      </c>
      <c r="E157" s="19" t="str">
        <f t="shared" si="2"/>
        <v>0</v>
      </c>
      <c r="F157" s="19" t="str">
        <f t="shared" si="3"/>
        <v>0</v>
      </c>
      <c r="G157" s="20" t="str">
        <f t="shared" si="4"/>
        <v>0</v>
      </c>
      <c r="H157" s="21">
        <v>739000.0</v>
      </c>
    </row>
    <row r="158">
      <c r="A158" s="2" t="s">
        <v>22</v>
      </c>
      <c r="B158" s="6" t="s">
        <v>237</v>
      </c>
      <c r="C158" s="2" t="s">
        <v>236</v>
      </c>
      <c r="D158" s="19" t="str">
        <f t="shared" si="5"/>
        <v>0</v>
      </c>
      <c r="E158" s="19" t="str">
        <f t="shared" si="2"/>
        <v>0</v>
      </c>
      <c r="F158" s="19" t="str">
        <f t="shared" si="3"/>
        <v>0</v>
      </c>
      <c r="G158" s="20" t="str">
        <f t="shared" si="4"/>
        <v>0</v>
      </c>
      <c r="H158" s="21">
        <v>822000.0</v>
      </c>
    </row>
    <row r="159">
      <c r="A159" s="2" t="s">
        <v>22</v>
      </c>
      <c r="B159" s="6" t="s">
        <v>238</v>
      </c>
      <c r="C159" s="2" t="s">
        <v>236</v>
      </c>
      <c r="D159" s="19" t="str">
        <f t="shared" si="5"/>
        <v>0</v>
      </c>
      <c r="E159" s="19" t="str">
        <f t="shared" si="2"/>
        <v>0</v>
      </c>
      <c r="F159" s="19" t="str">
        <f t="shared" si="3"/>
        <v>0</v>
      </c>
      <c r="G159" s="20" t="str">
        <f t="shared" si="4"/>
        <v>0</v>
      </c>
      <c r="H159" s="21">
        <v>251000.0</v>
      </c>
    </row>
    <row r="160">
      <c r="A160" s="2" t="s">
        <v>22</v>
      </c>
      <c r="B160" s="6" t="s">
        <v>239</v>
      </c>
      <c r="C160" s="2" t="s">
        <v>236</v>
      </c>
      <c r="D160" s="19" t="str">
        <f t="shared" si="5"/>
        <v>0</v>
      </c>
      <c r="E160" s="19" t="str">
        <f t="shared" si="2"/>
        <v>0</v>
      </c>
      <c r="F160" s="19" t="str">
        <f t="shared" si="3"/>
        <v>0</v>
      </c>
      <c r="G160" s="20" t="str">
        <f t="shared" si="4"/>
        <v>0</v>
      </c>
      <c r="H160" s="21">
        <v>1069000.0</v>
      </c>
    </row>
    <row r="161">
      <c r="A161" s="2" t="s">
        <v>22</v>
      </c>
      <c r="B161" s="6" t="s">
        <v>240</v>
      </c>
      <c r="C161" s="2" t="s">
        <v>236</v>
      </c>
      <c r="D161" s="19" t="str">
        <f t="shared" si="5"/>
        <v>0</v>
      </c>
      <c r="E161" s="19" t="str">
        <f t="shared" si="2"/>
        <v>0</v>
      </c>
      <c r="F161" s="19" t="str">
        <f t="shared" si="3"/>
        <v>0</v>
      </c>
      <c r="G161" s="20" t="str">
        <f t="shared" si="4"/>
        <v>0</v>
      </c>
      <c r="H161" s="21">
        <v>313000.0</v>
      </c>
    </row>
    <row r="162">
      <c r="A162" s="2" t="s">
        <v>22</v>
      </c>
      <c r="B162" s="6" t="s">
        <v>241</v>
      </c>
      <c r="C162" s="2" t="s">
        <v>236</v>
      </c>
      <c r="D162" s="19" t="str">
        <f t="shared" si="5"/>
        <v>0</v>
      </c>
      <c r="E162" s="19" t="str">
        <f t="shared" si="2"/>
        <v>0</v>
      </c>
      <c r="F162" s="19" t="str">
        <f t="shared" si="3"/>
        <v>0</v>
      </c>
      <c r="G162" s="20" t="str">
        <f t="shared" si="4"/>
        <v>0</v>
      </c>
      <c r="H162" s="21">
        <v>1000000.0</v>
      </c>
    </row>
    <row r="163">
      <c r="A163" s="2" t="s">
        <v>22</v>
      </c>
      <c r="B163" s="6" t="s">
        <v>242</v>
      </c>
      <c r="C163" s="2" t="s">
        <v>236</v>
      </c>
      <c r="D163" s="19" t="str">
        <f t="shared" si="5"/>
        <v>0</v>
      </c>
      <c r="E163" s="19" t="str">
        <f t="shared" si="2"/>
        <v>0</v>
      </c>
      <c r="F163" s="19" t="str">
        <f t="shared" si="3"/>
        <v>0</v>
      </c>
      <c r="G163" s="20" t="str">
        <f t="shared" si="4"/>
        <v>0</v>
      </c>
      <c r="H163" s="21">
        <v>1395000.0</v>
      </c>
    </row>
    <row r="164">
      <c r="A164" s="2" t="s">
        <v>22</v>
      </c>
      <c r="B164" s="6" t="s">
        <v>243</v>
      </c>
      <c r="C164" s="2" t="s">
        <v>236</v>
      </c>
      <c r="D164" s="19" t="str">
        <f t="shared" si="5"/>
        <v>0</v>
      </c>
      <c r="E164" s="19" t="str">
        <f t="shared" si="2"/>
        <v>0</v>
      </c>
      <c r="F164" s="19" t="str">
        <f t="shared" si="3"/>
        <v>0</v>
      </c>
      <c r="G164" s="20" t="str">
        <f t="shared" si="4"/>
        <v>0</v>
      </c>
      <c r="H164" s="21">
        <v>267000.0</v>
      </c>
    </row>
    <row r="165">
      <c r="A165" s="2" t="s">
        <v>22</v>
      </c>
      <c r="B165" s="6" t="s">
        <v>244</v>
      </c>
      <c r="C165" s="2" t="s">
        <v>236</v>
      </c>
      <c r="D165" s="19" t="str">
        <f t="shared" si="5"/>
        <v>0</v>
      </c>
      <c r="E165" s="19" t="str">
        <f t="shared" si="2"/>
        <v>0</v>
      </c>
      <c r="F165" s="19" t="str">
        <f t="shared" si="3"/>
        <v>0</v>
      </c>
      <c r="G165" s="20" t="str">
        <f t="shared" si="4"/>
        <v>0</v>
      </c>
      <c r="H165" s="21">
        <v>0.0</v>
      </c>
    </row>
    <row r="166">
      <c r="A166" s="2" t="s">
        <v>22</v>
      </c>
      <c r="B166" s="6" t="s">
        <v>245</v>
      </c>
      <c r="C166" s="2" t="s">
        <v>236</v>
      </c>
      <c r="D166" s="19" t="str">
        <f t="shared" si="5"/>
        <v>0</v>
      </c>
      <c r="E166" s="19" t="str">
        <f t="shared" si="2"/>
        <v>0</v>
      </c>
      <c r="F166" s="19" t="str">
        <f t="shared" si="3"/>
        <v>0</v>
      </c>
      <c r="G166" s="20" t="str">
        <f t="shared" si="4"/>
        <v>0</v>
      </c>
      <c r="H166" s="21">
        <v>555000.0</v>
      </c>
    </row>
    <row r="167">
      <c r="A167" s="2" t="s">
        <v>22</v>
      </c>
      <c r="B167" s="6" t="s">
        <v>246</v>
      </c>
      <c r="C167" s="2" t="s">
        <v>236</v>
      </c>
      <c r="D167" s="19" t="str">
        <f t="shared" si="5"/>
        <v>0</v>
      </c>
      <c r="E167" s="19" t="str">
        <f t="shared" si="2"/>
        <v>0</v>
      </c>
      <c r="F167" s="19" t="str">
        <f t="shared" si="3"/>
        <v>0</v>
      </c>
      <c r="G167" s="20" t="str">
        <f t="shared" si="4"/>
        <v>0</v>
      </c>
      <c r="H167" s="21">
        <v>146000.0</v>
      </c>
    </row>
    <row r="168">
      <c r="A168" s="2" t="s">
        <v>22</v>
      </c>
      <c r="B168" s="6" t="s">
        <v>247</v>
      </c>
      <c r="C168" s="2" t="s">
        <v>236</v>
      </c>
      <c r="D168" s="19" t="str">
        <f t="shared" si="5"/>
        <v>0</v>
      </c>
      <c r="E168" s="19" t="str">
        <f t="shared" si="2"/>
        <v>0</v>
      </c>
      <c r="F168" s="19" t="str">
        <f t="shared" si="3"/>
        <v>0</v>
      </c>
      <c r="G168" s="20" t="str">
        <f t="shared" si="4"/>
        <v>0</v>
      </c>
      <c r="H168" s="21">
        <v>141000.0</v>
      </c>
    </row>
    <row r="169">
      <c r="A169" s="2" t="s">
        <v>22</v>
      </c>
      <c r="B169" s="6" t="s">
        <v>248</v>
      </c>
      <c r="C169" s="2" t="s">
        <v>236</v>
      </c>
      <c r="D169" s="19" t="str">
        <f t="shared" si="5"/>
        <v>0</v>
      </c>
      <c r="E169" s="19" t="str">
        <f t="shared" si="2"/>
        <v>0</v>
      </c>
      <c r="F169" s="19" t="str">
        <f t="shared" si="3"/>
        <v>0</v>
      </c>
      <c r="G169" s="20" t="str">
        <f t="shared" si="4"/>
        <v>0</v>
      </c>
      <c r="H169" s="21">
        <v>208000.0</v>
      </c>
    </row>
    <row r="170">
      <c r="A170" s="2" t="s">
        <v>22</v>
      </c>
      <c r="B170" s="6" t="s">
        <v>249</v>
      </c>
      <c r="C170" s="2" t="s">
        <v>236</v>
      </c>
      <c r="D170" s="19" t="str">
        <f t="shared" si="5"/>
        <v>0</v>
      </c>
      <c r="E170" s="19" t="str">
        <f t="shared" si="2"/>
        <v>0</v>
      </c>
      <c r="F170" s="19" t="str">
        <f t="shared" si="3"/>
        <v>0</v>
      </c>
      <c r="G170" s="20" t="str">
        <f t="shared" si="4"/>
        <v>0</v>
      </c>
      <c r="H170" s="21">
        <v>334000.0</v>
      </c>
    </row>
    <row r="171">
      <c r="A171" s="2" t="s">
        <v>22</v>
      </c>
      <c r="B171" s="6" t="s">
        <v>250</v>
      </c>
      <c r="C171" s="2" t="s">
        <v>236</v>
      </c>
      <c r="D171" s="19" t="str">
        <f t="shared" si="5"/>
        <v>0</v>
      </c>
      <c r="E171" s="19" t="str">
        <f t="shared" si="2"/>
        <v>0</v>
      </c>
      <c r="F171" s="19" t="str">
        <f t="shared" si="3"/>
        <v>0</v>
      </c>
      <c r="G171" s="20" t="str">
        <f t="shared" si="4"/>
        <v>0</v>
      </c>
      <c r="H171" s="21">
        <v>1846000.0</v>
      </c>
    </row>
    <row r="172">
      <c r="A172" s="2" t="s">
        <v>22</v>
      </c>
      <c r="B172" s="6" t="s">
        <v>251</v>
      </c>
      <c r="C172" s="2" t="s">
        <v>236</v>
      </c>
      <c r="D172" s="19" t="str">
        <f t="shared" si="5"/>
        <v>0</v>
      </c>
      <c r="E172" s="19" t="str">
        <f t="shared" si="2"/>
        <v>0</v>
      </c>
      <c r="F172" s="19" t="str">
        <f t="shared" si="3"/>
        <v>0</v>
      </c>
      <c r="G172" s="20" t="str">
        <f t="shared" si="4"/>
        <v>0</v>
      </c>
      <c r="H172" s="21">
        <v>736000.0</v>
      </c>
    </row>
    <row r="173">
      <c r="A173" s="2" t="s">
        <v>22</v>
      </c>
      <c r="B173" s="6" t="s">
        <v>252</v>
      </c>
      <c r="C173" s="2" t="s">
        <v>236</v>
      </c>
      <c r="D173" s="19" t="str">
        <f t="shared" si="5"/>
        <v>0</v>
      </c>
      <c r="E173" s="19" t="str">
        <f t="shared" si="2"/>
        <v>0</v>
      </c>
      <c r="F173" s="19" t="str">
        <f t="shared" si="3"/>
        <v>0</v>
      </c>
      <c r="G173" s="20" t="str">
        <f t="shared" si="4"/>
        <v>0</v>
      </c>
      <c r="H173" s="21">
        <v>226000.0</v>
      </c>
    </row>
    <row r="174">
      <c r="A174" s="2" t="s">
        <v>22</v>
      </c>
      <c r="B174" s="6" t="s">
        <v>253</v>
      </c>
      <c r="C174" s="2" t="s">
        <v>236</v>
      </c>
      <c r="D174" s="19" t="str">
        <f t="shared" si="5"/>
        <v>0</v>
      </c>
      <c r="E174" s="19" t="str">
        <f t="shared" si="2"/>
        <v>0</v>
      </c>
      <c r="F174" s="19" t="str">
        <f t="shared" si="3"/>
        <v>0</v>
      </c>
      <c r="G174" s="20" t="str">
        <f t="shared" si="4"/>
        <v>0</v>
      </c>
      <c r="H174" s="21">
        <v>383000.0</v>
      </c>
    </row>
    <row r="175">
      <c r="A175" s="2" t="s">
        <v>22</v>
      </c>
      <c r="B175" s="6" t="s">
        <v>254</v>
      </c>
      <c r="C175" s="2" t="s">
        <v>236</v>
      </c>
      <c r="D175" s="19" t="str">
        <f t="shared" si="5"/>
        <v>0</v>
      </c>
      <c r="E175" s="19" t="str">
        <f t="shared" si="2"/>
        <v>0</v>
      </c>
      <c r="F175" s="19" t="str">
        <f t="shared" si="3"/>
        <v>0</v>
      </c>
      <c r="G175" s="20" t="str">
        <f t="shared" si="4"/>
        <v>0</v>
      </c>
      <c r="H175" s="21">
        <v>164000.0</v>
      </c>
    </row>
    <row r="176">
      <c r="A176" s="2" t="s">
        <v>22</v>
      </c>
      <c r="B176" s="6" t="s">
        <v>255</v>
      </c>
      <c r="C176" s="2" t="s">
        <v>236</v>
      </c>
      <c r="D176" s="19" t="str">
        <f t="shared" si="5"/>
        <v>0</v>
      </c>
      <c r="E176" s="19" t="str">
        <f t="shared" si="2"/>
        <v>0</v>
      </c>
      <c r="F176" s="19" t="str">
        <f t="shared" si="3"/>
        <v>0</v>
      </c>
      <c r="G176" s="20" t="str">
        <f t="shared" si="4"/>
        <v>0</v>
      </c>
      <c r="H176" s="21">
        <v>359000.0</v>
      </c>
    </row>
    <row r="177">
      <c r="A177" s="2" t="s">
        <v>22</v>
      </c>
      <c r="B177" s="6" t="s">
        <v>256</v>
      </c>
      <c r="C177" s="2" t="s">
        <v>236</v>
      </c>
      <c r="D177" s="19" t="str">
        <f t="shared" si="5"/>
        <v>0</v>
      </c>
      <c r="E177" s="19" t="str">
        <f t="shared" si="2"/>
        <v>0</v>
      </c>
      <c r="F177" s="19" t="str">
        <f t="shared" si="3"/>
        <v>0</v>
      </c>
      <c r="G177" s="20" t="str">
        <f t="shared" si="4"/>
        <v>0</v>
      </c>
      <c r="H177" s="21">
        <v>156000.0</v>
      </c>
    </row>
    <row r="178">
      <c r="A178" s="2" t="s">
        <v>22</v>
      </c>
      <c r="B178" s="6" t="s">
        <v>257</v>
      </c>
      <c r="C178" s="2" t="s">
        <v>236</v>
      </c>
      <c r="D178" s="19" t="str">
        <f t="shared" si="5"/>
        <v>0</v>
      </c>
      <c r="E178" s="19" t="str">
        <f t="shared" si="2"/>
        <v>0</v>
      </c>
      <c r="F178" s="19" t="str">
        <f t="shared" si="3"/>
        <v>0</v>
      </c>
      <c r="G178" s="20" t="str">
        <f t="shared" si="4"/>
        <v>0</v>
      </c>
      <c r="H178" s="21">
        <v>820000.0</v>
      </c>
    </row>
    <row r="179">
      <c r="A179" s="2" t="s">
        <v>22</v>
      </c>
      <c r="B179" s="6" t="s">
        <v>258</v>
      </c>
      <c r="C179" s="2" t="s">
        <v>236</v>
      </c>
      <c r="D179" s="19" t="str">
        <f t="shared" si="5"/>
        <v>0</v>
      </c>
      <c r="E179" s="19" t="str">
        <f t="shared" si="2"/>
        <v>0</v>
      </c>
      <c r="F179" s="19" t="str">
        <f t="shared" si="3"/>
        <v>0</v>
      </c>
      <c r="G179" s="20" t="str">
        <f t="shared" si="4"/>
        <v>0</v>
      </c>
      <c r="H179" s="21">
        <v>237000.0</v>
      </c>
    </row>
    <row r="180">
      <c r="A180" s="2" t="s">
        <v>22</v>
      </c>
      <c r="B180" s="6" t="s">
        <v>259</v>
      </c>
      <c r="C180" s="2" t="s">
        <v>236</v>
      </c>
      <c r="D180" s="19" t="str">
        <f t="shared" si="5"/>
        <v>0</v>
      </c>
      <c r="E180" s="19" t="str">
        <f t="shared" si="2"/>
        <v>0</v>
      </c>
      <c r="F180" s="19" t="str">
        <f t="shared" si="3"/>
        <v>0</v>
      </c>
      <c r="G180" s="20" t="str">
        <f t="shared" si="4"/>
        <v>0</v>
      </c>
      <c r="H180" s="21">
        <v>215000.0</v>
      </c>
    </row>
    <row r="181">
      <c r="A181" s="2" t="s">
        <v>22</v>
      </c>
      <c r="B181" s="6" t="s">
        <v>260</v>
      </c>
      <c r="C181" s="2" t="s">
        <v>236</v>
      </c>
      <c r="D181" s="19" t="str">
        <f t="shared" si="5"/>
        <v>0</v>
      </c>
      <c r="E181" s="19" t="str">
        <f t="shared" si="2"/>
        <v>0</v>
      </c>
      <c r="F181" s="19" t="str">
        <f t="shared" si="3"/>
        <v>0</v>
      </c>
      <c r="G181" s="20" t="str">
        <f t="shared" si="4"/>
        <v>0</v>
      </c>
      <c r="H181" s="21">
        <v>126000.0</v>
      </c>
    </row>
    <row r="182">
      <c r="A182" s="2" t="s">
        <v>22</v>
      </c>
      <c r="B182" s="6" t="s">
        <v>261</v>
      </c>
      <c r="C182" s="2" t="s">
        <v>236</v>
      </c>
      <c r="D182" s="19" t="str">
        <f t="shared" si="5"/>
        <v>0</v>
      </c>
      <c r="E182" s="19" t="str">
        <f t="shared" si="2"/>
        <v>0</v>
      </c>
      <c r="F182" s="19" t="str">
        <f t="shared" si="3"/>
        <v>0</v>
      </c>
      <c r="G182" s="20" t="str">
        <f t="shared" si="4"/>
        <v>0</v>
      </c>
      <c r="H182" s="21">
        <v>132000.0</v>
      </c>
    </row>
    <row r="183">
      <c r="A183" s="2" t="s">
        <v>22</v>
      </c>
      <c r="B183" s="6" t="s">
        <v>262</v>
      </c>
      <c r="C183" s="2" t="s">
        <v>236</v>
      </c>
      <c r="D183" s="19" t="str">
        <f t="shared" si="5"/>
        <v>0</v>
      </c>
      <c r="E183" s="19" t="str">
        <f t="shared" si="2"/>
        <v>0</v>
      </c>
      <c r="F183" s="19" t="str">
        <f t="shared" si="3"/>
        <v>0</v>
      </c>
      <c r="G183" s="20" t="str">
        <f t="shared" si="4"/>
        <v>0</v>
      </c>
      <c r="H183" s="21">
        <v>136000.0</v>
      </c>
    </row>
    <row r="184">
      <c r="A184" s="2" t="s">
        <v>22</v>
      </c>
      <c r="B184" s="6" t="s">
        <v>263</v>
      </c>
      <c r="C184" s="2" t="s">
        <v>236</v>
      </c>
      <c r="D184" s="19" t="str">
        <f t="shared" si="5"/>
        <v>0</v>
      </c>
      <c r="E184" s="19" t="str">
        <f t="shared" si="2"/>
        <v>0</v>
      </c>
      <c r="F184" s="19" t="str">
        <f t="shared" si="3"/>
        <v>0</v>
      </c>
      <c r="G184" s="20" t="str">
        <f t="shared" si="4"/>
        <v>0</v>
      </c>
      <c r="H184" s="21">
        <v>216000.0</v>
      </c>
    </row>
    <row r="185">
      <c r="A185" s="2" t="s">
        <v>22</v>
      </c>
      <c r="B185" s="6" t="s">
        <v>264</v>
      </c>
      <c r="C185" s="2" t="s">
        <v>236</v>
      </c>
      <c r="D185" s="19" t="str">
        <f t="shared" si="5"/>
        <v>0</v>
      </c>
      <c r="E185" s="19" t="str">
        <f t="shared" si="2"/>
        <v>0</v>
      </c>
      <c r="F185" s="19" t="str">
        <f t="shared" si="3"/>
        <v>0</v>
      </c>
      <c r="G185" s="20" t="str">
        <f t="shared" si="4"/>
        <v>0</v>
      </c>
      <c r="H185" s="21">
        <v>378000.0</v>
      </c>
    </row>
    <row r="186">
      <c r="A186" s="2" t="s">
        <v>22</v>
      </c>
      <c r="B186" s="6" t="s">
        <v>265</v>
      </c>
      <c r="C186" s="2" t="s">
        <v>236</v>
      </c>
      <c r="D186" s="19" t="str">
        <f t="shared" si="5"/>
        <v>0</v>
      </c>
      <c r="E186" s="19" t="str">
        <f t="shared" si="2"/>
        <v>0</v>
      </c>
      <c r="F186" s="19" t="str">
        <f t="shared" si="3"/>
        <v>0</v>
      </c>
      <c r="G186" s="20" t="str">
        <f t="shared" si="4"/>
        <v>0</v>
      </c>
      <c r="H186" s="21">
        <v>114000.0</v>
      </c>
    </row>
    <row r="187">
      <c r="A187" s="2" t="s">
        <v>22</v>
      </c>
      <c r="B187" s="6" t="s">
        <v>266</v>
      </c>
      <c r="C187" s="2" t="s">
        <v>236</v>
      </c>
      <c r="D187" s="19" t="str">
        <f t="shared" si="5"/>
        <v>0</v>
      </c>
      <c r="E187" s="19" t="str">
        <f t="shared" si="2"/>
        <v>0</v>
      </c>
      <c r="F187" s="19" t="str">
        <f t="shared" si="3"/>
        <v>0</v>
      </c>
      <c r="G187" s="20" t="str">
        <f t="shared" si="4"/>
        <v>0</v>
      </c>
      <c r="H187" s="21">
        <v>340000.0</v>
      </c>
    </row>
    <row r="188">
      <c r="A188" s="2" t="s">
        <v>22</v>
      </c>
      <c r="B188" s="6" t="s">
        <v>267</v>
      </c>
      <c r="C188" s="2" t="s">
        <v>236</v>
      </c>
      <c r="D188" s="19" t="str">
        <f t="shared" si="5"/>
        <v>0</v>
      </c>
      <c r="E188" s="19" t="str">
        <f t="shared" si="2"/>
        <v>0</v>
      </c>
      <c r="F188" s="19" t="str">
        <f t="shared" si="3"/>
        <v>0</v>
      </c>
      <c r="G188" s="20" t="str">
        <f t="shared" si="4"/>
        <v>0</v>
      </c>
      <c r="H188" s="21">
        <v>199000.0</v>
      </c>
    </row>
    <row r="189">
      <c r="A189" s="2" t="s">
        <v>22</v>
      </c>
      <c r="B189" s="6" t="s">
        <v>268</v>
      </c>
      <c r="C189" s="2" t="s">
        <v>236</v>
      </c>
      <c r="D189" s="19" t="str">
        <f t="shared" si="5"/>
        <v>0</v>
      </c>
      <c r="E189" s="19" t="str">
        <f t="shared" si="2"/>
        <v>0</v>
      </c>
      <c r="F189" s="19" t="str">
        <f t="shared" si="3"/>
        <v>0</v>
      </c>
      <c r="G189" s="20" t="str">
        <f t="shared" si="4"/>
        <v>0</v>
      </c>
      <c r="H189" s="21">
        <v>748000.0</v>
      </c>
    </row>
    <row r="190">
      <c r="A190" s="2" t="s">
        <v>22</v>
      </c>
      <c r="B190" s="6" t="s">
        <v>269</v>
      </c>
      <c r="C190" s="2" t="s">
        <v>236</v>
      </c>
      <c r="D190" s="19" t="str">
        <f t="shared" si="5"/>
        <v>0</v>
      </c>
      <c r="E190" s="19" t="str">
        <f t="shared" si="2"/>
        <v>0</v>
      </c>
      <c r="F190" s="19" t="str">
        <f t="shared" si="3"/>
        <v>0</v>
      </c>
      <c r="G190" s="20" t="str">
        <f t="shared" si="4"/>
        <v>0</v>
      </c>
      <c r="H190" s="21">
        <v>1563000.0</v>
      </c>
    </row>
    <row r="191">
      <c r="A191" s="2" t="s">
        <v>22</v>
      </c>
      <c r="B191" s="6" t="s">
        <v>270</v>
      </c>
      <c r="C191" s="2" t="s">
        <v>271</v>
      </c>
      <c r="D191" s="19" t="str">
        <f t="shared" si="5"/>
        <v>0</v>
      </c>
      <c r="E191" s="19" t="str">
        <f t="shared" si="2"/>
        <v>0</v>
      </c>
      <c r="F191" s="19" t="str">
        <f t="shared" si="3"/>
        <v>0</v>
      </c>
      <c r="G191" s="20" t="str">
        <f t="shared" si="4"/>
        <v>0</v>
      </c>
      <c r="H191" s="21">
        <v>276000.0</v>
      </c>
    </row>
    <row r="192">
      <c r="A192" s="2" t="s">
        <v>22</v>
      </c>
      <c r="B192" s="6" t="s">
        <v>272</v>
      </c>
      <c r="C192" s="2" t="s">
        <v>271</v>
      </c>
      <c r="D192" s="19" t="str">
        <f t="shared" si="5"/>
        <v>0</v>
      </c>
      <c r="E192" s="19" t="str">
        <f t="shared" si="2"/>
        <v>0</v>
      </c>
      <c r="F192" s="19" t="str">
        <f t="shared" si="3"/>
        <v>0</v>
      </c>
      <c r="G192" s="20" t="str">
        <f t="shared" si="4"/>
        <v>0</v>
      </c>
      <c r="H192" s="21">
        <v>112000.0</v>
      </c>
    </row>
    <row r="193">
      <c r="A193" s="2" t="s">
        <v>22</v>
      </c>
      <c r="B193" s="6" t="s">
        <v>273</v>
      </c>
      <c r="C193" s="2" t="s">
        <v>271</v>
      </c>
      <c r="D193" s="19" t="str">
        <f t="shared" si="5"/>
        <v>0</v>
      </c>
      <c r="E193" s="19" t="str">
        <f t="shared" si="2"/>
        <v>0</v>
      </c>
      <c r="F193" s="19" t="str">
        <f t="shared" si="3"/>
        <v>0</v>
      </c>
      <c r="G193" s="20" t="str">
        <f t="shared" si="4"/>
        <v>0</v>
      </c>
      <c r="H193" s="21">
        <v>574000.0</v>
      </c>
    </row>
    <row r="194">
      <c r="A194" s="2" t="s">
        <v>22</v>
      </c>
      <c r="B194" s="6" t="s">
        <v>274</v>
      </c>
      <c r="C194" s="2" t="s">
        <v>275</v>
      </c>
      <c r="D194" s="19" t="str">
        <f t="shared" si="5"/>
        <v>0</v>
      </c>
      <c r="E194" s="19" t="str">
        <f t="shared" si="2"/>
        <v>0</v>
      </c>
      <c r="F194" s="19" t="str">
        <f t="shared" si="3"/>
        <v>0</v>
      </c>
      <c r="G194" s="20" t="str">
        <f t="shared" si="4"/>
        <v>0</v>
      </c>
      <c r="H194" s="21">
        <v>345000.0</v>
      </c>
    </row>
    <row r="195">
      <c r="A195" s="2" t="s">
        <v>22</v>
      </c>
      <c r="B195" s="6" t="s">
        <v>276</v>
      </c>
      <c r="C195" s="2" t="s">
        <v>275</v>
      </c>
      <c r="D195" s="19" t="str">
        <f t="shared" si="5"/>
        <v>0</v>
      </c>
      <c r="E195" s="19" t="str">
        <f t="shared" si="2"/>
        <v>0</v>
      </c>
      <c r="F195" s="19" t="str">
        <f t="shared" si="3"/>
        <v>0</v>
      </c>
      <c r="G195" s="20" t="str">
        <f t="shared" si="4"/>
        <v>0</v>
      </c>
      <c r="H195" s="21">
        <v>738000.0</v>
      </c>
    </row>
    <row r="196">
      <c r="A196" s="2" t="s">
        <v>22</v>
      </c>
      <c r="B196" s="6" t="s">
        <v>277</v>
      </c>
      <c r="C196" s="2" t="s">
        <v>275</v>
      </c>
      <c r="D196" s="19" t="str">
        <f t="shared" si="5"/>
        <v>0</v>
      </c>
      <c r="E196" s="19" t="str">
        <f t="shared" si="2"/>
        <v>0</v>
      </c>
      <c r="F196" s="19" t="str">
        <f t="shared" si="3"/>
        <v>0</v>
      </c>
      <c r="G196" s="20" t="str">
        <f t="shared" si="4"/>
        <v>0</v>
      </c>
      <c r="H196" s="21">
        <v>297000.0</v>
      </c>
    </row>
    <row r="197">
      <c r="A197" s="2" t="s">
        <v>22</v>
      </c>
      <c r="B197" s="6" t="s">
        <v>278</v>
      </c>
      <c r="C197" s="2" t="s">
        <v>275</v>
      </c>
      <c r="D197" s="19" t="str">
        <f t="shared" si="5"/>
        <v>0</v>
      </c>
      <c r="E197" s="19" t="str">
        <f t="shared" si="2"/>
        <v>0</v>
      </c>
      <c r="F197" s="19" t="str">
        <f t="shared" si="3"/>
        <v>0</v>
      </c>
      <c r="G197" s="20" t="str">
        <f t="shared" si="4"/>
        <v>0</v>
      </c>
      <c r="H197" s="21">
        <v>817000.0</v>
      </c>
    </row>
    <row r="198">
      <c r="A198" s="2" t="s">
        <v>22</v>
      </c>
      <c r="B198" s="6" t="s">
        <v>279</v>
      </c>
      <c r="C198" s="2" t="s">
        <v>275</v>
      </c>
      <c r="D198" s="19" t="str">
        <f t="shared" si="5"/>
        <v>0</v>
      </c>
      <c r="E198" s="19" t="str">
        <f t="shared" si="2"/>
        <v>0</v>
      </c>
      <c r="F198" s="19" t="str">
        <f t="shared" si="3"/>
        <v>0</v>
      </c>
      <c r="G198" s="20" t="str">
        <f t="shared" si="4"/>
        <v>0</v>
      </c>
      <c r="H198" s="21">
        <v>4215000.0</v>
      </c>
    </row>
    <row r="199">
      <c r="A199" s="2" t="s">
        <v>22</v>
      </c>
      <c r="B199" s="6" t="s">
        <v>280</v>
      </c>
      <c r="C199" s="2" t="s">
        <v>275</v>
      </c>
      <c r="D199" s="19" t="str">
        <f t="shared" si="5"/>
        <v>0</v>
      </c>
      <c r="E199" s="19" t="str">
        <f t="shared" si="2"/>
        <v>0</v>
      </c>
      <c r="F199" s="19" t="str">
        <f t="shared" si="3"/>
        <v>0</v>
      </c>
      <c r="G199" s="20" t="str">
        <f t="shared" si="4"/>
        <v>0</v>
      </c>
      <c r="H199" s="21">
        <v>154000.0</v>
      </c>
    </row>
    <row r="200">
      <c r="A200" s="2" t="s">
        <v>22</v>
      </c>
      <c r="B200" s="6" t="s">
        <v>281</v>
      </c>
      <c r="C200" s="2" t="s">
        <v>282</v>
      </c>
      <c r="D200" s="19" t="str">
        <f t="shared" si="5"/>
        <v>0</v>
      </c>
      <c r="E200" s="19" t="str">
        <f t="shared" si="2"/>
        <v>0</v>
      </c>
      <c r="F200" s="19" t="str">
        <f t="shared" si="3"/>
        <v>0</v>
      </c>
      <c r="G200" s="20" t="str">
        <f t="shared" si="4"/>
        <v>0</v>
      </c>
      <c r="H200" s="21">
        <v>5594000.0</v>
      </c>
    </row>
    <row r="201">
      <c r="A201" s="2" t="s">
        <v>22</v>
      </c>
      <c r="B201" s="6" t="s">
        <v>283</v>
      </c>
      <c r="C201" s="2" t="s">
        <v>282</v>
      </c>
      <c r="D201" s="19" t="str">
        <f t="shared" si="5"/>
        <v>0</v>
      </c>
      <c r="E201" s="19" t="str">
        <f t="shared" si="2"/>
        <v>0</v>
      </c>
      <c r="F201" s="19" t="str">
        <f t="shared" si="3"/>
        <v>0</v>
      </c>
      <c r="G201" s="20" t="str">
        <f t="shared" si="4"/>
        <v>0</v>
      </c>
      <c r="H201" s="21">
        <v>226000.0</v>
      </c>
    </row>
    <row r="202">
      <c r="A202" s="2" t="s">
        <v>22</v>
      </c>
      <c r="B202" s="6" t="s">
        <v>284</v>
      </c>
      <c r="C202" s="2" t="s">
        <v>282</v>
      </c>
      <c r="D202" s="19" t="str">
        <f t="shared" si="5"/>
        <v>0</v>
      </c>
      <c r="E202" s="19" t="str">
        <f t="shared" si="2"/>
        <v>0</v>
      </c>
      <c r="F202" s="19" t="str">
        <f t="shared" si="3"/>
        <v>0</v>
      </c>
      <c r="G202" s="20" t="str">
        <f t="shared" si="4"/>
        <v>0</v>
      </c>
      <c r="H202" s="21">
        <v>81000.0</v>
      </c>
    </row>
    <row r="203">
      <c r="A203" s="2" t="s">
        <v>22</v>
      </c>
      <c r="B203" s="6" t="s">
        <v>285</v>
      </c>
      <c r="C203" s="2" t="s">
        <v>282</v>
      </c>
      <c r="D203" s="19" t="str">
        <f t="shared" si="5"/>
        <v>0</v>
      </c>
      <c r="E203" s="19" t="str">
        <f t="shared" si="2"/>
        <v>0</v>
      </c>
      <c r="F203" s="19" t="str">
        <f t="shared" si="3"/>
        <v>0</v>
      </c>
      <c r="G203" s="20" t="str">
        <f t="shared" si="4"/>
        <v>0</v>
      </c>
      <c r="H203" s="21">
        <v>88000.0</v>
      </c>
    </row>
    <row r="204">
      <c r="A204" s="2" t="s">
        <v>22</v>
      </c>
      <c r="B204" s="6" t="s">
        <v>286</v>
      </c>
      <c r="C204" s="2" t="s">
        <v>282</v>
      </c>
      <c r="D204" s="19" t="str">
        <f t="shared" si="5"/>
        <v>0</v>
      </c>
      <c r="E204" s="19" t="str">
        <f t="shared" si="2"/>
        <v>0</v>
      </c>
      <c r="F204" s="19" t="str">
        <f t="shared" si="3"/>
        <v>0</v>
      </c>
      <c r="G204" s="20" t="str">
        <f t="shared" si="4"/>
        <v>0</v>
      </c>
      <c r="H204" s="21">
        <v>316000.0</v>
      </c>
    </row>
    <row r="205">
      <c r="A205" s="2" t="s">
        <v>22</v>
      </c>
      <c r="B205" s="6" t="s">
        <v>287</v>
      </c>
      <c r="C205" s="2" t="s">
        <v>282</v>
      </c>
      <c r="D205" s="19" t="str">
        <f t="shared" si="5"/>
        <v>0</v>
      </c>
      <c r="E205" s="19" t="str">
        <f t="shared" si="2"/>
        <v>0</v>
      </c>
      <c r="F205" s="19" t="str">
        <f t="shared" si="3"/>
        <v>0</v>
      </c>
      <c r="G205" s="20" t="str">
        <f t="shared" si="4"/>
        <v>0</v>
      </c>
      <c r="H205" s="21">
        <v>150000.0</v>
      </c>
    </row>
    <row r="206">
      <c r="A206" s="2" t="s">
        <v>22</v>
      </c>
      <c r="B206" s="6" t="s">
        <v>288</v>
      </c>
      <c r="C206" s="2" t="s">
        <v>289</v>
      </c>
      <c r="D206" s="19" t="str">
        <f t="shared" si="5"/>
        <v>0</v>
      </c>
      <c r="E206" s="19" t="str">
        <f t="shared" si="2"/>
        <v>0</v>
      </c>
      <c r="F206" s="19" t="str">
        <f t="shared" si="3"/>
        <v>0</v>
      </c>
      <c r="G206" s="20" t="str">
        <f t="shared" si="4"/>
        <v>0</v>
      </c>
      <c r="H206" s="21">
        <v>478000.0</v>
      </c>
    </row>
    <row r="207">
      <c r="A207" s="2" t="s">
        <v>22</v>
      </c>
      <c r="B207" s="6" t="s">
        <v>290</v>
      </c>
      <c r="C207" s="2" t="s">
        <v>289</v>
      </c>
      <c r="D207" s="19" t="str">
        <f t="shared" si="5"/>
        <v>0</v>
      </c>
      <c r="E207" s="19" t="str">
        <f t="shared" si="2"/>
        <v>0</v>
      </c>
      <c r="F207" s="19" t="str">
        <f t="shared" si="3"/>
        <v>0</v>
      </c>
      <c r="G207" s="20" t="str">
        <f t="shared" si="4"/>
        <v>0</v>
      </c>
      <c r="H207" s="21">
        <v>2773000.0</v>
      </c>
    </row>
    <row r="208">
      <c r="A208" s="2" t="s">
        <v>22</v>
      </c>
      <c r="B208" s="6" t="s">
        <v>291</v>
      </c>
      <c r="C208" s="2" t="s">
        <v>292</v>
      </c>
      <c r="D208" s="19" t="str">
        <f t="shared" si="5"/>
        <v>0</v>
      </c>
      <c r="E208" s="19" t="str">
        <f t="shared" si="2"/>
        <v>0</v>
      </c>
      <c r="F208" s="19" t="str">
        <f t="shared" si="3"/>
        <v>0</v>
      </c>
      <c r="G208" s="20" t="str">
        <f t="shared" si="4"/>
        <v>0</v>
      </c>
      <c r="H208" s="21">
        <v>2936000.0</v>
      </c>
    </row>
    <row r="209">
      <c r="A209" s="2" t="s">
        <v>22</v>
      </c>
      <c r="B209" s="6" t="s">
        <v>293</v>
      </c>
      <c r="C209" s="2" t="s">
        <v>292</v>
      </c>
      <c r="D209" s="19" t="str">
        <f t="shared" si="5"/>
        <v>0</v>
      </c>
      <c r="E209" s="19" t="str">
        <f t="shared" si="2"/>
        <v>0</v>
      </c>
      <c r="F209" s="19" t="str">
        <f t="shared" si="3"/>
        <v>0</v>
      </c>
      <c r="G209" s="20" t="str">
        <f t="shared" si="4"/>
        <v>0</v>
      </c>
      <c r="H209" s="21">
        <v>39000.0</v>
      </c>
    </row>
    <row r="210">
      <c r="A210" s="2" t="s">
        <v>22</v>
      </c>
      <c r="B210" s="6" t="s">
        <v>294</v>
      </c>
      <c r="C210" s="2" t="s">
        <v>292</v>
      </c>
      <c r="D210" s="19" t="str">
        <f t="shared" si="5"/>
        <v>0</v>
      </c>
      <c r="E210" s="19" t="str">
        <f t="shared" si="2"/>
        <v>0</v>
      </c>
      <c r="F210" s="19" t="str">
        <f t="shared" si="3"/>
        <v>0</v>
      </c>
      <c r="G210" s="20" t="str">
        <f t="shared" si="4"/>
        <v>0</v>
      </c>
      <c r="H210" s="21">
        <v>5788000.0</v>
      </c>
    </row>
    <row r="211">
      <c r="A211" s="2" t="s">
        <v>22</v>
      </c>
      <c r="B211" s="6" t="s">
        <v>295</v>
      </c>
      <c r="C211" s="2" t="s">
        <v>292</v>
      </c>
      <c r="D211" s="19" t="str">
        <f t="shared" si="5"/>
        <v>0</v>
      </c>
      <c r="E211" s="19" t="str">
        <f t="shared" si="2"/>
        <v>0</v>
      </c>
      <c r="F211" s="19" t="str">
        <f t="shared" si="3"/>
        <v>0</v>
      </c>
      <c r="G211" s="20" t="str">
        <f t="shared" si="4"/>
        <v>0</v>
      </c>
      <c r="H211" s="21">
        <v>536000.0</v>
      </c>
    </row>
    <row r="212">
      <c r="A212" s="2" t="s">
        <v>22</v>
      </c>
      <c r="B212" s="6" t="s">
        <v>296</v>
      </c>
      <c r="C212" s="2" t="s">
        <v>292</v>
      </c>
      <c r="D212" s="19" t="str">
        <f t="shared" si="5"/>
        <v>0</v>
      </c>
      <c r="E212" s="19" t="str">
        <f t="shared" si="2"/>
        <v>0</v>
      </c>
      <c r="F212" s="19" t="str">
        <f t="shared" si="3"/>
        <v>0</v>
      </c>
      <c r="G212" s="20" t="str">
        <f t="shared" si="4"/>
        <v>0</v>
      </c>
      <c r="H212" s="21">
        <v>841000.0</v>
      </c>
    </row>
    <row r="213">
      <c r="A213" s="2" t="s">
        <v>22</v>
      </c>
      <c r="B213" s="6" t="s">
        <v>297</v>
      </c>
      <c r="C213" s="2" t="s">
        <v>292</v>
      </c>
      <c r="D213" s="19" t="str">
        <f t="shared" si="5"/>
        <v>0</v>
      </c>
      <c r="E213" s="19" t="str">
        <f t="shared" si="2"/>
        <v>0</v>
      </c>
      <c r="F213" s="19" t="str">
        <f t="shared" si="3"/>
        <v>0</v>
      </c>
      <c r="G213" s="20" t="str">
        <f t="shared" si="4"/>
        <v>0</v>
      </c>
      <c r="H213" s="21">
        <v>1115000.0</v>
      </c>
    </row>
    <row r="214">
      <c r="A214" s="2" t="s">
        <v>22</v>
      </c>
      <c r="B214" s="6" t="s">
        <v>298</v>
      </c>
      <c r="C214" s="2" t="s">
        <v>299</v>
      </c>
      <c r="D214" s="19" t="str">
        <f t="shared" si="5"/>
        <v>0</v>
      </c>
      <c r="E214" s="19" t="str">
        <f t="shared" si="2"/>
        <v>0</v>
      </c>
      <c r="F214" s="19" t="str">
        <f t="shared" si="3"/>
        <v>0</v>
      </c>
      <c r="G214" s="20" t="str">
        <f t="shared" si="4"/>
        <v>0</v>
      </c>
      <c r="H214" s="21">
        <v>117000.0</v>
      </c>
    </row>
    <row r="215">
      <c r="A215" s="2" t="s">
        <v>22</v>
      </c>
      <c r="B215" s="6" t="s">
        <v>300</v>
      </c>
      <c r="C215" s="2" t="s">
        <v>299</v>
      </c>
      <c r="D215" s="19" t="str">
        <f t="shared" si="5"/>
        <v>0</v>
      </c>
      <c r="E215" s="19" t="str">
        <f t="shared" si="2"/>
        <v>0</v>
      </c>
      <c r="F215" s="19" t="str">
        <f t="shared" si="3"/>
        <v>0</v>
      </c>
      <c r="G215" s="20" t="str">
        <f t="shared" si="4"/>
        <v>0</v>
      </c>
      <c r="H215" s="21">
        <v>6314000.0</v>
      </c>
    </row>
    <row r="216">
      <c r="A216" s="2" t="s">
        <v>22</v>
      </c>
      <c r="B216" s="6" t="s">
        <v>301</v>
      </c>
      <c r="C216" s="2" t="s">
        <v>299</v>
      </c>
      <c r="D216" s="19" t="str">
        <f t="shared" si="5"/>
        <v>0</v>
      </c>
      <c r="E216" s="19" t="str">
        <f t="shared" si="2"/>
        <v>0</v>
      </c>
      <c r="F216" s="19" t="str">
        <f t="shared" si="3"/>
        <v>0</v>
      </c>
      <c r="G216" s="20" t="str">
        <f t="shared" si="4"/>
        <v>0</v>
      </c>
      <c r="H216" s="21">
        <v>2.0879E7</v>
      </c>
    </row>
    <row r="217">
      <c r="A217" s="2" t="s">
        <v>22</v>
      </c>
      <c r="B217" s="6" t="s">
        <v>302</v>
      </c>
      <c r="C217" s="2" t="s">
        <v>299</v>
      </c>
      <c r="D217" s="19" t="str">
        <f t="shared" si="5"/>
        <v>0</v>
      </c>
      <c r="E217" s="19" t="str">
        <f t="shared" si="2"/>
        <v>0</v>
      </c>
      <c r="F217" s="19" t="str">
        <f t="shared" si="3"/>
        <v>0</v>
      </c>
      <c r="G217" s="20" t="str">
        <f t="shared" si="4"/>
        <v>0</v>
      </c>
      <c r="H217" s="21">
        <v>7411000.0</v>
      </c>
    </row>
    <row r="218">
      <c r="A218" s="2" t="s">
        <v>22</v>
      </c>
      <c r="B218" s="6" t="s">
        <v>303</v>
      </c>
      <c r="C218" s="2" t="s">
        <v>299</v>
      </c>
      <c r="D218" s="19" t="str">
        <f t="shared" si="5"/>
        <v>0</v>
      </c>
      <c r="E218" s="19" t="str">
        <f t="shared" si="2"/>
        <v>0</v>
      </c>
      <c r="F218" s="19" t="str">
        <f t="shared" si="3"/>
        <v>0</v>
      </c>
      <c r="G218" s="20" t="str">
        <f t="shared" si="4"/>
        <v>0</v>
      </c>
      <c r="H218" s="21">
        <v>1273000.0</v>
      </c>
    </row>
    <row r="219">
      <c r="A219" s="2" t="s">
        <v>22</v>
      </c>
      <c r="B219" s="6" t="s">
        <v>304</v>
      </c>
      <c r="C219" s="2" t="s">
        <v>299</v>
      </c>
      <c r="D219" s="19" t="str">
        <f t="shared" si="5"/>
        <v>0</v>
      </c>
      <c r="E219" s="19" t="str">
        <f t="shared" si="2"/>
        <v>0</v>
      </c>
      <c r="F219" s="19" t="str">
        <f t="shared" si="3"/>
        <v>0</v>
      </c>
      <c r="G219" s="20" t="str">
        <f t="shared" si="4"/>
        <v>0</v>
      </c>
      <c r="H219" s="21">
        <v>4362000.0</v>
      </c>
    </row>
    <row r="220">
      <c r="A220" s="2" t="s">
        <v>22</v>
      </c>
      <c r="B220" s="6" t="s">
        <v>305</v>
      </c>
      <c r="C220" s="2" t="s">
        <v>306</v>
      </c>
      <c r="D220" s="19" t="str">
        <f t="shared" si="5"/>
        <v>0</v>
      </c>
      <c r="E220" s="19" t="str">
        <f t="shared" si="2"/>
        <v>0</v>
      </c>
      <c r="F220" s="19" t="str">
        <f t="shared" si="3"/>
        <v>0</v>
      </c>
      <c r="G220" s="20" t="str">
        <f t="shared" si="4"/>
        <v>0</v>
      </c>
      <c r="H220" s="21">
        <v>558000.0</v>
      </c>
    </row>
    <row r="221">
      <c r="A221" s="2" t="s">
        <v>22</v>
      </c>
      <c r="B221" s="6" t="s">
        <v>307</v>
      </c>
      <c r="C221" s="2" t="s">
        <v>306</v>
      </c>
      <c r="D221" s="19" t="str">
        <f t="shared" si="5"/>
        <v>0</v>
      </c>
      <c r="E221" s="19" t="str">
        <f t="shared" si="2"/>
        <v>0</v>
      </c>
      <c r="F221" s="19" t="str">
        <f t="shared" si="3"/>
        <v>0</v>
      </c>
      <c r="G221" s="20" t="str">
        <f t="shared" si="4"/>
        <v>0</v>
      </c>
      <c r="H221" s="21">
        <v>432000.0</v>
      </c>
    </row>
    <row r="222">
      <c r="A222" s="2" t="s">
        <v>22</v>
      </c>
      <c r="B222" s="6" t="s">
        <v>308</v>
      </c>
      <c r="C222" s="2" t="s">
        <v>306</v>
      </c>
      <c r="D222" s="19" t="str">
        <f t="shared" si="5"/>
        <v>0</v>
      </c>
      <c r="E222" s="19" t="str">
        <f t="shared" si="2"/>
        <v>0</v>
      </c>
      <c r="F222" s="19" t="str">
        <f t="shared" si="3"/>
        <v>0</v>
      </c>
      <c r="G222" s="20" t="str">
        <f t="shared" si="4"/>
        <v>0</v>
      </c>
      <c r="H222" s="21">
        <v>246000.0</v>
      </c>
    </row>
    <row r="223">
      <c r="A223" s="2" t="s">
        <v>22</v>
      </c>
      <c r="B223" s="6" t="s">
        <v>309</v>
      </c>
      <c r="C223" s="2" t="s">
        <v>306</v>
      </c>
      <c r="D223" s="19" t="str">
        <f t="shared" si="5"/>
        <v>0</v>
      </c>
      <c r="E223" s="19" t="str">
        <f t="shared" si="2"/>
        <v>0</v>
      </c>
      <c r="F223" s="19" t="str">
        <f t="shared" si="3"/>
        <v>0</v>
      </c>
      <c r="G223" s="20" t="str">
        <f t="shared" si="4"/>
        <v>0</v>
      </c>
      <c r="H223" s="21">
        <v>333000.0</v>
      </c>
    </row>
    <row r="224">
      <c r="A224" s="2" t="s">
        <v>22</v>
      </c>
      <c r="B224" s="6" t="s">
        <v>310</v>
      </c>
      <c r="C224" s="2" t="s">
        <v>306</v>
      </c>
      <c r="D224" s="19" t="str">
        <f t="shared" si="5"/>
        <v>0</v>
      </c>
      <c r="E224" s="19" t="str">
        <f t="shared" si="2"/>
        <v>0</v>
      </c>
      <c r="F224" s="19" t="str">
        <f t="shared" si="3"/>
        <v>0</v>
      </c>
      <c r="G224" s="20" t="str">
        <f t="shared" si="4"/>
        <v>0</v>
      </c>
      <c r="H224" s="21">
        <v>747000.0</v>
      </c>
    </row>
    <row r="225">
      <c r="A225" s="2" t="s">
        <v>22</v>
      </c>
      <c r="B225" s="6" t="s">
        <v>311</v>
      </c>
      <c r="C225" s="2" t="s">
        <v>306</v>
      </c>
      <c r="D225" s="19" t="str">
        <f t="shared" si="5"/>
        <v>0</v>
      </c>
      <c r="E225" s="19" t="str">
        <f t="shared" si="2"/>
        <v>0</v>
      </c>
      <c r="F225" s="19" t="str">
        <f t="shared" si="3"/>
        <v>0</v>
      </c>
      <c r="G225" s="20" t="str">
        <f t="shared" si="4"/>
        <v>0</v>
      </c>
      <c r="H225" s="21">
        <v>122000.0</v>
      </c>
    </row>
    <row r="226">
      <c r="A226" s="2" t="s">
        <v>22</v>
      </c>
      <c r="B226" s="6" t="s">
        <v>312</v>
      </c>
      <c r="C226" s="2" t="s">
        <v>306</v>
      </c>
      <c r="D226" s="19" t="str">
        <f t="shared" si="5"/>
        <v>0</v>
      </c>
      <c r="E226" s="19" t="str">
        <f t="shared" si="2"/>
        <v>0</v>
      </c>
      <c r="F226" s="19" t="str">
        <f t="shared" si="3"/>
        <v>0</v>
      </c>
      <c r="G226" s="20" t="str">
        <f t="shared" si="4"/>
        <v>0</v>
      </c>
      <c r="H226" s="21">
        <v>414000.0</v>
      </c>
    </row>
    <row r="227">
      <c r="A227" s="2" t="s">
        <v>22</v>
      </c>
      <c r="B227" s="6" t="s">
        <v>313</v>
      </c>
      <c r="C227" s="2" t="s">
        <v>306</v>
      </c>
      <c r="D227" s="19" t="str">
        <f t="shared" si="5"/>
        <v>0</v>
      </c>
      <c r="E227" s="19" t="str">
        <f t="shared" si="2"/>
        <v>0</v>
      </c>
      <c r="F227" s="19" t="str">
        <f t="shared" si="3"/>
        <v>0</v>
      </c>
      <c r="G227" s="20" t="str">
        <f t="shared" si="4"/>
        <v>0</v>
      </c>
      <c r="H227" s="21">
        <v>239000.0</v>
      </c>
    </row>
    <row r="228">
      <c r="A228" s="2" t="s">
        <v>22</v>
      </c>
      <c r="B228" s="6" t="s">
        <v>314</v>
      </c>
      <c r="C228" s="2" t="s">
        <v>306</v>
      </c>
      <c r="D228" s="19" t="str">
        <f t="shared" si="5"/>
        <v>0</v>
      </c>
      <c r="E228" s="19" t="str">
        <f t="shared" si="2"/>
        <v>0</v>
      </c>
      <c r="F228" s="19" t="str">
        <f t="shared" si="3"/>
        <v>0</v>
      </c>
      <c r="G228" s="20" t="str">
        <f t="shared" si="4"/>
        <v>0</v>
      </c>
      <c r="H228" s="21">
        <v>222000.0</v>
      </c>
    </row>
    <row r="229">
      <c r="A229" s="2" t="s">
        <v>22</v>
      </c>
      <c r="B229" s="6" t="s">
        <v>315</v>
      </c>
      <c r="C229" s="2" t="s">
        <v>306</v>
      </c>
      <c r="D229" s="19" t="str">
        <f t="shared" si="5"/>
        <v>0</v>
      </c>
      <c r="E229" s="19" t="str">
        <f t="shared" si="2"/>
        <v>0</v>
      </c>
      <c r="F229" s="19" t="str">
        <f t="shared" si="3"/>
        <v>0</v>
      </c>
      <c r="G229" s="20" t="str">
        <f t="shared" si="4"/>
        <v>0</v>
      </c>
      <c r="H229" s="21">
        <v>879000.0</v>
      </c>
    </row>
    <row r="230">
      <c r="A230" s="2" t="s">
        <v>22</v>
      </c>
      <c r="B230" s="6" t="s">
        <v>316</v>
      </c>
      <c r="C230" s="2" t="s">
        <v>317</v>
      </c>
      <c r="D230" s="19" t="str">
        <f t="shared" si="5"/>
        <v>0</v>
      </c>
      <c r="E230" s="19" t="str">
        <f t="shared" si="2"/>
        <v>0</v>
      </c>
      <c r="F230" s="19" t="str">
        <f t="shared" si="3"/>
        <v>0</v>
      </c>
      <c r="G230" s="20" t="str">
        <f t="shared" si="4"/>
        <v>0</v>
      </c>
      <c r="H230" s="21">
        <v>2772000.0</v>
      </c>
    </row>
    <row r="231">
      <c r="A231" s="2" t="s">
        <v>22</v>
      </c>
      <c r="B231" s="6" t="s">
        <v>318</v>
      </c>
      <c r="C231" s="2" t="s">
        <v>317</v>
      </c>
      <c r="D231" s="19" t="str">
        <f t="shared" si="5"/>
        <v>0</v>
      </c>
      <c r="E231" s="19" t="str">
        <f t="shared" si="2"/>
        <v>0</v>
      </c>
      <c r="F231" s="19" t="str">
        <f t="shared" si="3"/>
        <v>0</v>
      </c>
      <c r="G231" s="20" t="str">
        <f t="shared" si="4"/>
        <v>0</v>
      </c>
      <c r="H231" s="21">
        <v>48000.0</v>
      </c>
    </row>
    <row r="232">
      <c r="A232" s="2" t="s">
        <v>22</v>
      </c>
      <c r="B232" s="6" t="s">
        <v>319</v>
      </c>
      <c r="C232" s="2" t="s">
        <v>317</v>
      </c>
      <c r="D232" s="19" t="str">
        <f t="shared" si="5"/>
        <v>0</v>
      </c>
      <c r="E232" s="19" t="str">
        <f t="shared" si="2"/>
        <v>0</v>
      </c>
      <c r="F232" s="19" t="str">
        <f t="shared" si="3"/>
        <v>0</v>
      </c>
      <c r="G232" s="20" t="str">
        <f t="shared" si="4"/>
        <v>0</v>
      </c>
      <c r="H232" s="21">
        <v>2438000.0</v>
      </c>
    </row>
    <row r="233">
      <c r="A233" s="2" t="s">
        <v>22</v>
      </c>
      <c r="B233" s="6" t="s">
        <v>320</v>
      </c>
      <c r="C233" s="2" t="s">
        <v>317</v>
      </c>
      <c r="D233" s="19" t="str">
        <f t="shared" si="5"/>
        <v>0</v>
      </c>
      <c r="E233" s="19" t="str">
        <f t="shared" si="2"/>
        <v>0</v>
      </c>
      <c r="F233" s="19" t="str">
        <f t="shared" si="3"/>
        <v>0</v>
      </c>
      <c r="G233" s="20" t="str">
        <f t="shared" si="4"/>
        <v>0</v>
      </c>
      <c r="H233" s="21">
        <v>1784000.0</v>
      </c>
    </row>
    <row r="234">
      <c r="A234" s="2" t="s">
        <v>22</v>
      </c>
      <c r="B234" s="6" t="s">
        <v>321</v>
      </c>
      <c r="C234" s="2" t="s">
        <v>317</v>
      </c>
      <c r="D234" s="19" t="str">
        <f t="shared" si="5"/>
        <v>0</v>
      </c>
      <c r="E234" s="19" t="str">
        <f t="shared" si="2"/>
        <v>0</v>
      </c>
      <c r="F234" s="19" t="str">
        <f t="shared" si="3"/>
        <v>0</v>
      </c>
      <c r="G234" s="20" t="str">
        <f t="shared" si="4"/>
        <v>0</v>
      </c>
      <c r="H234" s="21">
        <v>35000.0</v>
      </c>
    </row>
    <row r="235">
      <c r="A235" s="2" t="s">
        <v>22</v>
      </c>
      <c r="B235" s="6" t="s">
        <v>322</v>
      </c>
      <c r="C235" s="2" t="s">
        <v>317</v>
      </c>
      <c r="D235" s="19" t="str">
        <f t="shared" si="5"/>
        <v>0</v>
      </c>
      <c r="E235" s="19" t="str">
        <f t="shared" si="2"/>
        <v>0</v>
      </c>
      <c r="F235" s="19" t="str">
        <f t="shared" si="3"/>
        <v>0</v>
      </c>
      <c r="G235" s="20" t="str">
        <f t="shared" si="4"/>
        <v>0</v>
      </c>
      <c r="H235" s="21">
        <v>250000.0</v>
      </c>
    </row>
    <row r="236">
      <c r="A236" s="2" t="s">
        <v>22</v>
      </c>
      <c r="B236" s="6" t="s">
        <v>323</v>
      </c>
      <c r="C236" s="2" t="s">
        <v>317</v>
      </c>
      <c r="D236" s="19" t="str">
        <f t="shared" si="5"/>
        <v>0</v>
      </c>
      <c r="E236" s="19" t="str">
        <f t="shared" si="2"/>
        <v>0</v>
      </c>
      <c r="F236" s="19" t="str">
        <f t="shared" si="3"/>
        <v>0</v>
      </c>
      <c r="G236" s="20" t="str">
        <f t="shared" si="4"/>
        <v>0</v>
      </c>
      <c r="H236" s="21">
        <v>6318000.0</v>
      </c>
    </row>
    <row r="237">
      <c r="A237" s="2" t="s">
        <v>22</v>
      </c>
      <c r="B237" s="6" t="s">
        <v>324</v>
      </c>
      <c r="C237" s="2" t="s">
        <v>317</v>
      </c>
      <c r="D237" s="19" t="str">
        <f t="shared" si="5"/>
        <v>0</v>
      </c>
      <c r="E237" s="19" t="str">
        <f t="shared" si="2"/>
        <v>0</v>
      </c>
      <c r="F237" s="19" t="str">
        <f t="shared" si="3"/>
        <v>0</v>
      </c>
      <c r="G237" s="20" t="str">
        <f t="shared" si="4"/>
        <v>0</v>
      </c>
      <c r="H237" s="21">
        <v>795000.0</v>
      </c>
    </row>
    <row r="238">
      <c r="A238" s="2" t="s">
        <v>22</v>
      </c>
      <c r="B238" s="6" t="s">
        <v>325</v>
      </c>
      <c r="C238" s="2" t="s">
        <v>317</v>
      </c>
      <c r="D238" s="19" t="str">
        <f t="shared" si="5"/>
        <v>0</v>
      </c>
      <c r="E238" s="19" t="str">
        <f t="shared" si="2"/>
        <v>0</v>
      </c>
      <c r="F238" s="19" t="str">
        <f t="shared" si="3"/>
        <v>0</v>
      </c>
      <c r="G238" s="20" t="str">
        <f t="shared" si="4"/>
        <v>0</v>
      </c>
      <c r="H238" s="21">
        <v>716000.0</v>
      </c>
    </row>
    <row r="239">
      <c r="A239" s="2" t="s">
        <v>22</v>
      </c>
      <c r="B239" s="6" t="s">
        <v>326</v>
      </c>
      <c r="C239" s="2" t="s">
        <v>317</v>
      </c>
      <c r="D239" s="19" t="str">
        <f t="shared" si="5"/>
        <v>0</v>
      </c>
      <c r="E239" s="19" t="str">
        <f t="shared" si="2"/>
        <v>0</v>
      </c>
      <c r="F239" s="19" t="str">
        <f t="shared" si="3"/>
        <v>0</v>
      </c>
      <c r="G239" s="20" t="str">
        <f t="shared" si="4"/>
        <v>0</v>
      </c>
      <c r="H239" s="21">
        <v>1624000.0</v>
      </c>
    </row>
    <row r="240">
      <c r="A240" s="2" t="s">
        <v>22</v>
      </c>
      <c r="B240" s="6" t="s">
        <v>327</v>
      </c>
      <c r="C240" s="2" t="s">
        <v>328</v>
      </c>
      <c r="D240" s="19" t="str">
        <f t="shared" si="5"/>
        <v>0</v>
      </c>
      <c r="E240" s="19" t="str">
        <f t="shared" si="2"/>
        <v>0</v>
      </c>
      <c r="F240" s="19" t="str">
        <f t="shared" si="3"/>
        <v>0</v>
      </c>
      <c r="G240" s="20" t="str">
        <f t="shared" si="4"/>
        <v>0</v>
      </c>
      <c r="H240" s="21">
        <v>151000.0</v>
      </c>
    </row>
    <row r="241">
      <c r="A241" s="2" t="s">
        <v>22</v>
      </c>
      <c r="B241" s="6" t="s">
        <v>329</v>
      </c>
      <c r="C241" s="2" t="s">
        <v>328</v>
      </c>
      <c r="D241" s="19" t="str">
        <f t="shared" si="5"/>
        <v>0</v>
      </c>
      <c r="E241" s="19" t="str">
        <f t="shared" si="2"/>
        <v>0</v>
      </c>
      <c r="F241" s="19" t="str">
        <f t="shared" si="3"/>
        <v>0</v>
      </c>
      <c r="G241" s="20" t="str">
        <f t="shared" si="4"/>
        <v>0</v>
      </c>
      <c r="H241" s="21">
        <v>188000.0</v>
      </c>
    </row>
    <row r="242">
      <c r="A242" s="2" t="s">
        <v>22</v>
      </c>
      <c r="B242" s="6" t="s">
        <v>330</v>
      </c>
      <c r="C242" s="2" t="s">
        <v>328</v>
      </c>
      <c r="D242" s="19" t="str">
        <f t="shared" si="5"/>
        <v>0</v>
      </c>
      <c r="E242" s="19" t="str">
        <f t="shared" si="2"/>
        <v>0</v>
      </c>
      <c r="F242" s="19" t="str">
        <f t="shared" si="3"/>
        <v>0</v>
      </c>
      <c r="G242" s="20" t="str">
        <f t="shared" si="4"/>
        <v>0</v>
      </c>
      <c r="H242" s="21">
        <v>471000.0</v>
      </c>
    </row>
    <row r="243">
      <c r="A243" s="2" t="s">
        <v>22</v>
      </c>
      <c r="B243" s="6" t="s">
        <v>331</v>
      </c>
      <c r="C243" s="2" t="s">
        <v>328</v>
      </c>
      <c r="D243" s="19" t="str">
        <f t="shared" si="5"/>
        <v>0</v>
      </c>
      <c r="E243" s="19" t="str">
        <f t="shared" si="2"/>
        <v>0</v>
      </c>
      <c r="F243" s="19" t="str">
        <f t="shared" si="3"/>
        <v>0</v>
      </c>
      <c r="G243" s="20" t="str">
        <f t="shared" si="4"/>
        <v>0</v>
      </c>
      <c r="H243" s="21">
        <v>121000.0</v>
      </c>
    </row>
    <row r="244">
      <c r="A244" s="2" t="s">
        <v>22</v>
      </c>
      <c r="B244" s="6" t="s">
        <v>332</v>
      </c>
      <c r="C244" s="2" t="s">
        <v>328</v>
      </c>
      <c r="D244" s="19" t="str">
        <f t="shared" si="5"/>
        <v>0</v>
      </c>
      <c r="E244" s="19" t="str">
        <f t="shared" si="2"/>
        <v>0</v>
      </c>
      <c r="F244" s="19" t="str">
        <f t="shared" si="3"/>
        <v>0</v>
      </c>
      <c r="G244" s="20" t="str">
        <f t="shared" si="4"/>
        <v>0</v>
      </c>
      <c r="H244" s="21">
        <v>78000.0</v>
      </c>
    </row>
    <row r="245">
      <c r="A245" s="2" t="s">
        <v>22</v>
      </c>
      <c r="B245" s="6" t="s">
        <v>333</v>
      </c>
      <c r="C245" s="2" t="s">
        <v>328</v>
      </c>
      <c r="D245" s="19" t="str">
        <f t="shared" si="5"/>
        <v>0</v>
      </c>
      <c r="E245" s="19" t="str">
        <f t="shared" si="2"/>
        <v>0</v>
      </c>
      <c r="F245" s="19" t="str">
        <f t="shared" si="3"/>
        <v>0</v>
      </c>
      <c r="G245" s="20" t="str">
        <f t="shared" si="4"/>
        <v>0</v>
      </c>
      <c r="H245" s="21">
        <v>245000.0</v>
      </c>
    </row>
    <row r="246">
      <c r="A246" s="2" t="s">
        <v>22</v>
      </c>
      <c r="B246" s="6" t="s">
        <v>334</v>
      </c>
      <c r="C246" s="2" t="s">
        <v>328</v>
      </c>
      <c r="D246" s="19" t="str">
        <f t="shared" si="5"/>
        <v>0</v>
      </c>
      <c r="E246" s="19" t="str">
        <f t="shared" si="2"/>
        <v>0</v>
      </c>
      <c r="F246" s="19" t="str">
        <f t="shared" si="3"/>
        <v>0</v>
      </c>
      <c r="G246" s="20" t="str">
        <f t="shared" si="4"/>
        <v>0</v>
      </c>
      <c r="H246" s="21">
        <v>150000.0</v>
      </c>
    </row>
    <row r="247">
      <c r="A247" s="2" t="s">
        <v>22</v>
      </c>
      <c r="B247" s="6" t="s">
        <v>335</v>
      </c>
      <c r="C247" s="2" t="s">
        <v>328</v>
      </c>
      <c r="D247" s="19" t="str">
        <f t="shared" si="5"/>
        <v>0</v>
      </c>
      <c r="E247" s="19" t="str">
        <f t="shared" si="2"/>
        <v>0</v>
      </c>
      <c r="F247" s="19" t="str">
        <f t="shared" si="3"/>
        <v>0</v>
      </c>
      <c r="G247" s="20" t="str">
        <f t="shared" si="4"/>
        <v>0</v>
      </c>
      <c r="H247" s="21">
        <v>152000.0</v>
      </c>
    </row>
    <row r="248">
      <c r="A248" s="2" t="s">
        <v>22</v>
      </c>
      <c r="B248" s="6" t="s">
        <v>336</v>
      </c>
      <c r="C248" s="2" t="s">
        <v>328</v>
      </c>
      <c r="D248" s="19" t="str">
        <f t="shared" si="5"/>
        <v>0</v>
      </c>
      <c r="E248" s="19" t="str">
        <f t="shared" si="2"/>
        <v>0</v>
      </c>
      <c r="F248" s="19" t="str">
        <f t="shared" si="3"/>
        <v>0</v>
      </c>
      <c r="G248" s="20" t="str">
        <f t="shared" si="4"/>
        <v>0</v>
      </c>
      <c r="H248" s="21">
        <v>144000.0</v>
      </c>
    </row>
    <row r="249">
      <c r="A249" s="2" t="s">
        <v>22</v>
      </c>
      <c r="B249" s="6" t="s">
        <v>337</v>
      </c>
      <c r="C249" s="2" t="s">
        <v>328</v>
      </c>
      <c r="D249" s="19" t="str">
        <f t="shared" si="5"/>
        <v>0</v>
      </c>
      <c r="E249" s="19" t="str">
        <f t="shared" si="2"/>
        <v>0</v>
      </c>
      <c r="F249" s="19" t="str">
        <f t="shared" si="3"/>
        <v>0</v>
      </c>
      <c r="G249" s="20" t="str">
        <f t="shared" si="4"/>
        <v>0</v>
      </c>
      <c r="H249" s="21">
        <v>133000.0</v>
      </c>
    </row>
    <row r="250">
      <c r="A250" s="2" t="s">
        <v>22</v>
      </c>
      <c r="B250" s="6" t="s">
        <v>338</v>
      </c>
      <c r="C250" s="2" t="s">
        <v>328</v>
      </c>
      <c r="D250" s="19" t="str">
        <f t="shared" si="5"/>
        <v>0</v>
      </c>
      <c r="E250" s="19" t="str">
        <f t="shared" si="2"/>
        <v>0</v>
      </c>
      <c r="F250" s="19" t="str">
        <f t="shared" si="3"/>
        <v>0</v>
      </c>
      <c r="G250" s="20" t="str">
        <f t="shared" si="4"/>
        <v>0</v>
      </c>
      <c r="H250" s="21">
        <v>193000.0</v>
      </c>
    </row>
    <row r="251">
      <c r="A251" s="2" t="s">
        <v>22</v>
      </c>
      <c r="B251" s="6" t="s">
        <v>339</v>
      </c>
      <c r="C251" s="2" t="s">
        <v>328</v>
      </c>
      <c r="D251" s="19" t="str">
        <f t="shared" si="5"/>
        <v>0</v>
      </c>
      <c r="E251" s="19" t="str">
        <f t="shared" si="2"/>
        <v>0</v>
      </c>
      <c r="F251" s="19" t="str">
        <f t="shared" si="3"/>
        <v>0</v>
      </c>
      <c r="G251" s="20" t="str">
        <f t="shared" si="4"/>
        <v>0</v>
      </c>
      <c r="H251" s="21">
        <v>224000.0</v>
      </c>
    </row>
    <row r="252">
      <c r="A252" s="2" t="s">
        <v>22</v>
      </c>
      <c r="B252" s="6" t="s">
        <v>340</v>
      </c>
      <c r="C252" s="2" t="s">
        <v>328</v>
      </c>
      <c r="D252" s="19" t="str">
        <f t="shared" si="5"/>
        <v>0</v>
      </c>
      <c r="E252" s="19" t="str">
        <f t="shared" si="2"/>
        <v>0</v>
      </c>
      <c r="F252" s="19" t="str">
        <f t="shared" si="3"/>
        <v>0</v>
      </c>
      <c r="G252" s="20" t="str">
        <f t="shared" si="4"/>
        <v>0</v>
      </c>
      <c r="H252" s="21">
        <v>174000.0</v>
      </c>
    </row>
    <row r="253">
      <c r="A253" s="2" t="s">
        <v>22</v>
      </c>
      <c r="B253" s="6" t="s">
        <v>341</v>
      </c>
      <c r="C253" s="2" t="s">
        <v>328</v>
      </c>
      <c r="D253" s="19" t="str">
        <f t="shared" si="5"/>
        <v>0</v>
      </c>
      <c r="E253" s="19" t="str">
        <f t="shared" si="2"/>
        <v>0</v>
      </c>
      <c r="F253" s="19" t="str">
        <f t="shared" si="3"/>
        <v>0</v>
      </c>
      <c r="G253" s="20" t="str">
        <f t="shared" si="4"/>
        <v>0</v>
      </c>
      <c r="H253" s="21">
        <v>407000.0</v>
      </c>
    </row>
    <row r="254">
      <c r="A254" s="2" t="s">
        <v>22</v>
      </c>
      <c r="B254" s="6" t="s">
        <v>342</v>
      </c>
      <c r="C254" s="2" t="s">
        <v>328</v>
      </c>
      <c r="D254" s="19" t="str">
        <f t="shared" si="5"/>
        <v>0</v>
      </c>
      <c r="E254" s="19" t="str">
        <f t="shared" si="2"/>
        <v>0</v>
      </c>
      <c r="F254" s="19" t="str">
        <f t="shared" si="3"/>
        <v>0</v>
      </c>
      <c r="G254" s="20" t="str">
        <f t="shared" si="4"/>
        <v>0</v>
      </c>
      <c r="H254" s="21">
        <v>115000.0</v>
      </c>
    </row>
    <row r="255">
      <c r="A255" s="2" t="s">
        <v>22</v>
      </c>
      <c r="B255" s="6" t="s">
        <v>343</v>
      </c>
      <c r="C255" s="2" t="s">
        <v>328</v>
      </c>
      <c r="D255" s="19" t="str">
        <f t="shared" si="5"/>
        <v>0</v>
      </c>
      <c r="E255" s="19" t="str">
        <f t="shared" si="2"/>
        <v>0</v>
      </c>
      <c r="F255" s="19" t="str">
        <f t="shared" si="3"/>
        <v>0</v>
      </c>
      <c r="G255" s="20" t="str">
        <f t="shared" si="4"/>
        <v>0</v>
      </c>
      <c r="H255" s="21">
        <v>126000.0</v>
      </c>
    </row>
    <row r="256">
      <c r="A256" s="2" t="s">
        <v>22</v>
      </c>
      <c r="B256" s="6" t="s">
        <v>344</v>
      </c>
      <c r="C256" s="2" t="s">
        <v>328</v>
      </c>
      <c r="D256" s="19" t="str">
        <f t="shared" si="5"/>
        <v>0</v>
      </c>
      <c r="E256" s="19" t="str">
        <f t="shared" si="2"/>
        <v>0</v>
      </c>
      <c r="F256" s="19" t="str">
        <f t="shared" si="3"/>
        <v>0</v>
      </c>
      <c r="G256" s="20" t="str">
        <f t="shared" si="4"/>
        <v>0</v>
      </c>
      <c r="H256" s="21">
        <v>130000.0</v>
      </c>
    </row>
    <row r="257">
      <c r="A257" s="2" t="s">
        <v>22</v>
      </c>
      <c r="B257" s="6" t="s">
        <v>345</v>
      </c>
      <c r="C257" s="2" t="s">
        <v>328</v>
      </c>
      <c r="D257" s="19" t="str">
        <f t="shared" si="5"/>
        <v>0</v>
      </c>
      <c r="E257" s="19" t="str">
        <f t="shared" si="2"/>
        <v>0</v>
      </c>
      <c r="F257" s="19" t="str">
        <f t="shared" si="3"/>
        <v>0</v>
      </c>
      <c r="G257" s="20" t="str">
        <f t="shared" si="4"/>
        <v>0</v>
      </c>
      <c r="H257" s="21">
        <v>91000.0</v>
      </c>
    </row>
    <row r="258">
      <c r="A258" s="2" t="s">
        <v>22</v>
      </c>
      <c r="B258" s="6" t="s">
        <v>346</v>
      </c>
      <c r="C258" s="2" t="s">
        <v>328</v>
      </c>
      <c r="D258" s="19" t="str">
        <f t="shared" si="5"/>
        <v>0</v>
      </c>
      <c r="E258" s="19" t="str">
        <f t="shared" si="2"/>
        <v>0</v>
      </c>
      <c r="F258" s="19" t="str">
        <f t="shared" si="3"/>
        <v>0</v>
      </c>
      <c r="G258" s="20" t="str">
        <f t="shared" si="4"/>
        <v>0</v>
      </c>
      <c r="H258" s="21">
        <v>310000.0</v>
      </c>
    </row>
    <row r="259">
      <c r="A259" s="2" t="s">
        <v>22</v>
      </c>
      <c r="B259" s="6" t="s">
        <v>347</v>
      </c>
      <c r="C259" s="2" t="s">
        <v>328</v>
      </c>
      <c r="D259" s="19" t="str">
        <f t="shared" si="5"/>
        <v>0</v>
      </c>
      <c r="E259" s="19" t="str">
        <f t="shared" si="2"/>
        <v>0</v>
      </c>
      <c r="F259" s="19" t="str">
        <f t="shared" si="3"/>
        <v>0</v>
      </c>
      <c r="G259" s="20" t="str">
        <f t="shared" si="4"/>
        <v>0</v>
      </c>
      <c r="H259" s="21">
        <v>188000.0</v>
      </c>
    </row>
    <row r="260">
      <c r="A260" s="2" t="s">
        <v>22</v>
      </c>
      <c r="B260" s="6" t="s">
        <v>348</v>
      </c>
      <c r="C260" s="2" t="s">
        <v>328</v>
      </c>
      <c r="D260" s="19" t="str">
        <f t="shared" si="5"/>
        <v>0</v>
      </c>
      <c r="E260" s="19" t="str">
        <f t="shared" si="2"/>
        <v>0</v>
      </c>
      <c r="F260" s="19" t="str">
        <f t="shared" si="3"/>
        <v>0</v>
      </c>
      <c r="G260" s="20" t="str">
        <f t="shared" si="4"/>
        <v>0</v>
      </c>
      <c r="H260" s="21">
        <v>138000.0</v>
      </c>
    </row>
    <row r="261">
      <c r="A261" s="2" t="s">
        <v>22</v>
      </c>
      <c r="B261" s="6" t="s">
        <v>349</v>
      </c>
      <c r="C261" s="2" t="s">
        <v>328</v>
      </c>
      <c r="D261" s="19" t="str">
        <f t="shared" si="5"/>
        <v>0</v>
      </c>
      <c r="E261" s="19" t="str">
        <f t="shared" si="2"/>
        <v>0</v>
      </c>
      <c r="F261" s="19" t="str">
        <f t="shared" si="3"/>
        <v>0</v>
      </c>
      <c r="G261" s="20" t="str">
        <f t="shared" si="4"/>
        <v>0</v>
      </c>
      <c r="H261" s="21">
        <v>222000.0</v>
      </c>
    </row>
    <row r="262">
      <c r="A262" s="2" t="s">
        <v>22</v>
      </c>
      <c r="B262" s="6" t="s">
        <v>350</v>
      </c>
      <c r="C262" s="2" t="s">
        <v>328</v>
      </c>
      <c r="D262" s="19" t="str">
        <f t="shared" si="5"/>
        <v>0</v>
      </c>
      <c r="E262" s="19" t="str">
        <f t="shared" si="2"/>
        <v>0</v>
      </c>
      <c r="F262" s="19" t="str">
        <f t="shared" si="3"/>
        <v>0</v>
      </c>
      <c r="G262" s="20" t="str">
        <f t="shared" si="4"/>
        <v>0</v>
      </c>
      <c r="H262" s="21">
        <v>128000.0</v>
      </c>
    </row>
    <row r="263">
      <c r="A263" s="2" t="s">
        <v>22</v>
      </c>
      <c r="B263" s="6" t="s">
        <v>351</v>
      </c>
      <c r="C263" s="2" t="s">
        <v>328</v>
      </c>
      <c r="D263" s="19" t="str">
        <f t="shared" si="5"/>
        <v>0</v>
      </c>
      <c r="E263" s="19" t="str">
        <f t="shared" si="2"/>
        <v>0</v>
      </c>
      <c r="F263" s="19" t="str">
        <f t="shared" si="3"/>
        <v>0</v>
      </c>
      <c r="G263" s="20" t="str">
        <f t="shared" si="4"/>
        <v>0</v>
      </c>
      <c r="H263" s="21">
        <v>114000.0</v>
      </c>
    </row>
    <row r="264">
      <c r="A264" s="2" t="s">
        <v>22</v>
      </c>
      <c r="B264" s="6" t="s">
        <v>352</v>
      </c>
      <c r="C264" s="2" t="s">
        <v>328</v>
      </c>
      <c r="D264" s="19" t="str">
        <f t="shared" si="5"/>
        <v>0</v>
      </c>
      <c r="E264" s="19" t="str">
        <f t="shared" si="2"/>
        <v>0</v>
      </c>
      <c r="F264" s="19" t="str">
        <f t="shared" si="3"/>
        <v>0</v>
      </c>
      <c r="G264" s="20" t="str">
        <f t="shared" si="4"/>
        <v>0</v>
      </c>
      <c r="H264" s="21">
        <v>272000.0</v>
      </c>
    </row>
    <row r="265">
      <c r="A265" s="2" t="s">
        <v>22</v>
      </c>
      <c r="B265" s="6" t="s">
        <v>353</v>
      </c>
      <c r="C265" s="2" t="s">
        <v>328</v>
      </c>
      <c r="D265" s="19" t="str">
        <f t="shared" si="5"/>
        <v>0</v>
      </c>
      <c r="E265" s="19" t="str">
        <f t="shared" si="2"/>
        <v>0</v>
      </c>
      <c r="F265" s="19" t="str">
        <f t="shared" si="3"/>
        <v>0</v>
      </c>
      <c r="G265" s="20" t="str">
        <f t="shared" si="4"/>
        <v>0</v>
      </c>
      <c r="H265" s="21">
        <v>95000.0</v>
      </c>
    </row>
    <row r="266">
      <c r="A266" s="2" t="s">
        <v>22</v>
      </c>
      <c r="B266" s="6" t="s">
        <v>354</v>
      </c>
      <c r="C266" s="2" t="s">
        <v>328</v>
      </c>
      <c r="D266" s="19" t="str">
        <f t="shared" si="5"/>
        <v>0</v>
      </c>
      <c r="E266" s="19" t="str">
        <f t="shared" si="2"/>
        <v>0</v>
      </c>
      <c r="F266" s="19" t="str">
        <f t="shared" si="3"/>
        <v>0</v>
      </c>
      <c r="G266" s="20" t="str">
        <f t="shared" si="4"/>
        <v>0</v>
      </c>
      <c r="H266" s="21">
        <v>172000.0</v>
      </c>
    </row>
    <row r="267">
      <c r="A267" s="2" t="s">
        <v>22</v>
      </c>
      <c r="B267" s="6" t="s">
        <v>355</v>
      </c>
      <c r="C267" s="2" t="s">
        <v>328</v>
      </c>
      <c r="D267" s="19" t="str">
        <f t="shared" si="5"/>
        <v>0</v>
      </c>
      <c r="E267" s="19" t="str">
        <f t="shared" si="2"/>
        <v>0</v>
      </c>
      <c r="F267" s="19" t="str">
        <f t="shared" si="3"/>
        <v>0</v>
      </c>
      <c r="G267" s="20" t="str">
        <f t="shared" si="4"/>
        <v>0</v>
      </c>
      <c r="H267" s="21">
        <v>97000.0</v>
      </c>
    </row>
    <row r="268">
      <c r="A268" s="2" t="s">
        <v>22</v>
      </c>
      <c r="B268" s="6" t="s">
        <v>356</v>
      </c>
      <c r="C268" s="2" t="s">
        <v>328</v>
      </c>
      <c r="D268" s="19" t="str">
        <f t="shared" si="5"/>
        <v>0</v>
      </c>
      <c r="E268" s="19" t="str">
        <f t="shared" si="2"/>
        <v>0</v>
      </c>
      <c r="F268" s="19" t="str">
        <f t="shared" si="3"/>
        <v>0</v>
      </c>
      <c r="G268" s="20" t="str">
        <f t="shared" si="4"/>
        <v>0</v>
      </c>
      <c r="H268" s="21">
        <v>243000.0</v>
      </c>
    </row>
    <row r="269">
      <c r="A269" s="2" t="s">
        <v>22</v>
      </c>
      <c r="B269" s="6" t="s">
        <v>357</v>
      </c>
      <c r="C269" s="2" t="s">
        <v>328</v>
      </c>
      <c r="D269" s="19" t="str">
        <f t="shared" si="5"/>
        <v>0</v>
      </c>
      <c r="E269" s="19" t="str">
        <f t="shared" si="2"/>
        <v>0</v>
      </c>
      <c r="F269" s="19" t="str">
        <f t="shared" si="3"/>
        <v>0</v>
      </c>
      <c r="G269" s="20" t="str">
        <f t="shared" si="4"/>
        <v>0</v>
      </c>
      <c r="H269" s="21">
        <v>227000.0</v>
      </c>
    </row>
    <row r="270">
      <c r="A270" s="2" t="s">
        <v>22</v>
      </c>
      <c r="B270" s="6" t="s">
        <v>358</v>
      </c>
      <c r="C270" s="2" t="s">
        <v>328</v>
      </c>
      <c r="D270" s="19" t="str">
        <f t="shared" si="5"/>
        <v>0</v>
      </c>
      <c r="E270" s="19" t="str">
        <f t="shared" si="2"/>
        <v>0</v>
      </c>
      <c r="F270" s="19" t="str">
        <f t="shared" si="3"/>
        <v>0</v>
      </c>
      <c r="G270" s="20" t="str">
        <f t="shared" si="4"/>
        <v>0</v>
      </c>
      <c r="H270" s="21">
        <v>156000.0</v>
      </c>
    </row>
    <row r="271">
      <c r="A271" s="2" t="s">
        <v>22</v>
      </c>
      <c r="B271" s="6" t="s">
        <v>359</v>
      </c>
      <c r="C271" s="2" t="s">
        <v>328</v>
      </c>
      <c r="D271" s="19" t="str">
        <f t="shared" si="5"/>
        <v>0</v>
      </c>
      <c r="E271" s="19" t="str">
        <f t="shared" si="2"/>
        <v>0</v>
      </c>
      <c r="F271" s="19" t="str">
        <f t="shared" si="3"/>
        <v>0</v>
      </c>
      <c r="G271" s="20" t="str">
        <f t="shared" si="4"/>
        <v>0</v>
      </c>
      <c r="H271" s="21">
        <v>95000.0</v>
      </c>
    </row>
    <row r="272">
      <c r="A272" s="2" t="s">
        <v>22</v>
      </c>
      <c r="B272" s="6" t="s">
        <v>360</v>
      </c>
      <c r="C272" s="2" t="s">
        <v>328</v>
      </c>
      <c r="D272" s="19" t="str">
        <f t="shared" si="5"/>
        <v>0</v>
      </c>
      <c r="E272" s="19" t="str">
        <f t="shared" si="2"/>
        <v>0</v>
      </c>
      <c r="F272" s="19" t="str">
        <f t="shared" si="3"/>
        <v>0</v>
      </c>
      <c r="G272" s="20" t="str">
        <f t="shared" si="4"/>
        <v>0</v>
      </c>
      <c r="H272" s="21">
        <v>109000.0</v>
      </c>
    </row>
    <row r="273">
      <c r="A273" s="2" t="s">
        <v>22</v>
      </c>
      <c r="B273" s="6" t="s">
        <v>361</v>
      </c>
      <c r="C273" s="2" t="s">
        <v>328</v>
      </c>
      <c r="D273" s="19" t="str">
        <f t="shared" si="5"/>
        <v>0</v>
      </c>
      <c r="E273" s="19" t="str">
        <f t="shared" si="2"/>
        <v>0</v>
      </c>
      <c r="F273" s="19" t="str">
        <f t="shared" si="3"/>
        <v>0</v>
      </c>
      <c r="G273" s="20" t="str">
        <f t="shared" si="4"/>
        <v>0</v>
      </c>
      <c r="H273" s="21">
        <v>308000.0</v>
      </c>
    </row>
    <row r="274">
      <c r="A274" s="2" t="s">
        <v>22</v>
      </c>
      <c r="B274" s="6" t="s">
        <v>362</v>
      </c>
      <c r="C274" s="2" t="s">
        <v>328</v>
      </c>
      <c r="D274" s="19" t="str">
        <f t="shared" si="5"/>
        <v>0</v>
      </c>
      <c r="E274" s="19" t="str">
        <f t="shared" si="2"/>
        <v>0</v>
      </c>
      <c r="F274" s="19" t="str">
        <f t="shared" si="3"/>
        <v>0</v>
      </c>
      <c r="G274" s="20" t="str">
        <f t="shared" si="4"/>
        <v>0</v>
      </c>
      <c r="H274" s="21">
        <v>46000.0</v>
      </c>
    </row>
    <row r="275">
      <c r="A275" s="2" t="s">
        <v>22</v>
      </c>
      <c r="B275" s="6" t="s">
        <v>363</v>
      </c>
      <c r="C275" s="2" t="s">
        <v>328</v>
      </c>
      <c r="D275" s="19" t="str">
        <f t="shared" si="5"/>
        <v>0</v>
      </c>
      <c r="E275" s="19" t="str">
        <f t="shared" si="2"/>
        <v>0</v>
      </c>
      <c r="F275" s="19" t="str">
        <f t="shared" si="3"/>
        <v>0</v>
      </c>
      <c r="G275" s="20" t="str">
        <f t="shared" si="4"/>
        <v>0</v>
      </c>
      <c r="H275" s="21">
        <v>129000.0</v>
      </c>
    </row>
    <row r="276">
      <c r="A276" s="2" t="s">
        <v>22</v>
      </c>
      <c r="B276" s="6" t="s">
        <v>364</v>
      </c>
      <c r="C276" s="2" t="s">
        <v>328</v>
      </c>
      <c r="D276" s="19" t="str">
        <f t="shared" si="5"/>
        <v>0</v>
      </c>
      <c r="E276" s="19" t="str">
        <f t="shared" si="2"/>
        <v>0</v>
      </c>
      <c r="F276" s="19" t="str">
        <f t="shared" si="3"/>
        <v>0</v>
      </c>
      <c r="G276" s="20" t="str">
        <f t="shared" si="4"/>
        <v>0</v>
      </c>
      <c r="H276" s="21">
        <v>491000.0</v>
      </c>
    </row>
    <row r="277">
      <c r="A277" s="2" t="s">
        <v>22</v>
      </c>
      <c r="B277" s="6" t="s">
        <v>365</v>
      </c>
      <c r="C277" s="2" t="s">
        <v>328</v>
      </c>
      <c r="D277" s="19" t="str">
        <f t="shared" si="5"/>
        <v>0</v>
      </c>
      <c r="E277" s="19" t="str">
        <f t="shared" si="2"/>
        <v>0</v>
      </c>
      <c r="F277" s="19" t="str">
        <f t="shared" si="3"/>
        <v>0</v>
      </c>
      <c r="G277" s="20" t="str">
        <f t="shared" si="4"/>
        <v>0</v>
      </c>
      <c r="H277" s="21">
        <v>149000.0</v>
      </c>
    </row>
    <row r="278">
      <c r="A278" s="2" t="s">
        <v>22</v>
      </c>
      <c r="B278" s="6" t="s">
        <v>366</v>
      </c>
      <c r="C278" s="2" t="s">
        <v>328</v>
      </c>
      <c r="D278" s="19" t="str">
        <f t="shared" si="5"/>
        <v>0</v>
      </c>
      <c r="E278" s="19" t="str">
        <f t="shared" si="2"/>
        <v>0</v>
      </c>
      <c r="F278" s="19" t="str">
        <f t="shared" si="3"/>
        <v>0</v>
      </c>
      <c r="G278" s="20" t="str">
        <f t="shared" si="4"/>
        <v>0</v>
      </c>
      <c r="H278" s="21">
        <v>336000.0</v>
      </c>
    </row>
    <row r="279">
      <c r="A279" s="2" t="s">
        <v>22</v>
      </c>
      <c r="B279" s="6" t="s">
        <v>367</v>
      </c>
      <c r="C279" s="2" t="s">
        <v>328</v>
      </c>
      <c r="D279" s="19" t="str">
        <f t="shared" si="5"/>
        <v>0</v>
      </c>
      <c r="E279" s="19" t="str">
        <f t="shared" si="2"/>
        <v>0</v>
      </c>
      <c r="F279" s="19" t="str">
        <f t="shared" si="3"/>
        <v>0</v>
      </c>
      <c r="G279" s="20" t="str">
        <f t="shared" si="4"/>
        <v>0</v>
      </c>
      <c r="H279" s="21">
        <v>150000.0</v>
      </c>
    </row>
    <row r="280">
      <c r="A280" s="2" t="s">
        <v>22</v>
      </c>
      <c r="B280" s="6" t="s">
        <v>368</v>
      </c>
      <c r="C280" s="2" t="s">
        <v>328</v>
      </c>
      <c r="D280" s="19" t="str">
        <f t="shared" si="5"/>
        <v>0</v>
      </c>
      <c r="E280" s="19" t="str">
        <f t="shared" si="2"/>
        <v>0</v>
      </c>
      <c r="F280" s="19" t="str">
        <f t="shared" si="3"/>
        <v>0</v>
      </c>
      <c r="G280" s="20" t="str">
        <f t="shared" si="4"/>
        <v>0</v>
      </c>
      <c r="H280" s="21">
        <v>255000.0</v>
      </c>
    </row>
    <row r="281">
      <c r="A281" s="2" t="s">
        <v>22</v>
      </c>
      <c r="B281" s="6" t="s">
        <v>369</v>
      </c>
      <c r="C281" s="2" t="s">
        <v>328</v>
      </c>
      <c r="D281" s="19" t="str">
        <f t="shared" si="5"/>
        <v>0</v>
      </c>
      <c r="E281" s="19" t="str">
        <f t="shared" si="2"/>
        <v>0</v>
      </c>
      <c r="F281" s="19" t="str">
        <f t="shared" si="3"/>
        <v>0</v>
      </c>
      <c r="G281" s="20" t="str">
        <f t="shared" si="4"/>
        <v>0</v>
      </c>
      <c r="H281" s="21">
        <v>117000.0</v>
      </c>
    </row>
    <row r="282">
      <c r="A282" s="2" t="s">
        <v>22</v>
      </c>
      <c r="B282" s="6" t="s">
        <v>370</v>
      </c>
      <c r="C282" s="2" t="s">
        <v>371</v>
      </c>
      <c r="D282" s="19" t="str">
        <f t="shared" si="5"/>
        <v>0</v>
      </c>
      <c r="E282" s="19" t="str">
        <f t="shared" si="2"/>
        <v>0</v>
      </c>
      <c r="F282" s="19" t="str">
        <f t="shared" si="3"/>
        <v>0</v>
      </c>
      <c r="G282" s="20" t="str">
        <f t="shared" si="4"/>
        <v>0</v>
      </c>
      <c r="H282" s="21">
        <v>402000.0</v>
      </c>
    </row>
    <row r="283">
      <c r="A283" s="2" t="s">
        <v>22</v>
      </c>
      <c r="B283" s="6" t="s">
        <v>372</v>
      </c>
      <c r="C283" s="2" t="s">
        <v>371</v>
      </c>
      <c r="D283" s="19" t="str">
        <f t="shared" si="5"/>
        <v>0</v>
      </c>
      <c r="E283" s="19" t="str">
        <f t="shared" si="2"/>
        <v>0</v>
      </c>
      <c r="F283" s="19" t="str">
        <f t="shared" si="3"/>
        <v>0</v>
      </c>
      <c r="G283" s="20" t="str">
        <f t="shared" si="4"/>
        <v>0</v>
      </c>
      <c r="H283" s="21">
        <v>144000.0</v>
      </c>
    </row>
    <row r="284">
      <c r="A284" s="2" t="s">
        <v>22</v>
      </c>
      <c r="B284" s="6" t="s">
        <v>373</v>
      </c>
      <c r="C284" s="2" t="s">
        <v>371</v>
      </c>
      <c r="D284" s="19" t="str">
        <f t="shared" si="5"/>
        <v>0</v>
      </c>
      <c r="E284" s="19" t="str">
        <f t="shared" si="2"/>
        <v>0</v>
      </c>
      <c r="F284" s="19" t="str">
        <f t="shared" si="3"/>
        <v>0</v>
      </c>
      <c r="G284" s="20" t="str">
        <f t="shared" si="4"/>
        <v>0</v>
      </c>
      <c r="H284" s="21">
        <v>48000.0</v>
      </c>
    </row>
    <row r="285">
      <c r="A285" s="2" t="s">
        <v>22</v>
      </c>
      <c r="B285" s="6" t="s">
        <v>374</v>
      </c>
      <c r="C285" s="2" t="s">
        <v>371</v>
      </c>
      <c r="D285" s="19" t="str">
        <f t="shared" si="5"/>
        <v>0</v>
      </c>
      <c r="E285" s="19" t="str">
        <f t="shared" si="2"/>
        <v>0</v>
      </c>
      <c r="F285" s="19" t="str">
        <f t="shared" si="3"/>
        <v>0</v>
      </c>
      <c r="G285" s="20" t="str">
        <f t="shared" si="4"/>
        <v>0</v>
      </c>
      <c r="H285" s="21">
        <v>105000.0</v>
      </c>
    </row>
    <row r="286">
      <c r="A286" s="2" t="s">
        <v>22</v>
      </c>
      <c r="B286" s="6" t="s">
        <v>375</v>
      </c>
      <c r="C286" s="2" t="s">
        <v>371</v>
      </c>
      <c r="D286" s="19" t="str">
        <f t="shared" si="5"/>
        <v>0</v>
      </c>
      <c r="E286" s="19" t="str">
        <f t="shared" si="2"/>
        <v>0</v>
      </c>
      <c r="F286" s="19" t="str">
        <f t="shared" si="3"/>
        <v>0</v>
      </c>
      <c r="G286" s="20" t="str">
        <f t="shared" si="4"/>
        <v>0</v>
      </c>
      <c r="H286" s="21">
        <v>162000.0</v>
      </c>
    </row>
    <row r="287">
      <c r="A287" s="2" t="s">
        <v>22</v>
      </c>
      <c r="B287" s="6" t="s">
        <v>376</v>
      </c>
      <c r="C287" s="2" t="s">
        <v>371</v>
      </c>
      <c r="D287" s="19" t="str">
        <f t="shared" si="5"/>
        <v>0</v>
      </c>
      <c r="E287" s="19" t="str">
        <f t="shared" si="2"/>
        <v>0</v>
      </c>
      <c r="F287" s="19" t="str">
        <f t="shared" si="3"/>
        <v>0</v>
      </c>
      <c r="G287" s="20" t="str">
        <f t="shared" si="4"/>
        <v>0</v>
      </c>
      <c r="H287" s="21">
        <v>117000.0</v>
      </c>
    </row>
    <row r="288">
      <c r="A288" s="2" t="s">
        <v>22</v>
      </c>
      <c r="B288" s="6" t="s">
        <v>377</v>
      </c>
      <c r="C288" s="2" t="s">
        <v>371</v>
      </c>
      <c r="D288" s="19" t="str">
        <f t="shared" si="5"/>
        <v>0</v>
      </c>
      <c r="E288" s="19" t="str">
        <f t="shared" si="2"/>
        <v>0</v>
      </c>
      <c r="F288" s="19" t="str">
        <f t="shared" si="3"/>
        <v>0</v>
      </c>
      <c r="G288" s="20" t="str">
        <f t="shared" si="4"/>
        <v>0</v>
      </c>
      <c r="H288" s="21">
        <v>149000.0</v>
      </c>
    </row>
    <row r="289">
      <c r="A289" s="2" t="s">
        <v>22</v>
      </c>
      <c r="B289" s="6" t="s">
        <v>378</v>
      </c>
      <c r="C289" s="2" t="s">
        <v>371</v>
      </c>
      <c r="D289" s="19" t="str">
        <f t="shared" si="5"/>
        <v>0</v>
      </c>
      <c r="E289" s="19" t="str">
        <f t="shared" si="2"/>
        <v>0</v>
      </c>
      <c r="F289" s="19" t="str">
        <f t="shared" si="3"/>
        <v>0</v>
      </c>
      <c r="G289" s="20" t="str">
        <f t="shared" si="4"/>
        <v>0</v>
      </c>
      <c r="H289" s="21">
        <v>151000.0</v>
      </c>
    </row>
    <row r="290">
      <c r="A290" s="2" t="s">
        <v>22</v>
      </c>
      <c r="B290" s="6" t="s">
        <v>379</v>
      </c>
      <c r="C290" s="2" t="s">
        <v>371</v>
      </c>
      <c r="D290" s="19" t="str">
        <f t="shared" si="5"/>
        <v>0</v>
      </c>
      <c r="E290" s="19" t="str">
        <f t="shared" si="2"/>
        <v>0</v>
      </c>
      <c r="F290" s="19" t="str">
        <f t="shared" si="3"/>
        <v>0</v>
      </c>
      <c r="G290" s="20" t="str">
        <f t="shared" si="4"/>
        <v>0</v>
      </c>
      <c r="H290" s="21">
        <v>111000.0</v>
      </c>
    </row>
    <row r="291">
      <c r="A291" s="2" t="s">
        <v>22</v>
      </c>
      <c r="B291" s="6" t="s">
        <v>380</v>
      </c>
      <c r="C291" s="2" t="s">
        <v>371</v>
      </c>
      <c r="D291" s="19" t="str">
        <f t="shared" si="5"/>
        <v>0</v>
      </c>
      <c r="E291" s="19" t="str">
        <f t="shared" si="2"/>
        <v>0</v>
      </c>
      <c r="F291" s="19" t="str">
        <f t="shared" si="3"/>
        <v>0</v>
      </c>
      <c r="G291" s="20" t="str">
        <f t="shared" si="4"/>
        <v>0</v>
      </c>
      <c r="H291" s="21">
        <v>142000.0</v>
      </c>
    </row>
    <row r="292">
      <c r="A292" s="2" t="s">
        <v>22</v>
      </c>
      <c r="B292" s="6" t="s">
        <v>381</v>
      </c>
      <c r="C292" s="2" t="s">
        <v>382</v>
      </c>
      <c r="D292" s="19" t="str">
        <f t="shared" si="5"/>
        <v>0</v>
      </c>
      <c r="E292" s="19" t="str">
        <f t="shared" si="2"/>
        <v>0</v>
      </c>
      <c r="F292" s="19" t="str">
        <f t="shared" si="3"/>
        <v>0</v>
      </c>
      <c r="G292" s="20" t="str">
        <f t="shared" si="4"/>
        <v>0</v>
      </c>
      <c r="H292" s="21">
        <v>114000.0</v>
      </c>
    </row>
    <row r="293">
      <c r="A293" s="2" t="s">
        <v>22</v>
      </c>
      <c r="B293" s="6" t="s">
        <v>383</v>
      </c>
      <c r="C293" s="2" t="s">
        <v>382</v>
      </c>
      <c r="D293" s="19" t="str">
        <f t="shared" si="5"/>
        <v>0</v>
      </c>
      <c r="E293" s="19" t="str">
        <f t="shared" si="2"/>
        <v>0</v>
      </c>
      <c r="F293" s="19" t="str">
        <f t="shared" si="3"/>
        <v>0</v>
      </c>
      <c r="G293" s="20" t="str">
        <f t="shared" si="4"/>
        <v>0</v>
      </c>
      <c r="H293" s="21">
        <v>1300000.0</v>
      </c>
    </row>
    <row r="294">
      <c r="A294" s="2" t="s">
        <v>22</v>
      </c>
      <c r="B294" s="6" t="s">
        <v>384</v>
      </c>
      <c r="C294" s="2" t="s">
        <v>382</v>
      </c>
      <c r="D294" s="19" t="str">
        <f t="shared" si="5"/>
        <v>0</v>
      </c>
      <c r="E294" s="19" t="str">
        <f t="shared" si="2"/>
        <v>0</v>
      </c>
      <c r="F294" s="19" t="str">
        <f t="shared" si="3"/>
        <v>0</v>
      </c>
      <c r="G294" s="20" t="str">
        <f t="shared" si="4"/>
        <v>0</v>
      </c>
      <c r="H294" s="21">
        <v>500000.0</v>
      </c>
    </row>
    <row r="295">
      <c r="A295" s="2" t="s">
        <v>22</v>
      </c>
      <c r="B295" s="6" t="s">
        <v>385</v>
      </c>
      <c r="C295" s="2" t="s">
        <v>382</v>
      </c>
      <c r="D295" s="19" t="str">
        <f t="shared" si="5"/>
        <v>0</v>
      </c>
      <c r="E295" s="19" t="str">
        <f t="shared" si="2"/>
        <v>0</v>
      </c>
      <c r="F295" s="19" t="str">
        <f t="shared" si="3"/>
        <v>0</v>
      </c>
      <c r="G295" s="20" t="str">
        <f t="shared" si="4"/>
        <v>0</v>
      </c>
      <c r="H295" s="21">
        <v>458000.0</v>
      </c>
    </row>
    <row r="296">
      <c r="A296" s="2" t="s">
        <v>22</v>
      </c>
      <c r="B296" s="6" t="s">
        <v>386</v>
      </c>
      <c r="C296" s="2" t="s">
        <v>382</v>
      </c>
      <c r="D296" s="19" t="str">
        <f t="shared" si="5"/>
        <v>0</v>
      </c>
      <c r="E296" s="19" t="str">
        <f t="shared" si="2"/>
        <v>0</v>
      </c>
      <c r="F296" s="19" t="str">
        <f t="shared" si="3"/>
        <v>0</v>
      </c>
      <c r="G296" s="20" t="str">
        <f t="shared" si="4"/>
        <v>0</v>
      </c>
      <c r="H296" s="21">
        <v>109000.0</v>
      </c>
    </row>
    <row r="297">
      <c r="A297" s="2" t="s">
        <v>22</v>
      </c>
      <c r="B297" s="6" t="s">
        <v>387</v>
      </c>
      <c r="C297" s="2" t="s">
        <v>382</v>
      </c>
      <c r="D297" s="19" t="str">
        <f t="shared" si="5"/>
        <v>0</v>
      </c>
      <c r="E297" s="19" t="str">
        <f t="shared" si="2"/>
        <v>0</v>
      </c>
      <c r="F297" s="19" t="str">
        <f t="shared" si="3"/>
        <v>0</v>
      </c>
      <c r="G297" s="20" t="str">
        <f t="shared" si="4"/>
        <v>0</v>
      </c>
      <c r="H297" s="21">
        <v>407000.0</v>
      </c>
    </row>
    <row r="298">
      <c r="A298" s="2" t="s">
        <v>22</v>
      </c>
      <c r="B298" s="6" t="s">
        <v>388</v>
      </c>
      <c r="C298" s="2" t="s">
        <v>382</v>
      </c>
      <c r="D298" s="19" t="str">
        <f t="shared" si="5"/>
        <v>0</v>
      </c>
      <c r="E298" s="19" t="str">
        <f t="shared" si="2"/>
        <v>0</v>
      </c>
      <c r="F298" s="19" t="str">
        <f t="shared" si="3"/>
        <v>0</v>
      </c>
      <c r="G298" s="20" t="str">
        <f t="shared" si="4"/>
        <v>0</v>
      </c>
      <c r="H298" s="21">
        <v>759000.0</v>
      </c>
    </row>
    <row r="299">
      <c r="A299" s="2" t="s">
        <v>22</v>
      </c>
      <c r="B299" s="6" t="s">
        <v>389</v>
      </c>
      <c r="C299" s="2" t="s">
        <v>382</v>
      </c>
      <c r="D299" s="19" t="str">
        <f t="shared" si="5"/>
        <v>0</v>
      </c>
      <c r="E299" s="19" t="str">
        <f t="shared" si="2"/>
        <v>0</v>
      </c>
      <c r="F299" s="19" t="str">
        <f t="shared" si="3"/>
        <v>0</v>
      </c>
      <c r="G299" s="20" t="str">
        <f t="shared" si="4"/>
        <v>0</v>
      </c>
      <c r="H299" s="21">
        <v>1505000.0</v>
      </c>
    </row>
    <row r="300">
      <c r="A300" s="2" t="s">
        <v>22</v>
      </c>
      <c r="B300" s="6" t="s">
        <v>390</v>
      </c>
      <c r="C300" s="2" t="s">
        <v>382</v>
      </c>
      <c r="D300" s="19" t="str">
        <f t="shared" si="5"/>
        <v>0</v>
      </c>
      <c r="E300" s="19" t="str">
        <f t="shared" si="2"/>
        <v>0</v>
      </c>
      <c r="F300" s="19" t="str">
        <f t="shared" si="3"/>
        <v>0</v>
      </c>
      <c r="G300" s="20" t="str">
        <f t="shared" si="4"/>
        <v>0</v>
      </c>
      <c r="H300" s="21">
        <v>480000.0</v>
      </c>
    </row>
    <row r="301">
      <c r="A301" s="2" t="s">
        <v>22</v>
      </c>
      <c r="B301" s="6" t="s">
        <v>391</v>
      </c>
      <c r="C301" s="2" t="s">
        <v>382</v>
      </c>
      <c r="D301" s="19" t="str">
        <f t="shared" si="5"/>
        <v>0</v>
      </c>
      <c r="E301" s="19" t="str">
        <f t="shared" si="2"/>
        <v>0</v>
      </c>
      <c r="F301" s="19" t="str">
        <f t="shared" si="3"/>
        <v>0</v>
      </c>
      <c r="G301" s="20" t="str">
        <f t="shared" si="4"/>
        <v>0</v>
      </c>
      <c r="H301" s="21">
        <v>306000.0</v>
      </c>
    </row>
    <row r="302">
      <c r="A302" s="2" t="s">
        <v>22</v>
      </c>
      <c r="B302" s="6" t="s">
        <v>392</v>
      </c>
      <c r="C302" s="2" t="s">
        <v>382</v>
      </c>
      <c r="D302" s="19" t="str">
        <f t="shared" si="5"/>
        <v>0</v>
      </c>
      <c r="E302" s="19" t="str">
        <f t="shared" si="2"/>
        <v>0</v>
      </c>
      <c r="F302" s="19" t="str">
        <f t="shared" si="3"/>
        <v>0</v>
      </c>
      <c r="G302" s="20" t="str">
        <f t="shared" si="4"/>
        <v>0</v>
      </c>
      <c r="H302" s="21">
        <v>63000.0</v>
      </c>
    </row>
    <row r="303">
      <c r="A303" s="2" t="s">
        <v>22</v>
      </c>
      <c r="B303" s="6" t="s">
        <v>393</v>
      </c>
      <c r="C303" s="2" t="s">
        <v>382</v>
      </c>
      <c r="D303" s="19" t="str">
        <f t="shared" si="5"/>
        <v>0</v>
      </c>
      <c r="E303" s="19" t="str">
        <f t="shared" si="2"/>
        <v>0</v>
      </c>
      <c r="F303" s="19" t="str">
        <f t="shared" si="3"/>
        <v>0</v>
      </c>
      <c r="G303" s="20" t="str">
        <f t="shared" si="4"/>
        <v>0</v>
      </c>
      <c r="H303" s="21">
        <v>114000.0</v>
      </c>
    </row>
    <row r="304">
      <c r="A304" s="2" t="s">
        <v>22</v>
      </c>
      <c r="B304" s="6" t="s">
        <v>394</v>
      </c>
      <c r="C304" s="2" t="s">
        <v>395</v>
      </c>
      <c r="D304" s="19" t="str">
        <f t="shared" si="5"/>
        <v>0</v>
      </c>
      <c r="E304" s="22">
        <v>0.0</v>
      </c>
      <c r="F304" s="22">
        <v>0.0</v>
      </c>
      <c r="G304" s="25">
        <v>0.0</v>
      </c>
      <c r="H304" s="21">
        <v>2277000.0</v>
      </c>
    </row>
    <row r="305">
      <c r="A305" s="2" t="s">
        <v>22</v>
      </c>
      <c r="B305" s="6" t="s">
        <v>396</v>
      </c>
      <c r="C305" s="2" t="s">
        <v>395</v>
      </c>
      <c r="D305" s="19" t="str">
        <f t="shared" si="5"/>
        <v>0</v>
      </c>
      <c r="E305" s="19" t="str">
        <f t="shared" ref="E305:E360" si="6">IF(ISNUMBER(SEARCH("Coal India",B305)),"Coal India",IF(ISNUMBER(SEARCH("China Shenhua",B305)),"China Shenhua",IF(ISNUMBER(SEARCH("Adani",B305)),"Adani",IF(ISNUMBER(SEARCH("Shanxi Coking",B305)),"Shanxi Coking",IF(ISNUMBER(SEARCH("Anglo American",B305)),"Anglo American",IF(ISNUMBER(SEARCH("BHP Billiton",B305)),"BHP Billiton",IF(ISNUMBER(SEARCH("Yitai Coal",B305)),"Yitai Coal",IF(ISNUMBER(SEARCH("Datang Intl",B305)),"Datang Intl",IF(ISNUMBER(SEARCH("China Coal",B305)),"China Coal",IF(ISNUMBER(SEARCH("Peabody Energy",B305)),"Peabody Energy",IF(ISNUMBER(SEARCH("Glencore Xstrata",B305)),"Glencore Xstrata",IF(ISNUMBER(SEARCH("Datong Coal",B305)),"Datong Coal",IF(ISNUMBER(SEARCH("Yanzhou Coal",B305)),"Yanzhou Coal",IF(ISNUMBER(SEARCH("DEH",B305)),"DEH",IF(ISNUMBER(SEARCH("Exxaro",B305)),"Exxaro",IF(ISNUMBER(SEARCH("Yangquan Coal",B305)),"Yangquan Coal",IF(ISNUMBER(SEARCH("Mechel",B305)),"Mechel",IF(ISNUMBER(SEARCH("Arch Coal",B305)),"Arch Coal",IF(ISNUMBER(SEARCH("Alpha Natural Resources",B305)),"Alpha Natural Resources",IF(ISNUMBER(SEARCH("EVRAZ",B305)),"EVRAZ", IF(ISNUMBER(SEARCH("Mitsubishi",B305)),"Mitsubishi",
if(and(or(B305="Vale", ISNUMBER(SEARCH("Vale ",B305))),NOT(ISNUMBER(SEARCH("?Vale",B305)))), "Vale",IF(ISNUMBER(SEARCH("Raspadskaya",B305)),"Raspadskaya",IF(ISNUMBER(SEARCH("Rio Tinto",B305)),"Rio Tinto",IF(ISNUMBER(SEARCH("Asia Resource",B305)),"Asia Resource",IF(ISNUMBER(SEARCH("Rusal",B305)),"Rusal",IF(ISNUMBER(SEARCH("Neyveli Lignite",B305)),"Neyveli Lignite",IF(ISNUMBER(SEARCH("Pingdingshan",B305)),"Pingdingshan",IF(ISNUMBER(SEARCH("Cloud Peak",B305)),"Cloud Peak",IF(ISNUMBER(SEARCH("Sasol",B305)),"Sasol",IF(ISNUMBER(SEARCH("Tata Steel",B305)),"Tata Steel",IF(AND(ISNUMBER(SEARCH("AGL",B305)),NOT(ISNUMBER(SEARCH("?AGL",B305)))),"AGL", IF(ISNUMBER(SEARCH("Teck",B305)),"Teck",IF(ISNUMBER(SEARCH("Severstal",B305)),"Severstal",IF(ISNUMBER(SEARCH("Coalspur",B305)),"Coalspur",IF(ISNUMBER(SEARCH("Kuzbass Fuel ",B305)),"Kuzbass Fuel ",IF(ISNUMBER(SEARCH("Polyus Gold",B305)),"Polyus Gold",IF(ISNUMBER(SEARCH("Energy Ventures",B305)),"Energy Ventures",IF(ISNUMBER(SEARCH("Whitehaven Coal",B305)),"Whitehaven Coal",IF(ISNUMBER(SEARCH("Banpu",B305)),"Banpu",IF(ISNUMBER(SEARCH("Bayan",B305)),"Bayan",IF(AND(ISNUMBER(SEARCH("RWE",B305)),NOT(ISNUMBER(SEARCH("ERWE",B305)))),"RWE",IF(ISNUMBER(SEARCH("Consol Energy",B305)),"Consol Energy",IF(ISNUMBER(SEARCH("WHSP",B305)),"WHSP",IF(ISNUMBER(SEARCH("Westmoreland",B305)),"Westmoreland",IF(ISNUMBER(SEARCH("Resource Generation",B305)),"Resource Generation",IF(ISNUMBER(SEARCH("Churchill Mining",B305)),"Churchill Mining",IF(ISNUMBER(SEARCH("NTPC",B305)),"NTPC",IF(ISNUMBER(SEARCH("Adaro",B305)),"Adaro",IF(ISNUMBER(SEARCH("Nacco",B305)),"Nacco",  IF(ISNUMBER(SEARCH("Idemitsu Kosan",B305)),"Idemitsu Kosan",IF(ISNUMBER(SEARCH("ARLP",B305)),"ARLP",IF(ISNUMBER(SEARCH("Huolinhe Opencut",B305)),"Huolinhe Opencut",IF(ISNUMBER(SEARCH("Golden Energy",B305)),"Golden Energy",IF(ISNUMBER(SEARCH("Mitsui &amp; Co",B305)),"Mitsui &amp; Co",
IF(AND(ISNUMBER(SEARCH("CoAL",B305)),NOT(ISNUMBER(SEARCH("?CoAL",B305)))),"CoAL",IF(ISNUMBER(SEARCH("NLMK",B305)),"NLMK",IF(ISNUMBER(SEARCH("Tata Power",B305)),"Tata Power",IF(ISNUMBER(SEARCH("MMK OJSC",B305)),"MMK OJSC",IF(ISNUMBER(SEARCH("Wesfarmers",B305)),"Wesfarmers",IF(ISNUMBER(SEARCH("Kazakhmys",B305)),"Kazakhmys",IF(ISNUMBER(SEARCH("New World Resources",B305)),"New World Resources",IF(ISNUMBER(SEARCH("MMC",B305)),"MMC",IF(ISNUMBER(SEARCH("Itochu",B305)),"Itochu",IF(ISNUMBER(SEARCH("Cockatoo",B305)),"Cockatoo",IF(ISNUMBER(SEARCH("Shanxi Meijin Energy",B305)),"Shanxi Meijin Energy",IF(ISNUMBER(SEARCH("Jizhong Energy",B305)),"Jizhong Energy",IF(ISNUMBER(SEARCH("Bandanna",B305)),"Bandanna",IF(ISNUMBER(SEARCH("Polo Resources",B305)),"Polo Resources",IF(ISNUMBER(SEARCH("Allete",B305)),"Allete",IF(ISNUMBER(SEARCH("CLP Holdings",B305)),"CLP Holdings", IF(AND(ISNUMBER(SEARCH("Aspire",B305)),NOT(ISNUMBER(SEARCH("Aspire D",B305)))),"Aspire", IF(ISNUMBER(SEARCH("Marubeni",B305)),"Marubeni",IF(ISNUMBER(SEARCH("China Resources",B305)),"China Resources",IF(ISNUMBER(SEARCH("Walter Energy",B305)),"Walter Energy",IF(ISNUMBER(SEARCH("Coal Energy",B305)),"Coal Energy",IF(ISNUMBER(SEARCH("Indika",B305)),"Indika",IF(ISNUMBER(SEARCH("Arcelor Mittal",B305)),"Arcelor Mittal",IF(ISNUMBER(SEARCH("FirstEnergy",B305)),"FirstEnergy",IF(ISNUMBER(SEARCH("Black Hills",B305)),"Black Hills",IF(ISNUMBER(SEARCH("Wescoal",B305)),"Wescoal",IF(ISNUMBER(SEARCH("Grupo Mexico",B305)),"Grupo Mexico",IF(and(or(B305="ARM", ISNUMBER(SEARCH("ARM ",B305))),NOT(ISNUMBER(SEARCH("?ARM",B305)))), "ARM",IF(ISNUMBER(SEARCH("Shanxi Coal",B305)),"Shanxi Coal",IF(ISNUMBER(SEARCH("Capital Power",B305)),"Capital Power",IF(ISNUMBER(SEARCH("PTT",B305)),"PTT",IF(ISNUMBER(SEARCH("Shanxi Lanhua Sci-Tech",B305)),"Shanxi Lanhua Sci-Tech",IF(ISNUMBER(SEARCH("Fortune",B305)),"Fortune",IF(ISNUMBER(SEARCH("Cardero",B305)),"Cardero",IF(ISNUMBER(SEARCH("Zhengzhou  Coal",B305)),"Zhengzhou Coal",IF(ISNUMBER(SEARCH("SAIL",B305)),"SAIL",IF(ISNUMBER(SEARCH("JSPL",B305)),"JSPL",IF(ISNUMBER(SEARCH("Shougang Fushan",B305)),"Shougang Fushan",IF(ISNUMBER(SEARCH("Jingyuan",B305)),"Jingyuan",IF(ISNUMBER(SEARCH("Stanmore",B305)),"Stanmore",IF(ISNUMBER(SEARCH("Prophecy Coal",B305)),"Prophecy Coal",IF(ISNUMBER(SEARCH("Cliffs Natural Resources",B305)),"Cliffs Natural Resources",IF(ISNUMBER(SEARCH("James River",B305)),"James River",IF(ISNUMBER(SEARCH("CESC",B305)),"CESC",IF(ISNUMBER(SEARCH("Alcoa",B305)),"Alcoa","0"))))))))))))))))))))))))))))))))))))))))))))))))))))))))))))))))))))))))))))))))))))))))))))))))))))
</f>
        <v>0</v>
      </c>
      <c r="F305" s="19" t="str">
        <f t="shared" ref="F305:F360" si="7">IF(OR(NOT(D305="0"),NOT(E305="0")),B305,D305)</f>
        <v>0</v>
      </c>
      <c r="G305" s="20" t="str">
        <f t="shared" ref="G305:G360" si="8">IF(F305="0",F305,H305)</f>
        <v>0</v>
      </c>
      <c r="H305" s="21">
        <v>186000.0</v>
      </c>
    </row>
    <row r="306">
      <c r="A306" s="2" t="s">
        <v>22</v>
      </c>
      <c r="B306" s="6" t="s">
        <v>397</v>
      </c>
      <c r="C306" s="2" t="s">
        <v>395</v>
      </c>
      <c r="D306" s="19" t="str">
        <f t="shared" si="5"/>
        <v>0</v>
      </c>
      <c r="E306" s="19" t="str">
        <f t="shared" si="6"/>
        <v>0</v>
      </c>
      <c r="F306" s="19" t="str">
        <f t="shared" si="7"/>
        <v>0</v>
      </c>
      <c r="G306" s="20" t="str">
        <f t="shared" si="8"/>
        <v>0</v>
      </c>
      <c r="H306" s="21">
        <v>78000.0</v>
      </c>
    </row>
    <row r="307">
      <c r="A307" s="2" t="s">
        <v>22</v>
      </c>
      <c r="B307" s="6" t="s">
        <v>398</v>
      </c>
      <c r="C307" s="2" t="s">
        <v>395</v>
      </c>
      <c r="D307" s="19" t="str">
        <f t="shared" si="5"/>
        <v>0</v>
      </c>
      <c r="E307" s="19" t="str">
        <f t="shared" si="6"/>
        <v>0</v>
      </c>
      <c r="F307" s="19" t="str">
        <f t="shared" si="7"/>
        <v>0</v>
      </c>
      <c r="G307" s="20" t="str">
        <f t="shared" si="8"/>
        <v>0</v>
      </c>
      <c r="H307" s="21">
        <v>206000.0</v>
      </c>
    </row>
    <row r="308">
      <c r="A308" s="2" t="s">
        <v>22</v>
      </c>
      <c r="B308" s="6" t="s">
        <v>399</v>
      </c>
      <c r="C308" s="2" t="s">
        <v>395</v>
      </c>
      <c r="D308" s="19" t="str">
        <f t="shared" si="5"/>
        <v>0</v>
      </c>
      <c r="E308" s="19" t="str">
        <f t="shared" si="6"/>
        <v>0</v>
      </c>
      <c r="F308" s="19" t="str">
        <f t="shared" si="7"/>
        <v>0</v>
      </c>
      <c r="G308" s="20" t="str">
        <f t="shared" si="8"/>
        <v>0</v>
      </c>
      <c r="H308" s="21">
        <v>107000.0</v>
      </c>
    </row>
    <row r="309">
      <c r="A309" s="2" t="s">
        <v>22</v>
      </c>
      <c r="B309" s="6" t="s">
        <v>400</v>
      </c>
      <c r="C309" s="2" t="s">
        <v>401</v>
      </c>
      <c r="D309" s="19" t="str">
        <f t="shared" si="5"/>
        <v>0</v>
      </c>
      <c r="E309" s="19" t="str">
        <f t="shared" si="6"/>
        <v>0</v>
      </c>
      <c r="F309" s="19" t="str">
        <f t="shared" si="7"/>
        <v>0</v>
      </c>
      <c r="G309" s="20" t="str">
        <f t="shared" si="8"/>
        <v>0</v>
      </c>
      <c r="H309" s="21">
        <v>238000.0</v>
      </c>
    </row>
    <row r="310">
      <c r="A310" s="2" t="s">
        <v>22</v>
      </c>
      <c r="B310" s="6" t="s">
        <v>402</v>
      </c>
      <c r="C310" s="2" t="s">
        <v>401</v>
      </c>
      <c r="D310" s="19" t="str">
        <f t="shared" si="5"/>
        <v>0</v>
      </c>
      <c r="E310" s="19" t="str">
        <f t="shared" si="6"/>
        <v>0</v>
      </c>
      <c r="F310" s="19" t="str">
        <f t="shared" si="7"/>
        <v>0</v>
      </c>
      <c r="G310" s="20" t="str">
        <f t="shared" si="8"/>
        <v>0</v>
      </c>
      <c r="H310" s="21">
        <v>86000.0</v>
      </c>
    </row>
    <row r="311">
      <c r="A311" s="2" t="s">
        <v>22</v>
      </c>
      <c r="B311" s="6" t="s">
        <v>403</v>
      </c>
      <c r="C311" s="2" t="s">
        <v>401</v>
      </c>
      <c r="D311" s="19" t="str">
        <f t="shared" si="5"/>
        <v>0</v>
      </c>
      <c r="E311" s="19" t="str">
        <f t="shared" si="6"/>
        <v>0</v>
      </c>
      <c r="F311" s="19" t="str">
        <f t="shared" si="7"/>
        <v>0</v>
      </c>
      <c r="G311" s="20" t="str">
        <f t="shared" si="8"/>
        <v>0</v>
      </c>
      <c r="H311" s="21">
        <v>154000.0</v>
      </c>
    </row>
    <row r="312">
      <c r="A312" s="2" t="s">
        <v>22</v>
      </c>
      <c r="B312" s="6" t="s">
        <v>404</v>
      </c>
      <c r="C312" s="2" t="s">
        <v>401</v>
      </c>
      <c r="D312" s="19" t="str">
        <f t="shared" si="5"/>
        <v>0</v>
      </c>
      <c r="E312" s="19" t="str">
        <f t="shared" si="6"/>
        <v>0</v>
      </c>
      <c r="F312" s="19" t="str">
        <f t="shared" si="7"/>
        <v>0</v>
      </c>
      <c r="G312" s="20" t="str">
        <f t="shared" si="8"/>
        <v>0</v>
      </c>
      <c r="H312" s="21">
        <v>230000.0</v>
      </c>
    </row>
    <row r="313">
      <c r="A313" s="2" t="s">
        <v>22</v>
      </c>
      <c r="B313" s="6" t="s">
        <v>405</v>
      </c>
      <c r="C313" s="2" t="s">
        <v>401</v>
      </c>
      <c r="D313" s="19" t="str">
        <f t="shared" si="5"/>
        <v>0</v>
      </c>
      <c r="E313" s="19" t="str">
        <f t="shared" si="6"/>
        <v>0</v>
      </c>
      <c r="F313" s="19" t="str">
        <f t="shared" si="7"/>
        <v>0</v>
      </c>
      <c r="G313" s="20" t="str">
        <f t="shared" si="8"/>
        <v>0</v>
      </c>
      <c r="H313" s="21">
        <v>216000.0</v>
      </c>
    </row>
    <row r="314">
      <c r="A314" s="2" t="s">
        <v>22</v>
      </c>
      <c r="B314" s="6" t="s">
        <v>406</v>
      </c>
      <c r="C314" s="2" t="s">
        <v>401</v>
      </c>
      <c r="D314" s="19" t="str">
        <f t="shared" si="5"/>
        <v>0</v>
      </c>
      <c r="E314" s="19" t="str">
        <f t="shared" si="6"/>
        <v>0</v>
      </c>
      <c r="F314" s="19" t="str">
        <f t="shared" si="7"/>
        <v>0</v>
      </c>
      <c r="G314" s="20" t="str">
        <f t="shared" si="8"/>
        <v>0</v>
      </c>
      <c r="H314" s="21">
        <v>781000.0</v>
      </c>
    </row>
    <row r="315">
      <c r="A315" s="2" t="s">
        <v>22</v>
      </c>
      <c r="B315" s="6" t="s">
        <v>407</v>
      </c>
      <c r="C315" s="2" t="s">
        <v>401</v>
      </c>
      <c r="D315" s="19" t="str">
        <f t="shared" si="5"/>
        <v>0</v>
      </c>
      <c r="E315" s="19" t="str">
        <f t="shared" si="6"/>
        <v>0</v>
      </c>
      <c r="F315" s="19" t="str">
        <f t="shared" si="7"/>
        <v>0</v>
      </c>
      <c r="G315" s="20" t="str">
        <f t="shared" si="8"/>
        <v>0</v>
      </c>
      <c r="H315" s="21">
        <v>286000.0</v>
      </c>
    </row>
    <row r="316">
      <c r="A316" s="2" t="s">
        <v>22</v>
      </c>
      <c r="B316" s="6" t="s">
        <v>408</v>
      </c>
      <c r="C316" s="2" t="s">
        <v>409</v>
      </c>
      <c r="D316" s="19" t="str">
        <f t="shared" si="5"/>
        <v>0</v>
      </c>
      <c r="E316" s="19" t="str">
        <f t="shared" si="6"/>
        <v>0</v>
      </c>
      <c r="F316" s="19" t="str">
        <f t="shared" si="7"/>
        <v>0</v>
      </c>
      <c r="G316" s="20" t="str">
        <f t="shared" si="8"/>
        <v>0</v>
      </c>
      <c r="H316" s="21">
        <v>715000.0</v>
      </c>
    </row>
    <row r="317">
      <c r="A317" s="2" t="s">
        <v>22</v>
      </c>
      <c r="B317" s="6" t="s">
        <v>410</v>
      </c>
      <c r="C317" s="2" t="s">
        <v>409</v>
      </c>
      <c r="D317" s="19" t="str">
        <f t="shared" si="5"/>
        <v>0</v>
      </c>
      <c r="E317" s="19" t="str">
        <f t="shared" si="6"/>
        <v>0</v>
      </c>
      <c r="F317" s="19" t="str">
        <f t="shared" si="7"/>
        <v>0</v>
      </c>
      <c r="G317" s="20" t="str">
        <f t="shared" si="8"/>
        <v>0</v>
      </c>
      <c r="H317" s="21">
        <v>799000.0</v>
      </c>
    </row>
    <row r="318">
      <c r="A318" s="2" t="s">
        <v>22</v>
      </c>
      <c r="B318" s="6" t="s">
        <v>411</v>
      </c>
      <c r="C318" s="2" t="s">
        <v>409</v>
      </c>
      <c r="D318" s="19" t="str">
        <f t="shared" si="5"/>
        <v>0</v>
      </c>
      <c r="E318" s="19" t="str">
        <f t="shared" si="6"/>
        <v>0</v>
      </c>
      <c r="F318" s="19" t="str">
        <f t="shared" si="7"/>
        <v>0</v>
      </c>
      <c r="G318" s="20" t="str">
        <f t="shared" si="8"/>
        <v>0</v>
      </c>
      <c r="H318" s="21">
        <v>270000.0</v>
      </c>
    </row>
    <row r="319">
      <c r="A319" s="2" t="s">
        <v>22</v>
      </c>
      <c r="B319" s="6" t="s">
        <v>412</v>
      </c>
      <c r="C319" s="2" t="s">
        <v>409</v>
      </c>
      <c r="D319" s="19" t="str">
        <f t="shared" si="5"/>
        <v>0</v>
      </c>
      <c r="E319" s="19" t="str">
        <f t="shared" si="6"/>
        <v>0</v>
      </c>
      <c r="F319" s="19" t="str">
        <f t="shared" si="7"/>
        <v>0</v>
      </c>
      <c r="G319" s="20" t="str">
        <f t="shared" si="8"/>
        <v>0</v>
      </c>
      <c r="H319" s="21">
        <v>142000.0</v>
      </c>
    </row>
    <row r="320">
      <c r="A320" s="2" t="s">
        <v>22</v>
      </c>
      <c r="B320" s="6" t="s">
        <v>413</v>
      </c>
      <c r="C320" s="2" t="s">
        <v>409</v>
      </c>
      <c r="D320" s="19" t="str">
        <f t="shared" si="5"/>
        <v>0</v>
      </c>
      <c r="E320" s="19" t="str">
        <f t="shared" si="6"/>
        <v>0</v>
      </c>
      <c r="F320" s="19" t="str">
        <f t="shared" si="7"/>
        <v>0</v>
      </c>
      <c r="G320" s="20" t="str">
        <f t="shared" si="8"/>
        <v>0</v>
      </c>
      <c r="H320" s="21">
        <v>351000.0</v>
      </c>
    </row>
    <row r="321">
      <c r="A321" s="2" t="s">
        <v>22</v>
      </c>
      <c r="B321" s="6" t="s">
        <v>414</v>
      </c>
      <c r="C321" s="2" t="s">
        <v>409</v>
      </c>
      <c r="D321" s="19" t="str">
        <f t="shared" si="5"/>
        <v>0</v>
      </c>
      <c r="E321" s="19" t="str">
        <f t="shared" si="6"/>
        <v>0</v>
      </c>
      <c r="F321" s="19" t="str">
        <f t="shared" si="7"/>
        <v>0</v>
      </c>
      <c r="G321" s="20" t="str">
        <f t="shared" si="8"/>
        <v>0</v>
      </c>
      <c r="H321" s="21">
        <v>508000.0</v>
      </c>
    </row>
    <row r="322">
      <c r="A322" s="2" t="s">
        <v>22</v>
      </c>
      <c r="B322" s="6" t="s">
        <v>415</v>
      </c>
      <c r="C322" s="2" t="s">
        <v>409</v>
      </c>
      <c r="D322" s="19" t="str">
        <f t="shared" si="5"/>
        <v>0</v>
      </c>
      <c r="E322" s="19" t="str">
        <f t="shared" si="6"/>
        <v>0</v>
      </c>
      <c r="F322" s="19" t="str">
        <f t="shared" si="7"/>
        <v>0</v>
      </c>
      <c r="G322" s="20" t="str">
        <f t="shared" si="8"/>
        <v>0</v>
      </c>
      <c r="H322" s="21">
        <v>464000.0</v>
      </c>
    </row>
    <row r="323">
      <c r="A323" s="2" t="s">
        <v>22</v>
      </c>
      <c r="B323" s="6" t="s">
        <v>416</v>
      </c>
      <c r="C323" s="2" t="s">
        <v>409</v>
      </c>
      <c r="D323" s="19" t="str">
        <f t="shared" si="5"/>
        <v>0</v>
      </c>
      <c r="E323" s="19" t="str">
        <f t="shared" si="6"/>
        <v>0</v>
      </c>
      <c r="F323" s="19" t="str">
        <f t="shared" si="7"/>
        <v>0</v>
      </c>
      <c r="G323" s="20" t="str">
        <f t="shared" si="8"/>
        <v>0</v>
      </c>
      <c r="H323" s="21">
        <v>384000.0</v>
      </c>
    </row>
    <row r="324">
      <c r="A324" s="2" t="s">
        <v>22</v>
      </c>
      <c r="B324" s="6" t="s">
        <v>417</v>
      </c>
      <c r="C324" s="2" t="s">
        <v>409</v>
      </c>
      <c r="D324" s="19" t="str">
        <f t="shared" si="5"/>
        <v>0</v>
      </c>
      <c r="E324" s="19" t="str">
        <f t="shared" si="6"/>
        <v>0</v>
      </c>
      <c r="F324" s="19" t="str">
        <f t="shared" si="7"/>
        <v>0</v>
      </c>
      <c r="G324" s="20" t="str">
        <f t="shared" si="8"/>
        <v>0</v>
      </c>
      <c r="H324" s="21">
        <v>399000.0</v>
      </c>
    </row>
    <row r="325">
      <c r="A325" s="2" t="s">
        <v>22</v>
      </c>
      <c r="B325" s="6" t="s">
        <v>418</v>
      </c>
      <c r="C325" s="2" t="s">
        <v>409</v>
      </c>
      <c r="D325" s="19" t="str">
        <f t="shared" si="5"/>
        <v>0</v>
      </c>
      <c r="E325" s="19" t="str">
        <f t="shared" si="6"/>
        <v>0</v>
      </c>
      <c r="F325" s="19" t="str">
        <f t="shared" si="7"/>
        <v>0</v>
      </c>
      <c r="G325" s="20" t="str">
        <f t="shared" si="8"/>
        <v>0</v>
      </c>
      <c r="H325" s="21">
        <v>293000.0</v>
      </c>
    </row>
    <row r="326">
      <c r="A326" s="2" t="s">
        <v>22</v>
      </c>
      <c r="B326" s="6" t="s">
        <v>419</v>
      </c>
      <c r="C326" s="2" t="s">
        <v>409</v>
      </c>
      <c r="D326" s="19" t="str">
        <f t="shared" si="5"/>
        <v>0</v>
      </c>
      <c r="E326" s="19" t="str">
        <f t="shared" si="6"/>
        <v>0</v>
      </c>
      <c r="F326" s="19" t="str">
        <f t="shared" si="7"/>
        <v>0</v>
      </c>
      <c r="G326" s="20" t="str">
        <f t="shared" si="8"/>
        <v>0</v>
      </c>
      <c r="H326" s="21">
        <v>265000.0</v>
      </c>
    </row>
    <row r="327">
      <c r="A327" s="2" t="s">
        <v>22</v>
      </c>
      <c r="B327" s="6" t="s">
        <v>420</v>
      </c>
      <c r="C327" s="2" t="s">
        <v>409</v>
      </c>
      <c r="D327" s="19" t="str">
        <f t="shared" si="5"/>
        <v>0</v>
      </c>
      <c r="E327" s="19" t="str">
        <f t="shared" si="6"/>
        <v>0</v>
      </c>
      <c r="F327" s="19" t="str">
        <f t="shared" si="7"/>
        <v>0</v>
      </c>
      <c r="G327" s="20" t="str">
        <f t="shared" si="8"/>
        <v>0</v>
      </c>
      <c r="H327" s="21">
        <v>499000.0</v>
      </c>
    </row>
    <row r="328">
      <c r="A328" s="2" t="s">
        <v>22</v>
      </c>
      <c r="B328" s="6" t="s">
        <v>421</v>
      </c>
      <c r="C328" s="2" t="s">
        <v>409</v>
      </c>
      <c r="D328" s="19" t="str">
        <f t="shared" si="5"/>
        <v>0</v>
      </c>
      <c r="E328" s="19" t="str">
        <f t="shared" si="6"/>
        <v>0</v>
      </c>
      <c r="F328" s="19" t="str">
        <f t="shared" si="7"/>
        <v>0</v>
      </c>
      <c r="G328" s="20" t="str">
        <f t="shared" si="8"/>
        <v>0</v>
      </c>
      <c r="H328" s="21">
        <v>166000.0</v>
      </c>
    </row>
    <row r="329">
      <c r="A329" s="2" t="s">
        <v>22</v>
      </c>
      <c r="B329" s="6" t="s">
        <v>422</v>
      </c>
      <c r="C329" s="2" t="s">
        <v>409</v>
      </c>
      <c r="D329" s="19" t="str">
        <f t="shared" si="5"/>
        <v>0</v>
      </c>
      <c r="E329" s="19" t="str">
        <f t="shared" si="6"/>
        <v>0</v>
      </c>
      <c r="F329" s="19" t="str">
        <f t="shared" si="7"/>
        <v>0</v>
      </c>
      <c r="G329" s="20" t="str">
        <f t="shared" si="8"/>
        <v>0</v>
      </c>
      <c r="H329" s="21">
        <v>308000.0</v>
      </c>
    </row>
    <row r="330">
      <c r="A330" s="2" t="s">
        <v>22</v>
      </c>
      <c r="B330" s="6" t="s">
        <v>423</v>
      </c>
      <c r="C330" s="2" t="s">
        <v>409</v>
      </c>
      <c r="D330" s="19" t="str">
        <f t="shared" si="5"/>
        <v>0</v>
      </c>
      <c r="E330" s="19" t="str">
        <f t="shared" si="6"/>
        <v>0</v>
      </c>
      <c r="F330" s="19" t="str">
        <f t="shared" si="7"/>
        <v>0</v>
      </c>
      <c r="G330" s="20" t="str">
        <f t="shared" si="8"/>
        <v>0</v>
      </c>
      <c r="H330" s="21">
        <v>660000.0</v>
      </c>
    </row>
    <row r="331">
      <c r="A331" s="2" t="s">
        <v>22</v>
      </c>
      <c r="B331" s="6" t="s">
        <v>424</v>
      </c>
      <c r="C331" s="2" t="s">
        <v>409</v>
      </c>
      <c r="D331" s="19" t="str">
        <f t="shared" si="5"/>
        <v>0</v>
      </c>
      <c r="E331" s="19" t="str">
        <f t="shared" si="6"/>
        <v>0</v>
      </c>
      <c r="F331" s="19" t="str">
        <f t="shared" si="7"/>
        <v>0</v>
      </c>
      <c r="G331" s="20" t="str">
        <f t="shared" si="8"/>
        <v>0</v>
      </c>
      <c r="H331" s="21">
        <v>323000.0</v>
      </c>
    </row>
    <row r="332">
      <c r="A332" s="2" t="s">
        <v>22</v>
      </c>
      <c r="B332" s="6" t="s">
        <v>425</v>
      </c>
      <c r="C332" s="2" t="s">
        <v>409</v>
      </c>
      <c r="D332" s="19" t="str">
        <f t="shared" si="5"/>
        <v>0</v>
      </c>
      <c r="E332" s="19" t="str">
        <f t="shared" si="6"/>
        <v>0</v>
      </c>
      <c r="F332" s="19" t="str">
        <f t="shared" si="7"/>
        <v>0</v>
      </c>
      <c r="G332" s="20" t="str">
        <f t="shared" si="8"/>
        <v>0</v>
      </c>
      <c r="H332" s="21">
        <v>200000.0</v>
      </c>
    </row>
    <row r="333">
      <c r="A333" s="2" t="s">
        <v>22</v>
      </c>
      <c r="B333" s="6" t="s">
        <v>426</v>
      </c>
      <c r="C333" s="2" t="s">
        <v>409</v>
      </c>
      <c r="D333" s="19" t="str">
        <f t="shared" si="5"/>
        <v>0</v>
      </c>
      <c r="E333" s="19" t="str">
        <f t="shared" si="6"/>
        <v>0</v>
      </c>
      <c r="F333" s="19" t="str">
        <f t="shared" si="7"/>
        <v>0</v>
      </c>
      <c r="G333" s="20" t="str">
        <f t="shared" si="8"/>
        <v>0</v>
      </c>
      <c r="H333" s="21">
        <v>585000.0</v>
      </c>
    </row>
    <row r="334">
      <c r="A334" s="2" t="s">
        <v>22</v>
      </c>
      <c r="B334" s="6" t="s">
        <v>427</v>
      </c>
      <c r="C334" s="2" t="s">
        <v>409</v>
      </c>
      <c r="D334" s="19" t="str">
        <f t="shared" si="5"/>
        <v>0</v>
      </c>
      <c r="E334" s="19" t="str">
        <f t="shared" si="6"/>
        <v>0</v>
      </c>
      <c r="F334" s="19" t="str">
        <f t="shared" si="7"/>
        <v>0</v>
      </c>
      <c r="G334" s="20" t="str">
        <f t="shared" si="8"/>
        <v>0</v>
      </c>
      <c r="H334" s="21">
        <v>158000.0</v>
      </c>
    </row>
    <row r="335">
      <c r="A335" s="2" t="s">
        <v>22</v>
      </c>
      <c r="B335" s="6" t="s">
        <v>428</v>
      </c>
      <c r="C335" s="2" t="s">
        <v>409</v>
      </c>
      <c r="D335" s="19" t="str">
        <f t="shared" si="5"/>
        <v>0</v>
      </c>
      <c r="E335" s="19" t="str">
        <f t="shared" si="6"/>
        <v>0</v>
      </c>
      <c r="F335" s="19" t="str">
        <f t="shared" si="7"/>
        <v>0</v>
      </c>
      <c r="G335" s="20" t="str">
        <f t="shared" si="8"/>
        <v>0</v>
      </c>
      <c r="H335" s="21">
        <v>526000.0</v>
      </c>
    </row>
    <row r="336">
      <c r="A336" s="2" t="s">
        <v>22</v>
      </c>
      <c r="B336" s="6" t="s">
        <v>429</v>
      </c>
      <c r="C336" s="2" t="s">
        <v>409</v>
      </c>
      <c r="D336" s="19" t="str">
        <f t="shared" si="5"/>
        <v>0</v>
      </c>
      <c r="E336" s="19" t="str">
        <f t="shared" si="6"/>
        <v>0</v>
      </c>
      <c r="F336" s="19" t="str">
        <f t="shared" si="7"/>
        <v>0</v>
      </c>
      <c r="G336" s="20" t="str">
        <f t="shared" si="8"/>
        <v>0</v>
      </c>
      <c r="H336" s="21">
        <v>171000.0</v>
      </c>
    </row>
    <row r="337">
      <c r="A337" s="2" t="s">
        <v>22</v>
      </c>
      <c r="B337" s="6" t="s">
        <v>430</v>
      </c>
      <c r="C337" s="2" t="s">
        <v>409</v>
      </c>
      <c r="D337" s="19" t="str">
        <f t="shared" si="5"/>
        <v>0</v>
      </c>
      <c r="E337" s="19" t="str">
        <f t="shared" si="6"/>
        <v>0</v>
      </c>
      <c r="F337" s="19" t="str">
        <f t="shared" si="7"/>
        <v>0</v>
      </c>
      <c r="G337" s="20" t="str">
        <f t="shared" si="8"/>
        <v>0</v>
      </c>
      <c r="H337" s="21">
        <v>104000.0</v>
      </c>
    </row>
    <row r="338">
      <c r="A338" s="2" t="s">
        <v>22</v>
      </c>
      <c r="B338" s="6" t="s">
        <v>431</v>
      </c>
      <c r="C338" s="2" t="s">
        <v>432</v>
      </c>
      <c r="D338" s="19" t="str">
        <f t="shared" si="5"/>
        <v>0</v>
      </c>
      <c r="E338" s="19" t="str">
        <f t="shared" si="6"/>
        <v>0</v>
      </c>
      <c r="F338" s="19" t="str">
        <f t="shared" si="7"/>
        <v>0</v>
      </c>
      <c r="G338" s="20" t="str">
        <f t="shared" si="8"/>
        <v>0</v>
      </c>
      <c r="H338" s="21">
        <v>693000.0</v>
      </c>
    </row>
    <row r="339">
      <c r="A339" s="2" t="s">
        <v>22</v>
      </c>
      <c r="B339" s="6" t="s">
        <v>433</v>
      </c>
      <c r="C339" s="2" t="s">
        <v>432</v>
      </c>
      <c r="D339" s="19" t="str">
        <f t="shared" si="5"/>
        <v>0</v>
      </c>
      <c r="E339" s="19" t="str">
        <f t="shared" si="6"/>
        <v>0</v>
      </c>
      <c r="F339" s="19" t="str">
        <f t="shared" si="7"/>
        <v>0</v>
      </c>
      <c r="G339" s="20" t="str">
        <f t="shared" si="8"/>
        <v>0</v>
      </c>
      <c r="H339" s="21">
        <v>194000.0</v>
      </c>
    </row>
    <row r="340">
      <c r="A340" s="2" t="s">
        <v>22</v>
      </c>
      <c r="B340" s="6" t="s">
        <v>434</v>
      </c>
      <c r="C340" s="2" t="s">
        <v>432</v>
      </c>
      <c r="D340" s="19" t="str">
        <f t="shared" si="5"/>
        <v>0</v>
      </c>
      <c r="E340" s="19" t="str">
        <f t="shared" si="6"/>
        <v>0</v>
      </c>
      <c r="F340" s="19" t="str">
        <f t="shared" si="7"/>
        <v>0</v>
      </c>
      <c r="G340" s="20" t="str">
        <f t="shared" si="8"/>
        <v>0</v>
      </c>
      <c r="H340" s="21">
        <v>477000.0</v>
      </c>
    </row>
    <row r="341">
      <c r="A341" s="2" t="s">
        <v>22</v>
      </c>
      <c r="B341" s="6" t="s">
        <v>435</v>
      </c>
      <c r="C341" s="2" t="s">
        <v>432</v>
      </c>
      <c r="D341" s="19" t="str">
        <f t="shared" si="5"/>
        <v>0</v>
      </c>
      <c r="E341" s="19" t="str">
        <f t="shared" si="6"/>
        <v>0</v>
      </c>
      <c r="F341" s="19" t="str">
        <f t="shared" si="7"/>
        <v>0</v>
      </c>
      <c r="G341" s="20" t="str">
        <f t="shared" si="8"/>
        <v>0</v>
      </c>
      <c r="H341" s="21">
        <v>940000.0</v>
      </c>
    </row>
    <row r="342">
      <c r="A342" s="2" t="s">
        <v>22</v>
      </c>
      <c r="B342" s="6" t="s">
        <v>436</v>
      </c>
      <c r="C342" s="2" t="s">
        <v>437</v>
      </c>
      <c r="D342" s="19" t="str">
        <f t="shared" si="5"/>
        <v>0</v>
      </c>
      <c r="E342" s="19" t="str">
        <f t="shared" si="6"/>
        <v>0</v>
      </c>
      <c r="F342" s="19" t="str">
        <f t="shared" si="7"/>
        <v>0</v>
      </c>
      <c r="G342" s="20" t="str">
        <f t="shared" si="8"/>
        <v>0</v>
      </c>
      <c r="H342" s="21">
        <v>591000.0</v>
      </c>
    </row>
    <row r="343">
      <c r="A343" s="2" t="s">
        <v>22</v>
      </c>
      <c r="B343" s="6" t="s">
        <v>438</v>
      </c>
      <c r="C343" s="2" t="s">
        <v>437</v>
      </c>
      <c r="D343" s="19" t="str">
        <f t="shared" si="5"/>
        <v>0</v>
      </c>
      <c r="E343" s="19" t="str">
        <f t="shared" si="6"/>
        <v>0</v>
      </c>
      <c r="F343" s="19" t="str">
        <f t="shared" si="7"/>
        <v>0</v>
      </c>
      <c r="G343" s="20" t="str">
        <f t="shared" si="8"/>
        <v>0</v>
      </c>
      <c r="H343" s="21">
        <v>9563000.0</v>
      </c>
    </row>
    <row r="344">
      <c r="A344" s="2" t="s">
        <v>22</v>
      </c>
      <c r="B344" s="6" t="s">
        <v>439</v>
      </c>
      <c r="C344" s="2" t="s">
        <v>440</v>
      </c>
      <c r="D344" s="19" t="str">
        <f t="shared" si="5"/>
        <v>0</v>
      </c>
      <c r="E344" s="19" t="str">
        <f t="shared" si="6"/>
        <v>0</v>
      </c>
      <c r="F344" s="19" t="str">
        <f t="shared" si="7"/>
        <v>0</v>
      </c>
      <c r="G344" s="20" t="str">
        <f t="shared" si="8"/>
        <v>0</v>
      </c>
      <c r="H344" s="21">
        <v>674000.0</v>
      </c>
    </row>
    <row r="345">
      <c r="A345" s="2" t="s">
        <v>22</v>
      </c>
      <c r="B345" s="6" t="s">
        <v>441</v>
      </c>
      <c r="C345" s="2" t="s">
        <v>440</v>
      </c>
      <c r="D345" s="19" t="str">
        <f t="shared" si="5"/>
        <v>0</v>
      </c>
      <c r="E345" s="19" t="str">
        <f t="shared" si="6"/>
        <v>0</v>
      </c>
      <c r="F345" s="19" t="str">
        <f t="shared" si="7"/>
        <v>0</v>
      </c>
      <c r="G345" s="20" t="str">
        <f t="shared" si="8"/>
        <v>0</v>
      </c>
      <c r="H345" s="21">
        <v>223000.0</v>
      </c>
    </row>
    <row r="346">
      <c r="A346" s="2" t="s">
        <v>22</v>
      </c>
      <c r="B346" s="6" t="s">
        <v>442</v>
      </c>
      <c r="C346" s="2" t="s">
        <v>440</v>
      </c>
      <c r="D346" s="19" t="str">
        <f t="shared" si="5"/>
        <v>0</v>
      </c>
      <c r="E346" s="19" t="str">
        <f t="shared" si="6"/>
        <v>0</v>
      </c>
      <c r="F346" s="19" t="str">
        <f t="shared" si="7"/>
        <v>0</v>
      </c>
      <c r="G346" s="20" t="str">
        <f t="shared" si="8"/>
        <v>0</v>
      </c>
      <c r="H346" s="21">
        <v>167000.0</v>
      </c>
    </row>
    <row r="347">
      <c r="A347" s="2" t="s">
        <v>22</v>
      </c>
      <c r="B347" s="6" t="s">
        <v>443</v>
      </c>
      <c r="C347" s="2" t="s">
        <v>440</v>
      </c>
      <c r="D347" s="19" t="str">
        <f t="shared" si="5"/>
        <v>0</v>
      </c>
      <c r="E347" s="19" t="str">
        <f t="shared" si="6"/>
        <v>0</v>
      </c>
      <c r="F347" s="19" t="str">
        <f t="shared" si="7"/>
        <v>0</v>
      </c>
      <c r="G347" s="20" t="str">
        <f t="shared" si="8"/>
        <v>0</v>
      </c>
      <c r="H347" s="21">
        <v>577000.0</v>
      </c>
    </row>
    <row r="348">
      <c r="A348" s="2" t="s">
        <v>22</v>
      </c>
      <c r="B348" s="6" t="s">
        <v>444</v>
      </c>
      <c r="C348" s="2" t="s">
        <v>440</v>
      </c>
      <c r="D348" s="19" t="str">
        <f t="shared" si="5"/>
        <v>0</v>
      </c>
      <c r="E348" s="19" t="str">
        <f t="shared" si="6"/>
        <v>0</v>
      </c>
      <c r="F348" s="19" t="str">
        <f t="shared" si="7"/>
        <v>0</v>
      </c>
      <c r="G348" s="20" t="str">
        <f t="shared" si="8"/>
        <v>0</v>
      </c>
      <c r="H348" s="21">
        <v>547000.0</v>
      </c>
    </row>
    <row r="349">
      <c r="A349" s="2" t="s">
        <v>22</v>
      </c>
      <c r="B349" s="2" t="s">
        <v>445</v>
      </c>
      <c r="D349" s="19" t="str">
        <f t="shared" si="5"/>
        <v>0</v>
      </c>
      <c r="E349" s="19" t="str">
        <f t="shared" si="6"/>
        <v>0</v>
      </c>
      <c r="F349" s="19" t="str">
        <f t="shared" si="7"/>
        <v>0</v>
      </c>
      <c r="G349" s="20" t="str">
        <f t="shared" si="8"/>
        <v>0</v>
      </c>
      <c r="H349" s="26">
        <v>3.968E8</v>
      </c>
      <c r="J349" s="2"/>
    </row>
    <row r="350">
      <c r="A350" s="2" t="s">
        <v>22</v>
      </c>
      <c r="B350" s="2" t="s">
        <v>446</v>
      </c>
      <c r="D350" s="19" t="str">
        <f t="shared" si="5"/>
        <v>0</v>
      </c>
      <c r="E350" s="19" t="str">
        <f t="shared" si="6"/>
        <v>0</v>
      </c>
      <c r="F350" s="19" t="str">
        <f t="shared" si="7"/>
        <v>0</v>
      </c>
      <c r="G350" s="20" t="str">
        <f t="shared" si="8"/>
        <v>0</v>
      </c>
      <c r="H350" s="26">
        <v>5.32E7</v>
      </c>
      <c r="I350" s="27"/>
    </row>
    <row r="351">
      <c r="A351" s="2" t="s">
        <v>22</v>
      </c>
      <c r="B351" s="2" t="s">
        <v>447</v>
      </c>
      <c r="D351" s="19" t="str">
        <f t="shared" si="5"/>
        <v>0</v>
      </c>
      <c r="E351" s="19" t="str">
        <f t="shared" si="6"/>
        <v>0</v>
      </c>
      <c r="F351" s="19" t="str">
        <f t="shared" si="7"/>
        <v>0</v>
      </c>
      <c r="G351" s="20" t="str">
        <f t="shared" si="8"/>
        <v>0</v>
      </c>
      <c r="H351" s="26">
        <v>9.27E7</v>
      </c>
    </row>
    <row r="352">
      <c r="A352" s="2" t="s">
        <v>22</v>
      </c>
      <c r="B352" s="2" t="s">
        <v>448</v>
      </c>
      <c r="D352" s="19" t="str">
        <f t="shared" si="5"/>
        <v>0</v>
      </c>
      <c r="E352" s="19" t="str">
        <f t="shared" si="6"/>
        <v>0</v>
      </c>
      <c r="F352" s="19" t="str">
        <f t="shared" si="7"/>
        <v>0</v>
      </c>
      <c r="G352" s="20" t="str">
        <f t="shared" si="8"/>
        <v>0</v>
      </c>
      <c r="H352" s="26">
        <v>9.02E7</v>
      </c>
    </row>
    <row r="353">
      <c r="A353" s="2" t="s">
        <v>22</v>
      </c>
      <c r="B353" s="2" t="s">
        <v>449</v>
      </c>
      <c r="D353" s="19" t="str">
        <f t="shared" si="5"/>
        <v>0</v>
      </c>
      <c r="E353" s="19" t="str">
        <f t="shared" si="6"/>
        <v>0</v>
      </c>
      <c r="F353" s="19" t="str">
        <f t="shared" si="7"/>
        <v>0</v>
      </c>
      <c r="G353" s="20" t="str">
        <f t="shared" si="8"/>
        <v>0</v>
      </c>
      <c r="H353" s="8">
        <v>1.544E8</v>
      </c>
      <c r="J353" s="2"/>
    </row>
    <row r="354">
      <c r="A354" s="2" t="s">
        <v>22</v>
      </c>
      <c r="B354" s="2" t="s">
        <v>450</v>
      </c>
      <c r="D354" s="19" t="str">
        <f t="shared" si="5"/>
        <v>0</v>
      </c>
      <c r="E354" s="19" t="str">
        <f t="shared" si="6"/>
        <v>0</v>
      </c>
      <c r="F354" s="19" t="str">
        <f t="shared" si="7"/>
        <v>0</v>
      </c>
      <c r="G354" s="20" t="str">
        <f t="shared" si="8"/>
        <v>0</v>
      </c>
      <c r="H354" s="26">
        <v>1.871E8</v>
      </c>
    </row>
    <row r="355">
      <c r="A355" s="2" t="s">
        <v>22</v>
      </c>
      <c r="B355" s="17" t="s">
        <v>50</v>
      </c>
      <c r="D355" s="19" t="str">
        <f t="shared" si="5"/>
        <v>0</v>
      </c>
      <c r="E355" s="19" t="str">
        <f t="shared" si="6"/>
        <v>0</v>
      </c>
      <c r="F355" s="19" t="str">
        <f t="shared" si="7"/>
        <v>0</v>
      </c>
      <c r="G355" s="20" t="str">
        <f t="shared" si="8"/>
        <v>0</v>
      </c>
      <c r="H355" s="15">
        <v>1.02821E8</v>
      </c>
    </row>
    <row r="356">
      <c r="A356" s="2" t="s">
        <v>22</v>
      </c>
      <c r="B356" s="17" t="s">
        <v>52</v>
      </c>
      <c r="D356" s="19" t="str">
        <f t="shared" si="5"/>
        <v>0</v>
      </c>
      <c r="E356" s="19" t="str">
        <f t="shared" si="6"/>
        <v>0</v>
      </c>
      <c r="F356" s="19" t="str">
        <f t="shared" si="7"/>
        <v>0</v>
      </c>
      <c r="G356" s="20" t="str">
        <f t="shared" si="8"/>
        <v>0</v>
      </c>
      <c r="H356" s="15">
        <v>3.3322E7</v>
      </c>
    </row>
    <row r="357">
      <c r="A357" s="2" t="s">
        <v>22</v>
      </c>
      <c r="B357" s="17" t="s">
        <v>53</v>
      </c>
      <c r="D357" s="19" t="str">
        <f t="shared" si="5"/>
        <v>0</v>
      </c>
      <c r="E357" s="19" t="str">
        <f t="shared" si="6"/>
        <v>0</v>
      </c>
      <c r="F357" s="19" t="str">
        <f t="shared" si="7"/>
        <v>0</v>
      </c>
      <c r="G357" s="20" t="str">
        <f t="shared" si="8"/>
        <v>0</v>
      </c>
      <c r="H357" s="15">
        <v>7.8875E7</v>
      </c>
    </row>
    <row r="358">
      <c r="A358" s="2" t="s">
        <v>22</v>
      </c>
      <c r="B358" s="17" t="s">
        <v>54</v>
      </c>
      <c r="D358" s="19" t="str">
        <f t="shared" si="5"/>
        <v>0</v>
      </c>
      <c r="E358" s="19" t="str">
        <f t="shared" si="6"/>
        <v>0</v>
      </c>
      <c r="F358" s="19" t="str">
        <f t="shared" si="7"/>
        <v>0</v>
      </c>
      <c r="G358" s="20" t="str">
        <f t="shared" si="8"/>
        <v>0</v>
      </c>
      <c r="H358" s="15">
        <v>3.5147E8</v>
      </c>
    </row>
    <row r="359">
      <c r="A359" s="2" t="s">
        <v>22</v>
      </c>
      <c r="B359" s="17" t="s">
        <v>55</v>
      </c>
      <c r="D359" s="19" t="str">
        <f t="shared" si="5"/>
        <v>0</v>
      </c>
      <c r="E359" s="19" t="str">
        <f t="shared" si="6"/>
        <v>0</v>
      </c>
      <c r="F359" s="19" t="str">
        <f t="shared" si="7"/>
        <v>0</v>
      </c>
      <c r="G359" s="20" t="str">
        <f t="shared" si="8"/>
        <v>0</v>
      </c>
      <c r="H359" s="15">
        <v>1.10967E8</v>
      </c>
    </row>
    <row r="360">
      <c r="A360" s="2" t="s">
        <v>22</v>
      </c>
      <c r="B360" s="17" t="s">
        <v>56</v>
      </c>
      <c r="D360" s="19" t="str">
        <f t="shared" si="5"/>
        <v>0</v>
      </c>
      <c r="E360" s="19" t="str">
        <f t="shared" si="6"/>
        <v>0</v>
      </c>
      <c r="F360" s="19" t="str">
        <f t="shared" si="7"/>
        <v>0</v>
      </c>
      <c r="G360" s="20" t="str">
        <f t="shared" si="8"/>
        <v>0</v>
      </c>
      <c r="H360" s="15">
        <v>6.3528E7</v>
      </c>
    </row>
    <row r="361">
      <c r="H361" s="28"/>
    </row>
    <row r="362">
      <c r="H362" s="28"/>
    </row>
    <row r="363">
      <c r="H363" s="28"/>
    </row>
    <row r="364">
      <c r="H364" s="28"/>
    </row>
    <row r="365">
      <c r="H365" s="28"/>
    </row>
    <row r="366">
      <c r="H366" s="28"/>
    </row>
    <row r="367">
      <c r="H367" s="28"/>
    </row>
    <row r="368">
      <c r="H368" s="28"/>
    </row>
    <row r="369">
      <c r="H369" s="28"/>
    </row>
    <row r="370">
      <c r="H370" s="28"/>
    </row>
    <row r="371">
      <c r="H371" s="28"/>
    </row>
    <row r="372">
      <c r="H372" s="28"/>
    </row>
    <row r="373">
      <c r="H373" s="28"/>
    </row>
    <row r="374">
      <c r="H374" s="28"/>
    </row>
    <row r="375">
      <c r="H375" s="28"/>
    </row>
    <row r="376">
      <c r="H376" s="28"/>
    </row>
    <row r="377">
      <c r="H377" s="28"/>
    </row>
    <row r="378">
      <c r="H378" s="28"/>
    </row>
    <row r="379">
      <c r="H379" s="28"/>
    </row>
    <row r="380">
      <c r="H380" s="28"/>
    </row>
    <row r="381">
      <c r="H381" s="28"/>
    </row>
    <row r="382">
      <c r="H382" s="28"/>
    </row>
    <row r="383">
      <c r="H383" s="28"/>
    </row>
    <row r="384">
      <c r="H384" s="28"/>
    </row>
    <row r="385">
      <c r="H385" s="28"/>
    </row>
    <row r="386">
      <c r="H386" s="28"/>
    </row>
    <row r="387">
      <c r="H387" s="28"/>
    </row>
    <row r="388">
      <c r="H388" s="28"/>
    </row>
    <row r="389">
      <c r="H389" s="28"/>
    </row>
    <row r="390">
      <c r="H390" s="28"/>
    </row>
    <row r="391">
      <c r="H391" s="28"/>
    </row>
    <row r="392">
      <c r="H392" s="28"/>
    </row>
    <row r="393">
      <c r="H393" s="28"/>
    </row>
    <row r="394">
      <c r="H394" s="28"/>
    </row>
    <row r="395">
      <c r="H395" s="28"/>
    </row>
    <row r="396">
      <c r="H396" s="28"/>
    </row>
    <row r="397">
      <c r="H397" s="28"/>
    </row>
    <row r="398">
      <c r="H398" s="28"/>
    </row>
    <row r="399">
      <c r="H399" s="28"/>
    </row>
    <row r="400">
      <c r="H400" s="28"/>
    </row>
    <row r="401">
      <c r="H401" s="28"/>
    </row>
    <row r="402">
      <c r="H402" s="28"/>
    </row>
    <row r="403">
      <c r="H403" s="28"/>
    </row>
    <row r="404">
      <c r="H404" s="28"/>
    </row>
    <row r="405">
      <c r="H405" s="28"/>
    </row>
    <row r="406">
      <c r="H406" s="28"/>
    </row>
    <row r="407">
      <c r="H407" s="28"/>
    </row>
    <row r="408">
      <c r="H408" s="28"/>
    </row>
    <row r="409">
      <c r="H409" s="28"/>
    </row>
    <row r="410">
      <c r="H410" s="28"/>
    </row>
    <row r="411">
      <c r="H411" s="28"/>
    </row>
    <row r="412">
      <c r="H412" s="28"/>
    </row>
    <row r="413">
      <c r="H413" s="28"/>
    </row>
    <row r="414">
      <c r="H414" s="28"/>
    </row>
    <row r="415">
      <c r="H415" s="28"/>
    </row>
    <row r="416">
      <c r="H416" s="28"/>
    </row>
    <row r="417">
      <c r="H417" s="28"/>
    </row>
    <row r="418">
      <c r="H418" s="28"/>
    </row>
    <row r="419">
      <c r="H419" s="28"/>
    </row>
    <row r="420">
      <c r="H420" s="28"/>
    </row>
    <row r="421">
      <c r="H421" s="28"/>
    </row>
    <row r="422">
      <c r="H422" s="28"/>
    </row>
    <row r="423">
      <c r="H423" s="28"/>
    </row>
    <row r="424">
      <c r="H424" s="28"/>
    </row>
    <row r="425">
      <c r="H425" s="28"/>
    </row>
    <row r="426">
      <c r="H426" s="28"/>
    </row>
    <row r="427">
      <c r="H427" s="28"/>
    </row>
    <row r="428">
      <c r="H428" s="28"/>
    </row>
    <row r="429">
      <c r="H429" s="28"/>
    </row>
    <row r="430">
      <c r="H430" s="28"/>
    </row>
    <row r="431">
      <c r="H431" s="28"/>
    </row>
    <row r="432">
      <c r="H432" s="28"/>
    </row>
    <row r="433">
      <c r="H433" s="28"/>
    </row>
    <row r="434">
      <c r="H434" s="28"/>
    </row>
    <row r="435">
      <c r="H435" s="28"/>
    </row>
    <row r="436">
      <c r="H436" s="28"/>
    </row>
    <row r="437">
      <c r="H437" s="28"/>
    </row>
    <row r="438">
      <c r="H438" s="28"/>
    </row>
    <row r="439">
      <c r="H439" s="28"/>
    </row>
    <row r="440">
      <c r="H440" s="28"/>
    </row>
    <row r="441">
      <c r="H441" s="28"/>
    </row>
    <row r="442">
      <c r="H442" s="28"/>
    </row>
    <row r="443">
      <c r="H443" s="28"/>
    </row>
    <row r="444">
      <c r="H444" s="28"/>
    </row>
    <row r="445">
      <c r="H445" s="28"/>
    </row>
    <row r="446">
      <c r="H446" s="28"/>
    </row>
    <row r="447">
      <c r="H447" s="28"/>
    </row>
    <row r="448">
      <c r="H448" s="28"/>
    </row>
    <row r="449">
      <c r="H449" s="28"/>
    </row>
    <row r="450">
      <c r="H450" s="28"/>
    </row>
    <row r="451">
      <c r="H451" s="28"/>
    </row>
    <row r="452">
      <c r="H452" s="28"/>
    </row>
    <row r="453">
      <c r="H453" s="28"/>
    </row>
    <row r="454">
      <c r="H454" s="28"/>
    </row>
    <row r="455">
      <c r="H455" s="28"/>
    </row>
    <row r="456">
      <c r="H456" s="28"/>
    </row>
    <row r="457">
      <c r="H457" s="28"/>
    </row>
    <row r="458">
      <c r="H458" s="28"/>
    </row>
    <row r="459">
      <c r="H459" s="28"/>
    </row>
    <row r="460">
      <c r="H460" s="28"/>
    </row>
    <row r="461">
      <c r="H461" s="28"/>
    </row>
    <row r="462">
      <c r="H462" s="28"/>
    </row>
    <row r="463">
      <c r="H463" s="28"/>
    </row>
    <row r="464">
      <c r="H464" s="28"/>
    </row>
    <row r="465">
      <c r="H465" s="28"/>
    </row>
    <row r="466">
      <c r="H466" s="28"/>
    </row>
    <row r="467">
      <c r="H467" s="28"/>
    </row>
    <row r="468">
      <c r="H468" s="28"/>
    </row>
    <row r="469">
      <c r="H469" s="28"/>
    </row>
    <row r="470">
      <c r="H470" s="28"/>
    </row>
    <row r="471">
      <c r="H471" s="28"/>
    </row>
    <row r="472">
      <c r="H472" s="28"/>
    </row>
    <row r="473">
      <c r="H473" s="28"/>
    </row>
    <row r="474">
      <c r="H474" s="28"/>
    </row>
    <row r="475">
      <c r="H475" s="28"/>
    </row>
    <row r="476">
      <c r="H476" s="28"/>
    </row>
    <row r="477">
      <c r="H477" s="28"/>
    </row>
    <row r="478">
      <c r="H478" s="28"/>
    </row>
    <row r="479">
      <c r="H479" s="28"/>
    </row>
    <row r="480">
      <c r="H480" s="28"/>
    </row>
    <row r="481">
      <c r="H481" s="28"/>
    </row>
    <row r="482">
      <c r="H482" s="28"/>
    </row>
    <row r="483">
      <c r="H483" s="28"/>
    </row>
    <row r="484">
      <c r="H484" s="28"/>
    </row>
    <row r="485">
      <c r="H485" s="28"/>
    </row>
    <row r="486">
      <c r="H486" s="28"/>
    </row>
    <row r="487">
      <c r="H487" s="28"/>
    </row>
    <row r="488">
      <c r="H488" s="28"/>
    </row>
    <row r="489">
      <c r="H489" s="28"/>
    </row>
    <row r="490">
      <c r="H490" s="28"/>
    </row>
    <row r="491">
      <c r="H491" s="28"/>
    </row>
    <row r="492">
      <c r="H492" s="28"/>
    </row>
    <row r="493">
      <c r="H493" s="28"/>
    </row>
    <row r="494">
      <c r="H494" s="28"/>
    </row>
    <row r="495">
      <c r="H495" s="28"/>
    </row>
    <row r="496">
      <c r="H496" s="28"/>
    </row>
    <row r="497">
      <c r="H497" s="28"/>
    </row>
    <row r="498">
      <c r="H498" s="28"/>
    </row>
    <row r="499">
      <c r="H499" s="28"/>
    </row>
    <row r="500">
      <c r="H500" s="28"/>
    </row>
    <row r="501">
      <c r="H501" s="28"/>
    </row>
    <row r="502">
      <c r="H502" s="28"/>
    </row>
    <row r="503">
      <c r="H503" s="28"/>
    </row>
    <row r="504">
      <c r="H504" s="28"/>
    </row>
    <row r="505">
      <c r="H505" s="28"/>
    </row>
    <row r="506">
      <c r="H506" s="28"/>
    </row>
    <row r="507">
      <c r="H507" s="28"/>
    </row>
    <row r="508">
      <c r="H508" s="28"/>
    </row>
    <row r="509">
      <c r="H509" s="28"/>
    </row>
    <row r="510">
      <c r="H510" s="28"/>
    </row>
    <row r="511">
      <c r="H511" s="28"/>
    </row>
    <row r="512">
      <c r="H512" s="28"/>
    </row>
    <row r="513">
      <c r="H513" s="28"/>
    </row>
    <row r="514">
      <c r="H514" s="28"/>
    </row>
    <row r="515">
      <c r="H515" s="28"/>
    </row>
    <row r="516">
      <c r="H516" s="28"/>
    </row>
    <row r="517">
      <c r="H517" s="28"/>
    </row>
    <row r="518">
      <c r="H518" s="28"/>
    </row>
    <row r="519">
      <c r="H519" s="28"/>
    </row>
    <row r="520">
      <c r="H520" s="28"/>
    </row>
    <row r="521">
      <c r="H521" s="28"/>
    </row>
    <row r="522">
      <c r="H522" s="28"/>
    </row>
    <row r="523">
      <c r="H523" s="28"/>
    </row>
    <row r="524">
      <c r="H524" s="28"/>
    </row>
    <row r="525">
      <c r="H525" s="28"/>
    </row>
    <row r="526">
      <c r="H526" s="28"/>
    </row>
    <row r="527">
      <c r="H527" s="28"/>
    </row>
    <row r="528">
      <c r="H528" s="28"/>
    </row>
    <row r="529">
      <c r="H529" s="28"/>
    </row>
    <row r="530">
      <c r="H530" s="28"/>
    </row>
    <row r="531">
      <c r="H531" s="28"/>
    </row>
    <row r="532">
      <c r="H532" s="28"/>
    </row>
    <row r="533">
      <c r="H533" s="28"/>
    </row>
    <row r="534">
      <c r="H534" s="28"/>
    </row>
    <row r="535">
      <c r="H535" s="28"/>
    </row>
    <row r="536">
      <c r="H536" s="28"/>
    </row>
    <row r="537">
      <c r="H537" s="28"/>
    </row>
    <row r="538">
      <c r="H538" s="28"/>
    </row>
    <row r="539">
      <c r="H539" s="28"/>
    </row>
    <row r="540">
      <c r="H540" s="28"/>
    </row>
    <row r="541">
      <c r="H541" s="28"/>
    </row>
    <row r="542">
      <c r="H542" s="28"/>
    </row>
    <row r="543">
      <c r="H543" s="28"/>
    </row>
    <row r="544">
      <c r="H544" s="28"/>
    </row>
    <row r="545">
      <c r="H545" s="28"/>
    </row>
    <row r="546">
      <c r="H546" s="28"/>
    </row>
    <row r="547">
      <c r="H547" s="28"/>
    </row>
    <row r="548">
      <c r="H548" s="28"/>
    </row>
    <row r="549">
      <c r="H549" s="28"/>
    </row>
    <row r="550">
      <c r="H550" s="28"/>
    </row>
    <row r="551">
      <c r="H551" s="28"/>
    </row>
    <row r="552">
      <c r="H552" s="28"/>
    </row>
    <row r="553">
      <c r="H553" s="28"/>
    </row>
    <row r="554">
      <c r="H554" s="28"/>
    </row>
    <row r="555">
      <c r="H555" s="28"/>
    </row>
    <row r="556">
      <c r="H556" s="28"/>
    </row>
    <row r="557">
      <c r="H557" s="28"/>
    </row>
    <row r="558">
      <c r="H558" s="28"/>
    </row>
    <row r="559">
      <c r="H559" s="28"/>
    </row>
    <row r="560">
      <c r="H560" s="28"/>
    </row>
    <row r="561">
      <c r="H561" s="28"/>
    </row>
    <row r="562">
      <c r="H562" s="28"/>
    </row>
    <row r="563">
      <c r="H563" s="28"/>
    </row>
    <row r="564">
      <c r="H564" s="28"/>
    </row>
    <row r="565">
      <c r="H565" s="28"/>
    </row>
    <row r="566">
      <c r="H566" s="28"/>
    </row>
    <row r="567">
      <c r="H567" s="28"/>
    </row>
    <row r="568">
      <c r="H568" s="28"/>
    </row>
    <row r="569">
      <c r="H569" s="28"/>
    </row>
    <row r="570">
      <c r="H570" s="28"/>
    </row>
    <row r="571">
      <c r="H571" s="28"/>
    </row>
    <row r="572">
      <c r="H572" s="28"/>
    </row>
    <row r="573">
      <c r="H573" s="28"/>
    </row>
    <row r="574">
      <c r="H574" s="28"/>
    </row>
    <row r="575">
      <c r="H575" s="28"/>
    </row>
    <row r="576">
      <c r="H576" s="28"/>
    </row>
    <row r="577">
      <c r="H577" s="28"/>
    </row>
    <row r="578">
      <c r="H578" s="28"/>
    </row>
    <row r="579">
      <c r="H579" s="28"/>
    </row>
    <row r="580">
      <c r="H580" s="28"/>
    </row>
    <row r="581">
      <c r="H581" s="28"/>
    </row>
    <row r="582">
      <c r="H582" s="28"/>
    </row>
    <row r="583">
      <c r="H583" s="28"/>
    </row>
    <row r="584">
      <c r="H584" s="28"/>
    </row>
    <row r="585">
      <c r="H585" s="28"/>
    </row>
    <row r="586">
      <c r="H586" s="28"/>
    </row>
    <row r="587">
      <c r="H587" s="28"/>
    </row>
    <row r="588">
      <c r="H588" s="28"/>
    </row>
    <row r="589">
      <c r="H589" s="28"/>
    </row>
    <row r="590">
      <c r="H590" s="28"/>
    </row>
    <row r="591">
      <c r="H591" s="28"/>
    </row>
    <row r="592">
      <c r="H592" s="28"/>
    </row>
    <row r="593">
      <c r="H593" s="28"/>
    </row>
    <row r="594">
      <c r="H594" s="28"/>
    </row>
    <row r="595">
      <c r="H595" s="28"/>
    </row>
    <row r="596">
      <c r="H596" s="28"/>
    </row>
    <row r="597">
      <c r="H597" s="28"/>
    </row>
    <row r="598">
      <c r="H598" s="28"/>
    </row>
    <row r="599">
      <c r="H599" s="28"/>
    </row>
    <row r="600">
      <c r="H600" s="28"/>
    </row>
    <row r="601">
      <c r="H601" s="28"/>
    </row>
    <row r="602">
      <c r="H602" s="28"/>
    </row>
    <row r="603">
      <c r="H603" s="28"/>
    </row>
    <row r="604">
      <c r="H604" s="28"/>
    </row>
    <row r="605">
      <c r="H605" s="28"/>
    </row>
    <row r="606">
      <c r="H606" s="28"/>
    </row>
    <row r="607">
      <c r="H607" s="28"/>
    </row>
    <row r="608">
      <c r="H608" s="28"/>
    </row>
    <row r="609">
      <c r="H609" s="28"/>
    </row>
    <row r="610">
      <c r="H610" s="28"/>
    </row>
    <row r="611">
      <c r="H611" s="28"/>
    </row>
    <row r="612">
      <c r="H612" s="28"/>
    </row>
    <row r="613">
      <c r="H613" s="28"/>
    </row>
    <row r="614">
      <c r="H614" s="28"/>
    </row>
    <row r="615">
      <c r="H615" s="28"/>
    </row>
    <row r="616">
      <c r="H616" s="28"/>
    </row>
    <row r="617">
      <c r="H617" s="28"/>
    </row>
    <row r="618">
      <c r="H618" s="28"/>
    </row>
    <row r="619">
      <c r="H619" s="28"/>
    </row>
    <row r="620">
      <c r="H620" s="28"/>
    </row>
    <row r="621">
      <c r="H621" s="28"/>
    </row>
    <row r="622">
      <c r="H622" s="28"/>
    </row>
    <row r="623">
      <c r="H623" s="28"/>
    </row>
    <row r="624">
      <c r="H624" s="28"/>
    </row>
    <row r="625">
      <c r="H625" s="28"/>
    </row>
    <row r="626">
      <c r="H626" s="28"/>
    </row>
    <row r="627">
      <c r="H627" s="28"/>
    </row>
    <row r="628">
      <c r="H628" s="28"/>
    </row>
    <row r="629">
      <c r="H629" s="28"/>
    </row>
    <row r="630">
      <c r="H630" s="28"/>
    </row>
    <row r="631">
      <c r="H631" s="28"/>
    </row>
    <row r="632">
      <c r="H632" s="28"/>
    </row>
    <row r="633">
      <c r="H633" s="28"/>
    </row>
    <row r="634">
      <c r="H634" s="28"/>
    </row>
    <row r="635">
      <c r="H635" s="28"/>
    </row>
    <row r="636">
      <c r="H636" s="28"/>
    </row>
    <row r="637">
      <c r="H637" s="28"/>
    </row>
    <row r="638">
      <c r="H638" s="28"/>
    </row>
    <row r="639">
      <c r="H639" s="28"/>
    </row>
    <row r="640">
      <c r="H640" s="28"/>
    </row>
    <row r="641">
      <c r="H641" s="28"/>
    </row>
    <row r="642">
      <c r="H642" s="28"/>
    </row>
    <row r="643">
      <c r="H643" s="28"/>
    </row>
    <row r="644">
      <c r="H644" s="28"/>
    </row>
    <row r="645">
      <c r="H645" s="28"/>
    </row>
    <row r="646">
      <c r="H646" s="28"/>
    </row>
    <row r="647">
      <c r="H647" s="28"/>
    </row>
    <row r="648">
      <c r="H648" s="28"/>
    </row>
    <row r="649">
      <c r="H649" s="28"/>
    </row>
    <row r="650">
      <c r="H650" s="28"/>
    </row>
    <row r="651">
      <c r="H651" s="28"/>
    </row>
    <row r="652">
      <c r="H652" s="28"/>
    </row>
    <row r="653">
      <c r="H653" s="28"/>
    </row>
    <row r="654">
      <c r="H654" s="28"/>
    </row>
    <row r="655">
      <c r="H655" s="28"/>
    </row>
    <row r="656">
      <c r="H656" s="28"/>
    </row>
    <row r="657">
      <c r="H657" s="28"/>
    </row>
    <row r="658">
      <c r="H658" s="28"/>
    </row>
    <row r="659">
      <c r="H659" s="28"/>
    </row>
    <row r="660">
      <c r="H660" s="28"/>
    </row>
    <row r="661">
      <c r="H661" s="28"/>
    </row>
    <row r="662">
      <c r="H662" s="28"/>
    </row>
    <row r="663">
      <c r="H663" s="28"/>
    </row>
    <row r="664">
      <c r="H664" s="28"/>
    </row>
    <row r="665">
      <c r="H665" s="28"/>
    </row>
    <row r="666">
      <c r="H666" s="28"/>
    </row>
    <row r="667">
      <c r="H667" s="28"/>
    </row>
    <row r="668">
      <c r="H668" s="28"/>
    </row>
    <row r="669">
      <c r="H669" s="28"/>
    </row>
    <row r="670">
      <c r="H670" s="28"/>
    </row>
    <row r="671">
      <c r="H671" s="28"/>
    </row>
    <row r="672">
      <c r="H672" s="28"/>
    </row>
    <row r="673">
      <c r="H673" s="28"/>
    </row>
    <row r="674">
      <c r="H674" s="28"/>
    </row>
    <row r="675">
      <c r="H675" s="28"/>
    </row>
    <row r="676">
      <c r="H676" s="28"/>
    </row>
    <row r="677">
      <c r="H677" s="28"/>
    </row>
    <row r="678">
      <c r="H678" s="28"/>
    </row>
    <row r="679">
      <c r="H679" s="28"/>
    </row>
    <row r="680">
      <c r="H680" s="28"/>
    </row>
    <row r="681">
      <c r="H681" s="28"/>
    </row>
    <row r="682">
      <c r="H682" s="28"/>
    </row>
    <row r="683">
      <c r="H683" s="28"/>
    </row>
    <row r="684">
      <c r="H684" s="28"/>
    </row>
    <row r="685">
      <c r="H685" s="28"/>
    </row>
    <row r="686">
      <c r="H686" s="28"/>
    </row>
    <row r="687">
      <c r="H687" s="28"/>
    </row>
    <row r="688">
      <c r="H688" s="28"/>
    </row>
    <row r="689">
      <c r="H689" s="28"/>
    </row>
    <row r="690">
      <c r="H690" s="28"/>
    </row>
    <row r="691">
      <c r="H691" s="28"/>
    </row>
    <row r="692">
      <c r="H692" s="28"/>
    </row>
    <row r="693">
      <c r="H693" s="28"/>
    </row>
    <row r="694">
      <c r="H694" s="28"/>
    </row>
    <row r="695">
      <c r="H695" s="28"/>
    </row>
    <row r="696">
      <c r="H696" s="28"/>
    </row>
    <row r="697">
      <c r="H697" s="28"/>
    </row>
    <row r="698">
      <c r="H698" s="28"/>
    </row>
    <row r="699">
      <c r="H699" s="28"/>
    </row>
    <row r="700">
      <c r="H700" s="28"/>
    </row>
    <row r="701">
      <c r="H701" s="28"/>
    </row>
    <row r="702">
      <c r="H702" s="28"/>
    </row>
    <row r="703">
      <c r="H703" s="28"/>
    </row>
    <row r="704">
      <c r="H704" s="28"/>
    </row>
    <row r="705">
      <c r="H705" s="28"/>
    </row>
    <row r="706">
      <c r="H706" s="28"/>
    </row>
    <row r="707">
      <c r="H707" s="28"/>
    </row>
    <row r="708">
      <c r="H708" s="28"/>
    </row>
    <row r="709">
      <c r="H709" s="28"/>
    </row>
    <row r="710">
      <c r="H710" s="28"/>
    </row>
    <row r="711">
      <c r="H711" s="28"/>
    </row>
    <row r="712">
      <c r="H712" s="28"/>
    </row>
    <row r="713">
      <c r="H713" s="28"/>
    </row>
    <row r="714">
      <c r="H714" s="28"/>
    </row>
    <row r="715">
      <c r="H715" s="28"/>
    </row>
    <row r="716">
      <c r="H716" s="28"/>
    </row>
    <row r="717">
      <c r="H717" s="28"/>
    </row>
    <row r="718">
      <c r="H718" s="28"/>
    </row>
    <row r="719">
      <c r="H719" s="28"/>
    </row>
    <row r="720">
      <c r="H720" s="28"/>
    </row>
    <row r="721">
      <c r="H721" s="28"/>
    </row>
    <row r="722">
      <c r="H722" s="28"/>
    </row>
    <row r="723">
      <c r="H723" s="28"/>
    </row>
    <row r="724">
      <c r="H724" s="28"/>
    </row>
    <row r="725">
      <c r="H725" s="28"/>
    </row>
    <row r="726">
      <c r="H726" s="28"/>
    </row>
    <row r="727">
      <c r="H727" s="28"/>
    </row>
    <row r="728">
      <c r="H728" s="28"/>
    </row>
    <row r="729">
      <c r="H729" s="28"/>
    </row>
    <row r="730">
      <c r="H730" s="28"/>
    </row>
    <row r="731">
      <c r="H731" s="28"/>
    </row>
    <row r="732">
      <c r="H732" s="28"/>
    </row>
    <row r="733">
      <c r="H733" s="28"/>
    </row>
    <row r="734">
      <c r="H734" s="28"/>
    </row>
    <row r="735">
      <c r="H735" s="28"/>
    </row>
    <row r="736">
      <c r="H736" s="28"/>
    </row>
    <row r="737">
      <c r="H737" s="28"/>
    </row>
    <row r="738">
      <c r="H738" s="28"/>
    </row>
    <row r="739">
      <c r="H739" s="28"/>
    </row>
    <row r="740">
      <c r="H740" s="28"/>
    </row>
    <row r="741">
      <c r="H741" s="28"/>
    </row>
    <row r="742">
      <c r="H742" s="28"/>
    </row>
    <row r="743">
      <c r="H743" s="28"/>
    </row>
    <row r="744">
      <c r="H744" s="28"/>
    </row>
    <row r="745">
      <c r="H745" s="28"/>
    </row>
    <row r="746">
      <c r="H746" s="28"/>
    </row>
    <row r="747">
      <c r="H747" s="28"/>
    </row>
    <row r="748">
      <c r="H748" s="28"/>
    </row>
    <row r="749">
      <c r="H749" s="28"/>
    </row>
    <row r="750">
      <c r="H750" s="28"/>
    </row>
    <row r="751">
      <c r="H751" s="28"/>
    </row>
    <row r="752">
      <c r="H752" s="28"/>
    </row>
    <row r="753">
      <c r="H753" s="28"/>
    </row>
    <row r="754">
      <c r="H754" s="28"/>
    </row>
    <row r="755">
      <c r="H755" s="28"/>
    </row>
    <row r="756">
      <c r="H756" s="28"/>
    </row>
    <row r="757">
      <c r="H757" s="28"/>
    </row>
    <row r="758">
      <c r="H758" s="28"/>
    </row>
    <row r="759">
      <c r="H759" s="28"/>
    </row>
    <row r="760">
      <c r="H760" s="28"/>
    </row>
    <row r="761">
      <c r="H761" s="28"/>
    </row>
    <row r="762">
      <c r="H762" s="28"/>
    </row>
    <row r="763">
      <c r="H763" s="28"/>
    </row>
    <row r="764">
      <c r="H764" s="28"/>
    </row>
    <row r="765">
      <c r="H765" s="28"/>
    </row>
    <row r="766">
      <c r="H766" s="28"/>
    </row>
    <row r="767">
      <c r="H767" s="28"/>
    </row>
    <row r="768">
      <c r="H768" s="28"/>
    </row>
    <row r="769">
      <c r="H769" s="28"/>
    </row>
    <row r="770">
      <c r="H770" s="28"/>
    </row>
    <row r="771">
      <c r="H771" s="28"/>
    </row>
    <row r="772">
      <c r="H772" s="28"/>
    </row>
    <row r="773">
      <c r="H773" s="28"/>
    </row>
    <row r="774">
      <c r="H774" s="28"/>
    </row>
    <row r="775">
      <c r="H775" s="28"/>
    </row>
    <row r="776">
      <c r="H776" s="28"/>
    </row>
    <row r="777">
      <c r="H777" s="28"/>
    </row>
    <row r="778">
      <c r="H778" s="28"/>
    </row>
    <row r="779">
      <c r="H779" s="28"/>
    </row>
    <row r="780">
      <c r="H780" s="28"/>
    </row>
    <row r="781">
      <c r="H781" s="28"/>
    </row>
    <row r="782">
      <c r="H782" s="28"/>
    </row>
    <row r="783">
      <c r="H783" s="28"/>
    </row>
    <row r="784">
      <c r="H784" s="28"/>
    </row>
    <row r="785">
      <c r="H785" s="28"/>
    </row>
    <row r="786">
      <c r="H786" s="28"/>
    </row>
    <row r="787">
      <c r="H787" s="28"/>
    </row>
    <row r="788">
      <c r="H788" s="28"/>
    </row>
    <row r="789">
      <c r="H789" s="28"/>
    </row>
    <row r="790">
      <c r="H790" s="28"/>
    </row>
    <row r="791">
      <c r="H791" s="28"/>
    </row>
    <row r="792">
      <c r="H792" s="28"/>
    </row>
    <row r="793">
      <c r="H793" s="28"/>
    </row>
    <row r="794">
      <c r="H794" s="28"/>
    </row>
    <row r="795">
      <c r="H795" s="28"/>
    </row>
    <row r="796">
      <c r="H796" s="28"/>
    </row>
    <row r="797">
      <c r="H797" s="28"/>
    </row>
    <row r="798">
      <c r="H798" s="28"/>
    </row>
    <row r="799">
      <c r="H799" s="28"/>
    </row>
    <row r="800">
      <c r="H800" s="28"/>
    </row>
    <row r="801">
      <c r="H801" s="28"/>
    </row>
    <row r="802">
      <c r="H802" s="28"/>
    </row>
    <row r="803">
      <c r="H803" s="28"/>
    </row>
    <row r="804">
      <c r="H804" s="28"/>
    </row>
    <row r="805">
      <c r="H805" s="28"/>
    </row>
    <row r="806">
      <c r="H806" s="28"/>
    </row>
    <row r="807">
      <c r="H807" s="28"/>
    </row>
    <row r="808">
      <c r="H808" s="28"/>
    </row>
    <row r="809">
      <c r="H809" s="28"/>
    </row>
    <row r="810">
      <c r="H810" s="28"/>
    </row>
    <row r="811">
      <c r="H811" s="28"/>
    </row>
    <row r="812">
      <c r="H812" s="28"/>
    </row>
    <row r="813">
      <c r="H813" s="28"/>
    </row>
    <row r="814">
      <c r="H814" s="28"/>
    </row>
    <row r="815">
      <c r="H815" s="28"/>
    </row>
    <row r="816">
      <c r="H816" s="28"/>
    </row>
    <row r="817">
      <c r="H817" s="28"/>
    </row>
    <row r="818">
      <c r="H818" s="28"/>
    </row>
    <row r="819">
      <c r="H819" s="28"/>
    </row>
    <row r="820">
      <c r="H820" s="28"/>
    </row>
    <row r="821">
      <c r="H821" s="28"/>
    </row>
    <row r="822">
      <c r="H822" s="28"/>
    </row>
    <row r="823">
      <c r="H823" s="28"/>
    </row>
    <row r="824">
      <c r="H824" s="28"/>
    </row>
    <row r="825">
      <c r="H825" s="28"/>
    </row>
    <row r="826">
      <c r="H826" s="28"/>
    </row>
    <row r="827">
      <c r="H827" s="28"/>
    </row>
    <row r="828">
      <c r="H828" s="28"/>
    </row>
    <row r="829">
      <c r="H829" s="28"/>
    </row>
    <row r="830">
      <c r="H830" s="28"/>
    </row>
    <row r="831">
      <c r="H831" s="28"/>
    </row>
    <row r="832">
      <c r="H832" s="28"/>
    </row>
    <row r="833">
      <c r="H833" s="28"/>
    </row>
    <row r="834">
      <c r="H834" s="28"/>
    </row>
    <row r="835">
      <c r="H835" s="28"/>
    </row>
    <row r="836">
      <c r="H836" s="28"/>
    </row>
    <row r="837">
      <c r="H837" s="28"/>
    </row>
    <row r="838">
      <c r="H838" s="28"/>
    </row>
    <row r="839">
      <c r="H839" s="28"/>
    </row>
    <row r="840">
      <c r="H840" s="28"/>
    </row>
    <row r="841">
      <c r="H841" s="28"/>
    </row>
    <row r="842">
      <c r="H842" s="28"/>
    </row>
    <row r="843">
      <c r="H843" s="28"/>
    </row>
    <row r="844">
      <c r="H844" s="28"/>
    </row>
    <row r="845">
      <c r="H845" s="28"/>
    </row>
    <row r="846">
      <c r="H846" s="28"/>
    </row>
    <row r="847">
      <c r="H847" s="28"/>
    </row>
    <row r="848">
      <c r="H848" s="28"/>
    </row>
    <row r="849">
      <c r="H849" s="28"/>
    </row>
    <row r="850">
      <c r="H850" s="28"/>
    </row>
    <row r="851">
      <c r="H851" s="28"/>
    </row>
    <row r="852">
      <c r="H852" s="28"/>
    </row>
    <row r="853">
      <c r="H853" s="28"/>
    </row>
    <row r="854">
      <c r="H854" s="28"/>
    </row>
    <row r="855">
      <c r="H855" s="28"/>
    </row>
    <row r="856">
      <c r="H856" s="28"/>
    </row>
    <row r="857">
      <c r="H857" s="28"/>
    </row>
    <row r="858">
      <c r="H858" s="28"/>
    </row>
    <row r="859">
      <c r="H859" s="28"/>
    </row>
    <row r="860">
      <c r="H860" s="28"/>
    </row>
    <row r="861">
      <c r="H861" s="28"/>
    </row>
    <row r="862">
      <c r="H862" s="28"/>
    </row>
    <row r="863">
      <c r="H863" s="28"/>
    </row>
    <row r="864">
      <c r="H864" s="28"/>
    </row>
    <row r="865">
      <c r="H865" s="28"/>
    </row>
    <row r="866">
      <c r="H866" s="28"/>
    </row>
    <row r="867">
      <c r="H867" s="28"/>
    </row>
    <row r="868">
      <c r="H868" s="28"/>
    </row>
    <row r="869">
      <c r="H869" s="28"/>
    </row>
    <row r="870">
      <c r="H870" s="28"/>
    </row>
    <row r="871">
      <c r="H871" s="28"/>
    </row>
    <row r="872">
      <c r="H872" s="28"/>
    </row>
    <row r="873">
      <c r="H873" s="28"/>
    </row>
    <row r="874">
      <c r="H874" s="28"/>
    </row>
    <row r="875">
      <c r="H875" s="28"/>
    </row>
    <row r="876">
      <c r="H876" s="28"/>
    </row>
    <row r="877">
      <c r="H877" s="28"/>
    </row>
    <row r="878">
      <c r="H878" s="28"/>
    </row>
    <row r="879">
      <c r="H879" s="28"/>
    </row>
    <row r="880">
      <c r="H880" s="28"/>
    </row>
    <row r="881">
      <c r="H881" s="28"/>
    </row>
    <row r="882">
      <c r="H882" s="28"/>
    </row>
    <row r="883">
      <c r="H883" s="28"/>
    </row>
    <row r="884">
      <c r="H884" s="28"/>
    </row>
    <row r="885">
      <c r="H885" s="28"/>
    </row>
    <row r="886">
      <c r="H886" s="28"/>
    </row>
    <row r="887">
      <c r="H887" s="28"/>
    </row>
    <row r="888">
      <c r="H888" s="28"/>
    </row>
    <row r="889">
      <c r="H889" s="28"/>
    </row>
    <row r="890">
      <c r="H890" s="28"/>
    </row>
    <row r="891">
      <c r="H891" s="28"/>
    </row>
    <row r="892">
      <c r="H892" s="28"/>
    </row>
    <row r="893">
      <c r="H893" s="28"/>
    </row>
    <row r="894">
      <c r="H894" s="28"/>
    </row>
    <row r="895">
      <c r="H895" s="28"/>
    </row>
    <row r="896">
      <c r="H896" s="28"/>
    </row>
    <row r="897">
      <c r="H897" s="28"/>
    </row>
    <row r="898">
      <c r="H898" s="28"/>
    </row>
    <row r="899">
      <c r="H899" s="28"/>
    </row>
    <row r="900">
      <c r="H900" s="28"/>
    </row>
    <row r="901">
      <c r="H901" s="28"/>
    </row>
    <row r="902">
      <c r="H902" s="28"/>
    </row>
    <row r="903">
      <c r="H903" s="28"/>
    </row>
    <row r="904">
      <c r="H904" s="28"/>
    </row>
    <row r="905">
      <c r="H905" s="28"/>
    </row>
    <row r="906">
      <c r="H906" s="28"/>
    </row>
    <row r="907">
      <c r="H907" s="28"/>
    </row>
    <row r="908">
      <c r="H908" s="28"/>
    </row>
    <row r="909">
      <c r="H909" s="28"/>
    </row>
    <row r="910">
      <c r="H910" s="28"/>
    </row>
    <row r="911">
      <c r="H911" s="28"/>
    </row>
    <row r="912">
      <c r="H912" s="28"/>
    </row>
    <row r="913">
      <c r="H913" s="28"/>
    </row>
    <row r="914">
      <c r="H914" s="28"/>
    </row>
    <row r="915">
      <c r="H915" s="28"/>
    </row>
    <row r="916">
      <c r="H916" s="28"/>
    </row>
    <row r="917">
      <c r="H917" s="28"/>
    </row>
    <row r="918">
      <c r="H918" s="28"/>
    </row>
    <row r="919">
      <c r="H919" s="28"/>
    </row>
    <row r="920">
      <c r="H920" s="28"/>
    </row>
    <row r="921">
      <c r="H921" s="28"/>
    </row>
    <row r="922">
      <c r="H922" s="28"/>
    </row>
    <row r="923">
      <c r="H923" s="28"/>
    </row>
    <row r="924">
      <c r="H924" s="28"/>
    </row>
    <row r="925">
      <c r="H925" s="28"/>
    </row>
    <row r="926">
      <c r="H926" s="28"/>
    </row>
    <row r="927">
      <c r="H927" s="28"/>
    </row>
    <row r="928">
      <c r="H928" s="28"/>
    </row>
    <row r="929">
      <c r="H929" s="28"/>
    </row>
    <row r="930">
      <c r="H930" s="28"/>
    </row>
    <row r="931">
      <c r="H931" s="28"/>
    </row>
    <row r="932">
      <c r="H932" s="28"/>
    </row>
    <row r="933">
      <c r="H933" s="28"/>
    </row>
    <row r="934">
      <c r="H934" s="28"/>
    </row>
    <row r="935">
      <c r="H935" s="28"/>
    </row>
    <row r="936">
      <c r="H936" s="28"/>
    </row>
    <row r="937">
      <c r="H937" s="28"/>
    </row>
    <row r="938">
      <c r="H938" s="28"/>
    </row>
    <row r="939">
      <c r="H939" s="28"/>
    </row>
    <row r="940">
      <c r="H940" s="28"/>
    </row>
    <row r="941">
      <c r="H941" s="28"/>
    </row>
    <row r="942">
      <c r="H942" s="28"/>
    </row>
    <row r="943">
      <c r="H943" s="28"/>
    </row>
    <row r="944">
      <c r="H944" s="28"/>
    </row>
    <row r="945">
      <c r="H945" s="28"/>
    </row>
    <row r="946">
      <c r="H946" s="28"/>
    </row>
    <row r="947">
      <c r="H947" s="28"/>
    </row>
    <row r="948">
      <c r="H948" s="28"/>
    </row>
    <row r="949">
      <c r="H949" s="28"/>
    </row>
    <row r="950">
      <c r="H950" s="28"/>
    </row>
    <row r="951">
      <c r="H951" s="28"/>
    </row>
    <row r="952">
      <c r="H952" s="28"/>
    </row>
    <row r="953">
      <c r="H953" s="28"/>
    </row>
    <row r="954">
      <c r="H954" s="28"/>
    </row>
    <row r="955">
      <c r="H955" s="28"/>
    </row>
    <row r="956">
      <c r="H956" s="28"/>
    </row>
    <row r="957">
      <c r="H957" s="28"/>
    </row>
    <row r="958">
      <c r="H958" s="28"/>
    </row>
    <row r="959">
      <c r="H959" s="28"/>
    </row>
    <row r="960">
      <c r="H960" s="28"/>
    </row>
    <row r="961">
      <c r="H961" s="28"/>
    </row>
    <row r="962">
      <c r="H962" s="28"/>
    </row>
    <row r="963">
      <c r="H963" s="28"/>
    </row>
    <row r="964">
      <c r="H964" s="28"/>
    </row>
    <row r="965">
      <c r="H965" s="28"/>
    </row>
    <row r="966">
      <c r="H966" s="28"/>
    </row>
    <row r="967">
      <c r="H967" s="28"/>
    </row>
    <row r="968">
      <c r="H968" s="28"/>
    </row>
    <row r="969">
      <c r="H969" s="28"/>
    </row>
    <row r="970">
      <c r="H970" s="28"/>
    </row>
    <row r="971">
      <c r="H971" s="28"/>
    </row>
    <row r="972">
      <c r="H972" s="28"/>
    </row>
    <row r="973">
      <c r="H973" s="28"/>
    </row>
    <row r="974">
      <c r="H974" s="28"/>
    </row>
    <row r="975">
      <c r="H975" s="28"/>
    </row>
    <row r="976">
      <c r="H976" s="28"/>
    </row>
    <row r="977">
      <c r="H977" s="28"/>
    </row>
    <row r="978">
      <c r="H978" s="28"/>
    </row>
    <row r="979">
      <c r="H979" s="28"/>
    </row>
    <row r="980">
      <c r="H980" s="28"/>
    </row>
    <row r="981">
      <c r="H981" s="28"/>
    </row>
    <row r="982">
      <c r="H982" s="28"/>
    </row>
    <row r="983">
      <c r="H983" s="28"/>
    </row>
    <row r="984">
      <c r="H984" s="28"/>
    </row>
    <row r="985">
      <c r="H985" s="28"/>
    </row>
    <row r="986">
      <c r="H986" s="28"/>
    </row>
    <row r="987">
      <c r="H987" s="28"/>
    </row>
    <row r="988">
      <c r="H988" s="28"/>
    </row>
    <row r="989">
      <c r="H989" s="28"/>
    </row>
    <row r="990">
      <c r="H990" s="28"/>
    </row>
    <row r="991">
      <c r="H991" s="28"/>
    </row>
    <row r="992">
      <c r="H992" s="28"/>
    </row>
    <row r="993">
      <c r="H993" s="28"/>
    </row>
    <row r="994">
      <c r="H994" s="28"/>
    </row>
    <row r="995">
      <c r="H995" s="28"/>
    </row>
    <row r="996">
      <c r="H996" s="28"/>
    </row>
    <row r="997">
      <c r="H997" s="28"/>
    </row>
    <row r="998">
      <c r="H998" s="28"/>
    </row>
    <row r="999">
      <c r="H999" s="28"/>
    </row>
    <row r="1000">
      <c r="H1000" s="28"/>
    </row>
  </sheetData>
  <hyperlinks>
    <hyperlink r:id="rId1" ref="B15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Dorset County Council Pension Fund </v>
      </c>
      <c r="C1" s="7"/>
      <c r="D1" s="7"/>
      <c r="E1" s="7"/>
      <c r="H1" s="2" t="s">
        <v>35</v>
      </c>
      <c r="J1" s="5" t="s">
        <v>36</v>
      </c>
    </row>
    <row r="2">
      <c r="A2" s="1" t="s">
        <v>37</v>
      </c>
      <c r="B2" s="8">
        <v>2.091827E9</v>
      </c>
      <c r="C2" s="7"/>
      <c r="D2" s="7"/>
      <c r="E2" s="7"/>
      <c r="H2" s="8">
        <v>2.091827E9</v>
      </c>
    </row>
    <row r="3">
      <c r="A3" s="1" t="s">
        <v>38</v>
      </c>
      <c r="B3" s="9">
        <f>SUM('Full Data'!G2:G1000)</f>
        <v>79446000</v>
      </c>
      <c r="C3" s="9">
        <f>SUM('Full Data'!H2:H1000)</f>
        <v>2085750000</v>
      </c>
      <c r="D3" s="7"/>
      <c r="E3" s="7"/>
    </row>
    <row r="4">
      <c r="A4" s="1" t="s">
        <v>39</v>
      </c>
      <c r="B4" s="10">
        <f>B3/B2</f>
        <v>0.03797924016</v>
      </c>
      <c r="C4" s="7"/>
      <c r="D4" s="7"/>
      <c r="E4" s="7"/>
    </row>
    <row r="5">
      <c r="A5" s="1"/>
      <c r="B5" s="1"/>
      <c r="C5" s="7"/>
      <c r="D5" s="7"/>
      <c r="E5" s="7"/>
    </row>
    <row r="6">
      <c r="A6" s="1"/>
      <c r="B6" s="1"/>
      <c r="C6" s="7"/>
      <c r="D6" s="7"/>
      <c r="E6" s="7"/>
    </row>
    <row r="7">
      <c r="A7" s="1" t="s">
        <v>41</v>
      </c>
      <c r="B7" s="1"/>
      <c r="C7" s="7"/>
      <c r="D7" s="7"/>
      <c r="E7" s="7" t="s">
        <v>42</v>
      </c>
    </row>
    <row r="8">
      <c r="A8" s="1" t="s">
        <v>43</v>
      </c>
      <c r="B8" s="1"/>
      <c r="C8" s="7" t="s">
        <v>0</v>
      </c>
      <c r="D8" s="7"/>
      <c r="E8" s="7"/>
    </row>
    <row r="9">
      <c r="A9" s="12">
        <f>LARGE('Full Data'!G:G,1)</f>
        <v>28725000</v>
      </c>
      <c r="B9" s="10">
        <f t="shared" ref="B9:B18" si="1">A9/$B$2</f>
        <v>0.01373201512</v>
      </c>
      <c r="C9" s="13" t="str">
        <f t="array" ref="C9">INDEX('Full Data'!F:F,MATCH(LARGE('Full Data'!G:G,1),'Full Data'!G:G,0))</f>
        <v>ROYAL DUTCH 'B' ORD EUR0.07</v>
      </c>
      <c r="D9" s="7"/>
      <c r="E9" s="7"/>
      <c r="I9" s="16"/>
      <c r="K9" s="2"/>
    </row>
    <row r="10">
      <c r="A10" s="12">
        <f>LARGE('Full Data'!G:G,2)</f>
        <v>17545000</v>
      </c>
      <c r="B10" s="10">
        <f t="shared" si="1"/>
        <v>0.008387404886</v>
      </c>
      <c r="C10" s="13" t="str">
        <f t="array" ref="C10">INDEX('Full Data'!F:F,MATCH(LARGE('Full Data'!G:G,2),'Full Data'!G:G,0))</f>
        <v>BP ORD USD0.25</v>
      </c>
      <c r="D10" s="7"/>
      <c r="E10" s="7"/>
      <c r="I10" s="2"/>
    </row>
    <row r="11">
      <c r="A11" s="12">
        <f>LARGE('Full Data'!G:G,3)</f>
        <v>7762000</v>
      </c>
      <c r="B11" s="10">
        <f t="shared" si="1"/>
        <v>0.003710631902</v>
      </c>
      <c r="C11" s="13" t="str">
        <f t="array" ref="C11">INDEX('Full Data'!F:F,MATCH(LARGE('Full Data'!G:G,3),'Full Data'!G:G,0))</f>
        <v>BG GROUP ORD GBP0.10</v>
      </c>
      <c r="D11" s="7"/>
      <c r="E11" s="7"/>
    </row>
    <row r="12">
      <c r="A12" s="12">
        <f>LARGE('Full Data'!G:G,4)</f>
        <v>7370000</v>
      </c>
      <c r="B12" s="10">
        <f t="shared" si="1"/>
        <v>0.003523235908</v>
      </c>
      <c r="C12" s="13" t="str">
        <f t="array" ref="C12">INDEX('Full Data'!F:F,MATCH(LARGE('Full Data'!G:G,4),'Full Data'!G:G,0))</f>
        <v>BHP BILLITON ORD USD0.50</v>
      </c>
      <c r="D12" s="7"/>
      <c r="E12" s="7"/>
    </row>
    <row r="13">
      <c r="A13" s="12">
        <f>LARGE('Full Data'!G:G,5)</f>
        <v>7151000</v>
      </c>
      <c r="B13" s="10">
        <f t="shared" si="1"/>
        <v>0.003418542738</v>
      </c>
      <c r="C13" s="13" t="str">
        <f t="array" ref="C13">INDEX('Full Data'!F:F,MATCH(LARGE('Full Data'!G:G,5),'Full Data'!G:G,0))</f>
        <v>RIO TINTO ORD GBP0.10 (REG)</v>
      </c>
      <c r="D13" s="7"/>
      <c r="E13" s="7"/>
    </row>
    <row r="14">
      <c r="A14" s="12">
        <f>LARGE('Full Data'!G:G,6)</f>
        <v>5782000</v>
      </c>
      <c r="B14" s="10">
        <f t="shared" si="1"/>
        <v>0.002764090912</v>
      </c>
      <c r="C14" s="13" t="str">
        <f t="array" ref="C14">INDEX('Full Data'!F:F,MATCH(LARGE('Full Data'!G:G,6),'Full Data'!G:G,0))</f>
        <v>GLENCORE XSTRATA</v>
      </c>
      <c r="D14" s="7"/>
      <c r="E14" s="7"/>
    </row>
    <row r="15">
      <c r="A15" s="12">
        <f>LARGE('Full Data'!G:G,7)</f>
        <v>3448000</v>
      </c>
      <c r="B15" s="10">
        <f t="shared" si="1"/>
        <v>0.001648319866</v>
      </c>
      <c r="C15" s="13" t="str">
        <f t="array" ref="C15">INDEX('Full Data'!F:F,MATCH(LARGE('Full Data'!G:G,7),'Full Data'!G:G,0))</f>
        <v>ANGLO AMERICAN ORD USD0.54</v>
      </c>
      <c r="D15" s="7"/>
      <c r="E15" s="7"/>
    </row>
    <row r="16">
      <c r="A16" s="12">
        <f>LARGE('Full Data'!G:G,8)</f>
        <v>1429000</v>
      </c>
      <c r="B16" s="10">
        <f t="shared" si="1"/>
        <v>0.0006831348864</v>
      </c>
      <c r="C16" s="13" t="str">
        <f t="array" ref="C16">INDEX('Full Data'!F:F,MATCH(LARGE('Full Data'!G:G,8),'Full Data'!G:G,0))</f>
        <v>TULLOW OIL ORD GBP 0.10</v>
      </c>
      <c r="D16" s="7"/>
      <c r="E16" s="7"/>
    </row>
    <row r="17">
      <c r="A17" s="12">
        <f>LARGE('Full Data'!G:G,9)</f>
        <v>151000</v>
      </c>
      <c r="B17" s="10">
        <f t="shared" si="1"/>
        <v>0.00007218570178</v>
      </c>
      <c r="C17" s="13" t="str">
        <f t="array" ref="C17">INDEX('Full Data'!F:F,MATCH(LARGE('Full Data'!G:G,9),'Full Data'!G:G,0))</f>
        <v>KAZAKHMYS ORD GBP0.20</v>
      </c>
      <c r="D17" s="7"/>
      <c r="E17" s="7"/>
    </row>
    <row r="18">
      <c r="A18" s="12">
        <f>LARGE('Full Data'!G:G,10)</f>
        <v>83000</v>
      </c>
      <c r="B18" s="10">
        <f t="shared" si="1"/>
        <v>0.00003967823343</v>
      </c>
      <c r="C18" s="13" t="str">
        <f t="array" ref="C18">INDEX('Full Data'!F:F,MATCH(LARGE('Full Data'!G:G,10),'Full Data'!G:G,0))</f>
        <v>EVRAZ PLC</v>
      </c>
      <c r="D18" s="7"/>
      <c r="E18" s="7"/>
    </row>
  </sheetData>
  <hyperlinks>
    <hyperlink r:id="rId1" ref="J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1.43"/>
    <col customWidth="1" min="5" max="5" width="31.29"/>
  </cols>
  <sheetData>
    <row r="1">
      <c r="A1" s="7" t="s">
        <v>40</v>
      </c>
      <c r="B1" s="11">
        <v>0.1</v>
      </c>
      <c r="C1" s="7"/>
      <c r="D1" s="7"/>
      <c r="E1" s="7"/>
      <c r="F1" s="7"/>
      <c r="G1" s="7"/>
    </row>
    <row r="2">
      <c r="A2" s="7"/>
      <c r="B2" s="7" t="s">
        <v>43</v>
      </c>
      <c r="C2" s="7" t="s">
        <v>44</v>
      </c>
      <c r="D2" s="7" t="s">
        <v>0</v>
      </c>
      <c r="E2" s="7" t="s">
        <v>45</v>
      </c>
      <c r="F2" s="7" t="s">
        <v>46</v>
      </c>
      <c r="G2" s="7" t="s">
        <v>47</v>
      </c>
    </row>
    <row r="3">
      <c r="A3" s="7"/>
      <c r="B3" s="7"/>
      <c r="C3" s="7"/>
      <c r="D3" s="7"/>
      <c r="E3" s="7"/>
      <c r="F3" s="7"/>
      <c r="G3" s="7"/>
    </row>
    <row r="4">
      <c r="A4" s="7" t="s">
        <v>48</v>
      </c>
      <c r="B4" s="12">
        <f>'Fossil Fuel direct investments'!B2</f>
        <v>2091827000</v>
      </c>
      <c r="C4" s="7"/>
      <c r="D4" s="13"/>
      <c r="E4" s="7"/>
      <c r="F4" s="7"/>
      <c r="G4" s="7"/>
    </row>
    <row r="5">
      <c r="A5" s="14">
        <v>1.0</v>
      </c>
      <c r="B5" s="15">
        <v>3.65642E8</v>
      </c>
      <c r="C5" s="10">
        <f t="shared" ref="C5:C19" si="1">B5/$B$4</f>
        <v>0.1747955256</v>
      </c>
      <c r="D5" s="17" t="s">
        <v>49</v>
      </c>
      <c r="E5" s="18"/>
      <c r="F5" s="12">
        <f t="shared" ref="F5:F19" si="2">IF(E5="yes",B5*$B$1,0)</f>
        <v>0</v>
      </c>
      <c r="G5" s="10">
        <f t="shared" ref="G5:G19" si="3">F5/$B$4</f>
        <v>0</v>
      </c>
    </row>
    <row r="6">
      <c r="A6" s="14">
        <v>2.0</v>
      </c>
      <c r="B6" s="15">
        <v>1.02821E8</v>
      </c>
      <c r="C6" s="10">
        <f t="shared" si="1"/>
        <v>0.0491536824</v>
      </c>
      <c r="D6" s="17" t="s">
        <v>50</v>
      </c>
      <c r="E6" s="18" t="s">
        <v>51</v>
      </c>
      <c r="F6" s="12">
        <f t="shared" si="2"/>
        <v>10282100</v>
      </c>
      <c r="G6" s="10">
        <f t="shared" si="3"/>
        <v>0.00491536824</v>
      </c>
    </row>
    <row r="7">
      <c r="A7" s="14">
        <v>3.0</v>
      </c>
      <c r="B7" s="15">
        <v>3.3322E7</v>
      </c>
      <c r="C7" s="10">
        <f t="shared" si="1"/>
        <v>0.01592961559</v>
      </c>
      <c r="D7" s="17" t="s">
        <v>52</v>
      </c>
      <c r="E7" s="18" t="s">
        <v>51</v>
      </c>
      <c r="F7" s="12">
        <f t="shared" si="2"/>
        <v>3332200</v>
      </c>
      <c r="G7" s="10">
        <f t="shared" si="3"/>
        <v>0.001592961559</v>
      </c>
    </row>
    <row r="8">
      <c r="A8" s="14">
        <v>4.0</v>
      </c>
      <c r="B8" s="15">
        <v>7.8875E7</v>
      </c>
      <c r="C8" s="10">
        <f t="shared" si="1"/>
        <v>0.03770627303</v>
      </c>
      <c r="D8" s="17" t="s">
        <v>53</v>
      </c>
      <c r="E8" s="18" t="s">
        <v>51</v>
      </c>
      <c r="F8" s="12">
        <f t="shared" si="2"/>
        <v>7887500</v>
      </c>
      <c r="G8" s="10">
        <f t="shared" si="3"/>
        <v>0.003770627303</v>
      </c>
    </row>
    <row r="9">
      <c r="A9" s="14">
        <v>5.0</v>
      </c>
      <c r="B9" s="15">
        <v>3.5147E8</v>
      </c>
      <c r="C9" s="10">
        <f t="shared" si="1"/>
        <v>0.1680205868</v>
      </c>
      <c r="D9" s="17" t="s">
        <v>54</v>
      </c>
      <c r="E9" s="18" t="s">
        <v>51</v>
      </c>
      <c r="F9" s="12">
        <f t="shared" si="2"/>
        <v>35147000</v>
      </c>
      <c r="G9" s="10">
        <f t="shared" si="3"/>
        <v>0.01680205868</v>
      </c>
    </row>
    <row r="10">
      <c r="A10" s="14">
        <v>6.0</v>
      </c>
      <c r="B10" s="15">
        <v>1.10967E8</v>
      </c>
      <c r="C10" s="10">
        <f t="shared" si="1"/>
        <v>0.05304788589</v>
      </c>
      <c r="D10" s="17" t="s">
        <v>55</v>
      </c>
      <c r="E10" s="18" t="s">
        <v>51</v>
      </c>
      <c r="F10" s="12">
        <f t="shared" si="2"/>
        <v>11096700</v>
      </c>
      <c r="G10" s="10">
        <f t="shared" si="3"/>
        <v>0.005304788589</v>
      </c>
    </row>
    <row r="11">
      <c r="A11" s="14">
        <v>7.0</v>
      </c>
      <c r="B11" s="15">
        <v>6.3528E7</v>
      </c>
      <c r="C11" s="10">
        <f t="shared" si="1"/>
        <v>0.03036962426</v>
      </c>
      <c r="D11" s="17" t="s">
        <v>56</v>
      </c>
      <c r="E11" s="18" t="s">
        <v>51</v>
      </c>
      <c r="F11" s="12">
        <f t="shared" si="2"/>
        <v>6352800</v>
      </c>
      <c r="G11" s="10">
        <f t="shared" si="3"/>
        <v>0.003036962426</v>
      </c>
    </row>
    <row r="12">
      <c r="A12" s="14">
        <v>8.0</v>
      </c>
      <c r="B12" s="12"/>
      <c r="C12" s="10">
        <f t="shared" si="1"/>
        <v>0</v>
      </c>
      <c r="D12" s="13"/>
      <c r="E12" s="7"/>
      <c r="F12" s="12">
        <f t="shared" si="2"/>
        <v>0</v>
      </c>
      <c r="G12" s="10">
        <f t="shared" si="3"/>
        <v>0</v>
      </c>
    </row>
    <row r="13">
      <c r="A13" s="14">
        <v>9.0</v>
      </c>
      <c r="B13" s="12"/>
      <c r="C13" s="10">
        <f t="shared" si="1"/>
        <v>0</v>
      </c>
      <c r="D13" s="13"/>
      <c r="E13" s="7"/>
      <c r="F13" s="12">
        <f t="shared" si="2"/>
        <v>0</v>
      </c>
      <c r="G13" s="10">
        <f t="shared" si="3"/>
        <v>0</v>
      </c>
    </row>
    <row r="14">
      <c r="A14" s="14">
        <v>10.0</v>
      </c>
      <c r="B14" s="12"/>
      <c r="C14" s="10">
        <f t="shared" si="1"/>
        <v>0</v>
      </c>
      <c r="D14" s="13"/>
      <c r="E14" s="7"/>
      <c r="F14" s="12">
        <f t="shared" si="2"/>
        <v>0</v>
      </c>
      <c r="G14" s="10">
        <f t="shared" si="3"/>
        <v>0</v>
      </c>
    </row>
    <row r="15">
      <c r="A15" s="14">
        <v>11.0</v>
      </c>
      <c r="B15" s="12"/>
      <c r="C15" s="10">
        <f t="shared" si="1"/>
        <v>0</v>
      </c>
      <c r="D15" s="13"/>
      <c r="E15" s="7"/>
      <c r="F15" s="12">
        <f t="shared" si="2"/>
        <v>0</v>
      </c>
      <c r="G15" s="10">
        <f t="shared" si="3"/>
        <v>0</v>
      </c>
    </row>
    <row r="16">
      <c r="A16" s="14">
        <v>12.0</v>
      </c>
      <c r="B16" s="12"/>
      <c r="C16" s="10">
        <f t="shared" si="1"/>
        <v>0</v>
      </c>
      <c r="D16" s="13"/>
      <c r="E16" s="7"/>
      <c r="F16" s="12">
        <f t="shared" si="2"/>
        <v>0</v>
      </c>
      <c r="G16" s="10">
        <f t="shared" si="3"/>
        <v>0</v>
      </c>
    </row>
    <row r="17">
      <c r="A17" s="14">
        <v>13.0</v>
      </c>
      <c r="B17" s="12"/>
      <c r="C17" s="10">
        <f t="shared" si="1"/>
        <v>0</v>
      </c>
      <c r="D17" s="13"/>
      <c r="E17" s="7"/>
      <c r="F17" s="12">
        <f t="shared" si="2"/>
        <v>0</v>
      </c>
      <c r="G17" s="10">
        <f t="shared" si="3"/>
        <v>0</v>
      </c>
    </row>
    <row r="18">
      <c r="A18" s="14">
        <v>14.0</v>
      </c>
      <c r="B18" s="12"/>
      <c r="C18" s="10">
        <f t="shared" si="1"/>
        <v>0</v>
      </c>
      <c r="D18" s="13"/>
      <c r="E18" s="7"/>
      <c r="F18" s="12">
        <f t="shared" si="2"/>
        <v>0</v>
      </c>
      <c r="G18" s="10">
        <f t="shared" si="3"/>
        <v>0</v>
      </c>
    </row>
    <row r="19">
      <c r="A19" s="14">
        <v>15.0</v>
      </c>
      <c r="B19" s="12"/>
      <c r="C19" s="10">
        <f t="shared" si="1"/>
        <v>0</v>
      </c>
      <c r="D19" s="13"/>
      <c r="E19" s="7"/>
      <c r="F19" s="12">
        <f t="shared" si="2"/>
        <v>0</v>
      </c>
      <c r="G19" s="10">
        <f t="shared" si="3"/>
        <v>0</v>
      </c>
    </row>
    <row r="20">
      <c r="A20" s="7"/>
      <c r="B20" s="7"/>
      <c r="C20" s="7"/>
      <c r="D20" s="7"/>
      <c r="E20" s="7" t="s">
        <v>57</v>
      </c>
      <c r="F20" s="12">
        <f t="shared" ref="F20:G20" si="4">SUM(F5:F19)</f>
        <v>74098300</v>
      </c>
      <c r="G20" s="10">
        <f t="shared" si="4"/>
        <v>0.0354227668</v>
      </c>
    </row>
    <row r="21">
      <c r="A21" s="7"/>
      <c r="B21" s="7"/>
      <c r="C21" s="7"/>
      <c r="D21" s="7"/>
      <c r="E21" s="7" t="s">
        <v>58</v>
      </c>
      <c r="F21" s="12">
        <f>'Fossil Fuel direct investments'!B3</f>
        <v>79446000</v>
      </c>
      <c r="G21" s="10">
        <f>'Fossil Fuel direct investments'!B4</f>
        <v>0.03797924016</v>
      </c>
    </row>
    <row r="22">
      <c r="A22" s="7"/>
      <c r="B22" s="7"/>
      <c r="C22" s="7"/>
      <c r="D22" s="7"/>
      <c r="E22" s="7"/>
      <c r="F22" s="7"/>
      <c r="G22" s="7"/>
    </row>
    <row r="23">
      <c r="A23" s="7"/>
      <c r="B23" s="7"/>
      <c r="C23" s="7"/>
      <c r="D23" s="7"/>
      <c r="E23" s="7" t="s">
        <v>59</v>
      </c>
      <c r="F23" s="12">
        <f t="shared" ref="F23:G23" si="5">F20+F21</f>
        <v>153544300</v>
      </c>
      <c r="G23" s="10">
        <f t="shared" si="5"/>
        <v>0.07340200695</v>
      </c>
    </row>
    <row r="24">
      <c r="A24" s="7"/>
      <c r="B24" s="7"/>
      <c r="C24" s="7"/>
      <c r="D24" s="7"/>
      <c r="E24" s="7" t="s">
        <v>37</v>
      </c>
      <c r="F24" s="9">
        <f>'Fossil Fuel direct investments'!B2</f>
        <v>2091827000</v>
      </c>
      <c r="G24" s="7"/>
    </row>
  </sheetData>
  <drawing r:id="rId1"/>
</worksheet>
</file>